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autoCompressPictures="0"/>
  <bookViews>
    <workbookView xWindow="0" yWindow="504" windowWidth="23256" windowHeight="13176" activeTab="2"/>
  </bookViews>
  <sheets>
    <sheet name="Income" sheetId="1" r:id="rId1"/>
    <sheet name="Expenditure" sheetId="2" r:id="rId2"/>
    <sheet name="REPORT" sheetId="4" r:id="rId3"/>
  </sheet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4"/>
  <c r="C11"/>
  <c r="Q58" i="2"/>
  <c r="Q59"/>
  <c r="Q60"/>
  <c r="Q61"/>
  <c r="Q62"/>
  <c r="Q63"/>
  <c r="N51" i="1"/>
  <c r="N50"/>
  <c r="N49"/>
  <c r="N48"/>
  <c r="N47"/>
  <c r="N46"/>
  <c r="N45"/>
  <c r="N44"/>
  <c r="N43"/>
  <c r="N42"/>
  <c r="N41"/>
  <c r="N40"/>
  <c r="N39"/>
  <c r="C15" i="4"/>
  <c r="C7"/>
  <c r="C3"/>
  <c r="N66" i="1" l="1"/>
  <c r="J69" i="2"/>
  <c r="F69"/>
  <c r="Q57"/>
  <c r="Q56"/>
  <c r="Q55"/>
  <c r="Q54"/>
  <c r="Q53"/>
  <c r="Q52"/>
  <c r="Q69" s="1"/>
  <c r="J66" i="1"/>
  <c r="N63"/>
  <c r="N62"/>
  <c r="N61"/>
  <c r="N60"/>
  <c r="N59"/>
  <c r="N58"/>
  <c r="N57"/>
  <c r="N34" l="1"/>
  <c r="N35"/>
  <c r="N36"/>
  <c r="N37"/>
  <c r="Q45" i="2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  <c r="P48"/>
  <c r="O48"/>
  <c r="H21" i="4" s="1"/>
  <c r="N48" i="2"/>
  <c r="H19" i="4" s="1"/>
  <c r="M48" i="2"/>
  <c r="H17" i="4" s="1"/>
  <c r="L48" i="2"/>
  <c r="H15" i="4" s="1"/>
  <c r="K48" i="2"/>
  <c r="J48"/>
  <c r="I48"/>
  <c r="H11" i="4" s="1"/>
  <c r="H48" i="2"/>
  <c r="H9" i="4" s="1"/>
  <c r="G48" i="2"/>
  <c r="H7" i="4" s="1"/>
  <c r="F48" i="2"/>
  <c r="H5" i="4" s="1"/>
  <c r="E48" i="2"/>
  <c r="H3" i="4" s="1"/>
  <c r="M54" i="1"/>
  <c r="L54"/>
  <c r="K54"/>
  <c r="J54"/>
  <c r="I54"/>
  <c r="H54"/>
  <c r="G54"/>
  <c r="F54"/>
  <c r="E54"/>
  <c r="N32"/>
  <c r="N33"/>
  <c r="N26"/>
  <c r="N27"/>
  <c r="N28"/>
  <c r="N29"/>
  <c r="N30"/>
  <c r="N31"/>
  <c r="N25"/>
  <c r="N23"/>
  <c r="N24"/>
  <c r="N19"/>
  <c r="N18"/>
  <c r="N16"/>
  <c r="N9"/>
  <c r="N8"/>
  <c r="N7"/>
  <c r="N6"/>
  <c r="N10"/>
  <c r="N5"/>
  <c r="N3"/>
  <c r="N4"/>
  <c r="N11"/>
  <c r="N12"/>
  <c r="N13"/>
  <c r="N14"/>
  <c r="N15"/>
  <c r="N17"/>
  <c r="N20"/>
  <c r="N21"/>
  <c r="N22"/>
  <c r="N2"/>
  <c r="D45" i="4"/>
  <c r="N54" i="1" l="1"/>
  <c r="Q48" i="2"/>
  <c r="H25" i="4"/>
  <c r="C25" l="1"/>
  <c r="H28" s="1"/>
  <c r="D39" s="1"/>
  <c r="D40" s="1"/>
  <c r="H31" l="1"/>
  <c r="C31"/>
  <c r="D48"/>
  <c r="D50" s="1"/>
</calcChain>
</file>

<file path=xl/sharedStrings.xml><?xml version="1.0" encoding="utf-8"?>
<sst xmlns="http://schemas.openxmlformats.org/spreadsheetml/2006/main" count="250" uniqueCount="105">
  <si>
    <t>Date</t>
  </si>
  <si>
    <t>Narrative</t>
  </si>
  <si>
    <t>Hall Lets</t>
  </si>
  <si>
    <t>Electricity Meter</t>
  </si>
  <si>
    <t>Grants</t>
  </si>
  <si>
    <t>Bank Interest</t>
  </si>
  <si>
    <t>Bar Takings</t>
  </si>
  <si>
    <t>Turbines</t>
  </si>
  <si>
    <t>Total</t>
  </si>
  <si>
    <t>Payee</t>
  </si>
  <si>
    <t>Bar Stock</t>
  </si>
  <si>
    <t>Repairs</t>
  </si>
  <si>
    <t>Electricity</t>
  </si>
  <si>
    <t>Insurance</t>
  </si>
  <si>
    <t>Licences</t>
  </si>
  <si>
    <t>Cleaning</t>
  </si>
  <si>
    <t>Grass Gutting</t>
  </si>
  <si>
    <t>Professional Fees</t>
  </si>
  <si>
    <t>Equipment Purchased</t>
  </si>
  <si>
    <t>Stationary</t>
  </si>
  <si>
    <t>Other</t>
  </si>
  <si>
    <t>Cheque No.</t>
  </si>
  <si>
    <t>Invoice No.</t>
  </si>
  <si>
    <t>Pay-in Ref.</t>
  </si>
  <si>
    <t>Float</t>
  </si>
  <si>
    <t>Café Lets</t>
  </si>
  <si>
    <t>INCOME</t>
  </si>
  <si>
    <t>EXPENDITURE</t>
  </si>
  <si>
    <t>Hall &amp; Café Lets</t>
  </si>
  <si>
    <t>Bingo</t>
  </si>
  <si>
    <t>Repairs &amp; Maintenance</t>
  </si>
  <si>
    <t>Functions</t>
  </si>
  <si>
    <t>Turbines Income</t>
  </si>
  <si>
    <t>Cleaning &amp; Grass-cutting</t>
  </si>
  <si>
    <t>Sundry Income</t>
  </si>
  <si>
    <t>Postage &amp; Stationery</t>
  </si>
  <si>
    <t>Floats</t>
  </si>
  <si>
    <t>Profit for the period</t>
  </si>
  <si>
    <t>Prepared from the records and</t>
  </si>
  <si>
    <t>Statement of Funds</t>
  </si>
  <si>
    <t>information provided.</t>
  </si>
  <si>
    <t>Represented By: -</t>
  </si>
  <si>
    <t>Angus MacIntyre</t>
  </si>
  <si>
    <t>Account No. 00145807</t>
  </si>
  <si>
    <t>Coraraidh</t>
  </si>
  <si>
    <t>Account No. 00150010</t>
  </si>
  <si>
    <t>Bornish</t>
  </si>
  <si>
    <t>South Uist</t>
  </si>
  <si>
    <t>Unpresented Cheques</t>
  </si>
  <si>
    <t>BANK BALANCE AS AT 30 SEP 2024</t>
  </si>
  <si>
    <t>TOTAL</t>
  </si>
  <si>
    <t>MacLennans</t>
  </si>
  <si>
    <t>Loss for Period</t>
  </si>
  <si>
    <t>CASH IN HAND NOT BANKED</t>
  </si>
  <si>
    <t>Bank Balance as at 1 Oct 2024</t>
  </si>
  <si>
    <t>ceolas</t>
  </si>
  <si>
    <t>bacs</t>
  </si>
  <si>
    <t>community council</t>
  </si>
  <si>
    <t>russel ingram</t>
  </si>
  <si>
    <t>hideaway</t>
  </si>
  <si>
    <t>west gerinish</t>
  </si>
  <si>
    <t>whist</t>
  </si>
  <si>
    <t>saints</t>
  </si>
  <si>
    <t>margaret campbell</t>
  </si>
  <si>
    <t>Western isles comm</t>
  </si>
  <si>
    <t>e muir</t>
  </si>
  <si>
    <t>barclay</t>
  </si>
  <si>
    <t>reid</t>
  </si>
  <si>
    <t>dannsairean mairi</t>
  </si>
  <si>
    <t>k macphee</t>
  </si>
  <si>
    <t>eddie stephenson</t>
  </si>
  <si>
    <t>bb</t>
  </si>
  <si>
    <t>fits</t>
  </si>
  <si>
    <t>d/d</t>
  </si>
  <si>
    <t>weir wedding</t>
  </si>
  <si>
    <t>loch duairt</t>
  </si>
  <si>
    <t>beinn lee</t>
  </si>
  <si>
    <t>cash</t>
  </si>
  <si>
    <t>Emma Bradley wedding</t>
  </si>
  <si>
    <t>Angela Boogie Night</t>
  </si>
  <si>
    <t>90s night</t>
  </si>
  <si>
    <t>cheque</t>
  </si>
  <si>
    <t>1 Oct 2024 to 30 Sep 2025</t>
  </si>
  <si>
    <t>Catriona MacPhee</t>
  </si>
  <si>
    <t>Lucky to Be Here</t>
  </si>
  <si>
    <t>Southend hall</t>
  </si>
  <si>
    <t>Uist Pest Control</t>
  </si>
  <si>
    <t>Fire Protection</t>
  </si>
  <si>
    <t>North Star Consulting</t>
  </si>
  <si>
    <t>energee services</t>
  </si>
  <si>
    <t>Maclennans</t>
  </si>
  <si>
    <t>norris and fisher</t>
  </si>
  <si>
    <t>Catriona Macphee</t>
  </si>
  <si>
    <t>Cash</t>
  </si>
  <si>
    <t>William Morrison</t>
  </si>
  <si>
    <t>M A Morisson</t>
  </si>
  <si>
    <t>sse</t>
  </si>
  <si>
    <t>Margaret Ann</t>
  </si>
  <si>
    <t>carnan stores</t>
  </si>
  <si>
    <t>uist hardware</t>
  </si>
  <si>
    <t>MacAulays</t>
  </si>
  <si>
    <t>Bank interest</t>
  </si>
  <si>
    <t>CASH ACCOUNT</t>
  </si>
  <si>
    <t>To Bank Account</t>
  </si>
  <si>
    <t>Tfr</t>
  </si>
</sst>
</file>

<file path=xl/styles.xml><?xml version="1.0" encoding="utf-8"?>
<styleSheet xmlns="http://schemas.openxmlformats.org/spreadsheetml/2006/main">
  <numFmts count="3">
    <numFmt numFmtId="8" formatCode="&quot;£&quot;#,##0.00;[Red]\-&quot;£&quot;#,##0.00"/>
    <numFmt numFmtId="164" formatCode="&quot;£&quot;#,##0.00"/>
    <numFmt numFmtId="165" formatCode="_-[$£-809]* #,##0.00_-;\-[$£-809]* #,##0.00_-;_-[$£-809]* &quot;-&quot;??_-;_-@_-"/>
  </numFmts>
  <fonts count="1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1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2">
    <xf numFmtId="0" fontId="0" fillId="0" borderId="0" xfId="0"/>
    <xf numFmtId="0" fontId="6" fillId="0" borderId="0" xfId="0" applyFont="1"/>
    <xf numFmtId="0" fontId="7" fillId="0" borderId="0" xfId="0" applyFont="1"/>
    <xf numFmtId="14" fontId="7" fillId="0" borderId="0" xfId="0" applyNumberFormat="1" applyFont="1"/>
    <xf numFmtId="164" fontId="7" fillId="0" borderId="0" xfId="0" applyNumberFormat="1" applyFont="1"/>
    <xf numFmtId="8" fontId="7" fillId="0" borderId="0" xfId="0" applyNumberFormat="1" applyFont="1"/>
    <xf numFmtId="8" fontId="6" fillId="0" borderId="0" xfId="0" applyNumberFormat="1" applyFont="1"/>
    <xf numFmtId="40" fontId="7" fillId="0" borderId="0" xfId="0" applyNumberFormat="1" applyFont="1"/>
    <xf numFmtId="0" fontId="6" fillId="0" borderId="0" xfId="0" applyFont="1" applyAlignment="1">
      <alignment horizontal="center" vertical="center"/>
    </xf>
    <xf numFmtId="164" fontId="0" fillId="0" borderId="0" xfId="0" applyNumberFormat="1"/>
    <xf numFmtId="14" fontId="0" fillId="0" borderId="0" xfId="0" applyNumberFormat="1" applyAlignment="1">
      <alignment horizontal="center"/>
    </xf>
    <xf numFmtId="8" fontId="5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165" fontId="0" fillId="0" borderId="0" xfId="0" applyNumberFormat="1"/>
    <xf numFmtId="165" fontId="0" fillId="0" borderId="1" xfId="0" applyNumberFormat="1" applyBorder="1"/>
    <xf numFmtId="165" fontId="0" fillId="0" borderId="2" xfId="0" applyNumberFormat="1" applyBorder="1"/>
    <xf numFmtId="0" fontId="0" fillId="0" borderId="1" xfId="0" applyBorder="1"/>
    <xf numFmtId="0" fontId="14" fillId="0" borderId="0" xfId="0" applyFont="1"/>
    <xf numFmtId="8" fontId="7" fillId="0" borderId="1" xfId="0" applyNumberFormat="1" applyFont="1" applyBorder="1"/>
    <xf numFmtId="164" fontId="7" fillId="0" borderId="1" xfId="0" applyNumberFormat="1" applyFont="1" applyBorder="1"/>
    <xf numFmtId="165" fontId="0" fillId="0" borderId="3" xfId="0" applyNumberFormat="1" applyBorder="1"/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164" fontId="14" fillId="0" borderId="0" xfId="0" applyNumberFormat="1" applyFont="1"/>
    <xf numFmtId="8" fontId="16" fillId="0" borderId="0" xfId="0" applyNumberFormat="1" applyFont="1"/>
    <xf numFmtId="0" fontId="16" fillId="0" borderId="0" xfId="0" applyFont="1" applyAlignment="1">
      <alignment horizontal="left"/>
    </xf>
    <xf numFmtId="164" fontId="16" fillId="0" borderId="0" xfId="0" applyNumberFormat="1" applyFont="1"/>
    <xf numFmtId="14" fontId="14" fillId="0" borderId="0" xfId="0" applyNumberFormat="1" applyFont="1" applyAlignment="1">
      <alignment horizontal="left"/>
    </xf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8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2" borderId="0" xfId="0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164" fontId="0" fillId="2" borderId="0" xfId="0" applyNumberFormat="1" applyFill="1"/>
    <xf numFmtId="164" fontId="1" fillId="2" borderId="0" xfId="0" applyNumberFormat="1" applyFont="1" applyFill="1"/>
    <xf numFmtId="0" fontId="7" fillId="0" borderId="1" xfId="0" applyFont="1" applyBorder="1"/>
    <xf numFmtId="8" fontId="1" fillId="2" borderId="0" xfId="0" applyNumberFormat="1" applyFont="1" applyFill="1"/>
    <xf numFmtId="14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8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8" fontId="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8" fontId="5" fillId="2" borderId="0" xfId="0" applyNumberFormat="1" applyFont="1" applyFill="1" applyAlignment="1">
      <alignment horizontal="center" vertical="center"/>
    </xf>
    <xf numFmtId="165" fontId="0" fillId="0" borderId="1" xfId="0" applyNumberFormat="1" applyFill="1" applyBorder="1"/>
    <xf numFmtId="165" fontId="0" fillId="0" borderId="0" xfId="0" applyNumberFormat="1" applyFill="1"/>
  </cellXfs>
  <cellStyles count="6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9"/>
  <sheetViews>
    <sheetView workbookViewId="0">
      <pane ySplit="1" topLeftCell="A2" activePane="bottomLeft" state="frozen"/>
      <selection pane="bottomLeft" activeCell="J57" sqref="J57:J60"/>
    </sheetView>
  </sheetViews>
  <sheetFormatPr defaultColWidth="8.77734375" defaultRowHeight="15.6"/>
  <cols>
    <col min="1" max="1" width="16.109375" style="62" customWidth="1"/>
    <col min="2" max="2" width="34.44140625" style="53" bestFit="1" customWidth="1"/>
    <col min="3" max="3" width="15.44140625" style="66" customWidth="1"/>
    <col min="4" max="4" width="12.109375" style="67" bestFit="1" customWidth="1"/>
    <col min="5" max="5" width="10.109375" style="53" bestFit="1" customWidth="1"/>
    <col min="6" max="6" width="10.77734375" style="53" customWidth="1"/>
    <col min="7" max="7" width="17.44140625" style="53" bestFit="1" customWidth="1"/>
    <col min="8" max="8" width="9.33203125" style="53" bestFit="1" customWidth="1"/>
    <col min="9" max="9" width="14.109375" style="53" bestFit="1" customWidth="1"/>
    <col min="10" max="10" width="12.109375" style="53" bestFit="1" customWidth="1"/>
    <col min="11" max="11" width="10.44140625" style="53" bestFit="1" customWidth="1"/>
    <col min="12" max="12" width="11.33203125" style="53" bestFit="1" customWidth="1"/>
    <col min="13" max="13" width="10.109375" style="53" bestFit="1" customWidth="1"/>
    <col min="14" max="14" width="10.33203125" style="53" bestFit="1" customWidth="1"/>
    <col min="15" max="16384" width="8.77734375" style="53"/>
  </cols>
  <sheetData>
    <row r="1" spans="1:14" s="8" customFormat="1">
      <c r="A1" s="46" t="s">
        <v>0</v>
      </c>
      <c r="B1" s="8" t="s">
        <v>1</v>
      </c>
      <c r="C1" s="47" t="s">
        <v>22</v>
      </c>
      <c r="D1" s="48" t="s">
        <v>23</v>
      </c>
      <c r="E1" s="8" t="s">
        <v>2</v>
      </c>
      <c r="F1" s="8" t="s">
        <v>25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20</v>
      </c>
      <c r="L1" s="8" t="s">
        <v>7</v>
      </c>
      <c r="M1" s="8" t="s">
        <v>24</v>
      </c>
      <c r="N1" s="8" t="s">
        <v>50</v>
      </c>
    </row>
    <row r="2" spans="1:14">
      <c r="A2" s="49">
        <v>45575</v>
      </c>
      <c r="B2" s="50" t="s">
        <v>55</v>
      </c>
      <c r="C2" s="51"/>
      <c r="D2" s="51" t="s">
        <v>56</v>
      </c>
      <c r="E2" s="39">
        <v>140</v>
      </c>
      <c r="F2" s="52"/>
      <c r="G2" s="52"/>
      <c r="H2" s="52"/>
      <c r="I2" s="52"/>
      <c r="J2" s="52"/>
      <c r="K2" s="52"/>
      <c r="L2" s="52"/>
      <c r="M2" s="52"/>
      <c r="N2" s="53">
        <f>SUM(E2:M2)</f>
        <v>140</v>
      </c>
    </row>
    <row r="3" spans="1:14">
      <c r="A3" s="54">
        <v>45579</v>
      </c>
      <c r="B3" s="55" t="s">
        <v>57</v>
      </c>
      <c r="C3" s="55"/>
      <c r="D3" s="55" t="s">
        <v>56</v>
      </c>
      <c r="E3" s="39">
        <v>15</v>
      </c>
      <c r="F3" s="52"/>
      <c r="G3" s="52"/>
      <c r="H3" s="52"/>
      <c r="I3" s="52"/>
      <c r="J3" s="52"/>
      <c r="K3" s="52"/>
      <c r="L3" s="52"/>
      <c r="M3" s="52"/>
      <c r="N3" s="53">
        <f t="shared" ref="N3:N51" si="0">SUM(E3:M3)</f>
        <v>15</v>
      </c>
    </row>
    <row r="4" spans="1:14">
      <c r="A4" s="54">
        <v>45582</v>
      </c>
      <c r="B4" s="55" t="s">
        <v>58</v>
      </c>
      <c r="C4" s="55"/>
      <c r="D4" s="55" t="s">
        <v>56</v>
      </c>
      <c r="E4" s="39">
        <v>100</v>
      </c>
      <c r="F4" s="52"/>
      <c r="G4" s="52"/>
      <c r="H4" s="52"/>
      <c r="I4" s="52"/>
      <c r="J4" s="52"/>
      <c r="K4" s="52"/>
      <c r="L4" s="52"/>
      <c r="M4" s="52"/>
      <c r="N4" s="53">
        <f t="shared" si="0"/>
        <v>100</v>
      </c>
    </row>
    <row r="5" spans="1:14">
      <c r="A5" s="54">
        <v>45586</v>
      </c>
      <c r="B5" s="55" t="s">
        <v>59</v>
      </c>
      <c r="C5" s="55"/>
      <c r="D5" s="55" t="s">
        <v>56</v>
      </c>
      <c r="E5" s="39">
        <v>35</v>
      </c>
      <c r="F5" s="52"/>
      <c r="G5" s="52"/>
      <c r="H5" s="52"/>
      <c r="I5" s="52"/>
      <c r="J5" s="52"/>
      <c r="K5" s="52"/>
      <c r="L5" s="52"/>
      <c r="M5" s="52"/>
      <c r="N5" s="53">
        <f t="shared" si="0"/>
        <v>35</v>
      </c>
    </row>
    <row r="6" spans="1:14">
      <c r="A6" s="54">
        <v>45593</v>
      </c>
      <c r="B6" s="55" t="s">
        <v>60</v>
      </c>
      <c r="C6" s="55"/>
      <c r="D6" s="55" t="s">
        <v>56</v>
      </c>
      <c r="E6" s="39">
        <v>30</v>
      </c>
      <c r="F6" s="52"/>
      <c r="G6" s="52"/>
      <c r="H6" s="52"/>
      <c r="I6" s="52"/>
      <c r="J6" s="52"/>
      <c r="K6" s="52"/>
      <c r="L6" s="52"/>
      <c r="M6" s="52"/>
      <c r="N6" s="53">
        <f t="shared" si="0"/>
        <v>30</v>
      </c>
    </row>
    <row r="7" spans="1:14">
      <c r="A7" s="54">
        <v>45297</v>
      </c>
      <c r="B7" s="55" t="s">
        <v>61</v>
      </c>
      <c r="C7" s="55"/>
      <c r="D7" s="55" t="s">
        <v>56</v>
      </c>
      <c r="E7" s="39">
        <v>60</v>
      </c>
      <c r="F7" s="52"/>
      <c r="G7" s="52"/>
      <c r="H7" s="52"/>
      <c r="I7" s="52"/>
      <c r="J7" s="52"/>
      <c r="K7" s="52"/>
      <c r="L7" s="52"/>
      <c r="M7" s="52"/>
      <c r="N7" s="53">
        <f t="shared" si="0"/>
        <v>60</v>
      </c>
    </row>
    <row r="8" spans="1:14">
      <c r="A8" s="54">
        <v>45715</v>
      </c>
      <c r="B8" s="54" t="s">
        <v>62</v>
      </c>
      <c r="C8" s="55"/>
      <c r="D8" s="55" t="s">
        <v>56</v>
      </c>
      <c r="E8" s="56"/>
      <c r="F8" s="39">
        <v>15</v>
      </c>
      <c r="G8" s="52"/>
      <c r="H8" s="52"/>
      <c r="I8" s="52"/>
      <c r="J8" s="52"/>
      <c r="K8" s="52"/>
      <c r="L8" s="52"/>
      <c r="M8" s="52"/>
      <c r="N8" s="53">
        <f t="shared" si="0"/>
        <v>15</v>
      </c>
    </row>
    <row r="9" spans="1:14">
      <c r="A9" s="54">
        <v>45715</v>
      </c>
      <c r="B9" s="55" t="s">
        <v>63</v>
      </c>
      <c r="C9" s="55"/>
      <c r="D9" s="55" t="s">
        <v>56</v>
      </c>
      <c r="E9" s="39">
        <v>20</v>
      </c>
      <c r="F9" s="52"/>
      <c r="G9" s="52"/>
      <c r="H9" s="52"/>
      <c r="I9" s="52"/>
      <c r="J9" s="52"/>
      <c r="K9" s="52"/>
      <c r="L9" s="52"/>
      <c r="M9" s="52"/>
      <c r="N9" s="53">
        <f t="shared" si="0"/>
        <v>20</v>
      </c>
    </row>
    <row r="10" spans="1:14">
      <c r="A10" s="54">
        <v>45716</v>
      </c>
      <c r="B10" s="55" t="s">
        <v>64</v>
      </c>
      <c r="C10" s="55"/>
      <c r="D10" s="55" t="s">
        <v>56</v>
      </c>
      <c r="E10" s="39">
        <v>20</v>
      </c>
      <c r="F10" s="52"/>
      <c r="G10" s="52"/>
      <c r="H10" s="52"/>
      <c r="I10" s="52"/>
      <c r="J10" s="52"/>
      <c r="K10" s="52"/>
      <c r="L10" s="52"/>
      <c r="M10" s="52"/>
      <c r="N10" s="53">
        <f t="shared" si="0"/>
        <v>20</v>
      </c>
    </row>
    <row r="11" spans="1:14">
      <c r="A11" s="54">
        <v>45716</v>
      </c>
      <c r="B11" s="55" t="s">
        <v>61</v>
      </c>
      <c r="C11" s="55"/>
      <c r="D11" s="55" t="s">
        <v>56</v>
      </c>
      <c r="E11" s="39">
        <v>120</v>
      </c>
      <c r="F11" s="52"/>
      <c r="G11" s="52"/>
      <c r="H11" s="52"/>
      <c r="I11" s="52"/>
      <c r="J11" s="52"/>
      <c r="K11" s="52"/>
      <c r="L11" s="52"/>
      <c r="M11" s="52"/>
      <c r="N11" s="53">
        <f t="shared" si="0"/>
        <v>120</v>
      </c>
    </row>
    <row r="12" spans="1:14">
      <c r="A12" s="54">
        <v>45719</v>
      </c>
      <c r="B12" s="57" t="s">
        <v>65</v>
      </c>
      <c r="C12" s="55"/>
      <c r="D12" s="55" t="s">
        <v>56</v>
      </c>
      <c r="E12" s="39">
        <v>20</v>
      </c>
      <c r="F12" s="52"/>
      <c r="G12" s="52"/>
      <c r="H12" s="52"/>
      <c r="I12" s="52"/>
      <c r="J12" s="52"/>
      <c r="K12" s="52"/>
      <c r="L12" s="52"/>
      <c r="M12" s="52"/>
      <c r="N12" s="53">
        <f t="shared" si="0"/>
        <v>20</v>
      </c>
    </row>
    <row r="13" spans="1:14">
      <c r="A13" s="49">
        <v>45719</v>
      </c>
      <c r="B13" s="55" t="s">
        <v>66</v>
      </c>
      <c r="C13" s="55"/>
      <c r="D13" s="55" t="s">
        <v>56</v>
      </c>
      <c r="E13" s="39">
        <v>20</v>
      </c>
      <c r="F13" s="52"/>
      <c r="G13" s="52"/>
      <c r="H13" s="52"/>
      <c r="I13" s="52"/>
      <c r="J13" s="52"/>
      <c r="K13" s="52"/>
      <c r="L13" s="52"/>
      <c r="M13" s="52"/>
      <c r="N13" s="53">
        <f t="shared" si="0"/>
        <v>20</v>
      </c>
    </row>
    <row r="14" spans="1:14">
      <c r="A14" s="54">
        <v>45719</v>
      </c>
      <c r="B14" s="55" t="s">
        <v>67</v>
      </c>
      <c r="C14" s="55"/>
      <c r="D14" s="55" t="s">
        <v>56</v>
      </c>
      <c r="E14" s="39">
        <v>20</v>
      </c>
      <c r="F14" s="52"/>
      <c r="G14" s="52"/>
      <c r="H14" s="52"/>
      <c r="I14" s="52"/>
      <c r="J14" s="52"/>
      <c r="K14" s="52"/>
      <c r="L14" s="52"/>
      <c r="M14" s="52"/>
      <c r="N14" s="53">
        <f t="shared" si="0"/>
        <v>20</v>
      </c>
    </row>
    <row r="15" spans="1:14">
      <c r="A15" s="54">
        <v>45729</v>
      </c>
      <c r="B15" s="55" t="s">
        <v>57</v>
      </c>
      <c r="C15" s="55"/>
      <c r="D15" s="58" t="s">
        <v>56</v>
      </c>
      <c r="E15" s="56"/>
      <c r="F15" s="39">
        <v>30</v>
      </c>
      <c r="G15" s="52"/>
      <c r="H15" s="52"/>
      <c r="I15" s="52"/>
      <c r="J15" s="59"/>
      <c r="K15" s="52"/>
      <c r="L15" s="52"/>
      <c r="M15" s="52"/>
      <c r="N15" s="53">
        <f t="shared" si="0"/>
        <v>30</v>
      </c>
    </row>
    <row r="16" spans="1:14">
      <c r="A16" s="54">
        <v>45826</v>
      </c>
      <c r="B16" s="55" t="s">
        <v>57</v>
      </c>
      <c r="C16" s="55"/>
      <c r="D16" s="55" t="s">
        <v>56</v>
      </c>
      <c r="E16" s="56"/>
      <c r="F16" s="39">
        <v>30</v>
      </c>
      <c r="G16" s="52"/>
      <c r="H16" s="52"/>
      <c r="I16" s="52"/>
      <c r="J16" s="52"/>
      <c r="K16" s="52"/>
      <c r="L16" s="52"/>
      <c r="M16" s="52"/>
      <c r="N16" s="53">
        <f t="shared" si="0"/>
        <v>30</v>
      </c>
    </row>
    <row r="17" spans="1:14">
      <c r="A17" s="54">
        <v>45826</v>
      </c>
      <c r="B17" s="55" t="s">
        <v>61</v>
      </c>
      <c r="C17" s="55"/>
      <c r="D17" s="55" t="s">
        <v>56</v>
      </c>
      <c r="E17" s="56"/>
      <c r="F17" s="39">
        <v>15</v>
      </c>
      <c r="G17" s="52"/>
      <c r="H17" s="52"/>
      <c r="I17" s="52"/>
      <c r="J17" s="52"/>
      <c r="K17" s="52"/>
      <c r="L17" s="52"/>
      <c r="M17" s="52"/>
      <c r="N17" s="53">
        <f t="shared" si="0"/>
        <v>15</v>
      </c>
    </row>
    <row r="18" spans="1:14">
      <c r="A18" s="49">
        <v>45827</v>
      </c>
      <c r="B18" s="55" t="s">
        <v>68</v>
      </c>
      <c r="C18" s="55"/>
      <c r="D18" s="55" t="s">
        <v>56</v>
      </c>
      <c r="E18" s="39">
        <v>35</v>
      </c>
      <c r="F18" s="52"/>
      <c r="G18" s="52"/>
      <c r="H18" s="52"/>
      <c r="I18" s="52"/>
      <c r="J18" s="52"/>
      <c r="K18" s="52"/>
      <c r="L18" s="52"/>
      <c r="M18" s="52"/>
      <c r="N18" s="53">
        <f t="shared" si="0"/>
        <v>35</v>
      </c>
    </row>
    <row r="19" spans="1:14">
      <c r="A19" s="54">
        <v>45835</v>
      </c>
      <c r="B19" s="55" t="s">
        <v>69</v>
      </c>
      <c r="C19" s="55"/>
      <c r="D19" s="55" t="s">
        <v>56</v>
      </c>
      <c r="E19" s="39">
        <v>20</v>
      </c>
      <c r="F19" s="52"/>
      <c r="G19" s="52"/>
      <c r="H19" s="52"/>
      <c r="I19" s="52"/>
      <c r="J19" s="52"/>
      <c r="K19" s="52"/>
      <c r="L19" s="52"/>
      <c r="M19" s="52"/>
      <c r="N19" s="53">
        <f t="shared" si="0"/>
        <v>20</v>
      </c>
    </row>
    <row r="20" spans="1:14">
      <c r="A20" s="54">
        <v>45838</v>
      </c>
      <c r="B20" s="55" t="s">
        <v>70</v>
      </c>
      <c r="C20" s="55"/>
      <c r="D20" s="55" t="s">
        <v>71</v>
      </c>
      <c r="E20" s="39">
        <v>100</v>
      </c>
      <c r="F20" s="52"/>
      <c r="G20" s="52"/>
      <c r="H20" s="52"/>
      <c r="I20" s="52"/>
      <c r="J20" s="52"/>
      <c r="K20" s="52"/>
      <c r="L20" s="52"/>
      <c r="M20" s="52"/>
      <c r="N20" s="53">
        <f t="shared" si="0"/>
        <v>100</v>
      </c>
    </row>
    <row r="21" spans="1:14">
      <c r="A21" s="54">
        <v>45846</v>
      </c>
      <c r="B21" s="55" t="s">
        <v>72</v>
      </c>
      <c r="C21" s="55"/>
      <c r="D21" s="55" t="s">
        <v>73</v>
      </c>
      <c r="E21" s="56"/>
      <c r="F21" s="52"/>
      <c r="G21" s="52">
        <v>3872.56</v>
      </c>
      <c r="H21" s="52"/>
      <c r="I21" s="52"/>
      <c r="J21" s="52"/>
      <c r="K21" s="52"/>
      <c r="L21" s="52"/>
      <c r="M21" s="52"/>
      <c r="N21" s="53">
        <f t="shared" si="0"/>
        <v>3872.56</v>
      </c>
    </row>
    <row r="22" spans="1:14">
      <c r="A22" s="54">
        <v>45846</v>
      </c>
      <c r="B22" s="55" t="s">
        <v>60</v>
      </c>
      <c r="C22" s="55"/>
      <c r="D22" s="55" t="s">
        <v>56</v>
      </c>
      <c r="E22" s="52"/>
      <c r="F22" s="39">
        <v>15</v>
      </c>
      <c r="G22" s="52"/>
      <c r="H22" s="52"/>
      <c r="I22" s="52"/>
      <c r="J22" s="52"/>
      <c r="K22" s="52"/>
      <c r="L22" s="52"/>
      <c r="M22" s="52"/>
      <c r="N22" s="53">
        <f t="shared" si="0"/>
        <v>15</v>
      </c>
    </row>
    <row r="23" spans="1:14">
      <c r="A23" s="54">
        <v>45875</v>
      </c>
      <c r="B23" s="55" t="s">
        <v>74</v>
      </c>
      <c r="C23" s="55"/>
      <c r="D23" s="55" t="s">
        <v>56</v>
      </c>
      <c r="E23" s="39">
        <v>300</v>
      </c>
      <c r="F23" s="52"/>
      <c r="G23" s="52"/>
      <c r="H23" s="52"/>
      <c r="I23" s="52"/>
      <c r="J23" s="52"/>
      <c r="K23" s="52"/>
      <c r="L23" s="52"/>
      <c r="M23" s="52"/>
      <c r="N23" s="53">
        <f t="shared" si="0"/>
        <v>300</v>
      </c>
    </row>
    <row r="24" spans="1:14">
      <c r="A24" s="54">
        <v>45877</v>
      </c>
      <c r="B24" s="55" t="s">
        <v>75</v>
      </c>
      <c r="C24" s="55"/>
      <c r="D24" s="55" t="s">
        <v>56</v>
      </c>
      <c r="E24" s="39">
        <v>120</v>
      </c>
      <c r="F24" s="52"/>
      <c r="G24" s="52"/>
      <c r="H24" s="52"/>
      <c r="I24" s="52"/>
      <c r="J24" s="52"/>
      <c r="K24" s="52"/>
      <c r="L24" s="52"/>
      <c r="M24" s="52"/>
      <c r="N24" s="53">
        <f t="shared" si="0"/>
        <v>120</v>
      </c>
    </row>
    <row r="25" spans="1:14">
      <c r="A25" s="54">
        <v>45883</v>
      </c>
      <c r="B25" s="55" t="s">
        <v>55</v>
      </c>
      <c r="C25" s="55"/>
      <c r="D25" s="55" t="s">
        <v>56</v>
      </c>
      <c r="E25" s="39">
        <v>100</v>
      </c>
      <c r="F25" s="52"/>
      <c r="G25" s="52"/>
      <c r="H25" s="52"/>
      <c r="I25" s="52"/>
      <c r="J25" s="52"/>
      <c r="K25" s="52"/>
      <c r="L25" s="52"/>
      <c r="M25" s="52"/>
      <c r="N25" s="53">
        <f t="shared" si="0"/>
        <v>100</v>
      </c>
    </row>
    <row r="26" spans="1:14">
      <c r="A26" s="54">
        <v>45911</v>
      </c>
      <c r="B26" s="55" t="s">
        <v>72</v>
      </c>
      <c r="C26" s="55"/>
      <c r="D26" s="55" t="s">
        <v>73</v>
      </c>
      <c r="E26" s="52"/>
      <c r="F26" s="52"/>
      <c r="G26" s="52">
        <v>2790.45</v>
      </c>
      <c r="H26" s="52"/>
      <c r="I26" s="52"/>
      <c r="J26" s="52"/>
      <c r="K26" s="52"/>
      <c r="L26" s="52"/>
      <c r="M26" s="52"/>
      <c r="N26" s="53">
        <f t="shared" si="0"/>
        <v>2790.45</v>
      </c>
    </row>
    <row r="27" spans="1:14">
      <c r="A27" s="49">
        <v>45911</v>
      </c>
      <c r="B27" s="55" t="s">
        <v>72</v>
      </c>
      <c r="C27" s="55"/>
      <c r="D27" s="55" t="s">
        <v>73</v>
      </c>
      <c r="E27" s="52"/>
      <c r="F27" s="52"/>
      <c r="G27" s="52">
        <v>2299.9899999999998</v>
      </c>
      <c r="H27" s="52"/>
      <c r="I27" s="52"/>
      <c r="J27" s="52"/>
      <c r="K27" s="52"/>
      <c r="L27" s="52"/>
      <c r="M27" s="52"/>
      <c r="N27" s="53">
        <f t="shared" si="0"/>
        <v>2299.9899999999998</v>
      </c>
    </row>
    <row r="28" spans="1:14">
      <c r="A28" s="54">
        <v>45911</v>
      </c>
      <c r="B28" s="55" t="s">
        <v>72</v>
      </c>
      <c r="C28" s="55"/>
      <c r="D28" s="55" t="s">
        <v>73</v>
      </c>
      <c r="E28" s="52"/>
      <c r="F28" s="52"/>
      <c r="G28" s="52">
        <v>4571.42</v>
      </c>
      <c r="H28" s="52"/>
      <c r="I28" s="52"/>
      <c r="J28" s="52"/>
      <c r="K28" s="52"/>
      <c r="L28" s="52"/>
      <c r="M28" s="52"/>
      <c r="N28" s="53">
        <f t="shared" si="0"/>
        <v>4571.42</v>
      </c>
    </row>
    <row r="29" spans="1:14">
      <c r="A29" s="54">
        <v>45654</v>
      </c>
      <c r="B29" s="55" t="s">
        <v>76</v>
      </c>
      <c r="C29" s="55"/>
      <c r="D29" s="55" t="s">
        <v>77</v>
      </c>
      <c r="E29" s="52"/>
      <c r="F29" s="52"/>
      <c r="G29" s="52"/>
      <c r="H29" s="52"/>
      <c r="I29" s="52"/>
      <c r="J29" s="52"/>
      <c r="K29" s="52"/>
      <c r="L29" s="52"/>
      <c r="M29" s="52"/>
      <c r="N29" s="53">
        <f t="shared" si="0"/>
        <v>0</v>
      </c>
    </row>
    <row r="30" spans="1:14">
      <c r="A30" s="54">
        <v>45849</v>
      </c>
      <c r="B30" s="55" t="s">
        <v>78</v>
      </c>
      <c r="C30" s="55"/>
      <c r="D30" s="55" t="s">
        <v>77</v>
      </c>
      <c r="E30" s="52"/>
      <c r="F30" s="52"/>
      <c r="G30" s="52"/>
      <c r="H30" s="52"/>
      <c r="I30" s="52"/>
      <c r="J30" s="52"/>
      <c r="K30" s="52"/>
      <c r="L30" s="52"/>
      <c r="M30" s="52"/>
      <c r="N30" s="53">
        <f t="shared" si="0"/>
        <v>0</v>
      </c>
    </row>
    <row r="31" spans="1:14">
      <c r="A31" s="54">
        <v>45885</v>
      </c>
      <c r="B31" s="55" t="s">
        <v>79</v>
      </c>
      <c r="C31" s="55"/>
      <c r="D31" s="55" t="s">
        <v>77</v>
      </c>
      <c r="E31" s="52"/>
      <c r="F31" s="52"/>
      <c r="G31" s="52"/>
      <c r="H31" s="52"/>
      <c r="I31" s="52"/>
      <c r="J31" s="52"/>
      <c r="K31" s="52"/>
      <c r="L31" s="52"/>
      <c r="M31" s="52"/>
      <c r="N31" s="53">
        <f t="shared" si="0"/>
        <v>0</v>
      </c>
    </row>
    <row r="32" spans="1:14">
      <c r="A32" s="54">
        <v>45808</v>
      </c>
      <c r="B32" s="55" t="s">
        <v>80</v>
      </c>
      <c r="C32" s="55"/>
      <c r="D32" s="55" t="s">
        <v>77</v>
      </c>
      <c r="E32" s="52"/>
      <c r="F32" s="52"/>
      <c r="G32" s="52"/>
      <c r="H32" s="52"/>
      <c r="I32" s="52"/>
      <c r="J32" s="52"/>
      <c r="K32" s="52"/>
      <c r="L32" s="52"/>
      <c r="M32" s="52"/>
      <c r="N32" s="53">
        <f t="shared" si="0"/>
        <v>0</v>
      </c>
    </row>
    <row r="33" spans="1:14">
      <c r="A33" s="54">
        <v>45777</v>
      </c>
      <c r="B33" s="55" t="s">
        <v>72</v>
      </c>
      <c r="C33" s="55"/>
      <c r="D33" s="55" t="s">
        <v>81</v>
      </c>
      <c r="E33" s="52"/>
      <c r="F33" s="52"/>
      <c r="G33" s="52">
        <v>1873.45</v>
      </c>
      <c r="H33" s="52"/>
      <c r="I33" s="52"/>
      <c r="J33" s="52"/>
      <c r="K33" s="52"/>
      <c r="L33" s="52"/>
      <c r="M33" s="52"/>
      <c r="N33" s="53">
        <f t="shared" si="0"/>
        <v>1873.45</v>
      </c>
    </row>
    <row r="34" spans="1:14">
      <c r="A34" s="54"/>
      <c r="B34" s="55"/>
      <c r="C34" s="55"/>
      <c r="D34" s="55"/>
      <c r="E34" s="52"/>
      <c r="F34" s="52"/>
      <c r="G34" s="52"/>
      <c r="H34" s="52"/>
      <c r="I34" s="52"/>
      <c r="J34" s="52"/>
      <c r="K34" s="52"/>
      <c r="L34" s="52"/>
      <c r="M34" s="52"/>
      <c r="N34" s="53">
        <f t="shared" si="0"/>
        <v>0</v>
      </c>
    </row>
    <row r="35" spans="1:14">
      <c r="A35" s="54">
        <v>45777</v>
      </c>
      <c r="B35" s="55"/>
      <c r="C35" s="55"/>
      <c r="D35" s="55"/>
      <c r="E35" s="52"/>
      <c r="F35" s="52"/>
      <c r="G35" s="52"/>
      <c r="H35" s="52"/>
      <c r="I35" s="52"/>
      <c r="J35" s="39">
        <v>5000</v>
      </c>
      <c r="K35" s="52"/>
      <c r="L35" s="52"/>
      <c r="M35" s="52"/>
      <c r="N35" s="53">
        <f t="shared" si="0"/>
        <v>5000</v>
      </c>
    </row>
    <row r="36" spans="1:14">
      <c r="A36" s="54">
        <v>45826</v>
      </c>
      <c r="B36" s="55"/>
      <c r="C36" s="55"/>
      <c r="D36" s="55"/>
      <c r="E36" s="52"/>
      <c r="F36" s="52"/>
      <c r="G36" s="52"/>
      <c r="H36" s="52"/>
      <c r="I36" s="52"/>
      <c r="J36" s="39">
        <v>2000</v>
      </c>
      <c r="K36" s="52"/>
      <c r="L36" s="52"/>
      <c r="M36" s="52"/>
      <c r="N36" s="53">
        <f t="shared" si="0"/>
        <v>2000</v>
      </c>
    </row>
    <row r="37" spans="1:14">
      <c r="A37" s="54">
        <v>45916</v>
      </c>
      <c r="B37" s="55"/>
      <c r="C37" s="55"/>
      <c r="D37" s="55"/>
      <c r="E37" s="52"/>
      <c r="F37" s="52"/>
      <c r="G37" s="52"/>
      <c r="H37" s="52"/>
      <c r="I37" s="52"/>
      <c r="J37" s="39">
        <v>1500</v>
      </c>
      <c r="K37" s="52"/>
      <c r="L37" s="52"/>
      <c r="M37" s="52"/>
      <c r="N37" s="53">
        <f t="shared" si="0"/>
        <v>1500</v>
      </c>
    </row>
    <row r="38" spans="1:14">
      <c r="A38" s="54"/>
      <c r="B38" s="55"/>
      <c r="C38" s="55"/>
      <c r="D38" s="55"/>
      <c r="E38" s="52"/>
      <c r="F38" s="52"/>
      <c r="G38" s="52"/>
      <c r="H38" s="52"/>
      <c r="I38" s="52"/>
      <c r="J38" s="52"/>
      <c r="K38" s="52"/>
      <c r="L38" s="52"/>
      <c r="M38" s="52"/>
    </row>
    <row r="39" spans="1:14">
      <c r="A39" s="54">
        <v>45596</v>
      </c>
      <c r="B39" s="55" t="s">
        <v>101</v>
      </c>
      <c r="C39" s="55"/>
      <c r="D39" s="55"/>
      <c r="E39" s="52"/>
      <c r="F39" s="52"/>
      <c r="G39" s="52"/>
      <c r="H39" s="52"/>
      <c r="I39" s="39">
        <v>21.89</v>
      </c>
      <c r="J39" s="52"/>
      <c r="K39" s="52"/>
      <c r="L39" s="52"/>
      <c r="M39" s="52"/>
      <c r="N39" s="53">
        <f t="shared" si="0"/>
        <v>21.89</v>
      </c>
    </row>
    <row r="40" spans="1:14">
      <c r="A40" s="54">
        <v>45625</v>
      </c>
      <c r="B40" s="55" t="s">
        <v>101</v>
      </c>
      <c r="C40" s="55"/>
      <c r="D40" s="55"/>
      <c r="E40" s="52"/>
      <c r="F40" s="52"/>
      <c r="G40" s="52"/>
      <c r="H40" s="52"/>
      <c r="I40" s="39">
        <v>19.75</v>
      </c>
      <c r="J40" s="52"/>
      <c r="K40" s="52"/>
      <c r="L40" s="52"/>
      <c r="M40" s="52"/>
      <c r="N40" s="53">
        <f t="shared" si="0"/>
        <v>19.75</v>
      </c>
    </row>
    <row r="41" spans="1:14">
      <c r="A41" s="54">
        <v>45657</v>
      </c>
      <c r="B41" s="55" t="s">
        <v>101</v>
      </c>
      <c r="C41" s="55"/>
      <c r="D41" s="55"/>
      <c r="E41" s="52"/>
      <c r="F41" s="52"/>
      <c r="G41" s="52"/>
      <c r="H41" s="52"/>
      <c r="I41" s="39">
        <v>21.82</v>
      </c>
      <c r="J41" s="52"/>
      <c r="K41" s="52"/>
      <c r="L41" s="52"/>
      <c r="M41" s="52"/>
      <c r="N41" s="53">
        <f t="shared" si="0"/>
        <v>21.82</v>
      </c>
    </row>
    <row r="42" spans="1:14">
      <c r="A42" s="54">
        <v>45688</v>
      </c>
      <c r="B42" s="55" t="s">
        <v>101</v>
      </c>
      <c r="C42" s="55"/>
      <c r="D42" s="55"/>
      <c r="E42" s="52"/>
      <c r="F42" s="52"/>
      <c r="G42" s="52"/>
      <c r="H42" s="52"/>
      <c r="I42" s="39">
        <v>20.81</v>
      </c>
      <c r="J42" s="52"/>
      <c r="K42" s="52"/>
      <c r="L42" s="52"/>
      <c r="M42" s="52"/>
      <c r="N42" s="53">
        <f t="shared" si="0"/>
        <v>20.81</v>
      </c>
    </row>
    <row r="43" spans="1:14">
      <c r="A43" s="54">
        <v>45716</v>
      </c>
      <c r="B43" s="55" t="s">
        <v>101</v>
      </c>
      <c r="C43" s="55"/>
      <c r="D43" s="55"/>
      <c r="E43" s="52"/>
      <c r="F43" s="52"/>
      <c r="G43" s="52"/>
      <c r="H43" s="52"/>
      <c r="I43" s="39">
        <v>17.72</v>
      </c>
      <c r="J43" s="52"/>
      <c r="K43" s="52"/>
      <c r="L43" s="52"/>
      <c r="M43" s="52"/>
      <c r="N43" s="53">
        <f t="shared" si="0"/>
        <v>17.72</v>
      </c>
    </row>
    <row r="44" spans="1:14">
      <c r="A44" s="54">
        <v>45747</v>
      </c>
      <c r="B44" s="55" t="s">
        <v>101</v>
      </c>
      <c r="C44" s="55"/>
      <c r="D44" s="55"/>
      <c r="E44" s="52"/>
      <c r="F44" s="52"/>
      <c r="G44" s="52"/>
      <c r="H44" s="52"/>
      <c r="I44" s="39">
        <v>19.63</v>
      </c>
      <c r="J44" s="52"/>
      <c r="K44" s="52"/>
      <c r="L44" s="52"/>
      <c r="M44" s="52"/>
      <c r="N44" s="53">
        <f t="shared" si="0"/>
        <v>19.63</v>
      </c>
    </row>
    <row r="45" spans="1:14">
      <c r="A45" s="54">
        <v>45777</v>
      </c>
      <c r="B45" s="55" t="s">
        <v>101</v>
      </c>
      <c r="C45" s="55"/>
      <c r="D45" s="55"/>
      <c r="E45" s="52"/>
      <c r="F45" s="52"/>
      <c r="G45" s="52"/>
      <c r="H45" s="52"/>
      <c r="I45" s="39">
        <v>18.559999999999999</v>
      </c>
      <c r="J45" s="52"/>
      <c r="K45" s="52"/>
      <c r="L45" s="52"/>
      <c r="M45" s="52"/>
      <c r="N45" s="53">
        <f t="shared" si="0"/>
        <v>18.559999999999999</v>
      </c>
    </row>
    <row r="46" spans="1:14">
      <c r="A46" s="54">
        <v>45807</v>
      </c>
      <c r="B46" s="55" t="s">
        <v>101</v>
      </c>
      <c r="C46" s="55"/>
      <c r="D46" s="55"/>
      <c r="E46" s="52"/>
      <c r="F46" s="52"/>
      <c r="G46" s="52"/>
      <c r="H46" s="52"/>
      <c r="I46" s="39">
        <v>16.75</v>
      </c>
      <c r="J46" s="52"/>
      <c r="K46" s="52"/>
      <c r="L46" s="52"/>
      <c r="M46" s="52"/>
      <c r="N46" s="53">
        <f t="shared" si="0"/>
        <v>16.75</v>
      </c>
    </row>
    <row r="47" spans="1:14">
      <c r="A47" s="54">
        <v>45838</v>
      </c>
      <c r="B47" s="55" t="s">
        <v>101</v>
      </c>
      <c r="C47" s="55"/>
      <c r="D47" s="55"/>
      <c r="E47" s="52"/>
      <c r="F47" s="52"/>
      <c r="G47" s="52"/>
      <c r="H47" s="52"/>
      <c r="I47" s="39">
        <v>17.329999999999998</v>
      </c>
      <c r="J47" s="52"/>
      <c r="K47" s="52"/>
      <c r="L47" s="52"/>
      <c r="M47" s="52"/>
      <c r="N47" s="53">
        <f t="shared" si="0"/>
        <v>17.329999999999998</v>
      </c>
    </row>
    <row r="48" spans="1:14">
      <c r="A48" s="54">
        <v>45869</v>
      </c>
      <c r="B48" s="55" t="s">
        <v>101</v>
      </c>
      <c r="C48" s="55"/>
      <c r="D48" s="55"/>
      <c r="E48" s="52"/>
      <c r="F48" s="52"/>
      <c r="G48" s="52"/>
      <c r="H48" s="52"/>
      <c r="I48" s="39">
        <v>16.96</v>
      </c>
      <c r="J48" s="52"/>
      <c r="K48" s="52"/>
      <c r="L48" s="52"/>
      <c r="M48" s="52"/>
      <c r="N48" s="53">
        <f t="shared" si="0"/>
        <v>16.96</v>
      </c>
    </row>
    <row r="49" spans="1:14">
      <c r="A49" s="54">
        <v>45898</v>
      </c>
      <c r="B49" s="55" t="s">
        <v>101</v>
      </c>
      <c r="C49" s="55"/>
      <c r="D49" s="55"/>
      <c r="E49" s="52"/>
      <c r="F49" s="52"/>
      <c r="G49" s="52"/>
      <c r="H49" s="52"/>
      <c r="I49" s="39">
        <v>15.5</v>
      </c>
      <c r="J49" s="52"/>
      <c r="K49" s="52"/>
      <c r="L49" s="52"/>
      <c r="M49" s="52"/>
      <c r="N49" s="53">
        <f t="shared" si="0"/>
        <v>15.5</v>
      </c>
    </row>
    <row r="50" spans="1:14">
      <c r="A50" s="54">
        <v>45930</v>
      </c>
      <c r="B50" s="55" t="s">
        <v>101</v>
      </c>
      <c r="C50" s="55"/>
      <c r="D50" s="55"/>
      <c r="E50" s="52"/>
      <c r="F50" s="52"/>
      <c r="G50" s="52"/>
      <c r="H50" s="52"/>
      <c r="I50" s="39">
        <v>17.12</v>
      </c>
      <c r="J50" s="52"/>
      <c r="K50" s="52"/>
      <c r="L50" s="52"/>
      <c r="M50" s="52"/>
      <c r="N50" s="53">
        <f t="shared" si="0"/>
        <v>17.12</v>
      </c>
    </row>
    <row r="51" spans="1:14">
      <c r="A51" s="54"/>
      <c r="B51" s="55"/>
      <c r="C51" s="55"/>
      <c r="D51" s="55"/>
      <c r="E51" s="52"/>
      <c r="F51" s="52"/>
      <c r="G51" s="52"/>
      <c r="H51" s="52"/>
      <c r="I51" s="52"/>
      <c r="J51" s="52"/>
      <c r="K51" s="52"/>
      <c r="L51" s="52"/>
      <c r="M51" s="52"/>
      <c r="N51" s="53">
        <f t="shared" si="0"/>
        <v>0</v>
      </c>
    </row>
    <row r="52" spans="1:14">
      <c r="A52" s="54"/>
      <c r="B52" s="55"/>
      <c r="C52" s="55"/>
      <c r="D52" s="55"/>
      <c r="E52" s="60"/>
      <c r="F52" s="60"/>
      <c r="G52" s="60"/>
      <c r="H52" s="60"/>
      <c r="I52" s="60"/>
      <c r="J52" s="60"/>
      <c r="K52" s="60"/>
      <c r="L52" s="60"/>
      <c r="M52" s="60"/>
      <c r="N52" s="61"/>
    </row>
    <row r="53" spans="1:14">
      <c r="B53" s="63"/>
      <c r="C53" s="63"/>
      <c r="D53" s="57"/>
      <c r="E53" s="64"/>
      <c r="F53" s="64"/>
      <c r="G53" s="64"/>
      <c r="H53" s="64"/>
      <c r="I53" s="64"/>
      <c r="J53" s="64"/>
      <c r="K53" s="64"/>
      <c r="L53" s="64"/>
      <c r="M53" s="64"/>
    </row>
    <row r="54" spans="1:14">
      <c r="B54" s="63"/>
      <c r="C54" s="63"/>
      <c r="D54" s="57"/>
      <c r="E54" s="64">
        <f>SUM(E2:E53)</f>
        <v>1275</v>
      </c>
      <c r="F54" s="64">
        <f t="shared" ref="F54:M54" si="1">SUM(F2:F53)</f>
        <v>105</v>
      </c>
      <c r="G54" s="64">
        <f t="shared" si="1"/>
        <v>15407.87</v>
      </c>
      <c r="H54" s="64">
        <f t="shared" si="1"/>
        <v>0</v>
      </c>
      <c r="I54" s="64">
        <f t="shared" si="1"/>
        <v>223.84</v>
      </c>
      <c r="J54" s="64">
        <f t="shared" si="1"/>
        <v>8500</v>
      </c>
      <c r="K54" s="64">
        <f t="shared" si="1"/>
        <v>0</v>
      </c>
      <c r="L54" s="64">
        <f t="shared" si="1"/>
        <v>0</v>
      </c>
      <c r="M54" s="64">
        <f t="shared" si="1"/>
        <v>0</v>
      </c>
      <c r="N54" s="53">
        <f>SUM(N2:N53)</f>
        <v>25511.710000000003</v>
      </c>
    </row>
    <row r="55" spans="1:14">
      <c r="B55" s="63"/>
      <c r="C55" s="63"/>
      <c r="D55" s="57"/>
      <c r="E55" s="64"/>
      <c r="F55" s="64"/>
      <c r="G55" s="64"/>
      <c r="H55" s="64"/>
      <c r="I55" s="64"/>
      <c r="J55" s="64"/>
      <c r="K55" s="64"/>
      <c r="L55" s="64"/>
      <c r="M55" s="64"/>
    </row>
    <row r="56" spans="1:14">
      <c r="B56" s="8" t="s">
        <v>102</v>
      </c>
      <c r="C56" s="65"/>
      <c r="D56" s="57"/>
      <c r="E56" s="64"/>
      <c r="F56" s="64"/>
      <c r="G56" s="64"/>
      <c r="H56" s="64"/>
      <c r="I56" s="64"/>
      <c r="J56" s="64"/>
      <c r="K56" s="64"/>
      <c r="L56" s="64"/>
      <c r="M56" s="64"/>
    </row>
    <row r="57" spans="1:14">
      <c r="A57" s="54">
        <v>45654</v>
      </c>
      <c r="B57" s="55" t="s">
        <v>76</v>
      </c>
      <c r="C57" s="55"/>
      <c r="D57" s="55" t="s">
        <v>77</v>
      </c>
      <c r="E57" s="52"/>
      <c r="F57" s="52"/>
      <c r="G57" s="52"/>
      <c r="H57" s="52"/>
      <c r="I57" s="52"/>
      <c r="J57" s="52">
        <v>2661.5</v>
      </c>
      <c r="K57" s="52"/>
      <c r="L57" s="52"/>
      <c r="M57" s="52"/>
      <c r="N57" s="53">
        <f t="shared" ref="N57:N63" si="2">SUM(E57:M57)</f>
        <v>2661.5</v>
      </c>
    </row>
    <row r="58" spans="1:14">
      <c r="A58" s="54">
        <v>45849</v>
      </c>
      <c r="B58" s="55" t="s">
        <v>78</v>
      </c>
      <c r="C58" s="55"/>
      <c r="D58" s="55" t="s">
        <v>77</v>
      </c>
      <c r="E58" s="52"/>
      <c r="F58" s="52"/>
      <c r="G58" s="52"/>
      <c r="H58" s="52"/>
      <c r="I58" s="52"/>
      <c r="J58" s="52">
        <v>620</v>
      </c>
      <c r="K58" s="52"/>
      <c r="L58" s="52"/>
      <c r="M58" s="52"/>
      <c r="N58" s="53">
        <f t="shared" si="2"/>
        <v>620</v>
      </c>
    </row>
    <row r="59" spans="1:14">
      <c r="A59" s="54">
        <v>45885</v>
      </c>
      <c r="B59" s="55" t="s">
        <v>79</v>
      </c>
      <c r="C59" s="55"/>
      <c r="D59" s="55" t="s">
        <v>77</v>
      </c>
      <c r="E59" s="52"/>
      <c r="F59" s="52"/>
      <c r="G59" s="52"/>
      <c r="H59" s="52"/>
      <c r="I59" s="52"/>
      <c r="J59" s="52">
        <v>905</v>
      </c>
      <c r="K59" s="52"/>
      <c r="L59" s="52"/>
      <c r="M59" s="52"/>
      <c r="N59" s="53">
        <f t="shared" si="2"/>
        <v>905</v>
      </c>
    </row>
    <row r="60" spans="1:14">
      <c r="A60" s="54">
        <v>45808</v>
      </c>
      <c r="B60" s="55" t="s">
        <v>80</v>
      </c>
      <c r="C60" s="55"/>
      <c r="D60" s="55" t="s">
        <v>77</v>
      </c>
      <c r="E60" s="52"/>
      <c r="F60" s="52"/>
      <c r="G60" s="52"/>
      <c r="H60" s="52"/>
      <c r="I60" s="52"/>
      <c r="J60" s="52">
        <v>1285</v>
      </c>
      <c r="K60" s="52"/>
      <c r="L60" s="52"/>
      <c r="M60" s="52"/>
      <c r="N60" s="53">
        <f t="shared" si="2"/>
        <v>1285</v>
      </c>
    </row>
    <row r="61" spans="1:14">
      <c r="A61" s="54">
        <v>45777</v>
      </c>
      <c r="B61" s="56" t="s">
        <v>103</v>
      </c>
      <c r="D61" s="67" t="s">
        <v>104</v>
      </c>
      <c r="J61" s="69">
        <v>-5000</v>
      </c>
      <c r="M61" s="64"/>
      <c r="N61" s="53">
        <f t="shared" si="2"/>
        <v>-5000</v>
      </c>
    </row>
    <row r="62" spans="1:14">
      <c r="A62" s="54">
        <v>45826</v>
      </c>
      <c r="B62" s="56" t="s">
        <v>103</v>
      </c>
      <c r="D62" s="67" t="s">
        <v>104</v>
      </c>
      <c r="J62" s="69">
        <v>-2000</v>
      </c>
      <c r="M62" s="64"/>
      <c r="N62" s="53">
        <f t="shared" si="2"/>
        <v>-2000</v>
      </c>
    </row>
    <row r="63" spans="1:14">
      <c r="A63" s="54">
        <v>45916</v>
      </c>
      <c r="B63" s="56" t="s">
        <v>103</v>
      </c>
      <c r="D63" s="67" t="s">
        <v>104</v>
      </c>
      <c r="J63" s="69">
        <v>-1500</v>
      </c>
      <c r="M63" s="64"/>
      <c r="N63" s="53">
        <f t="shared" si="2"/>
        <v>-1500</v>
      </c>
    </row>
    <row r="64" spans="1:14">
      <c r="E64" s="61"/>
      <c r="F64" s="61"/>
      <c r="G64" s="61"/>
      <c r="H64" s="61"/>
      <c r="I64" s="61"/>
      <c r="J64" s="61"/>
      <c r="K64" s="61"/>
      <c r="L64" s="61"/>
      <c r="M64" s="68"/>
      <c r="N64" s="61"/>
    </row>
    <row r="65" spans="1:14">
      <c r="M65" s="64"/>
    </row>
    <row r="66" spans="1:14">
      <c r="J66" s="53">
        <f>SUM(J57:J65)</f>
        <v>-3028.5</v>
      </c>
      <c r="M66" s="64"/>
      <c r="N66" s="53">
        <f>SUM(N57:N65)</f>
        <v>-3028.5</v>
      </c>
    </row>
    <row r="67" spans="1:14">
      <c r="A67" s="46"/>
      <c r="C67" s="47"/>
      <c r="D67" s="48"/>
    </row>
    <row r="69" spans="1:14">
      <c r="B69" s="55"/>
    </row>
  </sheetData>
  <sortState ref="A1:M123">
    <sortCondition ref="A1"/>
  </sortState>
  <pageMargins left="0.7" right="0.7" top="0.75" bottom="0.75" header="0.3" footer="0.3"/>
  <pageSetup paperSize="9" scale="63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4"/>
  <sheetViews>
    <sheetView workbookViewId="0">
      <pane ySplit="1" topLeftCell="A36" activePane="bottomLeft" state="frozen"/>
      <selection pane="bottomLeft" activeCell="F5" sqref="F5"/>
    </sheetView>
  </sheetViews>
  <sheetFormatPr defaultColWidth="8.77734375" defaultRowHeight="15.6"/>
  <cols>
    <col min="1" max="1" width="11.77734375" style="2" bestFit="1" customWidth="1"/>
    <col min="2" max="2" width="35.44140625" style="2" bestFit="1" customWidth="1"/>
    <col min="3" max="3" width="26.77734375" style="13" bestFit="1" customWidth="1"/>
    <col min="4" max="4" width="12.33203125" style="41" bestFit="1" customWidth="1"/>
    <col min="5" max="6" width="11.33203125" style="2" bestFit="1" customWidth="1"/>
    <col min="7" max="7" width="10.6640625" style="2" bestFit="1" customWidth="1"/>
    <col min="8" max="8" width="10.44140625" style="2" bestFit="1" customWidth="1"/>
    <col min="9" max="9" width="9" style="2" bestFit="1" customWidth="1"/>
    <col min="10" max="10" width="10.109375" style="2" bestFit="1" customWidth="1"/>
    <col min="11" max="11" width="14.33203125" style="2" bestFit="1" customWidth="1"/>
    <col min="12" max="12" width="17.77734375" style="2" bestFit="1" customWidth="1"/>
    <col min="13" max="13" width="22.77734375" style="2" bestFit="1" customWidth="1"/>
    <col min="14" max="14" width="11.33203125" style="2" bestFit="1" customWidth="1"/>
    <col min="15" max="15" width="7.77734375" style="2" bestFit="1" customWidth="1"/>
    <col min="16" max="16" width="10.109375" style="2" bestFit="1" customWidth="1"/>
    <col min="17" max="17" width="10.33203125" style="2" bestFit="1" customWidth="1"/>
    <col min="18" max="16384" width="8.77734375" style="2"/>
  </cols>
  <sheetData>
    <row r="1" spans="1:17">
      <c r="A1" s="1" t="s">
        <v>0</v>
      </c>
      <c r="B1" s="1" t="s">
        <v>9</v>
      </c>
      <c r="C1" s="12" t="s">
        <v>22</v>
      </c>
      <c r="D1" s="40" t="s">
        <v>21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  <c r="O1" s="1" t="s">
        <v>20</v>
      </c>
      <c r="P1" s="1" t="s">
        <v>24</v>
      </c>
      <c r="Q1" s="1" t="s">
        <v>50</v>
      </c>
    </row>
    <row r="2" spans="1:17">
      <c r="A2" s="10">
        <v>45794</v>
      </c>
      <c r="B2" t="s">
        <v>83</v>
      </c>
      <c r="C2" s="14">
        <v>14</v>
      </c>
      <c r="D2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4">
        <f>SUM(E2:P2)</f>
        <v>0</v>
      </c>
    </row>
    <row r="3" spans="1:17">
      <c r="A3" s="10">
        <v>45670</v>
      </c>
      <c r="B3" t="s">
        <v>84</v>
      </c>
      <c r="C3" s="14">
        <v>1</v>
      </c>
      <c r="D3" t="s">
        <v>56</v>
      </c>
      <c r="E3" s="9"/>
      <c r="F3" s="9"/>
      <c r="G3" s="9"/>
      <c r="H3" s="9"/>
      <c r="I3" s="9"/>
      <c r="J3" s="9"/>
      <c r="K3" s="9"/>
      <c r="L3" s="9"/>
      <c r="M3" s="9"/>
      <c r="N3" s="9"/>
      <c r="O3" s="42">
        <v>25</v>
      </c>
      <c r="P3" s="9"/>
      <c r="Q3" s="4">
        <f t="shared" ref="Q3:Q45" si="0">SUM(E3:P3)</f>
        <v>25</v>
      </c>
    </row>
    <row r="4" spans="1:17">
      <c r="A4" s="10">
        <v>45671</v>
      </c>
      <c r="B4" t="s">
        <v>85</v>
      </c>
      <c r="C4" s="14">
        <v>2</v>
      </c>
      <c r="D4" t="s">
        <v>56</v>
      </c>
      <c r="E4" s="42">
        <v>325.11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4">
        <f t="shared" si="0"/>
        <v>325.11</v>
      </c>
    </row>
    <row r="5" spans="1:17">
      <c r="A5" s="10">
        <v>45671</v>
      </c>
      <c r="B5" t="s">
        <v>86</v>
      </c>
      <c r="C5" s="14">
        <v>3</v>
      </c>
      <c r="D5" t="s">
        <v>56</v>
      </c>
      <c r="E5" s="9"/>
      <c r="F5" s="9"/>
      <c r="G5" s="9"/>
      <c r="H5" s="9"/>
      <c r="I5" s="9"/>
      <c r="J5" s="9"/>
      <c r="K5" s="9"/>
      <c r="L5" s="42">
        <v>80</v>
      </c>
      <c r="M5" s="9"/>
      <c r="N5" s="9"/>
      <c r="O5" s="9"/>
      <c r="P5" s="9"/>
      <c r="Q5" s="4">
        <f t="shared" si="0"/>
        <v>80</v>
      </c>
    </row>
    <row r="6" spans="1:17">
      <c r="A6" s="10">
        <v>45671</v>
      </c>
      <c r="B6" t="s">
        <v>87</v>
      </c>
      <c r="C6" s="14">
        <v>4</v>
      </c>
      <c r="D6" t="s">
        <v>56</v>
      </c>
      <c r="E6" s="9"/>
      <c r="F6" s="9"/>
      <c r="G6" s="9"/>
      <c r="H6" s="9"/>
      <c r="I6" s="9"/>
      <c r="J6" s="33"/>
      <c r="K6" s="9"/>
      <c r="L6" s="9"/>
      <c r="M6" s="9"/>
      <c r="N6" s="9"/>
      <c r="O6" s="42">
        <v>196.62</v>
      </c>
      <c r="P6" s="9"/>
      <c r="Q6" s="4">
        <f t="shared" si="0"/>
        <v>196.62</v>
      </c>
    </row>
    <row r="7" spans="1:17">
      <c r="A7" s="10">
        <v>45671</v>
      </c>
      <c r="B7" t="s">
        <v>88</v>
      </c>
      <c r="C7" s="14">
        <v>5</v>
      </c>
      <c r="D7" t="s">
        <v>56</v>
      </c>
      <c r="E7" s="9"/>
      <c r="F7" s="9"/>
      <c r="G7" s="9"/>
      <c r="H7" s="9"/>
      <c r="I7" s="9"/>
      <c r="J7" s="9"/>
      <c r="K7" s="9"/>
      <c r="L7" s="42">
        <v>305</v>
      </c>
      <c r="M7" s="9"/>
      <c r="N7" s="9"/>
      <c r="O7" s="33"/>
      <c r="P7" s="9"/>
      <c r="Q7" s="4">
        <f t="shared" si="0"/>
        <v>305</v>
      </c>
    </row>
    <row r="8" spans="1:17">
      <c r="A8" s="34">
        <v>45713</v>
      </c>
      <c r="B8" s="33" t="s">
        <v>89</v>
      </c>
      <c r="C8" s="14">
        <v>7</v>
      </c>
      <c r="D8" t="s">
        <v>56</v>
      </c>
      <c r="E8" s="9"/>
      <c r="F8" s="42">
        <v>1440</v>
      </c>
      <c r="G8" s="9"/>
      <c r="H8" s="9"/>
      <c r="I8" s="9"/>
      <c r="J8" s="9"/>
      <c r="K8" s="9"/>
      <c r="L8" s="9"/>
      <c r="M8" s="9"/>
      <c r="N8" s="9"/>
      <c r="O8" s="9"/>
      <c r="P8" s="9"/>
      <c r="Q8" s="4">
        <f t="shared" si="0"/>
        <v>1440</v>
      </c>
    </row>
    <row r="9" spans="1:17">
      <c r="A9" s="10">
        <v>45797</v>
      </c>
      <c r="B9" t="s">
        <v>90</v>
      </c>
      <c r="C9" s="14">
        <v>8</v>
      </c>
      <c r="D9" t="s">
        <v>56</v>
      </c>
      <c r="E9" s="42">
        <v>707.51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4">
        <f t="shared" si="0"/>
        <v>707.51</v>
      </c>
    </row>
    <row r="10" spans="1:17">
      <c r="A10" s="10">
        <v>45884</v>
      </c>
      <c r="B10" t="s">
        <v>91</v>
      </c>
      <c r="C10" s="14">
        <v>9</v>
      </c>
      <c r="D10" t="s">
        <v>56</v>
      </c>
      <c r="E10" s="9"/>
      <c r="F10" s="9"/>
      <c r="G10" s="9"/>
      <c r="H10" s="42">
        <v>1511.53</v>
      </c>
      <c r="I10" s="9"/>
      <c r="J10" s="9"/>
      <c r="K10" s="9"/>
      <c r="L10" s="9"/>
      <c r="M10" s="9"/>
      <c r="N10" s="9"/>
      <c r="O10" s="9"/>
      <c r="P10" s="9"/>
      <c r="Q10" s="4">
        <f t="shared" si="0"/>
        <v>1511.53</v>
      </c>
    </row>
    <row r="11" spans="1:17">
      <c r="A11" s="10">
        <v>45790</v>
      </c>
      <c r="B11" t="s">
        <v>92</v>
      </c>
      <c r="C11" s="14">
        <v>10</v>
      </c>
      <c r="D11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4">
        <f t="shared" si="0"/>
        <v>0</v>
      </c>
    </row>
    <row r="12" spans="1:17">
      <c r="A12" s="10">
        <v>45910</v>
      </c>
      <c r="B12" t="s">
        <v>92</v>
      </c>
      <c r="C12" s="14">
        <v>11</v>
      </c>
      <c r="D12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4">
        <f t="shared" si="0"/>
        <v>0</v>
      </c>
    </row>
    <row r="13" spans="1:17">
      <c r="A13" s="10">
        <v>45753</v>
      </c>
      <c r="B13" t="s">
        <v>94</v>
      </c>
      <c r="C13" s="14">
        <v>12</v>
      </c>
      <c r="D13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4">
        <f t="shared" si="0"/>
        <v>0</v>
      </c>
    </row>
    <row r="14" spans="1:17">
      <c r="A14" s="10">
        <v>45678</v>
      </c>
      <c r="B14" t="s">
        <v>51</v>
      </c>
      <c r="C14" s="14">
        <v>6</v>
      </c>
      <c r="D14" t="s">
        <v>56</v>
      </c>
      <c r="E14" s="42">
        <v>5032.18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4">
        <f t="shared" si="0"/>
        <v>5032.18</v>
      </c>
    </row>
    <row r="15" spans="1:17">
      <c r="A15" s="10">
        <v>45662</v>
      </c>
      <c r="B15" t="s">
        <v>83</v>
      </c>
      <c r="C15" s="14">
        <v>13</v>
      </c>
      <c r="D15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4">
        <f t="shared" si="0"/>
        <v>0</v>
      </c>
    </row>
    <row r="16" spans="1:17">
      <c r="A16" s="10">
        <v>45794</v>
      </c>
      <c r="B16" t="s">
        <v>83</v>
      </c>
      <c r="C16" s="14">
        <v>14</v>
      </c>
      <c r="D16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4">
        <f t="shared" si="0"/>
        <v>0</v>
      </c>
    </row>
    <row r="17" spans="1:17">
      <c r="A17" s="10">
        <v>45671</v>
      </c>
      <c r="B17" t="s">
        <v>95</v>
      </c>
      <c r="C17" s="14">
        <v>15</v>
      </c>
      <c r="D17" t="s">
        <v>93</v>
      </c>
      <c r="E17" s="9"/>
      <c r="F17" s="9"/>
      <c r="G17" s="9"/>
      <c r="H17" s="9"/>
      <c r="I17" s="9"/>
      <c r="J17" s="42">
        <v>198.14</v>
      </c>
      <c r="K17" s="9"/>
      <c r="L17" s="9"/>
      <c r="M17" s="9"/>
      <c r="N17" s="9"/>
      <c r="O17" s="9"/>
      <c r="P17" s="9"/>
      <c r="Q17" s="4">
        <f t="shared" si="0"/>
        <v>198.14</v>
      </c>
    </row>
    <row r="18" spans="1:17">
      <c r="A18" s="10">
        <v>45946</v>
      </c>
      <c r="B18" t="s">
        <v>96</v>
      </c>
      <c r="C18" s="14">
        <v>16</v>
      </c>
      <c r="D18" t="s">
        <v>56</v>
      </c>
      <c r="E18" s="9"/>
      <c r="F18" s="9"/>
      <c r="G18" s="9">
        <v>827</v>
      </c>
      <c r="H18" s="9"/>
      <c r="I18" s="9"/>
      <c r="J18" s="9"/>
      <c r="K18" s="9"/>
      <c r="L18" s="9"/>
      <c r="M18" s="9"/>
      <c r="N18" s="9"/>
      <c r="O18" s="9"/>
      <c r="P18" s="9"/>
      <c r="Q18" s="4">
        <f t="shared" si="0"/>
        <v>827</v>
      </c>
    </row>
    <row r="19" spans="1:17">
      <c r="A19" s="34">
        <v>45614</v>
      </c>
      <c r="B19" t="s">
        <v>96</v>
      </c>
      <c r="C19" s="14">
        <v>17</v>
      </c>
      <c r="D19" t="s">
        <v>56</v>
      </c>
      <c r="E19" s="9"/>
      <c r="F19" s="9"/>
      <c r="G19" s="9">
        <v>827</v>
      </c>
      <c r="H19" s="9"/>
      <c r="I19" s="9"/>
      <c r="J19" s="33"/>
      <c r="K19" s="9"/>
      <c r="L19" s="9"/>
      <c r="M19" s="9"/>
      <c r="N19" s="9"/>
      <c r="O19" s="9"/>
      <c r="P19" s="9"/>
      <c r="Q19" s="4">
        <f t="shared" si="0"/>
        <v>827</v>
      </c>
    </row>
    <row r="20" spans="1:17">
      <c r="A20" s="10">
        <v>45642</v>
      </c>
      <c r="B20" t="s">
        <v>96</v>
      </c>
      <c r="C20" s="14">
        <v>18</v>
      </c>
      <c r="D20" t="s">
        <v>56</v>
      </c>
      <c r="E20" s="9"/>
      <c r="F20" s="9"/>
      <c r="G20" s="9">
        <v>827</v>
      </c>
      <c r="H20" s="9"/>
      <c r="I20" s="9"/>
      <c r="J20" s="9"/>
      <c r="K20" s="9"/>
      <c r="L20" s="9"/>
      <c r="M20" s="9"/>
      <c r="N20" s="9"/>
      <c r="O20" s="9"/>
      <c r="P20" s="9"/>
      <c r="Q20" s="4">
        <f t="shared" si="0"/>
        <v>827</v>
      </c>
    </row>
    <row r="21" spans="1:17">
      <c r="A21" s="10">
        <v>45673</v>
      </c>
      <c r="B21" t="s">
        <v>96</v>
      </c>
      <c r="C21" s="14">
        <v>19</v>
      </c>
      <c r="D21" t="s">
        <v>56</v>
      </c>
      <c r="E21" s="9"/>
      <c r="F21" s="9"/>
      <c r="G21" s="9">
        <v>827</v>
      </c>
      <c r="H21" s="9"/>
      <c r="I21" s="9"/>
      <c r="J21" s="9"/>
      <c r="K21" s="9"/>
      <c r="L21" s="33"/>
      <c r="M21" s="9"/>
      <c r="N21" s="9"/>
      <c r="O21" s="9"/>
      <c r="P21" s="9"/>
      <c r="Q21" s="4">
        <f t="shared" si="0"/>
        <v>827</v>
      </c>
    </row>
    <row r="22" spans="1:17">
      <c r="A22" s="10">
        <v>45705</v>
      </c>
      <c r="B22" t="s">
        <v>96</v>
      </c>
      <c r="C22" s="14">
        <v>20</v>
      </c>
      <c r="D22" t="s">
        <v>56</v>
      </c>
      <c r="E22" s="9"/>
      <c r="F22" s="9"/>
      <c r="G22" s="9">
        <v>827</v>
      </c>
      <c r="H22" s="9"/>
      <c r="I22" s="9"/>
      <c r="J22" s="9"/>
      <c r="K22" s="9"/>
      <c r="L22" s="9"/>
      <c r="M22" s="9"/>
      <c r="N22" s="9"/>
      <c r="O22" s="9"/>
      <c r="P22" s="9"/>
      <c r="Q22" s="4">
        <f t="shared" si="0"/>
        <v>827</v>
      </c>
    </row>
    <row r="23" spans="1:17">
      <c r="A23" s="10">
        <v>45733</v>
      </c>
      <c r="B23" t="s">
        <v>96</v>
      </c>
      <c r="C23" s="14">
        <v>21</v>
      </c>
      <c r="D23" t="s">
        <v>56</v>
      </c>
      <c r="E23" s="9"/>
      <c r="F23" s="9"/>
      <c r="G23" s="9">
        <v>827</v>
      </c>
      <c r="H23" s="9"/>
      <c r="I23" s="9"/>
      <c r="J23" s="9"/>
      <c r="K23" s="9"/>
      <c r="L23" s="9"/>
      <c r="M23" s="9"/>
      <c r="N23" s="9"/>
      <c r="O23" s="9"/>
      <c r="P23" s="9"/>
      <c r="Q23" s="4">
        <f t="shared" si="0"/>
        <v>827</v>
      </c>
    </row>
    <row r="24" spans="1:17">
      <c r="A24" s="10">
        <v>45763</v>
      </c>
      <c r="B24" t="s">
        <v>96</v>
      </c>
      <c r="C24" s="14">
        <v>22</v>
      </c>
      <c r="D24" t="s">
        <v>56</v>
      </c>
      <c r="E24" s="9"/>
      <c r="F24" s="9"/>
      <c r="G24" s="9">
        <v>827</v>
      </c>
      <c r="H24" s="9"/>
      <c r="I24" s="9"/>
      <c r="J24" s="9"/>
      <c r="K24" s="9"/>
      <c r="L24" s="9"/>
      <c r="M24" s="9"/>
      <c r="N24" s="9"/>
      <c r="O24" s="9"/>
      <c r="P24" s="9"/>
      <c r="Q24" s="4">
        <f t="shared" si="0"/>
        <v>827</v>
      </c>
    </row>
    <row r="25" spans="1:17">
      <c r="A25" s="10">
        <v>45793</v>
      </c>
      <c r="B25" t="s">
        <v>96</v>
      </c>
      <c r="C25" s="14">
        <v>23</v>
      </c>
      <c r="D25" t="s">
        <v>56</v>
      </c>
      <c r="E25" s="9"/>
      <c r="F25" s="9"/>
      <c r="G25" s="9">
        <v>1210</v>
      </c>
      <c r="H25" s="9"/>
      <c r="I25" s="9"/>
      <c r="J25" s="9"/>
      <c r="K25" s="9"/>
      <c r="L25" s="9"/>
      <c r="M25" s="9"/>
      <c r="N25" s="9"/>
      <c r="O25" s="9"/>
      <c r="P25" s="9"/>
      <c r="Q25" s="4">
        <f t="shared" si="0"/>
        <v>1210</v>
      </c>
    </row>
    <row r="26" spans="1:17">
      <c r="A26" s="10">
        <v>45824</v>
      </c>
      <c r="B26" t="s">
        <v>96</v>
      </c>
      <c r="C26" s="14">
        <v>24</v>
      </c>
      <c r="D26" t="s">
        <v>56</v>
      </c>
      <c r="E26" s="9"/>
      <c r="F26" s="9"/>
      <c r="G26" s="9">
        <v>1210</v>
      </c>
      <c r="H26" s="9"/>
      <c r="I26" s="9"/>
      <c r="J26" s="9"/>
      <c r="K26" s="9"/>
      <c r="L26" s="9"/>
      <c r="M26" s="9"/>
      <c r="N26" s="9"/>
      <c r="O26" s="9"/>
      <c r="P26" s="9"/>
      <c r="Q26" s="4">
        <f t="shared" si="0"/>
        <v>1210</v>
      </c>
    </row>
    <row r="27" spans="1:17">
      <c r="A27" s="10">
        <v>45854</v>
      </c>
      <c r="B27" t="s">
        <v>96</v>
      </c>
      <c r="C27" s="14">
        <v>25</v>
      </c>
      <c r="D27" t="s">
        <v>56</v>
      </c>
      <c r="E27" s="9"/>
      <c r="F27" s="9"/>
      <c r="G27" s="9">
        <v>1210</v>
      </c>
      <c r="H27" s="9"/>
      <c r="I27" s="9"/>
      <c r="J27" s="9"/>
      <c r="K27" s="9"/>
      <c r="L27" s="9"/>
      <c r="M27" s="9"/>
      <c r="N27" s="9"/>
      <c r="O27" s="9"/>
      <c r="P27" s="9"/>
      <c r="Q27" s="4">
        <f t="shared" si="0"/>
        <v>1210</v>
      </c>
    </row>
    <row r="28" spans="1:17">
      <c r="A28" s="10">
        <v>45887</v>
      </c>
      <c r="B28" t="s">
        <v>96</v>
      </c>
      <c r="C28" s="14">
        <v>26</v>
      </c>
      <c r="D28" t="s">
        <v>56</v>
      </c>
      <c r="E28" s="35"/>
      <c r="F28" s="35"/>
      <c r="G28" s="9">
        <v>1210</v>
      </c>
      <c r="H28" s="35"/>
      <c r="I28" s="35"/>
      <c r="J28" s="35"/>
      <c r="K28" s="35"/>
      <c r="L28" s="35"/>
      <c r="M28" s="35"/>
      <c r="N28" s="35"/>
      <c r="O28" s="35"/>
      <c r="P28" s="35"/>
      <c r="Q28" s="4">
        <f t="shared" si="0"/>
        <v>1210</v>
      </c>
    </row>
    <row r="29" spans="1:17">
      <c r="A29" s="10">
        <v>45916</v>
      </c>
      <c r="B29" t="s">
        <v>96</v>
      </c>
      <c r="C29" s="14">
        <v>27</v>
      </c>
      <c r="D29" t="s">
        <v>56</v>
      </c>
      <c r="E29" s="33"/>
      <c r="F29" s="33"/>
      <c r="G29" s="9">
        <v>1210</v>
      </c>
      <c r="H29" s="33"/>
      <c r="I29" s="33"/>
      <c r="J29" s="33"/>
      <c r="K29" s="33"/>
      <c r="L29" s="33"/>
      <c r="M29" s="33"/>
      <c r="N29" s="33"/>
      <c r="O29" s="33"/>
      <c r="P29" s="33"/>
      <c r="Q29" s="4">
        <f t="shared" si="0"/>
        <v>1210</v>
      </c>
    </row>
    <row r="30" spans="1:17">
      <c r="A30" s="10">
        <v>45635</v>
      </c>
      <c r="B30" s="36" t="s">
        <v>83</v>
      </c>
      <c r="C30" s="37">
        <v>28</v>
      </c>
      <c r="D30" t="s">
        <v>77</v>
      </c>
      <c r="E30" s="36"/>
      <c r="F30" s="36"/>
      <c r="G30" s="9"/>
      <c r="H30" s="36"/>
      <c r="I30" s="36"/>
      <c r="J30" s="36"/>
      <c r="K30" s="36"/>
      <c r="L30" s="36"/>
      <c r="M30" s="35"/>
      <c r="N30" s="35"/>
      <c r="O30" s="35"/>
      <c r="P30" s="36"/>
      <c r="Q30" s="4">
        <f t="shared" si="0"/>
        <v>0</v>
      </c>
    </row>
    <row r="31" spans="1:17">
      <c r="A31" s="10">
        <v>45581</v>
      </c>
      <c r="B31" s="36" t="s">
        <v>97</v>
      </c>
      <c r="C31" s="37">
        <v>29</v>
      </c>
      <c r="D31" t="s">
        <v>77</v>
      </c>
      <c r="E31" s="36"/>
      <c r="F31" s="36"/>
      <c r="G31" s="9"/>
      <c r="H31" s="36"/>
      <c r="I31" s="36"/>
      <c r="J31" s="36"/>
      <c r="K31" s="36"/>
      <c r="L31" s="36"/>
      <c r="M31" s="35"/>
      <c r="N31" s="35"/>
      <c r="O31" s="35"/>
      <c r="P31" s="36"/>
      <c r="Q31" s="4">
        <f t="shared" si="0"/>
        <v>0</v>
      </c>
    </row>
    <row r="32" spans="1:17">
      <c r="A32" s="34">
        <v>45665</v>
      </c>
      <c r="B32" s="36" t="s">
        <v>94</v>
      </c>
      <c r="C32" s="37">
        <v>30</v>
      </c>
      <c r="D32" t="s">
        <v>77</v>
      </c>
      <c r="E32" s="36"/>
      <c r="F32" s="36"/>
      <c r="G32" s="36"/>
      <c r="H32" s="36"/>
      <c r="I32" s="36"/>
      <c r="J32" s="36"/>
      <c r="K32" s="36"/>
      <c r="L32" s="36"/>
      <c r="M32" s="35"/>
      <c r="N32" s="35"/>
      <c r="O32" s="35"/>
      <c r="P32" s="36"/>
      <c r="Q32" s="4">
        <f t="shared" si="0"/>
        <v>0</v>
      </c>
    </row>
    <row r="33" spans="1:17">
      <c r="A33" s="34">
        <v>45518</v>
      </c>
      <c r="B33" s="33" t="s">
        <v>98</v>
      </c>
      <c r="C33" s="37">
        <v>31</v>
      </c>
      <c r="D33" t="s">
        <v>77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4">
        <f t="shared" si="0"/>
        <v>0</v>
      </c>
    </row>
    <row r="34" spans="1:17">
      <c r="A34" s="34">
        <v>45607</v>
      </c>
      <c r="B34" s="33" t="s">
        <v>99</v>
      </c>
      <c r="C34" s="37">
        <v>32</v>
      </c>
      <c r="D34" t="s">
        <v>77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4">
        <f t="shared" si="0"/>
        <v>0</v>
      </c>
    </row>
    <row r="35" spans="1:17">
      <c r="A35" s="34">
        <v>45607</v>
      </c>
      <c r="B35" s="33" t="s">
        <v>83</v>
      </c>
      <c r="C35" s="37">
        <v>33</v>
      </c>
      <c r="D35" t="s">
        <v>77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4">
        <f t="shared" si="0"/>
        <v>0</v>
      </c>
    </row>
    <row r="36" spans="1:17">
      <c r="A36" s="33"/>
      <c r="B36" s="33"/>
      <c r="C36" s="38"/>
      <c r="D36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4">
        <f t="shared" si="0"/>
        <v>0</v>
      </c>
    </row>
    <row r="37" spans="1:17">
      <c r="A37" s="34">
        <v>45743</v>
      </c>
      <c r="B37" s="33" t="s">
        <v>100</v>
      </c>
      <c r="C37" s="38"/>
      <c r="D37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>
        <v>119.18</v>
      </c>
      <c r="P37" s="35"/>
      <c r="Q37" s="4">
        <f t="shared" si="0"/>
        <v>119.18</v>
      </c>
    </row>
    <row r="38" spans="1:17">
      <c r="A38" s="33"/>
      <c r="B38" s="33"/>
      <c r="C38" s="38"/>
      <c r="D38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4">
        <f t="shared" si="0"/>
        <v>0</v>
      </c>
    </row>
    <row r="39" spans="1:17">
      <c r="A39" s="33"/>
      <c r="B39" s="33"/>
      <c r="C39" s="38"/>
      <c r="D39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4">
        <f t="shared" si="0"/>
        <v>0</v>
      </c>
    </row>
    <row r="40" spans="1:17">
      <c r="A40" s="33"/>
      <c r="B40" s="33"/>
      <c r="C40" s="38"/>
      <c r="D40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4">
        <f t="shared" si="0"/>
        <v>0</v>
      </c>
    </row>
    <row r="41" spans="1:17">
      <c r="A41" s="33"/>
      <c r="B41" s="33"/>
      <c r="C41" s="38"/>
      <c r="D41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4">
        <f t="shared" si="0"/>
        <v>0</v>
      </c>
    </row>
    <row r="42" spans="1:17">
      <c r="A42" s="26"/>
      <c r="B42" s="22"/>
      <c r="C42" s="27"/>
      <c r="D42" s="22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4">
        <f t="shared" si="0"/>
        <v>0</v>
      </c>
    </row>
    <row r="43" spans="1:17">
      <c r="A43" s="26"/>
      <c r="B43" s="22"/>
      <c r="C43" s="27"/>
      <c r="D43" s="22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4">
        <f t="shared" si="0"/>
        <v>0</v>
      </c>
    </row>
    <row r="44" spans="1:17">
      <c r="A44" s="26"/>
      <c r="B44" s="22"/>
      <c r="C44" s="27"/>
      <c r="D44" s="22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4">
        <f t="shared" si="0"/>
        <v>0</v>
      </c>
    </row>
    <row r="45" spans="1:17">
      <c r="A45" s="26"/>
      <c r="B45" s="29"/>
      <c r="C45" s="30"/>
      <c r="D45" s="22"/>
      <c r="E45" s="29"/>
      <c r="F45" s="29"/>
      <c r="G45" s="28"/>
      <c r="H45" s="29"/>
      <c r="I45" s="29"/>
      <c r="J45" s="29"/>
      <c r="K45" s="29"/>
      <c r="L45" s="29"/>
      <c r="M45" s="31"/>
      <c r="N45" s="31"/>
      <c r="O45" s="31"/>
      <c r="P45" s="29"/>
      <c r="Q45" s="4">
        <f t="shared" si="0"/>
        <v>0</v>
      </c>
    </row>
    <row r="46" spans="1:17">
      <c r="A46" s="3"/>
      <c r="B46" s="11"/>
      <c r="C46" s="15"/>
      <c r="D46"/>
      <c r="E46" s="23"/>
      <c r="F46" s="23"/>
      <c r="G46" s="23"/>
      <c r="H46" s="23"/>
      <c r="I46" s="23"/>
      <c r="J46" s="23"/>
      <c r="K46" s="23"/>
      <c r="L46" s="23"/>
      <c r="M46" s="24"/>
      <c r="N46" s="24"/>
      <c r="O46" s="24"/>
      <c r="P46" s="23"/>
      <c r="Q46" s="4"/>
    </row>
    <row r="47" spans="1:17"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7">
      <c r="A48" s="3"/>
      <c r="B48" s="6" t="s">
        <v>8</v>
      </c>
      <c r="E48" s="5">
        <f>SUM(E2:E47)</f>
        <v>6064.8</v>
      </c>
      <c r="F48" s="5">
        <f t="shared" ref="F48:P48" si="1">SUM(F2:F47)</f>
        <v>1440</v>
      </c>
      <c r="G48" s="5">
        <f t="shared" si="1"/>
        <v>11839</v>
      </c>
      <c r="H48" s="5">
        <f t="shared" si="1"/>
        <v>1511.53</v>
      </c>
      <c r="I48" s="5">
        <f t="shared" si="1"/>
        <v>0</v>
      </c>
      <c r="J48" s="5">
        <f t="shared" si="1"/>
        <v>198.14</v>
      </c>
      <c r="K48" s="5">
        <f t="shared" si="1"/>
        <v>0</v>
      </c>
      <c r="L48" s="5">
        <f t="shared" si="1"/>
        <v>385</v>
      </c>
      <c r="M48" s="5">
        <f t="shared" si="1"/>
        <v>0</v>
      </c>
      <c r="N48" s="5">
        <f t="shared" si="1"/>
        <v>0</v>
      </c>
      <c r="O48" s="5">
        <f t="shared" si="1"/>
        <v>340.8</v>
      </c>
      <c r="P48" s="5">
        <f t="shared" si="1"/>
        <v>0</v>
      </c>
      <c r="Q48" s="5">
        <f>SUM(Q2:Q47)</f>
        <v>21779.27</v>
      </c>
    </row>
    <row r="49" spans="1:17">
      <c r="P49" s="5"/>
    </row>
    <row r="50" spans="1:17">
      <c r="P50" s="5"/>
    </row>
    <row r="51" spans="1:17">
      <c r="B51" s="8" t="s">
        <v>102</v>
      </c>
      <c r="P51" s="5"/>
    </row>
    <row r="52" spans="1:17">
      <c r="A52" s="10">
        <v>45635</v>
      </c>
      <c r="B52" s="36" t="s">
        <v>83</v>
      </c>
      <c r="C52" s="37">
        <v>28</v>
      </c>
      <c r="D52" t="s">
        <v>77</v>
      </c>
      <c r="E52" s="36"/>
      <c r="F52" s="36"/>
      <c r="G52" s="9"/>
      <c r="H52" s="36"/>
      <c r="I52" s="36"/>
      <c r="J52" s="45">
        <v>60</v>
      </c>
      <c r="K52" s="36"/>
      <c r="L52" s="36"/>
      <c r="M52" s="35"/>
      <c r="N52" s="35"/>
      <c r="O52" s="35"/>
      <c r="P52" s="36"/>
      <c r="Q52" s="4">
        <f t="shared" ref="Q52:Q63" si="2">SUM(E52:P52)</f>
        <v>60</v>
      </c>
    </row>
    <row r="53" spans="1:17">
      <c r="A53" s="10">
        <v>45581</v>
      </c>
      <c r="B53" s="36" t="s">
        <v>97</v>
      </c>
      <c r="C53" s="37">
        <v>29</v>
      </c>
      <c r="D53" t="s">
        <v>77</v>
      </c>
      <c r="E53" s="36"/>
      <c r="F53" s="36"/>
      <c r="G53" s="9"/>
      <c r="H53" s="36"/>
      <c r="I53" s="36"/>
      <c r="J53" s="45">
        <v>75</v>
      </c>
      <c r="K53" s="36"/>
      <c r="L53" s="36"/>
      <c r="M53" s="35"/>
      <c r="N53" s="35"/>
      <c r="O53" s="35"/>
      <c r="P53" s="36"/>
      <c r="Q53" s="4">
        <f t="shared" si="2"/>
        <v>75</v>
      </c>
    </row>
    <row r="54" spans="1:17">
      <c r="A54" s="34">
        <v>45665</v>
      </c>
      <c r="B54" s="36" t="s">
        <v>94</v>
      </c>
      <c r="C54" s="37">
        <v>30</v>
      </c>
      <c r="D54" t="s">
        <v>77</v>
      </c>
      <c r="E54" s="36"/>
      <c r="F54" s="45">
        <v>80</v>
      </c>
      <c r="G54" s="36"/>
      <c r="H54" s="36"/>
      <c r="I54" s="36"/>
      <c r="J54" s="36"/>
      <c r="K54" s="36"/>
      <c r="L54" s="36"/>
      <c r="M54" s="35"/>
      <c r="N54" s="35"/>
      <c r="O54" s="35"/>
      <c r="P54" s="36"/>
      <c r="Q54" s="4">
        <f t="shared" si="2"/>
        <v>80</v>
      </c>
    </row>
    <row r="55" spans="1:17">
      <c r="A55" s="34">
        <v>45518</v>
      </c>
      <c r="B55" s="33" t="s">
        <v>98</v>
      </c>
      <c r="C55" s="37">
        <v>31</v>
      </c>
      <c r="D55" t="s">
        <v>77</v>
      </c>
      <c r="E55" s="35"/>
      <c r="F55" s="43">
        <v>5.2</v>
      </c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4">
        <f t="shared" si="2"/>
        <v>5.2</v>
      </c>
    </row>
    <row r="56" spans="1:17">
      <c r="A56" s="34">
        <v>45607</v>
      </c>
      <c r="B56" s="33" t="s">
        <v>99</v>
      </c>
      <c r="C56" s="37">
        <v>32</v>
      </c>
      <c r="D56" t="s">
        <v>77</v>
      </c>
      <c r="E56" s="35"/>
      <c r="F56" s="43">
        <v>4.72</v>
      </c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4">
        <f t="shared" si="2"/>
        <v>4.72</v>
      </c>
    </row>
    <row r="57" spans="1:17">
      <c r="A57" s="34">
        <v>45607</v>
      </c>
      <c r="B57" s="33" t="s">
        <v>83</v>
      </c>
      <c r="C57" s="37">
        <v>33</v>
      </c>
      <c r="D57" t="s">
        <v>77</v>
      </c>
      <c r="E57" s="35"/>
      <c r="F57" s="35"/>
      <c r="G57" s="35"/>
      <c r="H57" s="35"/>
      <c r="I57" s="35"/>
      <c r="J57" s="43">
        <v>60</v>
      </c>
      <c r="K57" s="35"/>
      <c r="L57" s="35"/>
      <c r="M57" s="35"/>
      <c r="N57" s="35"/>
      <c r="O57" s="35"/>
      <c r="P57" s="35"/>
      <c r="Q57" s="4">
        <f t="shared" si="2"/>
        <v>60</v>
      </c>
    </row>
    <row r="58" spans="1:17">
      <c r="A58" s="10">
        <v>45790</v>
      </c>
      <c r="B58" t="s">
        <v>92</v>
      </c>
      <c r="C58" s="14">
        <v>10</v>
      </c>
      <c r="D58" t="s">
        <v>93</v>
      </c>
      <c r="E58" s="9"/>
      <c r="F58" s="9"/>
      <c r="G58" s="9"/>
      <c r="H58" s="9"/>
      <c r="I58" s="9"/>
      <c r="J58" s="42">
        <v>45</v>
      </c>
      <c r="K58" s="35"/>
      <c r="L58" s="35"/>
      <c r="M58" s="35"/>
      <c r="N58" s="35"/>
      <c r="O58" s="35"/>
      <c r="P58" s="35"/>
      <c r="Q58" s="4">
        <f t="shared" si="2"/>
        <v>45</v>
      </c>
    </row>
    <row r="59" spans="1:17">
      <c r="A59" s="10">
        <v>45910</v>
      </c>
      <c r="B59" t="s">
        <v>92</v>
      </c>
      <c r="C59" s="14">
        <v>11</v>
      </c>
      <c r="D59" t="s">
        <v>93</v>
      </c>
      <c r="E59" s="9"/>
      <c r="F59" s="9"/>
      <c r="G59" s="9"/>
      <c r="H59" s="9"/>
      <c r="I59" s="9"/>
      <c r="J59" s="42">
        <v>30</v>
      </c>
      <c r="K59" s="35"/>
      <c r="L59" s="35"/>
      <c r="M59" s="35"/>
      <c r="N59" s="35"/>
      <c r="O59" s="35"/>
      <c r="P59" s="35"/>
      <c r="Q59" s="4">
        <f t="shared" si="2"/>
        <v>30</v>
      </c>
    </row>
    <row r="60" spans="1:17">
      <c r="A60" s="10">
        <v>45753</v>
      </c>
      <c r="B60" t="s">
        <v>94</v>
      </c>
      <c r="C60" s="14">
        <v>12</v>
      </c>
      <c r="D60" t="s">
        <v>93</v>
      </c>
      <c r="E60" s="9"/>
      <c r="F60" s="9"/>
      <c r="G60" s="9"/>
      <c r="H60" s="9"/>
      <c r="I60" s="9"/>
      <c r="J60" s="42">
        <v>120</v>
      </c>
      <c r="K60" s="35"/>
      <c r="L60" s="35"/>
      <c r="M60" s="35"/>
      <c r="N60" s="35"/>
      <c r="O60" s="35"/>
      <c r="P60" s="35"/>
      <c r="Q60" s="4">
        <f t="shared" si="2"/>
        <v>120</v>
      </c>
    </row>
    <row r="61" spans="1:17">
      <c r="A61" s="10">
        <v>45662</v>
      </c>
      <c r="B61" t="s">
        <v>83</v>
      </c>
      <c r="C61" s="14">
        <v>13</v>
      </c>
      <c r="D61" t="s">
        <v>93</v>
      </c>
      <c r="E61" s="9"/>
      <c r="F61" s="9"/>
      <c r="G61" s="9"/>
      <c r="H61" s="9"/>
      <c r="I61" s="9"/>
      <c r="J61" s="42">
        <v>150</v>
      </c>
      <c r="K61" s="35"/>
      <c r="L61" s="35"/>
      <c r="M61" s="35"/>
      <c r="N61" s="35"/>
      <c r="O61" s="35"/>
      <c r="P61" s="35"/>
      <c r="Q61" s="4">
        <f t="shared" si="2"/>
        <v>150</v>
      </c>
    </row>
    <row r="62" spans="1:17">
      <c r="A62" s="10">
        <v>45794</v>
      </c>
      <c r="B62" t="s">
        <v>83</v>
      </c>
      <c r="C62" s="14">
        <v>14</v>
      </c>
      <c r="D62" t="s">
        <v>93</v>
      </c>
      <c r="E62" s="9"/>
      <c r="F62" s="9"/>
      <c r="G62" s="9"/>
      <c r="H62" s="9"/>
      <c r="I62" s="9"/>
      <c r="J62" s="42">
        <v>127.5</v>
      </c>
      <c r="K62" s="35"/>
      <c r="L62" s="35"/>
      <c r="M62" s="35"/>
      <c r="N62" s="35"/>
      <c r="O62" s="35"/>
      <c r="P62" s="35"/>
      <c r="Q62" s="4">
        <f t="shared" si="2"/>
        <v>127.5</v>
      </c>
    </row>
    <row r="63" spans="1:17">
      <c r="A63" s="10">
        <v>45794</v>
      </c>
      <c r="B63" t="s">
        <v>83</v>
      </c>
      <c r="C63" s="14">
        <v>14</v>
      </c>
      <c r="D63" t="s">
        <v>93</v>
      </c>
      <c r="E63" s="9"/>
      <c r="F63" s="9"/>
      <c r="G63" s="9"/>
      <c r="H63" s="9"/>
      <c r="I63" s="9"/>
      <c r="J63" s="9">
        <v>127.5</v>
      </c>
      <c r="K63" s="35"/>
      <c r="L63" s="35"/>
      <c r="M63" s="35"/>
      <c r="N63" s="35"/>
      <c r="O63" s="35"/>
      <c r="P63" s="35"/>
      <c r="Q63" s="4">
        <f t="shared" si="2"/>
        <v>127.5</v>
      </c>
    </row>
    <row r="64" spans="1:17">
      <c r="A64" s="34"/>
      <c r="B64" s="33"/>
      <c r="C64" s="37"/>
      <c r="D64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4"/>
    </row>
    <row r="65" spans="1:17">
      <c r="A65" s="34"/>
      <c r="B65" s="33"/>
      <c r="C65" s="37"/>
      <c r="D6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4"/>
    </row>
    <row r="66" spans="1:17">
      <c r="A66" s="34"/>
      <c r="B66" s="33"/>
      <c r="C66" s="37"/>
      <c r="D66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4"/>
    </row>
    <row r="67" spans="1:17">
      <c r="E67" s="44"/>
      <c r="F67" s="44"/>
      <c r="G67" s="44"/>
      <c r="H67" s="44"/>
      <c r="I67" s="44"/>
      <c r="J67" s="44"/>
      <c r="K67" s="44"/>
      <c r="L67" s="44"/>
      <c r="M67" s="24"/>
      <c r="N67" s="24"/>
      <c r="O67" s="24"/>
      <c r="P67" s="44"/>
      <c r="Q67" s="44"/>
    </row>
    <row r="68" spans="1:17">
      <c r="M68" s="4"/>
      <c r="N68" s="4"/>
      <c r="O68" s="4"/>
    </row>
    <row r="69" spans="1:17">
      <c r="F69" s="5">
        <f>SUM(F52:F68)</f>
        <v>89.92</v>
      </c>
      <c r="J69" s="5">
        <f>SUM(J52:J68)</f>
        <v>795</v>
      </c>
      <c r="M69" s="4"/>
      <c r="N69" s="4"/>
      <c r="O69" s="4"/>
      <c r="Q69" s="4">
        <f>SUM(Q52:Q68)</f>
        <v>884.92</v>
      </c>
    </row>
    <row r="70" spans="1:17">
      <c r="M70" s="4"/>
      <c r="N70" s="4"/>
      <c r="O70" s="4"/>
    </row>
    <row r="71" spans="1:17">
      <c r="M71" s="4"/>
      <c r="N71" s="4"/>
      <c r="O71" s="4"/>
    </row>
    <row r="72" spans="1:17">
      <c r="M72" s="4"/>
      <c r="N72" s="4"/>
      <c r="O72" s="4"/>
    </row>
    <row r="73" spans="1:17">
      <c r="M73" s="4"/>
      <c r="N73" s="4"/>
      <c r="O73" s="4"/>
    </row>
    <row r="74" spans="1:17">
      <c r="M74" s="4"/>
      <c r="N74" s="4"/>
      <c r="O74" s="4"/>
    </row>
    <row r="75" spans="1:17">
      <c r="M75" s="4"/>
      <c r="N75" s="4"/>
      <c r="O75" s="4"/>
    </row>
    <row r="76" spans="1:17">
      <c r="M76" s="4"/>
      <c r="N76" s="4"/>
      <c r="O76" s="4"/>
    </row>
    <row r="77" spans="1:17">
      <c r="M77" s="4"/>
      <c r="N77" s="4"/>
      <c r="O77" s="4"/>
    </row>
    <row r="78" spans="1:17">
      <c r="M78" s="4"/>
      <c r="N78" s="4"/>
      <c r="O78" s="4"/>
    </row>
    <row r="79" spans="1:17">
      <c r="M79" s="4"/>
      <c r="N79" s="4"/>
      <c r="O79" s="4"/>
    </row>
    <row r="80" spans="1:17">
      <c r="M80" s="4"/>
      <c r="N80" s="4"/>
      <c r="O80" s="4"/>
    </row>
    <row r="81" spans="13:15">
      <c r="M81" s="4"/>
      <c r="N81" s="4"/>
      <c r="O81" s="4"/>
    </row>
    <row r="82" spans="13:15">
      <c r="M82" s="4"/>
      <c r="N82" s="4"/>
      <c r="O82" s="4"/>
    </row>
    <row r="83" spans="13:15">
      <c r="M83" s="7"/>
      <c r="N83" s="7"/>
      <c r="O83" s="7"/>
    </row>
    <row r="84" spans="13:15">
      <c r="M84" s="7"/>
      <c r="N84" s="7"/>
      <c r="O84" s="7"/>
    </row>
  </sheetData>
  <sortState ref="A2:P109">
    <sortCondition ref="A1"/>
  </sortState>
  <phoneticPr fontId="10" type="noConversion"/>
  <pageMargins left="0.7" right="0.7" top="0.75" bottom="0.75" header="0.3" footer="0.3"/>
  <pageSetup paperSize="9" scale="50" orientation="landscape" horizontalDpi="4294967293" vertic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1"/>
  <sheetViews>
    <sheetView tabSelected="1" zoomScale="143" workbookViewId="0">
      <selection activeCell="I46" sqref="I46"/>
    </sheetView>
  </sheetViews>
  <sheetFormatPr defaultColWidth="11.44140625" defaultRowHeight="14.4"/>
  <cols>
    <col min="5" max="5" width="3.77734375" customWidth="1"/>
    <col min="6" max="6" width="19" bestFit="1" customWidth="1"/>
  </cols>
  <sheetData>
    <row r="1" spans="1:8">
      <c r="A1" s="16" t="s">
        <v>26</v>
      </c>
      <c r="F1" s="16" t="s">
        <v>27</v>
      </c>
    </row>
    <row r="3" spans="1:8">
      <c r="A3" t="s">
        <v>28</v>
      </c>
      <c r="C3" s="18">
        <f>Income!E54+Income!F54</f>
        <v>1380</v>
      </c>
      <c r="F3" t="s">
        <v>10</v>
      </c>
      <c r="H3" s="18">
        <f>Expenditure!E48</f>
        <v>6064.8</v>
      </c>
    </row>
    <row r="4" spans="1:8">
      <c r="C4" s="18"/>
      <c r="H4" s="18"/>
    </row>
    <row r="5" spans="1:8">
      <c r="A5" t="s">
        <v>29</v>
      </c>
      <c r="C5" s="18"/>
      <c r="F5" t="s">
        <v>30</v>
      </c>
      <c r="H5" s="18">
        <f>Expenditure!F48+Expenditure!F69</f>
        <v>1529.92</v>
      </c>
    </row>
    <row r="6" spans="1:8">
      <c r="C6" s="18"/>
      <c r="H6" s="18"/>
    </row>
    <row r="7" spans="1:8">
      <c r="A7" t="s">
        <v>12</v>
      </c>
      <c r="C7" s="18">
        <f>Income!G54</f>
        <v>15407.87</v>
      </c>
      <c r="F7" t="s">
        <v>12</v>
      </c>
      <c r="H7" s="18">
        <f>Expenditure!G48</f>
        <v>11839</v>
      </c>
    </row>
    <row r="8" spans="1:8">
      <c r="C8" s="18"/>
      <c r="H8" s="18"/>
    </row>
    <row r="9" spans="1:8">
      <c r="A9" t="s">
        <v>4</v>
      </c>
      <c r="C9" s="18"/>
      <c r="F9" t="s">
        <v>13</v>
      </c>
      <c r="H9" s="18">
        <f>Expenditure!H48</f>
        <v>1511.53</v>
      </c>
    </row>
    <row r="10" spans="1:8">
      <c r="C10" s="18"/>
      <c r="H10" s="18"/>
    </row>
    <row r="11" spans="1:8">
      <c r="A11" t="s">
        <v>31</v>
      </c>
      <c r="C11" s="18">
        <f>Income!J54+Income!J66</f>
        <v>5471.5</v>
      </c>
      <c r="F11" t="s">
        <v>14</v>
      </c>
      <c r="H11" s="18">
        <f>Expenditure!I48</f>
        <v>0</v>
      </c>
    </row>
    <row r="12" spans="1:8">
      <c r="C12" s="18"/>
      <c r="H12" s="18"/>
    </row>
    <row r="13" spans="1:8">
      <c r="A13" t="s">
        <v>32</v>
      </c>
      <c r="C13" s="18"/>
      <c r="F13" t="s">
        <v>33</v>
      </c>
      <c r="H13" s="18">
        <f>Expenditure!J48+Expenditure!J69</f>
        <v>993.14</v>
      </c>
    </row>
    <row r="14" spans="1:8">
      <c r="C14" s="18"/>
      <c r="H14" s="18"/>
    </row>
    <row r="15" spans="1:8">
      <c r="A15" t="s">
        <v>5</v>
      </c>
      <c r="C15" s="18">
        <f>Income!I54</f>
        <v>223.84</v>
      </c>
      <c r="F15" t="s">
        <v>17</v>
      </c>
      <c r="H15" s="18">
        <f>Expenditure!L48</f>
        <v>385</v>
      </c>
    </row>
    <row r="16" spans="1:8">
      <c r="C16" s="18"/>
      <c r="H16" s="18"/>
    </row>
    <row r="17" spans="1:8">
      <c r="A17" t="s">
        <v>34</v>
      </c>
      <c r="C17" s="18"/>
      <c r="F17" t="s">
        <v>18</v>
      </c>
      <c r="H17" s="18">
        <f>Expenditure!M48</f>
        <v>0</v>
      </c>
    </row>
    <row r="18" spans="1:8">
      <c r="C18" s="18"/>
      <c r="H18" s="18"/>
    </row>
    <row r="19" spans="1:8">
      <c r="A19" t="s">
        <v>24</v>
      </c>
      <c r="C19" s="18"/>
      <c r="F19" t="s">
        <v>35</v>
      </c>
      <c r="H19" s="18">
        <f>Expenditure!N48</f>
        <v>0</v>
      </c>
    </row>
    <row r="20" spans="1:8">
      <c r="H20" s="18"/>
    </row>
    <row r="21" spans="1:8">
      <c r="F21" t="s">
        <v>20</v>
      </c>
      <c r="H21" s="18">
        <f>Expenditure!O48</f>
        <v>340.8</v>
      </c>
    </row>
    <row r="22" spans="1:8">
      <c r="H22" s="18"/>
    </row>
    <row r="23" spans="1:8">
      <c r="F23" t="s">
        <v>36</v>
      </c>
      <c r="H23" s="18"/>
    </row>
    <row r="24" spans="1:8">
      <c r="C24" s="21"/>
      <c r="H24" s="19"/>
    </row>
    <row r="25" spans="1:8">
      <c r="C25" s="18">
        <f>SUM(C3:C24)</f>
        <v>22483.210000000003</v>
      </c>
      <c r="H25" s="18">
        <f>SUM(H3:H24)</f>
        <v>22664.19</v>
      </c>
    </row>
    <row r="26" spans="1:8">
      <c r="H26" s="18"/>
    </row>
    <row r="27" spans="1:8">
      <c r="H27" s="18"/>
    </row>
    <row r="28" spans="1:8">
      <c r="A28" t="s">
        <v>37</v>
      </c>
      <c r="C28" s="18"/>
      <c r="H28" s="18">
        <f>C25-H25</f>
        <v>-180.97999999999593</v>
      </c>
    </row>
    <row r="29" spans="1:8">
      <c r="A29" t="s">
        <v>82</v>
      </c>
      <c r="C29" s="21"/>
      <c r="H29" s="19"/>
    </row>
    <row r="30" spans="1:8">
      <c r="H30" s="18"/>
    </row>
    <row r="31" spans="1:8" ht="15" thickBot="1">
      <c r="C31" s="25">
        <f>SUM(C25:C30)</f>
        <v>22483.210000000003</v>
      </c>
      <c r="H31" s="25">
        <f>SUM(H25:H30)</f>
        <v>22483.210000000003</v>
      </c>
    </row>
    <row r="32" spans="1:8" ht="15" thickTop="1"/>
    <row r="34" spans="1:6">
      <c r="F34" s="22" t="s">
        <v>38</v>
      </c>
    </row>
    <row r="35" spans="1:6">
      <c r="A35" s="17" t="s">
        <v>39</v>
      </c>
      <c r="F35" s="22" t="s">
        <v>40</v>
      </c>
    </row>
    <row r="37" spans="1:6">
      <c r="A37" t="s">
        <v>54</v>
      </c>
      <c r="D37" s="18">
        <v>54032.11</v>
      </c>
      <c r="E37" s="18"/>
    </row>
    <row r="39" spans="1:6">
      <c r="A39" t="s">
        <v>52</v>
      </c>
      <c r="D39" s="19">
        <f>H28</f>
        <v>-180.97999999999593</v>
      </c>
      <c r="E39" s="18"/>
    </row>
    <row r="40" spans="1:6" ht="15" thickBot="1">
      <c r="A40" t="s">
        <v>49</v>
      </c>
      <c r="D40" s="20">
        <f>D37+D39</f>
        <v>53851.130000000005</v>
      </c>
      <c r="E40" s="18"/>
    </row>
    <row r="41" spans="1:6" ht="15" thickTop="1"/>
    <row r="42" spans="1:6">
      <c r="A42" t="s">
        <v>41</v>
      </c>
      <c r="F42" s="22" t="s">
        <v>42</v>
      </c>
    </row>
    <row r="43" spans="1:6">
      <c r="A43" t="s">
        <v>43</v>
      </c>
      <c r="D43" s="71">
        <v>18615.41</v>
      </c>
      <c r="E43" s="18"/>
      <c r="F43" s="22" t="s">
        <v>44</v>
      </c>
    </row>
    <row r="44" spans="1:6">
      <c r="A44" t="s">
        <v>45</v>
      </c>
      <c r="D44" s="70">
        <v>34713.35</v>
      </c>
      <c r="E44" s="18"/>
      <c r="F44" s="22" t="s">
        <v>46</v>
      </c>
    </row>
    <row r="45" spans="1:6">
      <c r="D45" s="18">
        <f>SUM(D43:D44)</f>
        <v>53328.759999999995</v>
      </c>
      <c r="E45" s="18"/>
      <c r="F45" s="22" t="s">
        <v>47</v>
      </c>
    </row>
    <row r="46" spans="1:6">
      <c r="A46" t="s">
        <v>53</v>
      </c>
      <c r="D46" s="18">
        <v>522.37</v>
      </c>
      <c r="E46" s="18"/>
    </row>
    <row r="47" spans="1:6">
      <c r="A47" t="s">
        <v>48</v>
      </c>
      <c r="D47" s="19">
        <v>0</v>
      </c>
      <c r="E47" s="18"/>
      <c r="F47" s="32">
        <v>46184</v>
      </c>
    </row>
    <row r="48" spans="1:6" ht="15" thickBot="1">
      <c r="D48" s="20">
        <f>SUM(D45:D47)</f>
        <v>53851.13</v>
      </c>
      <c r="E48" s="18"/>
    </row>
    <row r="49" spans="4:4" ht="15" thickTop="1"/>
    <row r="50" spans="4:4">
      <c r="D50" s="18">
        <f>D40-D48</f>
        <v>0</v>
      </c>
    </row>
    <row r="51" spans="4:4">
      <c r="D51" s="18"/>
    </row>
  </sheetData>
  <pageMargins left="0.75" right="0.75" top="1" bottom="1" header="0.5" footer="0.5"/>
  <pageSetup paperSize="9" scale="88" orientation="portrait" horizontalDpi="0" verticalDpi="0"/>
  <headerFooter>
    <oddHeader>&amp;C&amp;"Calibri,Regular"&amp;K000000IOCHDAIR COMMUNITY ASSOCIATION
Year to 30 September 2025</oddHead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D59B280D-9229-4960-B253-CE45E90FCC38}"/>
</file>

<file path=customXml/itemProps2.xml><?xml version="1.0" encoding="utf-8"?>
<ds:datastoreItem xmlns:ds="http://schemas.openxmlformats.org/officeDocument/2006/customXml" ds:itemID="{570C4308-9FB3-4963-B4F2-D0A39A100BB2}"/>
</file>

<file path=customXml/itemProps3.xml><?xml version="1.0" encoding="utf-8"?>
<ds:datastoreItem xmlns:ds="http://schemas.openxmlformats.org/officeDocument/2006/customXml" ds:itemID="{CDF44E9E-A2E4-4AD6-AB12-67E944C229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</vt:lpstr>
      <vt:lpstr>Expenditure</vt:lpstr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James Luney</cp:lastModifiedBy>
  <cp:lastPrinted>2026-06-11T09:05:42Z</cp:lastPrinted>
  <dcterms:created xsi:type="dcterms:W3CDTF">2014-09-13T11:45:31Z</dcterms:created>
  <dcterms:modified xsi:type="dcterms:W3CDTF">2026-06-13T12:19:07Z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