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1946abdb9e3b92/"/>
    </mc:Choice>
  </mc:AlternateContent>
  <xr:revisionPtr revIDLastSave="0" documentId="8_{E50DFFC5-79B3-4918-B373-97D7A0453174}" xr6:coauthVersionLast="47" xr6:coauthVersionMax="47" xr10:uidLastSave="{00000000-0000-0000-0000-000000000000}"/>
  <bookViews>
    <workbookView xWindow="-108" yWindow="-108" windowWidth="23256" windowHeight="12456" xr2:uid="{B31B2873-3081-459B-AE51-B7534DECA9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27" i="1"/>
  <c r="A27" i="1"/>
  <c r="C26" i="1"/>
  <c r="C24" i="1"/>
  <c r="C23" i="1"/>
  <c r="C22" i="1"/>
  <c r="C21" i="1"/>
  <c r="C20" i="1"/>
  <c r="C18" i="1"/>
  <c r="C17" i="1"/>
  <c r="F15" i="1"/>
  <c r="A14" i="1"/>
  <c r="C12" i="1"/>
  <c r="C10" i="1"/>
  <c r="D14" i="1" s="1"/>
  <c r="D34" i="1" s="1"/>
  <c r="D35" i="1" s="1"/>
  <c r="C9" i="1"/>
</calcChain>
</file>

<file path=xl/sharedStrings.xml><?xml version="1.0" encoding="utf-8"?>
<sst xmlns="http://schemas.openxmlformats.org/spreadsheetml/2006/main" count="30" uniqueCount="29">
  <si>
    <t>Kensal Hall</t>
  </si>
  <si>
    <t>Income and Expenditure</t>
  </si>
  <si>
    <t>Period ended 30 June 2025</t>
  </si>
  <si>
    <t>Year ended 30/06/24</t>
  </si>
  <si>
    <t>£</t>
  </si>
  <si>
    <t>Opening balance</t>
  </si>
  <si>
    <t>Income</t>
  </si>
  <si>
    <t>Grant</t>
  </si>
  <si>
    <t>Hall let</t>
  </si>
  <si>
    <t>Mon/Fri club &amp; whist drives</t>
  </si>
  <si>
    <t>Trips/parties</t>
  </si>
  <si>
    <t>Members fees</t>
  </si>
  <si>
    <t>Other</t>
  </si>
  <si>
    <t>Expenditure</t>
  </si>
  <si>
    <t>Petty cash/misc</t>
  </si>
  <si>
    <t>Food/whist prizes</t>
  </si>
  <si>
    <t>Repairs &amp; renewals</t>
  </si>
  <si>
    <t>Transport for trips</t>
  </si>
  <si>
    <t>Insurance</t>
  </si>
  <si>
    <t>Electricity</t>
  </si>
  <si>
    <t>Trips/parties/gifts/meals out</t>
  </si>
  <si>
    <t>Entertainment</t>
  </si>
  <si>
    <t xml:space="preserve">Bookkeeping </t>
  </si>
  <si>
    <t>Closing balance</t>
  </si>
  <si>
    <t>Statement of funds</t>
  </si>
  <si>
    <t>As at 30 June 2025</t>
  </si>
  <si>
    <t xml:space="preserve">Brought forward balance </t>
  </si>
  <si>
    <t xml:space="preserve">Less deficit for the year 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</si>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</sst>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5D3D-72B4-4F18-9F85-9FAD8D388EA6}">
  <dimension ref="A1:F36"/>
  <sheetViews>
    <sheetView tabSelected="1" topLeftCell="A25" workbookViewId="0">
      <selection activeCell="B39" sqref="B39"/>
    </sheetView>
  </sheetViews>
  <sheetFormatPr defaultRowHeight="14.4" x14ac:dyDescent="0.3"/>
  <cols>
    <col min="2" max="2" width="25.109375" customWidth="1"/>
  </cols>
  <sheetData>
    <row r="1" spans="1:6" x14ac:dyDescent="0.3">
      <c r="A1" s="1" t="s">
        <v>0</v>
      </c>
      <c r="B1" s="1"/>
    </row>
    <row r="2" spans="1:6" x14ac:dyDescent="0.3">
      <c r="A2" s="1" t="s">
        <v>1</v>
      </c>
      <c r="B2" s="1"/>
    </row>
    <row r="3" spans="1:6" x14ac:dyDescent="0.3">
      <c r="A3" s="1" t="s">
        <v>2</v>
      </c>
      <c r="B3" s="1"/>
    </row>
    <row r="5" spans="1:6" ht="43.2" x14ac:dyDescent="0.3">
      <c r="A5" s="2" t="s">
        <v>3</v>
      </c>
    </row>
    <row r="6" spans="1:6" x14ac:dyDescent="0.3">
      <c r="A6" s="3" t="s">
        <v>4</v>
      </c>
      <c r="B6" t="s">
        <v>5</v>
      </c>
      <c r="D6">
        <v>13015.88</v>
      </c>
    </row>
    <row r="7" spans="1:6" x14ac:dyDescent="0.3">
      <c r="B7" s="1" t="s">
        <v>6</v>
      </c>
    </row>
    <row r="8" spans="1:6" x14ac:dyDescent="0.3">
      <c r="B8" t="s">
        <v>7</v>
      </c>
    </row>
    <row r="9" spans="1:6" x14ac:dyDescent="0.3">
      <c r="A9">
        <v>2809.5</v>
      </c>
      <c r="B9" t="s">
        <v>8</v>
      </c>
      <c r="C9">
        <f>176+344+165.75+512+20+880+178.5+59.5+229.5</f>
        <v>2565.25</v>
      </c>
    </row>
    <row r="10" spans="1:6" x14ac:dyDescent="0.3">
      <c r="A10">
        <v>2455.71</v>
      </c>
      <c r="B10" t="s">
        <v>9</v>
      </c>
      <c r="C10">
        <f>200.75+276.81+221.5+80+268.53+632.55+357.15+205.73</f>
        <v>2243.02</v>
      </c>
    </row>
    <row r="11" spans="1:6" x14ac:dyDescent="0.3">
      <c r="B11" t="s">
        <v>10</v>
      </c>
    </row>
    <row r="12" spans="1:6" x14ac:dyDescent="0.3">
      <c r="A12">
        <v>250</v>
      </c>
      <c r="B12" t="s">
        <v>11</v>
      </c>
      <c r="C12">
        <f>200</f>
        <v>200</v>
      </c>
    </row>
    <row r="13" spans="1:6" x14ac:dyDescent="0.3">
      <c r="B13" t="s">
        <v>12</v>
      </c>
      <c r="C13" s="4"/>
      <c r="D13" s="4"/>
    </row>
    <row r="14" spans="1:6" x14ac:dyDescent="0.3">
      <c r="A14" s="5">
        <f>SUM(A8:A13)</f>
        <v>5515.21</v>
      </c>
      <c r="D14">
        <f>SUM(C8:C13)</f>
        <v>5008.2700000000004</v>
      </c>
    </row>
    <row r="15" spans="1:6" x14ac:dyDescent="0.3">
      <c r="F15">
        <f>11795.61+C9+C10+C12-C17-C18-C20-C21-C22-C23-C24-C25-C26+C54+C55+C56+C57+C58+C59</f>
        <v>11179.690000000002</v>
      </c>
    </row>
    <row r="16" spans="1:6" x14ac:dyDescent="0.3">
      <c r="B16" s="1" t="s">
        <v>13</v>
      </c>
    </row>
    <row r="17" spans="1:6" x14ac:dyDescent="0.3">
      <c r="A17">
        <v>0</v>
      </c>
      <c r="B17" t="s">
        <v>14</v>
      </c>
      <c r="C17">
        <f>26.3</f>
        <v>26.3</v>
      </c>
    </row>
    <row r="18" spans="1:6" x14ac:dyDescent="0.3">
      <c r="A18">
        <v>1192.44</v>
      </c>
      <c r="B18" t="s">
        <v>15</v>
      </c>
      <c r="C18">
        <f>99.46+79.84+20.34+80.8+18.29+67+62.69+12.25+101.17+91.38</f>
        <v>633.22</v>
      </c>
    </row>
    <row r="19" spans="1:6" x14ac:dyDescent="0.3">
      <c r="B19" t="s">
        <v>16</v>
      </c>
    </row>
    <row r="20" spans="1:6" x14ac:dyDescent="0.3">
      <c r="A20">
        <v>841.6</v>
      </c>
      <c r="B20" t="s">
        <v>17</v>
      </c>
      <c r="C20">
        <f>235.3</f>
        <v>235.3</v>
      </c>
    </row>
    <row r="21" spans="1:6" x14ac:dyDescent="0.3">
      <c r="A21">
        <v>492.13</v>
      </c>
      <c r="B21" t="s">
        <v>18</v>
      </c>
      <c r="C21">
        <f>560.85</f>
        <v>560.85</v>
      </c>
      <c r="F21" s="4"/>
    </row>
    <row r="22" spans="1:6" x14ac:dyDescent="0.3">
      <c r="A22">
        <v>2062.2800000000002</v>
      </c>
      <c r="B22" t="s">
        <v>19</v>
      </c>
      <c r="C22">
        <f>148.63+132.69+120.15+120.7+136.12+150.4+146.96+163.25+140.97+143.77+48.27+148.21</f>
        <v>1600.1200000000001</v>
      </c>
    </row>
    <row r="23" spans="1:6" x14ac:dyDescent="0.3">
      <c r="A23">
        <v>2594.6999999999998</v>
      </c>
      <c r="B23" t="s">
        <v>20</v>
      </c>
      <c r="C23">
        <f>367.1+849.55+331.75</f>
        <v>1548.4</v>
      </c>
    </row>
    <row r="24" spans="1:6" x14ac:dyDescent="0.3">
      <c r="A24">
        <v>220</v>
      </c>
      <c r="B24" t="s">
        <v>21</v>
      </c>
      <c r="C24">
        <f>50+50+80</f>
        <v>180</v>
      </c>
    </row>
    <row r="25" spans="1:6" x14ac:dyDescent="0.3">
      <c r="A25">
        <v>0</v>
      </c>
      <c r="B25" t="s">
        <v>22</v>
      </c>
      <c r="C25">
        <v>240</v>
      </c>
    </row>
    <row r="26" spans="1:6" x14ac:dyDescent="0.3">
      <c r="A26">
        <v>74</v>
      </c>
      <c r="B26" t="s">
        <v>12</v>
      </c>
      <c r="C26">
        <f>50+50+500</f>
        <v>600</v>
      </c>
    </row>
    <row r="27" spans="1:6" x14ac:dyDescent="0.3">
      <c r="A27" s="5">
        <f>SUM(A17:A26)</f>
        <v>7477.1500000000005</v>
      </c>
      <c r="D27">
        <f>SUM(C17:C26)</f>
        <v>5624.1900000000005</v>
      </c>
    </row>
    <row r="28" spans="1:6" x14ac:dyDescent="0.3">
      <c r="B28" s="1" t="s">
        <v>23</v>
      </c>
      <c r="C28" s="1"/>
      <c r="D28" s="1"/>
    </row>
    <row r="29" spans="1:6" x14ac:dyDescent="0.3">
      <c r="B29" s="1"/>
      <c r="C29" s="1"/>
      <c r="D29" s="1"/>
    </row>
    <row r="30" spans="1:6" x14ac:dyDescent="0.3">
      <c r="B30" s="1" t="s">
        <v>24</v>
      </c>
      <c r="C30" s="1"/>
      <c r="D30" s="1"/>
    </row>
    <row r="31" spans="1:6" x14ac:dyDescent="0.3">
      <c r="B31" s="1" t="s">
        <v>25</v>
      </c>
      <c r="C31" s="1"/>
      <c r="D31" s="1"/>
    </row>
    <row r="33" spans="2:4" x14ac:dyDescent="0.3">
      <c r="B33" t="s">
        <v>26</v>
      </c>
      <c r="D33">
        <f>D6</f>
        <v>13015.88</v>
      </c>
    </row>
    <row r="34" spans="2:4" x14ac:dyDescent="0.3">
      <c r="B34" t="s">
        <v>27</v>
      </c>
      <c r="D34" s="4">
        <f>D14-D27</f>
        <v>-615.92000000000007</v>
      </c>
    </row>
    <row r="35" spans="2:4" x14ac:dyDescent="0.3">
      <c r="B35" s="1" t="s">
        <v>28</v>
      </c>
      <c r="C35" s="1"/>
      <c r="D35" s="1">
        <f>SUM(D33:D34)</f>
        <v>12399.96</v>
      </c>
    </row>
    <row r="36" spans="2:4" x14ac:dyDescent="0.3">
      <c r="B36" s="1"/>
      <c r="C36" s="1"/>
      <c r="D3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8A1629D-B191-492F-80E0-ED0B4E7215A5}"/>
</file>

<file path=customXml/itemProps2.xml><?xml version="1.0" encoding="utf-8"?>
<ds:datastoreItem xmlns:ds="http://schemas.openxmlformats.org/officeDocument/2006/customXml" ds:itemID="{BE90BD12-20B7-421E-AC37-8410023C9EA2}"/>
</file>

<file path=customXml/itemProps3.xml><?xml version="1.0" encoding="utf-8"?>
<ds:datastoreItem xmlns:ds="http://schemas.openxmlformats.org/officeDocument/2006/customXml" ds:itemID="{19104A88-F5F4-4718-9C6E-DAB6FA0D6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Low</dc:creator>
  <cp:lastModifiedBy>Susan Low</cp:lastModifiedBy>
  <dcterms:created xsi:type="dcterms:W3CDTF">2026-03-24T17:06:15Z</dcterms:created>
  <dcterms:modified xsi:type="dcterms:W3CDTF">2026-03-24T17:06:58Z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