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rsec\AppData\Roaming\OpenText\OTEdit\EC_test\c9729317\"/>
    </mc:Choice>
  </mc:AlternateContent>
  <xr:revisionPtr revIDLastSave="0" documentId="8_{069EA46F-9244-4405-9E43-16974800E4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eipts and Payments" sheetId="4" r:id="rId1"/>
    <sheet name="Balance Sheet" sheetId="6" r:id="rId2"/>
    <sheet name="Notes to the accounts" sheetId="5" r:id="rId3"/>
  </sheets>
  <definedNames>
    <definedName name="_xlnm.Print_Area" localSheetId="2">'Notes to the accounts'!$A$1:$G$153</definedName>
    <definedName name="_xlnm.Print_Area" localSheetId="0">'Receipts and Payments'!$A$1:$H$29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5" l="1"/>
  <c r="C16" i="4" l="1"/>
  <c r="C25" i="4"/>
  <c r="C11" i="6"/>
  <c r="D119" i="5"/>
  <c r="D10" i="5"/>
  <c r="E11" i="6"/>
  <c r="C22" i="6"/>
  <c r="D148" i="5"/>
  <c r="D29" i="5"/>
  <c r="D36" i="5"/>
  <c r="D17" i="5"/>
  <c r="E16" i="4"/>
  <c r="F93" i="5"/>
  <c r="D93" i="5"/>
  <c r="F87" i="5"/>
  <c r="F56" i="5"/>
  <c r="D56" i="5"/>
  <c r="D51" i="5"/>
  <c r="F51" i="5"/>
  <c r="F29" i="5"/>
  <c r="F119" i="5"/>
  <c r="F71" i="5"/>
  <c r="F17" i="5"/>
  <c r="F10" i="5"/>
  <c r="D71" i="5" l="1"/>
  <c r="F36" i="5"/>
  <c r="D87" i="5" l="1"/>
  <c r="E25" i="4" l="1"/>
  <c r="E27" i="4" l="1"/>
  <c r="E22" i="6" l="1"/>
  <c r="C27" i="4"/>
</calcChain>
</file>

<file path=xl/sharedStrings.xml><?xml version="1.0" encoding="utf-8"?>
<sst xmlns="http://schemas.openxmlformats.org/spreadsheetml/2006/main" count="196" uniqueCount="164">
  <si>
    <t>Westerlands Cross Country Club - SCIO SC049593</t>
  </si>
  <si>
    <t>DRAFT</t>
  </si>
  <si>
    <t>Annual General Meeting Thursday, 6th November 2025</t>
  </si>
  <si>
    <t>Statement of Accounts 2024-25</t>
  </si>
  <si>
    <t xml:space="preserve">Prepared by Helen Macpherson. </t>
  </si>
  <si>
    <t>Summary of Receipts and Payments for the year ended 30 September 2025</t>
  </si>
  <si>
    <t>Receipts</t>
  </si>
  <si>
    <t>Year Ended 30/09/2025</t>
  </si>
  <si>
    <t>Year Ended 30/09/2024</t>
  </si>
  <si>
    <t>£s</t>
  </si>
  <si>
    <t>Subscriptions</t>
  </si>
  <si>
    <t>note 1</t>
  </si>
  <si>
    <t xml:space="preserve">Race Organisation </t>
  </si>
  <si>
    <t>note 2</t>
  </si>
  <si>
    <t>Kit</t>
  </si>
  <si>
    <t>note 3</t>
  </si>
  <si>
    <t>Social</t>
  </si>
  <si>
    <t>note 4</t>
  </si>
  <si>
    <t>Other</t>
  </si>
  <si>
    <t>note 5</t>
  </si>
  <si>
    <t>Total Receipts</t>
  </si>
  <si>
    <t>Payments</t>
  </si>
  <si>
    <t>Race Entries</t>
  </si>
  <si>
    <t>note 6</t>
  </si>
  <si>
    <t>Race Organisation</t>
  </si>
  <si>
    <t>note 7</t>
  </si>
  <si>
    <t>note 8</t>
  </si>
  <si>
    <t>note 9</t>
  </si>
  <si>
    <t>note 10</t>
  </si>
  <si>
    <t>Total payments</t>
  </si>
  <si>
    <t>Surplus/(Deficit) for the year</t>
  </si>
  <si>
    <t>Statement of Balances as at 30 September 2025</t>
  </si>
  <si>
    <t>Opening bank balance at 30 September 2024</t>
  </si>
  <si>
    <t>Surplus/(deficit)</t>
  </si>
  <si>
    <t>Closing balance at 30 September 2025</t>
  </si>
  <si>
    <t>Other assets</t>
  </si>
  <si>
    <t>Clothing stock</t>
  </si>
  <si>
    <t>note 11</t>
  </si>
  <si>
    <t>Petty cash</t>
  </si>
  <si>
    <t>Annual General Meeting Thursday,  6th November 2025</t>
  </si>
  <si>
    <t>Statement of Accounts 2024-2025</t>
  </si>
  <si>
    <t>Notes to the accounts, for the year ending 30th September 2025</t>
  </si>
  <si>
    <t>Full</t>
  </si>
  <si>
    <t xml:space="preserve">Social </t>
  </si>
  <si>
    <t>Extra Payment</t>
  </si>
  <si>
    <t>SiEntries</t>
  </si>
  <si>
    <t>Bank Account direct</t>
  </si>
  <si>
    <t>Race Organisation (receipts)</t>
  </si>
  <si>
    <t>Arrochar 2025</t>
  </si>
  <si>
    <t>Ben Lomond 2025</t>
  </si>
  <si>
    <t>Cort Ma Law 2024/5</t>
  </si>
  <si>
    <t>Kilpatricks 2025</t>
  </si>
  <si>
    <t>Two Breweries 2025</t>
  </si>
  <si>
    <t>Whangie 2025</t>
  </si>
  <si>
    <t>Chapelgill  2025</t>
  </si>
  <si>
    <t>Jura 2025</t>
  </si>
  <si>
    <t>Kit (receipts)</t>
  </si>
  <si>
    <t>Cycling</t>
  </si>
  <si>
    <t>Beanie</t>
  </si>
  <si>
    <t>Other (Vests, Ts, Buffs)</t>
  </si>
  <si>
    <t>Sweatshirts</t>
  </si>
  <si>
    <t>Patches</t>
  </si>
  <si>
    <t>Social (receipts)</t>
  </si>
  <si>
    <t>Xmas</t>
  </si>
  <si>
    <t>DBs Bus 2025</t>
  </si>
  <si>
    <t>FRA23 Bus</t>
  </si>
  <si>
    <t>Extravaganza 2025 (Lakes) accom</t>
  </si>
  <si>
    <t>Extravaganza 2025 (Lakes) food</t>
  </si>
  <si>
    <t>FRAs23 Accom</t>
  </si>
  <si>
    <t>Loch Ossian 2023</t>
  </si>
  <si>
    <t>FtB Bus</t>
  </si>
  <si>
    <t>SHR Moffat24</t>
  </si>
  <si>
    <t>Loch Ossian 2024</t>
  </si>
  <si>
    <t>Loch Ossian 2024 food</t>
  </si>
  <si>
    <t>FRAs24 Accom</t>
  </si>
  <si>
    <t>Braemar Hostel refund</t>
  </si>
  <si>
    <t>Other (receipts)</t>
  </si>
  <si>
    <t>Room Hire Keys Deposit Refund</t>
  </si>
  <si>
    <t>Sundries</t>
  </si>
  <si>
    <t>DBs Refund</t>
  </si>
  <si>
    <t>Race Entries (payments)</t>
  </si>
  <si>
    <t>Masters XC 2025</t>
  </si>
  <si>
    <t>Nationals 2025</t>
  </si>
  <si>
    <t>Devil's burdens 2025</t>
  </si>
  <si>
    <t>Allan Scallys 2025</t>
  </si>
  <si>
    <t>HBMR2025</t>
  </si>
  <si>
    <t>Comrie Relays 2025</t>
  </si>
  <si>
    <t>FRAs 2025</t>
  </si>
  <si>
    <t>WDCC 2024</t>
  </si>
  <si>
    <t>Short Course 25</t>
  </si>
  <si>
    <t>DAAA</t>
  </si>
  <si>
    <t>West District League</t>
  </si>
  <si>
    <t>Inter-Districts 2025</t>
  </si>
  <si>
    <t>WDCC Relays 2025</t>
  </si>
  <si>
    <t>Race Organisation (payments)</t>
  </si>
  <si>
    <t>Two Breweries 2023</t>
  </si>
  <si>
    <t>Two Breweries 2024</t>
  </si>
  <si>
    <t>Kilps 2025</t>
  </si>
  <si>
    <t>Cort-ma-Law 2025</t>
  </si>
  <si>
    <t>Chapelgill 2025</t>
  </si>
  <si>
    <t>Jura 2024</t>
  </si>
  <si>
    <t>Jura 2026</t>
  </si>
  <si>
    <t>Kit  (payments)</t>
  </si>
  <si>
    <t>Migo/Ridgeway Sports vests and Ts</t>
  </si>
  <si>
    <t>Cycling Jerseys</t>
  </si>
  <si>
    <t>Social  (payments)</t>
  </si>
  <si>
    <t>Xmas party</t>
  </si>
  <si>
    <t>Extravaganza 2023 deposit (Glencoe)</t>
  </si>
  <si>
    <t>Extravaganza 2023 final (Glencoe)</t>
  </si>
  <si>
    <t>Extravaganza 2025 deposit (Patterdale)</t>
  </si>
  <si>
    <t>Extravaganza 2025 full (Patterdale)</t>
  </si>
  <si>
    <t>Extravaganza 2025 late stay (Patterdale)</t>
  </si>
  <si>
    <t>Extravaganza 2025 Food</t>
  </si>
  <si>
    <t>Extravaganza 2025 refund</t>
  </si>
  <si>
    <t>DB minibus 2024</t>
  </si>
  <si>
    <t>Loch Ossian 2024-deposit</t>
  </si>
  <si>
    <t>Loch Ossian 2024-final</t>
  </si>
  <si>
    <t>Loch Ossian 2025-deposit</t>
  </si>
  <si>
    <t>Loch Ossian 2025-final</t>
  </si>
  <si>
    <t>Loch Ossian 2026-deposit</t>
  </si>
  <si>
    <t>Loch Ossian 2024 food repay</t>
  </si>
  <si>
    <t>FRAs Derwentwater Hostel</t>
  </si>
  <si>
    <t>SHR24 Moffat deposit</t>
  </si>
  <si>
    <t>SHR24 Moffat final</t>
  </si>
  <si>
    <t>FtB minibus hire</t>
  </si>
  <si>
    <t>FtB minibus fuel</t>
  </si>
  <si>
    <t>Extravaganza (Glencoe) 2023 Food etc</t>
  </si>
  <si>
    <t>FRAs Hostel 2024 Malham</t>
  </si>
  <si>
    <t>Braemar SYHA  (Morven 2025)</t>
  </si>
  <si>
    <t>FRAs25 Accom Wales</t>
  </si>
  <si>
    <t>Other  (payments)</t>
  </si>
  <si>
    <t>Donations (MRT)</t>
  </si>
  <si>
    <t>Donations SHR</t>
  </si>
  <si>
    <t>AGM room hire</t>
  </si>
  <si>
    <t>Xmas Reps</t>
  </si>
  <si>
    <t>Gifts</t>
  </si>
  <si>
    <t>Trophy engraving</t>
  </si>
  <si>
    <t>Web Hosting</t>
  </si>
  <si>
    <t xml:space="preserve">Scottish Athletics Membership </t>
  </si>
  <si>
    <t>Subs refunds</t>
  </si>
  <si>
    <t>LO refunds</t>
  </si>
  <si>
    <t>Emergency Kit for Runs</t>
  </si>
  <si>
    <t>HBMR23 Accom Refund</t>
  </si>
  <si>
    <t>Sports Council for Glasgow</t>
  </si>
  <si>
    <t>Website Maintenance</t>
  </si>
  <si>
    <t>Glencoe Refunds</t>
  </si>
  <si>
    <t>DB Bus Refunds</t>
  </si>
  <si>
    <t>Gazebo</t>
  </si>
  <si>
    <t>Self Storage</t>
  </si>
  <si>
    <t>Self Storage Key Cutting</t>
  </si>
  <si>
    <t>Service Charge</t>
  </si>
  <si>
    <t>Scotland West League</t>
  </si>
  <si>
    <t>TBHR Maps</t>
  </si>
  <si>
    <t>P&amp;P</t>
  </si>
  <si>
    <t>Prizes</t>
  </si>
  <si>
    <t>Buff Old (£8) - 1</t>
  </si>
  <si>
    <t>Hats (£5.10)  - 0</t>
  </si>
  <si>
    <t>Donation NTS (BL</t>
  </si>
  <si>
    <t>Trustees/Committee Meeting Room hire</t>
  </si>
  <si>
    <t>Buffs  New (£4.50) - 30</t>
  </si>
  <si>
    <t>Tops (Vests, SST, LST)</t>
  </si>
  <si>
    <t>Jackets @ £38 - 2</t>
  </si>
  <si>
    <t>Two Breweries 2024/5</t>
  </si>
  <si>
    <t>Checked and certified by David Powrie, Chartered Accountant,  27th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</si>
</sst>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242424"/>
      <name val="Calibri"/>
      <family val="2"/>
      <charset val="1"/>
    </font>
    <font>
      <b/>
      <i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24242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4" fillId="2" borderId="0" xfId="0" applyFont="1" applyFill="1"/>
    <xf numFmtId="44" fontId="0" fillId="0" borderId="0" xfId="0" applyNumberFormat="1"/>
    <xf numFmtId="0" fontId="4" fillId="0" borderId="0" xfId="0" applyFont="1"/>
    <xf numFmtId="0" fontId="2" fillId="0" borderId="0" xfId="0" applyFont="1"/>
    <xf numFmtId="42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1" fontId="0" fillId="0" borderId="0" xfId="0" applyNumberFormat="1"/>
    <xf numFmtId="164" fontId="2" fillId="0" borderId="0" xfId="1" applyNumberFormat="1" applyFont="1"/>
    <xf numFmtId="164" fontId="2" fillId="0" borderId="2" xfId="1" applyNumberFormat="1" applyFont="1" applyBorder="1"/>
    <xf numFmtId="164" fontId="5" fillId="0" borderId="0" xfId="1" applyNumberFormat="1" applyFont="1"/>
    <xf numFmtId="0" fontId="2" fillId="0" borderId="0" xfId="0" applyFont="1" applyAlignment="1">
      <alignment horizontal="center" wrapText="1"/>
    </xf>
    <xf numFmtId="41" fontId="4" fillId="2" borderId="0" xfId="0" applyNumberFormat="1" applyFont="1" applyFill="1"/>
    <xf numFmtId="41" fontId="0" fillId="0" borderId="0" xfId="0" applyNumberFormat="1"/>
    <xf numFmtId="0" fontId="6" fillId="0" borderId="0" xfId="0" applyFont="1"/>
    <xf numFmtId="164" fontId="7" fillId="0" borderId="0" xfId="1" applyNumberFormat="1" applyFont="1"/>
    <xf numFmtId="164" fontId="1" fillId="0" borderId="0" xfId="1" applyNumberFormat="1" applyFont="1"/>
    <xf numFmtId="4" fontId="0" fillId="0" borderId="0" xfId="0" applyNumberFormat="1"/>
    <xf numFmtId="41" fontId="2" fillId="2" borderId="0" xfId="0" applyNumberFormat="1" applyFont="1" applyFill="1"/>
    <xf numFmtId="43" fontId="4" fillId="2" borderId="0" xfId="0" applyNumberFormat="1" applyFont="1" applyFill="1"/>
    <xf numFmtId="41" fontId="0" fillId="3" borderId="0" xfId="0" applyNumberFormat="1" applyFill="1"/>
    <xf numFmtId="42" fontId="2" fillId="2" borderId="0" xfId="0" applyNumberFormat="1" applyFont="1" applyFill="1"/>
    <xf numFmtId="43" fontId="0" fillId="0" borderId="0" xfId="0" applyNumberFormat="1"/>
    <xf numFmtId="164" fontId="2" fillId="0" borderId="0" xfId="1" applyNumberFormat="1" applyFont="1" applyBorder="1"/>
    <xf numFmtId="14" fontId="2" fillId="0" borderId="0" xfId="0" applyNumberFormat="1" applyFont="1"/>
    <xf numFmtId="0" fontId="8" fillId="0" borderId="0" xfId="0" applyFont="1"/>
    <xf numFmtId="42" fontId="2" fillId="0" borderId="0" xfId="0" applyNumberFormat="1" applyFont="1"/>
    <xf numFmtId="0" fontId="9" fillId="0" borderId="0" xfId="0" applyFont="1"/>
    <xf numFmtId="0" fontId="10" fillId="0" borderId="0" xfId="0" applyFont="1"/>
    <xf numFmtId="41" fontId="0" fillId="0" borderId="1" xfId="1" applyNumberFormat="1" applyFont="1" applyBorder="1"/>
    <xf numFmtId="41" fontId="0" fillId="0" borderId="0" xfId="1" applyNumberFormat="1" applyFont="1"/>
    <xf numFmtId="41" fontId="0" fillId="0" borderId="2" xfId="1" applyNumberFormat="1" applyFont="1" applyBorder="1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2" xfId="0" applyNumberFormat="1" applyBorder="1"/>
    <xf numFmtId="0" fontId="11" fillId="0" borderId="0" xfId="0" applyFont="1"/>
    <xf numFmtId="0" fontId="0" fillId="0" borderId="0" xfId="0" applyAlignment="1">
      <alignment wrapText="1"/>
    </xf>
    <xf numFmtId="41" fontId="10" fillId="0" borderId="0" xfId="0" applyNumberFormat="1" applyFont="1"/>
    <xf numFmtId="0" fontId="4" fillId="3" borderId="0" xfId="0" applyFont="1" applyFill="1"/>
    <xf numFmtId="0" fontId="0" fillId="3" borderId="0" xfId="0" applyFill="1"/>
    <xf numFmtId="41" fontId="2" fillId="0" borderId="2" xfId="0" applyNumberFormat="1" applyFont="1" applyBorder="1"/>
    <xf numFmtId="3" fontId="1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topLeftCell="A25" workbookViewId="0">
      <selection sqref="A1:H27"/>
    </sheetView>
  </sheetViews>
  <sheetFormatPr defaultRowHeight="14.5" x14ac:dyDescent="0.35"/>
  <cols>
    <col min="1" max="1" width="19.90625" customWidth="1"/>
    <col min="3" max="3" width="14.36328125" customWidth="1"/>
    <col min="5" max="5" width="14.36328125" customWidth="1"/>
    <col min="6" max="6" width="10.90625" customWidth="1"/>
    <col min="7" max="7" width="8.90625" style="9"/>
    <col min="13" max="13" width="9.36328125" bestFit="1" customWidth="1"/>
  </cols>
  <sheetData>
    <row r="1" spans="1:7" ht="18.5" x14ac:dyDescent="0.45">
      <c r="A1" s="5" t="s">
        <v>0</v>
      </c>
      <c r="E1" s="5"/>
      <c r="F1" s="30"/>
      <c r="G1" s="33" t="s">
        <v>1</v>
      </c>
    </row>
    <row r="2" spans="1:7" x14ac:dyDescent="0.35">
      <c r="A2" s="41" t="s">
        <v>2</v>
      </c>
    </row>
    <row r="3" spans="1:7" x14ac:dyDescent="0.35">
      <c r="A3" s="5" t="s">
        <v>3</v>
      </c>
    </row>
    <row r="4" spans="1:7" x14ac:dyDescent="0.35">
      <c r="A4" t="s">
        <v>4</v>
      </c>
    </row>
    <row r="5" spans="1:7" x14ac:dyDescent="0.35">
      <c r="A5" s="31" t="s">
        <v>163</v>
      </c>
    </row>
    <row r="6" spans="1:7" s="5" customFormat="1" x14ac:dyDescent="0.35">
      <c r="A6" s="5" t="s">
        <v>5</v>
      </c>
      <c r="G6" s="4"/>
    </row>
    <row r="7" spans="1:7" s="5" customFormat="1" x14ac:dyDescent="0.35">
      <c r="G7" s="4"/>
    </row>
    <row r="9" spans="1:7" ht="30.5" customHeight="1" x14ac:dyDescent="0.35">
      <c r="A9" s="5" t="s">
        <v>6</v>
      </c>
      <c r="C9" s="17" t="s">
        <v>7</v>
      </c>
      <c r="E9" s="17" t="s">
        <v>8</v>
      </c>
    </row>
    <row r="10" spans="1:7" x14ac:dyDescent="0.35">
      <c r="C10" s="8" t="s">
        <v>9</v>
      </c>
      <c r="E10" s="8" t="s">
        <v>9</v>
      </c>
    </row>
    <row r="11" spans="1:7" x14ac:dyDescent="0.35">
      <c r="A11" t="s">
        <v>10</v>
      </c>
      <c r="C11" s="19">
        <v>4574</v>
      </c>
      <c r="E11" s="19">
        <v>4852</v>
      </c>
      <c r="G11" s="9" t="s">
        <v>11</v>
      </c>
    </row>
    <row r="12" spans="1:7" x14ac:dyDescent="0.35">
      <c r="A12" t="s">
        <v>12</v>
      </c>
      <c r="C12" s="19">
        <v>22974</v>
      </c>
      <c r="E12" s="19">
        <v>26194</v>
      </c>
      <c r="G12" s="9" t="s">
        <v>13</v>
      </c>
    </row>
    <row r="13" spans="1:7" x14ac:dyDescent="0.35">
      <c r="A13" t="s">
        <v>14</v>
      </c>
      <c r="C13" s="19">
        <v>309</v>
      </c>
      <c r="E13" s="19">
        <v>426</v>
      </c>
      <c r="G13" s="9" t="s">
        <v>15</v>
      </c>
    </row>
    <row r="14" spans="1:7" x14ac:dyDescent="0.35">
      <c r="A14" t="s">
        <v>16</v>
      </c>
      <c r="C14" s="19">
        <v>3997</v>
      </c>
      <c r="E14" s="19">
        <v>4356</v>
      </c>
      <c r="G14" s="9" t="s">
        <v>17</v>
      </c>
    </row>
    <row r="15" spans="1:7" x14ac:dyDescent="0.35">
      <c r="A15" t="s">
        <v>18</v>
      </c>
      <c r="C15" s="19">
        <v>519</v>
      </c>
      <c r="E15" s="19">
        <v>22</v>
      </c>
      <c r="G15" s="9" t="s">
        <v>19</v>
      </c>
    </row>
    <row r="16" spans="1:7" x14ac:dyDescent="0.35">
      <c r="A16" s="5" t="s">
        <v>20</v>
      </c>
      <c r="B16" s="5"/>
      <c r="C16" s="35">
        <f>SUM(C11:C15)</f>
        <v>32373</v>
      </c>
      <c r="D16" s="10"/>
      <c r="E16" s="11">
        <f>SUM(E11:E15)</f>
        <v>35850</v>
      </c>
    </row>
    <row r="19" spans="1:7" x14ac:dyDescent="0.35">
      <c r="A19" s="5" t="s">
        <v>21</v>
      </c>
      <c r="B19" s="5"/>
      <c r="C19" s="7"/>
      <c r="D19" s="7"/>
      <c r="E19" s="7"/>
    </row>
    <row r="20" spans="1:7" x14ac:dyDescent="0.35">
      <c r="A20" t="s">
        <v>22</v>
      </c>
      <c r="C20" s="19">
        <v>2179</v>
      </c>
      <c r="E20" s="19">
        <v>2058</v>
      </c>
      <c r="G20" s="9" t="s">
        <v>23</v>
      </c>
    </row>
    <row r="21" spans="1:7" x14ac:dyDescent="0.35">
      <c r="A21" t="s">
        <v>24</v>
      </c>
      <c r="C21" s="19">
        <v>27127</v>
      </c>
      <c r="E21" s="19">
        <v>18451</v>
      </c>
      <c r="G21" s="9" t="s">
        <v>25</v>
      </c>
    </row>
    <row r="22" spans="1:7" x14ac:dyDescent="0.35">
      <c r="A22" t="s">
        <v>14</v>
      </c>
      <c r="C22" s="19">
        <v>1280</v>
      </c>
      <c r="E22" s="19">
        <v>450</v>
      </c>
      <c r="G22" s="9" t="s">
        <v>26</v>
      </c>
    </row>
    <row r="23" spans="1:7" x14ac:dyDescent="0.35">
      <c r="A23" t="s">
        <v>16</v>
      </c>
      <c r="C23" s="19">
        <v>4803</v>
      </c>
      <c r="E23" s="19">
        <v>6201</v>
      </c>
      <c r="G23" s="9" t="s">
        <v>27</v>
      </c>
    </row>
    <row r="24" spans="1:7" x14ac:dyDescent="0.35">
      <c r="A24" t="s">
        <v>18</v>
      </c>
      <c r="C24" s="19">
        <v>4340</v>
      </c>
      <c r="E24" s="19">
        <v>2431</v>
      </c>
      <c r="G24" s="9" t="s">
        <v>28</v>
      </c>
    </row>
    <row r="25" spans="1:7" x14ac:dyDescent="0.35">
      <c r="A25" s="5" t="s">
        <v>29</v>
      </c>
      <c r="C25" s="35">
        <f>SUM(C20:C24)</f>
        <v>39729</v>
      </c>
      <c r="E25" s="11">
        <f>SUM(E20:E24)</f>
        <v>29591</v>
      </c>
    </row>
    <row r="26" spans="1:7" x14ac:dyDescent="0.35">
      <c r="C26" s="36"/>
      <c r="E26" s="10"/>
    </row>
    <row r="27" spans="1:7" s="5" customFormat="1" ht="15" thickBot="1" x14ac:dyDescent="0.4">
      <c r="A27" s="5" t="s">
        <v>30</v>
      </c>
      <c r="C27" s="37">
        <f>C16-C25</f>
        <v>-7356</v>
      </c>
      <c r="E27" s="12">
        <f>E16-E25</f>
        <v>6259</v>
      </c>
      <c r="G27" s="4"/>
    </row>
  </sheetData>
  <pageMargins left="0.7" right="0.7" top="0.75" bottom="0.75" header="0.3" footer="0.3"/>
  <pageSetup paperSize="9" scale="9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G2" sqref="G2"/>
    </sheetView>
  </sheetViews>
  <sheetFormatPr defaultRowHeight="14.5" x14ac:dyDescent="0.35"/>
  <cols>
    <col min="1" max="1" width="24" customWidth="1"/>
    <col min="2" max="2" width="10.90625" customWidth="1"/>
    <col min="3" max="3" width="13.453125" customWidth="1"/>
    <col min="4" max="4" width="11.36328125" customWidth="1"/>
    <col min="5" max="5" width="13.36328125" customWidth="1"/>
    <col min="7" max="7" width="8.90625" style="9"/>
  </cols>
  <sheetData>
    <row r="1" spans="1:9" ht="18.5" x14ac:dyDescent="0.45">
      <c r="A1" s="5" t="s">
        <v>0</v>
      </c>
      <c r="D1" s="30"/>
      <c r="E1" s="30"/>
      <c r="F1" s="33" t="s">
        <v>1</v>
      </c>
      <c r="G1" s="20"/>
    </row>
    <row r="2" spans="1:9" x14ac:dyDescent="0.35">
      <c r="A2" s="41" t="s">
        <v>2</v>
      </c>
    </row>
    <row r="3" spans="1:9" x14ac:dyDescent="0.35">
      <c r="A3" s="5" t="s">
        <v>3</v>
      </c>
    </row>
    <row r="4" spans="1:9" x14ac:dyDescent="0.35">
      <c r="A4" t="s">
        <v>4</v>
      </c>
    </row>
    <row r="5" spans="1:9" x14ac:dyDescent="0.35">
      <c r="A5" s="31" t="s">
        <v>163</v>
      </c>
    </row>
    <row r="6" spans="1:9" x14ac:dyDescent="0.35">
      <c r="A6" s="5" t="s">
        <v>31</v>
      </c>
    </row>
    <row r="8" spans="1:9" ht="29" x14ac:dyDescent="0.35">
      <c r="C8" s="17" t="s">
        <v>7</v>
      </c>
      <c r="E8" s="17" t="s">
        <v>8</v>
      </c>
      <c r="I8" s="17"/>
    </row>
    <row r="9" spans="1:9" x14ac:dyDescent="0.35">
      <c r="C9" s="8" t="s">
        <v>9</v>
      </c>
      <c r="E9" s="8" t="s">
        <v>9</v>
      </c>
      <c r="I9" s="8"/>
    </row>
    <row r="10" spans="1:9" x14ac:dyDescent="0.35">
      <c r="A10" t="s">
        <v>32</v>
      </c>
      <c r="C10" s="19">
        <v>22969</v>
      </c>
      <c r="D10" s="13"/>
      <c r="E10" s="19">
        <v>16710</v>
      </c>
      <c r="I10" s="16"/>
    </row>
    <row r="11" spans="1:9" x14ac:dyDescent="0.35">
      <c r="A11" t="s">
        <v>33</v>
      </c>
      <c r="C11" s="19">
        <f>SUM(C13-C10)</f>
        <v>-7355.7000000000007</v>
      </c>
      <c r="D11" s="10"/>
      <c r="E11" s="19">
        <f>E13-E10</f>
        <v>6259</v>
      </c>
      <c r="I11" s="10"/>
    </row>
    <row r="12" spans="1:9" x14ac:dyDescent="0.35">
      <c r="C12" s="19"/>
      <c r="D12" s="10"/>
      <c r="E12" s="10"/>
      <c r="I12" s="10"/>
    </row>
    <row r="13" spans="1:9" ht="15" thickBot="1" x14ac:dyDescent="0.4">
      <c r="A13" s="5" t="s">
        <v>34</v>
      </c>
      <c r="C13" s="46">
        <v>15613.3</v>
      </c>
      <c r="D13" s="14"/>
      <c r="E13" s="15">
        <v>22969</v>
      </c>
      <c r="I13" s="29"/>
    </row>
    <row r="14" spans="1:9" x14ac:dyDescent="0.35">
      <c r="B14" s="38"/>
      <c r="C14" s="14"/>
      <c r="D14" s="14"/>
      <c r="E14" s="14"/>
      <c r="I14" s="14"/>
    </row>
    <row r="15" spans="1:9" x14ac:dyDescent="0.35">
      <c r="C15" s="10"/>
      <c r="D15" s="10"/>
      <c r="E15" s="10"/>
      <c r="I15" s="10"/>
    </row>
    <row r="16" spans="1:9" x14ac:dyDescent="0.35">
      <c r="C16" s="10"/>
      <c r="D16" s="10"/>
      <c r="E16" s="10"/>
      <c r="I16" s="10"/>
    </row>
    <row r="17" spans="1:9" x14ac:dyDescent="0.35">
      <c r="C17" s="10"/>
      <c r="D17" s="10"/>
      <c r="E17" s="10"/>
      <c r="I17" s="10"/>
    </row>
    <row r="18" spans="1:9" x14ac:dyDescent="0.35">
      <c r="A18" s="5" t="s">
        <v>35</v>
      </c>
      <c r="C18" s="10"/>
      <c r="D18" s="10"/>
      <c r="E18" s="10"/>
      <c r="I18" s="10"/>
    </row>
    <row r="19" spans="1:9" x14ac:dyDescent="0.35">
      <c r="A19" t="s">
        <v>36</v>
      </c>
      <c r="C19" s="19">
        <v>1778</v>
      </c>
      <c r="D19" s="22"/>
      <c r="E19" s="19">
        <v>1619</v>
      </c>
      <c r="F19" s="9" t="s">
        <v>37</v>
      </c>
      <c r="I19" s="22"/>
    </row>
    <row r="20" spans="1:9" x14ac:dyDescent="0.35">
      <c r="A20" t="s">
        <v>38</v>
      </c>
      <c r="C20" s="19">
        <v>145</v>
      </c>
      <c r="D20" s="21"/>
      <c r="E20" s="19">
        <v>145</v>
      </c>
      <c r="I20" s="22"/>
    </row>
    <row r="21" spans="1:9" x14ac:dyDescent="0.35">
      <c r="C21" s="19"/>
      <c r="D21" s="10"/>
      <c r="E21" s="10"/>
      <c r="I21" s="10"/>
    </row>
    <row r="22" spans="1:9" ht="15" thickBot="1" x14ac:dyDescent="0.4">
      <c r="C22" s="40">
        <f>C19+C20</f>
        <v>1923</v>
      </c>
      <c r="D22" s="14"/>
      <c r="E22" s="15">
        <f>E19+E20</f>
        <v>1764</v>
      </c>
      <c r="I22" s="29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53"/>
  <sheetViews>
    <sheetView topLeftCell="A148" zoomScaleNormal="100" workbookViewId="0">
      <selection activeCell="B1" sqref="B1:F153"/>
    </sheetView>
  </sheetViews>
  <sheetFormatPr defaultRowHeight="14.5" x14ac:dyDescent="0.35"/>
  <cols>
    <col min="1" max="1" width="3" style="8" bestFit="1" customWidth="1"/>
    <col min="2" max="2" width="36.54296875" bestFit="1" customWidth="1"/>
    <col min="3" max="3" width="34.54296875" customWidth="1"/>
    <col min="4" max="4" width="11.6328125" customWidth="1"/>
    <col min="5" max="5" width="10.6328125" bestFit="1" customWidth="1"/>
    <col min="6" max="6" width="13.36328125" customWidth="1"/>
  </cols>
  <sheetData>
    <row r="1" spans="1:6" ht="18.5" x14ac:dyDescent="0.45">
      <c r="B1" s="5" t="s">
        <v>0</v>
      </c>
      <c r="D1" s="5"/>
      <c r="E1" s="33" t="s">
        <v>1</v>
      </c>
    </row>
    <row r="2" spans="1:6" x14ac:dyDescent="0.35">
      <c r="B2" s="5" t="s">
        <v>39</v>
      </c>
    </row>
    <row r="3" spans="1:6" x14ac:dyDescent="0.35">
      <c r="B3" s="5" t="s">
        <v>40</v>
      </c>
    </row>
    <row r="4" spans="1:6" x14ac:dyDescent="0.35">
      <c r="B4" t="s">
        <v>4</v>
      </c>
    </row>
    <row r="5" spans="1:6" x14ac:dyDescent="0.35">
      <c r="B5" s="31" t="s">
        <v>163</v>
      </c>
    </row>
    <row r="6" spans="1:6" x14ac:dyDescent="0.35">
      <c r="B6" s="5" t="s">
        <v>41</v>
      </c>
    </row>
    <row r="7" spans="1:6" x14ac:dyDescent="0.35">
      <c r="B7" s="5"/>
    </row>
    <row r="8" spans="1:6" ht="27" customHeight="1" x14ac:dyDescent="0.35">
      <c r="B8" s="5"/>
      <c r="C8" s="5"/>
      <c r="D8" s="17" t="s">
        <v>7</v>
      </c>
      <c r="F8" s="17" t="s">
        <v>8</v>
      </c>
    </row>
    <row r="9" spans="1:6" x14ac:dyDescent="0.35">
      <c r="B9" s="5"/>
      <c r="C9" s="5"/>
      <c r="D9" s="8" t="s">
        <v>9</v>
      </c>
      <c r="F9" s="8" t="s">
        <v>9</v>
      </c>
    </row>
    <row r="10" spans="1:6" x14ac:dyDescent="0.35">
      <c r="A10" s="8">
        <v>1</v>
      </c>
      <c r="B10" s="2" t="s">
        <v>10</v>
      </c>
      <c r="C10" s="1"/>
      <c r="D10" s="18">
        <f>SUM(D14:D15)</f>
        <v>4574</v>
      </c>
      <c r="F10" s="25">
        <f>SUM(F11:F16)</f>
        <v>4852</v>
      </c>
    </row>
    <row r="11" spans="1:6" x14ac:dyDescent="0.35">
      <c r="C11" t="s">
        <v>42</v>
      </c>
      <c r="D11" s="19"/>
      <c r="E11" t="s">
        <v>42</v>
      </c>
      <c r="F11" s="19">
        <v>4740</v>
      </c>
    </row>
    <row r="12" spans="1:6" x14ac:dyDescent="0.35">
      <c r="C12" t="s">
        <v>43</v>
      </c>
      <c r="D12" s="19">
        <v>0</v>
      </c>
      <c r="F12" s="19">
        <v>102</v>
      </c>
    </row>
    <row r="13" spans="1:6" x14ac:dyDescent="0.35">
      <c r="C13" s="39" t="s">
        <v>44</v>
      </c>
      <c r="D13" s="19"/>
      <c r="F13" s="19">
        <v>10</v>
      </c>
    </row>
    <row r="14" spans="1:6" x14ac:dyDescent="0.35">
      <c r="C14" s="39" t="s">
        <v>45</v>
      </c>
      <c r="D14" s="19">
        <v>4116</v>
      </c>
      <c r="F14" s="19"/>
    </row>
    <row r="15" spans="1:6" x14ac:dyDescent="0.35">
      <c r="C15" s="39" t="s">
        <v>46</v>
      </c>
      <c r="D15" s="19">
        <v>458</v>
      </c>
      <c r="F15" s="19"/>
    </row>
    <row r="16" spans="1:6" x14ac:dyDescent="0.35">
      <c r="D16" s="19"/>
      <c r="F16" s="28"/>
    </row>
    <row r="17" spans="1:9" x14ac:dyDescent="0.35">
      <c r="A17" s="8">
        <v>2</v>
      </c>
      <c r="B17" s="2" t="s">
        <v>47</v>
      </c>
      <c r="C17" s="1"/>
      <c r="D17" s="27">
        <f>SUM(D18:D27)</f>
        <v>22974.080000000002</v>
      </c>
      <c r="F17" s="27">
        <f>SUM(F18:F26)</f>
        <v>26193.9</v>
      </c>
      <c r="I17" s="32"/>
    </row>
    <row r="18" spans="1:9" x14ac:dyDescent="0.35">
      <c r="B18" s="4"/>
      <c r="C18" t="s">
        <v>48</v>
      </c>
      <c r="D18" s="19">
        <v>760</v>
      </c>
      <c r="F18" s="19">
        <v>1500</v>
      </c>
    </row>
    <row r="19" spans="1:9" x14ac:dyDescent="0.35">
      <c r="B19" s="4"/>
      <c r="C19" t="s">
        <v>49</v>
      </c>
      <c r="D19" s="19">
        <v>2363</v>
      </c>
      <c r="F19" s="19">
        <v>2291</v>
      </c>
    </row>
    <row r="20" spans="1:9" x14ac:dyDescent="0.35">
      <c r="B20" s="4"/>
      <c r="C20" t="s">
        <v>50</v>
      </c>
      <c r="D20" s="19">
        <v>952</v>
      </c>
      <c r="F20" s="19">
        <v>888</v>
      </c>
    </row>
    <row r="21" spans="1:9" x14ac:dyDescent="0.35">
      <c r="B21" s="4"/>
      <c r="C21" t="s">
        <v>51</v>
      </c>
      <c r="D21" s="19"/>
      <c r="F21" s="19">
        <v>460</v>
      </c>
    </row>
    <row r="22" spans="1:9" x14ac:dyDescent="0.35">
      <c r="B22" s="4"/>
      <c r="C22" t="s">
        <v>162</v>
      </c>
      <c r="D22" s="19">
        <v>4077.3</v>
      </c>
      <c r="F22" s="19">
        <v>5201.1000000000004</v>
      </c>
      <c r="H22" s="6"/>
    </row>
    <row r="23" spans="1:9" x14ac:dyDescent="0.35">
      <c r="B23" s="4"/>
      <c r="C23" t="s">
        <v>53</v>
      </c>
      <c r="D23" s="19">
        <v>1296</v>
      </c>
      <c r="F23" s="19">
        <v>1288</v>
      </c>
    </row>
    <row r="24" spans="1:9" x14ac:dyDescent="0.35">
      <c r="B24" s="4"/>
      <c r="C24" t="s">
        <v>54</v>
      </c>
      <c r="D24" s="43">
        <v>0</v>
      </c>
      <c r="E24" s="34"/>
      <c r="F24" s="19">
        <v>322</v>
      </c>
    </row>
    <row r="25" spans="1:9" x14ac:dyDescent="0.35">
      <c r="B25" s="4"/>
      <c r="D25" s="19"/>
      <c r="F25" s="19"/>
    </row>
    <row r="26" spans="1:9" x14ac:dyDescent="0.35">
      <c r="B26" s="4"/>
      <c r="C26" t="s">
        <v>55</v>
      </c>
      <c r="D26" s="19">
        <v>13525.78</v>
      </c>
      <c r="F26" s="19">
        <v>14243.8</v>
      </c>
    </row>
    <row r="27" spans="1:9" x14ac:dyDescent="0.35">
      <c r="B27" s="4"/>
      <c r="F27" s="19"/>
    </row>
    <row r="28" spans="1:9" x14ac:dyDescent="0.35">
      <c r="B28" s="4"/>
      <c r="D28" s="19"/>
      <c r="F28" s="19"/>
    </row>
    <row r="29" spans="1:9" x14ac:dyDescent="0.35">
      <c r="A29" s="8">
        <v>3</v>
      </c>
      <c r="B29" s="2" t="s">
        <v>56</v>
      </c>
      <c r="C29" s="1"/>
      <c r="D29" s="18">
        <f>SUM(D30:D35)</f>
        <v>308.62</v>
      </c>
      <c r="F29" s="18">
        <f>SUM(F30:F35)</f>
        <v>425.5</v>
      </c>
    </row>
    <row r="30" spans="1:9" x14ac:dyDescent="0.35">
      <c r="B30" s="4"/>
      <c r="C30" t="s">
        <v>57</v>
      </c>
      <c r="D30" s="19"/>
      <c r="F30" s="19">
        <v>173</v>
      </c>
    </row>
    <row r="31" spans="1:9" x14ac:dyDescent="0.35">
      <c r="B31" s="4"/>
      <c r="C31" t="s">
        <v>58</v>
      </c>
      <c r="D31" s="19"/>
      <c r="F31" s="19"/>
    </row>
    <row r="32" spans="1:9" x14ac:dyDescent="0.35">
      <c r="B32" s="4"/>
      <c r="C32" t="s">
        <v>59</v>
      </c>
      <c r="D32" s="19">
        <v>271.5</v>
      </c>
      <c r="F32" s="19">
        <v>184.5</v>
      </c>
    </row>
    <row r="33" spans="1:6" x14ac:dyDescent="0.35">
      <c r="B33" s="4"/>
      <c r="C33" t="s">
        <v>60</v>
      </c>
      <c r="D33" s="19"/>
      <c r="F33" s="19"/>
    </row>
    <row r="34" spans="1:6" x14ac:dyDescent="0.35">
      <c r="B34" s="4"/>
      <c r="C34" t="s">
        <v>61</v>
      </c>
      <c r="D34" s="19">
        <v>37.119999999999997</v>
      </c>
      <c r="F34" s="19">
        <v>68</v>
      </c>
    </row>
    <row r="35" spans="1:6" x14ac:dyDescent="0.35">
      <c r="B35" s="4"/>
      <c r="F35" s="19"/>
    </row>
    <row r="36" spans="1:6" x14ac:dyDescent="0.35">
      <c r="A36" s="8">
        <v>4</v>
      </c>
      <c r="B36" s="2" t="s">
        <v>62</v>
      </c>
      <c r="C36" s="1"/>
      <c r="D36" s="24">
        <f>SUM(D37:D50)</f>
        <v>3997.0499999999997</v>
      </c>
      <c r="F36" s="24">
        <f>SUM(F37:F50)</f>
        <v>4356</v>
      </c>
    </row>
    <row r="37" spans="1:6" x14ac:dyDescent="0.35">
      <c r="C37" t="s">
        <v>63</v>
      </c>
      <c r="D37" s="19">
        <v>830</v>
      </c>
      <c r="F37" s="19">
        <v>1105</v>
      </c>
    </row>
    <row r="38" spans="1:6" x14ac:dyDescent="0.35">
      <c r="C38" t="s">
        <v>64</v>
      </c>
      <c r="D38" s="19">
        <v>42</v>
      </c>
      <c r="F38" s="19">
        <v>286</v>
      </c>
    </row>
    <row r="39" spans="1:6" x14ac:dyDescent="0.35">
      <c r="C39" t="s">
        <v>65</v>
      </c>
      <c r="D39" s="19"/>
      <c r="F39" s="19">
        <v>50</v>
      </c>
    </row>
    <row r="40" spans="1:6" ht="19.5" customHeight="1" x14ac:dyDescent="0.35">
      <c r="C40" s="42" t="s">
        <v>66</v>
      </c>
      <c r="D40" s="19">
        <v>1495</v>
      </c>
      <c r="F40" s="19">
        <v>1330</v>
      </c>
    </row>
    <row r="41" spans="1:6" ht="19.5" customHeight="1" x14ac:dyDescent="0.35">
      <c r="C41" s="42" t="s">
        <v>67</v>
      </c>
      <c r="D41" s="19">
        <v>220</v>
      </c>
      <c r="F41" s="19">
        <v>0</v>
      </c>
    </row>
    <row r="42" spans="1:6" x14ac:dyDescent="0.35">
      <c r="C42" s="31" t="s">
        <v>68</v>
      </c>
      <c r="D42" s="19">
        <v>0</v>
      </c>
      <c r="F42" s="19">
        <v>479</v>
      </c>
    </row>
    <row r="43" spans="1:6" x14ac:dyDescent="0.35">
      <c r="C43" s="31" t="s">
        <v>69</v>
      </c>
      <c r="D43" s="19">
        <v>0</v>
      </c>
      <c r="F43" s="19">
        <v>88</v>
      </c>
    </row>
    <row r="44" spans="1:6" x14ac:dyDescent="0.35">
      <c r="C44" s="31" t="s">
        <v>70</v>
      </c>
      <c r="D44" s="19">
        <v>0</v>
      </c>
      <c r="F44" s="19">
        <v>170</v>
      </c>
    </row>
    <row r="45" spans="1:6" x14ac:dyDescent="0.35">
      <c r="C45" s="31" t="s">
        <v>71</v>
      </c>
      <c r="D45" s="19">
        <v>0</v>
      </c>
      <c r="F45" s="19">
        <v>390</v>
      </c>
    </row>
    <row r="46" spans="1:6" x14ac:dyDescent="0.35">
      <c r="C46" s="31" t="s">
        <v>72</v>
      </c>
      <c r="D46" s="19">
        <v>650</v>
      </c>
      <c r="F46" s="19">
        <v>350</v>
      </c>
    </row>
    <row r="47" spans="1:6" x14ac:dyDescent="0.35">
      <c r="C47" s="31" t="s">
        <v>73</v>
      </c>
      <c r="D47" s="19">
        <v>185.85</v>
      </c>
      <c r="F47" s="19"/>
    </row>
    <row r="48" spans="1:6" x14ac:dyDescent="0.35">
      <c r="C48" s="31" t="s">
        <v>74</v>
      </c>
      <c r="D48" s="19">
        <v>216</v>
      </c>
      <c r="F48" s="19">
        <v>108</v>
      </c>
    </row>
    <row r="49" spans="1:6" x14ac:dyDescent="0.35">
      <c r="C49" s="31" t="s">
        <v>75</v>
      </c>
      <c r="D49" s="19">
        <v>358.2</v>
      </c>
      <c r="F49" s="19"/>
    </row>
    <row r="50" spans="1:6" x14ac:dyDescent="0.35">
      <c r="D50" s="19"/>
      <c r="F50" s="19"/>
    </row>
    <row r="51" spans="1:6" x14ac:dyDescent="0.35">
      <c r="A51" s="8">
        <v>5</v>
      </c>
      <c r="B51" s="2" t="s">
        <v>76</v>
      </c>
      <c r="C51" s="1"/>
      <c r="D51" s="24">
        <f>SUM(D52:D55)</f>
        <v>519</v>
      </c>
      <c r="E51" s="26"/>
      <c r="F51" s="24">
        <f>SUM(F52:F55)</f>
        <v>22</v>
      </c>
    </row>
    <row r="52" spans="1:6" x14ac:dyDescent="0.35">
      <c r="C52" t="s">
        <v>77</v>
      </c>
      <c r="D52" s="19"/>
      <c r="F52" s="19">
        <v>15</v>
      </c>
    </row>
    <row r="53" spans="1:6" x14ac:dyDescent="0.35">
      <c r="C53" t="s">
        <v>78</v>
      </c>
      <c r="D53" s="19">
        <v>15</v>
      </c>
      <c r="F53" s="19">
        <v>7</v>
      </c>
    </row>
    <row r="54" spans="1:6" x14ac:dyDescent="0.35">
      <c r="C54" t="s">
        <v>79</v>
      </c>
      <c r="D54" s="19">
        <v>504</v>
      </c>
      <c r="F54" s="19"/>
    </row>
    <row r="55" spans="1:6" x14ac:dyDescent="0.35">
      <c r="F55" s="19"/>
    </row>
    <row r="56" spans="1:6" x14ac:dyDescent="0.35">
      <c r="A56" s="8">
        <v>6</v>
      </c>
      <c r="B56" s="2" t="s">
        <v>80</v>
      </c>
      <c r="C56" s="1"/>
      <c r="D56" s="24">
        <f>SUM(D57:D70)</f>
        <v>2179.3000000000002</v>
      </c>
      <c r="F56" s="24">
        <f>SUM(F57:F70)</f>
        <v>2057.63</v>
      </c>
    </row>
    <row r="57" spans="1:6" x14ac:dyDescent="0.35">
      <c r="C57" t="s">
        <v>81</v>
      </c>
      <c r="D57" s="19">
        <v>47.5</v>
      </c>
      <c r="F57" s="19"/>
    </row>
    <row r="58" spans="1:6" x14ac:dyDescent="0.35">
      <c r="C58" t="s">
        <v>82</v>
      </c>
      <c r="D58" s="19">
        <v>171</v>
      </c>
      <c r="F58" s="19">
        <v>170</v>
      </c>
    </row>
    <row r="59" spans="1:6" x14ac:dyDescent="0.35">
      <c r="C59" t="s">
        <v>83</v>
      </c>
      <c r="D59" s="19">
        <v>504</v>
      </c>
      <c r="F59" s="19">
        <v>462</v>
      </c>
    </row>
    <row r="60" spans="1:6" x14ac:dyDescent="0.35">
      <c r="C60" t="s">
        <v>84</v>
      </c>
      <c r="D60" s="19">
        <v>250.8</v>
      </c>
      <c r="F60" s="19">
        <v>188</v>
      </c>
    </row>
    <row r="61" spans="1:6" x14ac:dyDescent="0.35">
      <c r="C61" t="s">
        <v>85</v>
      </c>
      <c r="D61" s="19">
        <v>130</v>
      </c>
      <c r="F61" s="19">
        <v>260</v>
      </c>
    </row>
    <row r="62" spans="1:6" x14ac:dyDescent="0.35">
      <c r="C62" t="s">
        <v>86</v>
      </c>
      <c r="D62" s="19">
        <v>156</v>
      </c>
      <c r="F62" s="19">
        <v>154.63</v>
      </c>
    </row>
    <row r="63" spans="1:6" x14ac:dyDescent="0.35">
      <c r="C63" t="s">
        <v>87</v>
      </c>
      <c r="D63" s="19">
        <v>600</v>
      </c>
      <c r="E63" s="3"/>
      <c r="F63" s="19">
        <v>540</v>
      </c>
    </row>
    <row r="64" spans="1:6" x14ac:dyDescent="0.35">
      <c r="C64" t="s">
        <v>88</v>
      </c>
      <c r="D64" s="19">
        <v>126</v>
      </c>
      <c r="E64" s="3"/>
      <c r="F64" s="19">
        <v>232</v>
      </c>
    </row>
    <row r="65" spans="1:6" x14ac:dyDescent="0.35">
      <c r="C65" t="s">
        <v>89</v>
      </c>
      <c r="D65" s="19">
        <v>19</v>
      </c>
      <c r="E65" s="3"/>
      <c r="F65" s="19">
        <v>51</v>
      </c>
    </row>
    <row r="66" spans="1:6" x14ac:dyDescent="0.35">
      <c r="C66" t="s">
        <v>90</v>
      </c>
      <c r="D66" s="19"/>
      <c r="E66" s="3"/>
      <c r="F66" s="19"/>
    </row>
    <row r="67" spans="1:6" x14ac:dyDescent="0.35">
      <c r="C67" t="s">
        <v>91</v>
      </c>
      <c r="D67" s="19"/>
      <c r="E67" s="3"/>
      <c r="F67" s="19"/>
    </row>
    <row r="68" spans="1:6" x14ac:dyDescent="0.35">
      <c r="C68" t="s">
        <v>92</v>
      </c>
      <c r="D68" s="19">
        <v>70</v>
      </c>
      <c r="E68" s="3"/>
      <c r="F68" s="19"/>
    </row>
    <row r="69" spans="1:6" x14ac:dyDescent="0.35">
      <c r="C69" t="s">
        <v>93</v>
      </c>
      <c r="D69" s="19">
        <v>105</v>
      </c>
      <c r="E69" s="3"/>
      <c r="F69" s="19"/>
    </row>
    <row r="70" spans="1:6" x14ac:dyDescent="0.35">
      <c r="D70" s="19"/>
      <c r="E70" s="3"/>
      <c r="F70" s="19"/>
    </row>
    <row r="71" spans="1:6" x14ac:dyDescent="0.35">
      <c r="A71" s="8">
        <v>7</v>
      </c>
      <c r="B71" s="2" t="s">
        <v>94</v>
      </c>
      <c r="C71" s="1"/>
      <c r="D71" s="24">
        <f>SUM(D72:D86)</f>
        <v>27126.78</v>
      </c>
      <c r="F71" s="24">
        <f>SUM(F72:F86)</f>
        <v>18450.940000000002</v>
      </c>
    </row>
    <row r="72" spans="1:6" x14ac:dyDescent="0.35">
      <c r="C72" t="s">
        <v>95</v>
      </c>
      <c r="D72" s="19">
        <v>0</v>
      </c>
      <c r="F72" s="19">
        <v>2694.91</v>
      </c>
    </row>
    <row r="73" spans="1:6" x14ac:dyDescent="0.35">
      <c r="C73" t="s">
        <v>96</v>
      </c>
      <c r="D73" s="19">
        <v>3855.46</v>
      </c>
      <c r="F73" s="19">
        <v>1406.41</v>
      </c>
    </row>
    <row r="74" spans="1:6" x14ac:dyDescent="0.35">
      <c r="C74" t="s">
        <v>52</v>
      </c>
      <c r="D74" s="19">
        <v>174</v>
      </c>
      <c r="F74" s="19"/>
    </row>
    <row r="75" spans="1:6" x14ac:dyDescent="0.35">
      <c r="C75" t="s">
        <v>49</v>
      </c>
      <c r="D75" s="19">
        <v>1895.49</v>
      </c>
      <c r="F75" s="19">
        <v>1893.39</v>
      </c>
    </row>
    <row r="76" spans="1:6" x14ac:dyDescent="0.35">
      <c r="C76" t="s">
        <v>53</v>
      </c>
      <c r="D76" s="19">
        <v>978</v>
      </c>
      <c r="F76" s="19">
        <v>955.48</v>
      </c>
    </row>
    <row r="77" spans="1:6" x14ac:dyDescent="0.35">
      <c r="C77" t="s">
        <v>97</v>
      </c>
      <c r="D77" s="19">
        <v>155.4</v>
      </c>
      <c r="F77" s="19">
        <v>326.89</v>
      </c>
    </row>
    <row r="78" spans="1:6" x14ac:dyDescent="0.35">
      <c r="C78" t="s">
        <v>98</v>
      </c>
      <c r="D78" s="19">
        <v>312.36</v>
      </c>
      <c r="F78" s="19">
        <v>399.83</v>
      </c>
    </row>
    <row r="79" spans="1:6" x14ac:dyDescent="0.35">
      <c r="C79" t="s">
        <v>48</v>
      </c>
      <c r="D79" s="19">
        <v>709.8</v>
      </c>
      <c r="F79" s="19">
        <v>1268.1099999999999</v>
      </c>
    </row>
    <row r="80" spans="1:6" x14ac:dyDescent="0.35">
      <c r="C80" t="s">
        <v>99</v>
      </c>
      <c r="D80" s="19">
        <v>0</v>
      </c>
      <c r="F80" s="19">
        <v>249</v>
      </c>
    </row>
    <row r="81" spans="1:8" x14ac:dyDescent="0.35">
      <c r="D81" s="19"/>
      <c r="F81" s="19"/>
    </row>
    <row r="82" spans="1:8" x14ac:dyDescent="0.35">
      <c r="C82" t="s">
        <v>100</v>
      </c>
      <c r="D82" s="19">
        <v>6549.9</v>
      </c>
      <c r="F82" s="19">
        <v>1950</v>
      </c>
    </row>
    <row r="83" spans="1:8" x14ac:dyDescent="0.35">
      <c r="C83" t="s">
        <v>55</v>
      </c>
      <c r="D83" s="19">
        <v>12126.37</v>
      </c>
      <c r="F83" s="19">
        <v>7306.92</v>
      </c>
    </row>
    <row r="84" spans="1:8" x14ac:dyDescent="0.35">
      <c r="C84" t="s">
        <v>101</v>
      </c>
      <c r="D84" s="19">
        <v>370</v>
      </c>
    </row>
    <row r="85" spans="1:8" x14ac:dyDescent="0.35">
      <c r="D85" s="19"/>
    </row>
    <row r="86" spans="1:8" x14ac:dyDescent="0.35">
      <c r="D86" s="19"/>
    </row>
    <row r="87" spans="1:8" x14ac:dyDescent="0.35">
      <c r="A87" s="8">
        <v>8</v>
      </c>
      <c r="B87" s="2" t="s">
        <v>102</v>
      </c>
      <c r="C87" s="1"/>
      <c r="D87" s="24">
        <f>SUM(D88:D92)</f>
        <v>1280.4000000000001</v>
      </c>
      <c r="F87" s="24">
        <f>SUM(F88:F92)</f>
        <v>450</v>
      </c>
    </row>
    <row r="88" spans="1:8" x14ac:dyDescent="0.35">
      <c r="C88" t="s">
        <v>103</v>
      </c>
      <c r="D88" s="19">
        <v>1280.4000000000001</v>
      </c>
      <c r="F88" s="19">
        <v>450</v>
      </c>
    </row>
    <row r="89" spans="1:8" x14ac:dyDescent="0.35">
      <c r="C89" t="s">
        <v>60</v>
      </c>
      <c r="D89" s="19"/>
      <c r="F89" s="19"/>
    </row>
    <row r="90" spans="1:8" x14ac:dyDescent="0.35">
      <c r="C90" t="s">
        <v>104</v>
      </c>
      <c r="D90" s="19"/>
      <c r="F90" s="19"/>
    </row>
    <row r="91" spans="1:8" x14ac:dyDescent="0.35">
      <c r="C91" t="s">
        <v>61</v>
      </c>
      <c r="D91" s="19"/>
      <c r="F91" s="19"/>
    </row>
    <row r="92" spans="1:8" x14ac:dyDescent="0.35">
      <c r="D92" s="19"/>
      <c r="F92" s="19"/>
    </row>
    <row r="93" spans="1:8" x14ac:dyDescent="0.35">
      <c r="A93" s="8">
        <v>9</v>
      </c>
      <c r="B93" s="2" t="s">
        <v>105</v>
      </c>
      <c r="C93" s="1"/>
      <c r="D93" s="24">
        <f>SUM(D94:D118)</f>
        <v>4803.24</v>
      </c>
      <c r="F93" s="24">
        <f>SUM(F94:F118)</f>
        <v>6201</v>
      </c>
      <c r="H93" s="6"/>
    </row>
    <row r="94" spans="1:8" x14ac:dyDescent="0.35">
      <c r="C94" t="s">
        <v>106</v>
      </c>
      <c r="D94" s="19">
        <v>817</v>
      </c>
      <c r="F94" s="19">
        <v>1052</v>
      </c>
      <c r="H94" s="23"/>
    </row>
    <row r="95" spans="1:8" x14ac:dyDescent="0.35">
      <c r="C95" t="s">
        <v>107</v>
      </c>
      <c r="D95" s="19"/>
      <c r="F95" s="19">
        <v>240</v>
      </c>
    </row>
    <row r="96" spans="1:8" x14ac:dyDescent="0.35">
      <c r="C96" t="s">
        <v>108</v>
      </c>
      <c r="D96" s="19"/>
      <c r="F96" s="19">
        <v>960</v>
      </c>
    </row>
    <row r="97" spans="3:6" x14ac:dyDescent="0.35">
      <c r="C97" t="s">
        <v>109</v>
      </c>
      <c r="D97" s="19">
        <v>272</v>
      </c>
      <c r="F97" s="19"/>
    </row>
    <row r="98" spans="3:6" x14ac:dyDescent="0.35">
      <c r="C98" t="s">
        <v>110</v>
      </c>
      <c r="D98" s="19">
        <v>1088</v>
      </c>
      <c r="F98" s="19"/>
    </row>
    <row r="99" spans="3:6" x14ac:dyDescent="0.35">
      <c r="C99" t="s">
        <v>111</v>
      </c>
      <c r="D99" s="19">
        <v>120</v>
      </c>
      <c r="F99" s="19"/>
    </row>
    <row r="100" spans="3:6" x14ac:dyDescent="0.35">
      <c r="C100" t="s">
        <v>112</v>
      </c>
      <c r="D100" s="19">
        <v>265</v>
      </c>
      <c r="F100" s="19"/>
    </row>
    <row r="101" spans="3:6" x14ac:dyDescent="0.35">
      <c r="C101" t="s">
        <v>113</v>
      </c>
      <c r="D101" s="19">
        <v>55</v>
      </c>
      <c r="F101" s="19"/>
    </row>
    <row r="102" spans="3:6" x14ac:dyDescent="0.35">
      <c r="C102" t="s">
        <v>114</v>
      </c>
      <c r="D102" s="19">
        <v>0</v>
      </c>
      <c r="F102" s="19">
        <v>546</v>
      </c>
    </row>
    <row r="103" spans="3:6" x14ac:dyDescent="0.35">
      <c r="C103" t="s">
        <v>115</v>
      </c>
      <c r="D103" s="19">
        <v>0</v>
      </c>
      <c r="F103" s="19">
        <v>182</v>
      </c>
    </row>
    <row r="104" spans="3:6" x14ac:dyDescent="0.35">
      <c r="C104" t="s">
        <v>116</v>
      </c>
      <c r="D104" s="19">
        <v>0</v>
      </c>
      <c r="F104" s="19">
        <v>728</v>
      </c>
    </row>
    <row r="105" spans="3:6" x14ac:dyDescent="0.35">
      <c r="C105" t="s">
        <v>117</v>
      </c>
      <c r="D105" s="19">
        <v>200</v>
      </c>
      <c r="F105" s="19"/>
    </row>
    <row r="106" spans="3:6" x14ac:dyDescent="0.35">
      <c r="C106" t="s">
        <v>118</v>
      </c>
      <c r="D106" s="19">
        <v>800</v>
      </c>
      <c r="F106" s="19"/>
    </row>
    <row r="107" spans="3:6" x14ac:dyDescent="0.35">
      <c r="C107" t="s">
        <v>119</v>
      </c>
      <c r="D107" s="19">
        <v>230</v>
      </c>
      <c r="F107" s="19"/>
    </row>
    <row r="108" spans="3:6" x14ac:dyDescent="0.35">
      <c r="C108" t="s">
        <v>120</v>
      </c>
      <c r="D108" s="19">
        <v>227.24</v>
      </c>
      <c r="F108" s="19"/>
    </row>
    <row r="109" spans="3:6" x14ac:dyDescent="0.35">
      <c r="C109" t="s">
        <v>121</v>
      </c>
      <c r="D109" s="19">
        <v>0</v>
      </c>
      <c r="F109" s="19">
        <v>1344</v>
      </c>
    </row>
    <row r="110" spans="3:6" x14ac:dyDescent="0.35">
      <c r="C110" t="s">
        <v>122</v>
      </c>
      <c r="D110" s="19">
        <v>0</v>
      </c>
      <c r="F110" s="19">
        <v>130</v>
      </c>
    </row>
    <row r="111" spans="3:6" x14ac:dyDescent="0.35">
      <c r="C111" t="s">
        <v>123</v>
      </c>
      <c r="D111" s="19">
        <v>0</v>
      </c>
      <c r="F111" s="19">
        <v>200</v>
      </c>
    </row>
    <row r="112" spans="3:6" x14ac:dyDescent="0.35">
      <c r="C112" t="s">
        <v>124</v>
      </c>
      <c r="D112" s="19"/>
      <c r="F112" s="19">
        <v>150</v>
      </c>
    </row>
    <row r="113" spans="1:6" x14ac:dyDescent="0.35">
      <c r="C113" t="s">
        <v>125</v>
      </c>
      <c r="D113" s="19">
        <v>0</v>
      </c>
      <c r="F113" s="19">
        <v>70</v>
      </c>
    </row>
    <row r="114" spans="1:6" x14ac:dyDescent="0.35">
      <c r="C114" t="s">
        <v>126</v>
      </c>
      <c r="D114" s="19">
        <v>0</v>
      </c>
      <c r="F114" s="19">
        <v>275</v>
      </c>
    </row>
    <row r="115" spans="1:6" x14ac:dyDescent="0.35">
      <c r="C115" t="s">
        <v>127</v>
      </c>
      <c r="D115" s="19">
        <v>0</v>
      </c>
      <c r="F115" s="19">
        <v>324</v>
      </c>
    </row>
    <row r="116" spans="1:6" x14ac:dyDescent="0.35">
      <c r="C116" t="s">
        <v>128</v>
      </c>
      <c r="D116" s="19">
        <v>398</v>
      </c>
      <c r="F116" s="19">
        <v>0</v>
      </c>
    </row>
    <row r="117" spans="1:6" x14ac:dyDescent="0.35">
      <c r="C117" t="s">
        <v>129</v>
      </c>
      <c r="D117" s="19">
        <v>331</v>
      </c>
      <c r="F117" s="19">
        <v>0</v>
      </c>
    </row>
    <row r="118" spans="1:6" x14ac:dyDescent="0.35">
      <c r="D118" s="19"/>
      <c r="F118" s="19"/>
    </row>
    <row r="119" spans="1:6" x14ac:dyDescent="0.35">
      <c r="A119" s="8">
        <v>10</v>
      </c>
      <c r="B119" s="2" t="s">
        <v>130</v>
      </c>
      <c r="C119" s="1"/>
      <c r="D119" s="24">
        <f>SUM(D120:D147)</f>
        <v>4339.8100000000004</v>
      </c>
      <c r="E119" s="19"/>
      <c r="F119" s="24">
        <f>SUM(F121:F147)</f>
        <v>2431</v>
      </c>
    </row>
    <row r="120" spans="1:6" x14ac:dyDescent="0.35">
      <c r="B120" s="44"/>
      <c r="C120" s="45" t="s">
        <v>10</v>
      </c>
      <c r="D120" s="26">
        <v>309.60000000000002</v>
      </c>
      <c r="E120" s="26"/>
      <c r="F120" s="26"/>
    </row>
    <row r="121" spans="1:6" x14ac:dyDescent="0.35">
      <c r="C121" t="s">
        <v>131</v>
      </c>
      <c r="D121" s="19">
        <v>600</v>
      </c>
      <c r="F121" s="19">
        <v>250</v>
      </c>
    </row>
    <row r="122" spans="1:6" x14ac:dyDescent="0.35">
      <c r="C122" t="s">
        <v>132</v>
      </c>
      <c r="D122" s="19">
        <v>50</v>
      </c>
      <c r="F122" s="19">
        <v>50</v>
      </c>
    </row>
    <row r="123" spans="1:6" x14ac:dyDescent="0.35">
      <c r="C123" t="s">
        <v>157</v>
      </c>
      <c r="D123" s="19">
        <v>100</v>
      </c>
      <c r="F123" s="19"/>
    </row>
    <row r="124" spans="1:6" x14ac:dyDescent="0.35">
      <c r="C124" t="s">
        <v>133</v>
      </c>
      <c r="D124" s="19">
        <v>0</v>
      </c>
      <c r="F124" s="19">
        <v>0</v>
      </c>
    </row>
    <row r="125" spans="1:6" x14ac:dyDescent="0.35">
      <c r="C125" t="s">
        <v>158</v>
      </c>
      <c r="D125" s="19">
        <v>13.6</v>
      </c>
      <c r="F125" s="19">
        <v>235</v>
      </c>
    </row>
    <row r="126" spans="1:6" x14ac:dyDescent="0.35">
      <c r="C126" t="s">
        <v>134</v>
      </c>
      <c r="D126" s="19">
        <v>41.43</v>
      </c>
      <c r="F126" s="19">
        <v>31</v>
      </c>
    </row>
    <row r="127" spans="1:6" x14ac:dyDescent="0.35">
      <c r="C127" t="s">
        <v>135</v>
      </c>
      <c r="D127" s="19">
        <v>91</v>
      </c>
      <c r="F127" s="19">
        <v>0</v>
      </c>
    </row>
    <row r="128" spans="1:6" x14ac:dyDescent="0.35">
      <c r="C128" t="s">
        <v>136</v>
      </c>
      <c r="D128" s="19">
        <v>25</v>
      </c>
      <c r="F128" s="19">
        <v>50</v>
      </c>
    </row>
    <row r="129" spans="3:6" x14ac:dyDescent="0.35">
      <c r="C129" t="s">
        <v>137</v>
      </c>
      <c r="D129" s="19">
        <v>126</v>
      </c>
      <c r="F129" s="19">
        <v>126</v>
      </c>
    </row>
    <row r="130" spans="3:6" x14ac:dyDescent="0.35">
      <c r="C130" t="s">
        <v>138</v>
      </c>
      <c r="D130" s="19"/>
      <c r="F130" s="19">
        <v>1030</v>
      </c>
    </row>
    <row r="131" spans="3:6" x14ac:dyDescent="0.35">
      <c r="C131" t="s">
        <v>139</v>
      </c>
      <c r="D131" s="19"/>
      <c r="F131" s="19">
        <v>70</v>
      </c>
    </row>
    <row r="132" spans="3:6" x14ac:dyDescent="0.35">
      <c r="C132" t="s">
        <v>140</v>
      </c>
      <c r="D132" s="19"/>
      <c r="F132" s="19">
        <v>0</v>
      </c>
    </row>
    <row r="133" spans="3:6" x14ac:dyDescent="0.35">
      <c r="C133" t="s">
        <v>141</v>
      </c>
      <c r="D133" s="19"/>
      <c r="F133" s="19">
        <v>107</v>
      </c>
    </row>
    <row r="134" spans="3:6" x14ac:dyDescent="0.35">
      <c r="C134" s="34" t="s">
        <v>142</v>
      </c>
      <c r="D134" s="19"/>
      <c r="F134" s="19">
        <v>40</v>
      </c>
    </row>
    <row r="135" spans="3:6" x14ac:dyDescent="0.35">
      <c r="C135" s="34" t="s">
        <v>143</v>
      </c>
      <c r="D135" s="19">
        <v>15</v>
      </c>
      <c r="F135" s="19">
        <v>15</v>
      </c>
    </row>
    <row r="136" spans="3:6" x14ac:dyDescent="0.35">
      <c r="C136" s="34" t="s">
        <v>144</v>
      </c>
      <c r="D136" s="19"/>
      <c r="F136" s="19">
        <v>337</v>
      </c>
    </row>
    <row r="137" spans="3:6" x14ac:dyDescent="0.35">
      <c r="C137" s="34" t="s">
        <v>145</v>
      </c>
      <c r="D137" s="19"/>
      <c r="F137" s="19">
        <v>90</v>
      </c>
    </row>
    <row r="138" spans="3:6" x14ac:dyDescent="0.35">
      <c r="C138" s="34" t="s">
        <v>146</v>
      </c>
      <c r="D138" s="19">
        <v>42</v>
      </c>
      <c r="F138" s="19"/>
    </row>
    <row r="139" spans="3:6" x14ac:dyDescent="0.35">
      <c r="C139" s="34" t="s">
        <v>147</v>
      </c>
      <c r="D139" s="19">
        <v>662.14</v>
      </c>
      <c r="F139" s="19"/>
    </row>
    <row r="140" spans="3:6" x14ac:dyDescent="0.35">
      <c r="C140" s="34" t="s">
        <v>148</v>
      </c>
      <c r="D140" s="19">
        <v>620.13</v>
      </c>
      <c r="F140" s="19"/>
    </row>
    <row r="141" spans="3:6" x14ac:dyDescent="0.35">
      <c r="C141" s="34" t="s">
        <v>149</v>
      </c>
      <c r="D141" s="19">
        <v>24</v>
      </c>
      <c r="F141" s="19"/>
    </row>
    <row r="142" spans="3:6" x14ac:dyDescent="0.35">
      <c r="C142" s="34" t="s">
        <v>150</v>
      </c>
      <c r="D142" s="19">
        <v>38.36</v>
      </c>
      <c r="F142" s="19"/>
    </row>
    <row r="143" spans="3:6" x14ac:dyDescent="0.35">
      <c r="C143" s="34" t="s">
        <v>151</v>
      </c>
      <c r="D143" s="19">
        <v>63</v>
      </c>
      <c r="F143" s="19"/>
    </row>
    <row r="144" spans="3:6" x14ac:dyDescent="0.35">
      <c r="C144" s="34" t="s">
        <v>152</v>
      </c>
      <c r="D144" s="19">
        <v>1500</v>
      </c>
      <c r="F144" s="19"/>
    </row>
    <row r="145" spans="1:6" x14ac:dyDescent="0.35">
      <c r="C145" s="34" t="s">
        <v>153</v>
      </c>
      <c r="D145" s="19">
        <v>10</v>
      </c>
      <c r="F145" s="19"/>
    </row>
    <row r="146" spans="1:6" x14ac:dyDescent="0.35">
      <c r="C146" s="34" t="s">
        <v>154</v>
      </c>
      <c r="D146" s="19">
        <v>8.5500000000000007</v>
      </c>
      <c r="F146" s="19"/>
    </row>
    <row r="147" spans="1:6" x14ac:dyDescent="0.35">
      <c r="D147" s="19"/>
      <c r="F147" s="19"/>
    </row>
    <row r="148" spans="1:6" x14ac:dyDescent="0.35">
      <c r="A148" s="8">
        <v>11</v>
      </c>
      <c r="B148" s="2" t="s">
        <v>36</v>
      </c>
      <c r="C148" s="1"/>
      <c r="D148" s="24">
        <f>SUM(D149:D154)</f>
        <v>1778</v>
      </c>
      <c r="F148" s="24">
        <f>SUM(F149:F154)</f>
        <v>1619</v>
      </c>
    </row>
    <row r="149" spans="1:6" x14ac:dyDescent="0.35">
      <c r="C149" t="s">
        <v>159</v>
      </c>
      <c r="D149" s="19">
        <v>135</v>
      </c>
      <c r="F149" s="34">
        <v>144</v>
      </c>
    </row>
    <row r="150" spans="1:6" x14ac:dyDescent="0.35">
      <c r="C150" t="s">
        <v>155</v>
      </c>
      <c r="D150" s="19">
        <v>8</v>
      </c>
      <c r="F150" s="34">
        <v>8</v>
      </c>
    </row>
    <row r="151" spans="1:6" x14ac:dyDescent="0.35">
      <c r="C151" t="s">
        <v>160</v>
      </c>
      <c r="D151" s="19">
        <v>1521</v>
      </c>
      <c r="F151" s="47">
        <v>1353</v>
      </c>
    </row>
    <row r="152" spans="1:6" x14ac:dyDescent="0.35">
      <c r="C152" t="s">
        <v>161</v>
      </c>
      <c r="D152" s="19">
        <v>114</v>
      </c>
      <c r="F152" s="34">
        <v>114</v>
      </c>
    </row>
    <row r="153" spans="1:6" x14ac:dyDescent="0.35">
      <c r="C153" t="s">
        <v>156</v>
      </c>
      <c r="D153" s="19">
        <v>0</v>
      </c>
      <c r="F153" s="19">
        <v>0</v>
      </c>
    </row>
  </sheetData>
  <pageMargins left="0.70866141732283461" right="0.70866141732283461" top="0.74803149606299213" bottom="0.74803149606299213" header="0.31496062992125984" footer="0.31496062992125984"/>
  <pageSetup paperSize="9" scale="89" fitToHeight="0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08955827-aeb1-42de-b749-f604362c41c2" origin="userSelected"/>
</file>

<file path=customXml/itemProps1.xml><?xml version="1.0" encoding="utf-8"?>
<ds:datastoreItem xmlns:ds="http://schemas.openxmlformats.org/officeDocument/2006/customXml" ds:itemID="{2124986C-5688-4A88-B7A9-34253527A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4B515F-A077-4007-AD8E-F6EABD2F9501}"/>
</file>

<file path=customXml/itemProps3.xml><?xml version="1.0" encoding="utf-8"?>
<ds:datastoreItem xmlns:ds="http://schemas.openxmlformats.org/officeDocument/2006/customXml" ds:itemID="{1436E679-51FA-487E-ACD7-99210D44AD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50FC070-C134-4839-B629-434E8D2B176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Receipts and Payments</vt:lpstr>
      <vt:lpstr>Balance Sheet</vt:lpstr>
      <vt:lpstr>Notes to the accounts</vt:lpstr>
      <vt:lpstr>'Notes to the accounts'!Print_Area</vt:lpstr>
      <vt:lpstr>'Receipts and Payments'!Print_Area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Main</dc:creator>
  <cp:keywords/>
  <dc:description/>
  <cp:lastModifiedBy>Furse, Chris (Social Work)</cp:lastModifiedBy>
  <cp:revision/>
  <dcterms:created xsi:type="dcterms:W3CDTF">2019-11-06T00:00:43Z</dcterms:created>
  <dcterms:modified xsi:type="dcterms:W3CDTF">2026-04-15T09:58:54Z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docIndexRef">
    <vt:lpwstr>c31af85d-e3c6-4416-87b9-aea3b2fe69a1</vt:lpwstr>
  </property>
  <property fmtid="{D5CDD505-2E9C-101B-9397-08002B2CF9AE}" pid="4" name="bjDocumentSecurityLabel">
    <vt:lpwstr>NO PROTECTIVE MARKING APPLIED</vt:lpwstr>
  </property>
  <property fmtid="{D5CDD505-2E9C-101B-9397-08002B2CF9AE}" pid="5" name="bjSaver">
    <vt:lpwstr>RERM8gEfWjh3HBzud2RKVbLZoqxdErpt</vt:lpwstr>
  </property>
</Properties>
</file>