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defaultThemeVersion="124226"/>
  <mc:AlternateContent xmlns:mc="http://schemas.openxmlformats.org/markup-compatibility/2006">
    <mc:Choice Requires="x15">
      <x15ac:absPath xmlns:x15ac="http://schemas.microsoft.com/office/spreadsheetml/2010/11/ac" url="https://d.docs.live.net/885aa0f9bfd64d65/Guiding Paper work/ALVA Guides/Accounts/"/>
    </mc:Choice>
  </mc:AlternateContent>
  <xr:revisionPtr revIDLastSave="0" documentId="13_ncr:8001_{9026C3F2-EF2E-6242-A0E9-16FC49F44A70}" xr6:coauthVersionLast="47" xr6:coauthVersionMax="47" xr10:uidLastSave="{00000000-0000-0000-0000-000000000000}"/>
  <bookViews>
    <workbookView xWindow="14280" yWindow="500" windowWidth="14040" windowHeight="15720" firstSheet="2" activeTab="5" xr2:uid="{00000000-000D-0000-FFFF-FFFF00000000}"/>
  </bookViews>
  <sheets>
    <sheet name="Instructions for use" sheetId="13" r:id="rId1"/>
    <sheet name="Income " sheetId="11" r:id="rId2"/>
    <sheet name="Expenditure" sheetId="12" r:id="rId3"/>
    <sheet name="State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'Statement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5" i="11" l="1"/>
  <c r="P101" i="11"/>
  <c r="P106" i="11"/>
  <c r="S9" i="12"/>
  <c r="S10" i="12"/>
  <c r="S11" i="12"/>
  <c r="S71" i="12"/>
  <c r="S72" i="12"/>
  <c r="S17" i="12"/>
  <c r="S18" i="12"/>
  <c r="S19" i="12"/>
  <c r="S20" i="12"/>
  <c r="S21" i="12"/>
  <c r="S22" i="12"/>
  <c r="S23" i="12"/>
  <c r="S24" i="12"/>
  <c r="S25" i="12"/>
  <c r="S26" i="12"/>
  <c r="S27" i="12"/>
  <c r="S28" i="12"/>
  <c r="S29" i="12"/>
  <c r="S30" i="12"/>
  <c r="S31" i="12"/>
  <c r="S32" i="12"/>
  <c r="S33" i="12"/>
  <c r="S34" i="12"/>
  <c r="S35" i="12"/>
  <c r="S36" i="12"/>
  <c r="S37" i="12"/>
  <c r="S38" i="12"/>
  <c r="S39" i="12"/>
  <c r="S40" i="12"/>
  <c r="S41" i="12"/>
  <c r="S42" i="12"/>
  <c r="S43" i="12"/>
  <c r="S44" i="12"/>
  <c r="S45" i="12"/>
  <c r="S46" i="12"/>
  <c r="S47" i="12"/>
  <c r="S48" i="12"/>
  <c r="S49" i="12"/>
  <c r="S50" i="12"/>
  <c r="S51" i="12"/>
  <c r="S52" i="12"/>
  <c r="S53" i="12"/>
  <c r="S54" i="12"/>
  <c r="S55" i="12"/>
  <c r="S56" i="12"/>
  <c r="S57" i="12"/>
  <c r="S58" i="12"/>
  <c r="S59" i="12"/>
  <c r="S60" i="12"/>
  <c r="S61" i="12"/>
  <c r="S62" i="12"/>
  <c r="S63" i="12"/>
  <c r="S64" i="12"/>
  <c r="S65" i="12"/>
  <c r="S66" i="12"/>
  <c r="S67" i="12"/>
  <c r="S68" i="12"/>
  <c r="S69" i="12"/>
  <c r="S70" i="12"/>
  <c r="S12" i="12"/>
  <c r="S13" i="12"/>
  <c r="S14" i="12"/>
  <c r="S15" i="12"/>
  <c r="S16" i="12"/>
  <c r="M7" i="12"/>
  <c r="K7" i="12"/>
  <c r="J7" i="12"/>
  <c r="I7" i="12"/>
  <c r="H7" i="12"/>
  <c r="P139" i="11"/>
  <c r="P140" i="11"/>
  <c r="P141" i="11"/>
  <c r="P142" i="11"/>
  <c r="P143" i="11"/>
  <c r="P144" i="11"/>
  <c r="P145" i="11"/>
  <c r="P146" i="11"/>
  <c r="P147" i="11"/>
  <c r="P148" i="11"/>
  <c r="P50" i="11"/>
  <c r="P118" i="11"/>
  <c r="P9" i="11"/>
  <c r="P10" i="11"/>
  <c r="P11" i="11"/>
  <c r="P12" i="11"/>
  <c r="P13" i="11"/>
  <c r="P14" i="11"/>
  <c r="P15" i="11"/>
  <c r="P16" i="11"/>
  <c r="P17" i="11"/>
  <c r="P18" i="11"/>
  <c r="P19" i="11"/>
  <c r="P20" i="11"/>
  <c r="P21" i="11"/>
  <c r="P22" i="11"/>
  <c r="P23" i="11"/>
  <c r="P24" i="11"/>
  <c r="P25" i="11"/>
  <c r="P26" i="11"/>
  <c r="P27" i="11"/>
  <c r="P28" i="11"/>
  <c r="P29" i="11"/>
  <c r="P30" i="11"/>
  <c r="P31" i="11"/>
  <c r="P32" i="11"/>
  <c r="P33" i="11"/>
  <c r="P34" i="11"/>
  <c r="P35" i="11"/>
  <c r="P36" i="11"/>
  <c r="P37" i="11"/>
  <c r="P38" i="11"/>
  <c r="P39" i="11"/>
  <c r="P40" i="11"/>
  <c r="P41" i="11"/>
  <c r="P42" i="11"/>
  <c r="P43" i="11"/>
  <c r="P44" i="11"/>
  <c r="P45" i="11"/>
  <c r="P46" i="11"/>
  <c r="P47" i="11"/>
  <c r="P48" i="11"/>
  <c r="P49" i="11"/>
  <c r="P51" i="11"/>
  <c r="P52" i="11"/>
  <c r="P53" i="11"/>
  <c r="P54" i="11"/>
  <c r="P55" i="11"/>
  <c r="P56" i="11"/>
  <c r="P57" i="11"/>
  <c r="P58" i="11"/>
  <c r="P59" i="11"/>
  <c r="P60" i="11"/>
  <c r="P61" i="11"/>
  <c r="P62" i="11"/>
  <c r="P63" i="11"/>
  <c r="P64" i="11"/>
  <c r="P65" i="11"/>
  <c r="P66" i="11"/>
  <c r="P67" i="11"/>
  <c r="P68" i="11"/>
  <c r="P69" i="11"/>
  <c r="P70" i="11"/>
  <c r="P71" i="11"/>
  <c r="P72" i="11"/>
  <c r="P73" i="11"/>
  <c r="P74" i="11"/>
  <c r="P75" i="11"/>
  <c r="P76" i="11"/>
  <c r="P77" i="11"/>
  <c r="P78" i="11"/>
  <c r="P79" i="11"/>
  <c r="P80" i="11"/>
  <c r="P81" i="11"/>
  <c r="P82" i="11"/>
  <c r="P83" i="11"/>
  <c r="P84" i="11"/>
  <c r="P85" i="11"/>
  <c r="P86" i="11"/>
  <c r="P87" i="11"/>
  <c r="P88" i="11"/>
  <c r="P89" i="11"/>
  <c r="P90" i="11"/>
  <c r="P91" i="11"/>
  <c r="P92" i="11"/>
  <c r="P93" i="11"/>
  <c r="P94" i="11"/>
  <c r="P95" i="11"/>
  <c r="P96" i="11"/>
  <c r="P97" i="11"/>
  <c r="P98" i="11"/>
  <c r="P99" i="11"/>
  <c r="P100" i="11"/>
  <c r="P102" i="11"/>
  <c r="P103" i="11"/>
  <c r="P104" i="11"/>
  <c r="P107" i="11"/>
  <c r="P108" i="11"/>
  <c r="P109" i="11"/>
  <c r="P110" i="11"/>
  <c r="P111" i="11"/>
  <c r="P112" i="11"/>
  <c r="P113" i="11"/>
  <c r="P114" i="11"/>
  <c r="P115" i="11"/>
  <c r="P116" i="11"/>
  <c r="P117" i="11"/>
  <c r="P119" i="11"/>
  <c r="P120" i="11"/>
  <c r="P121" i="11"/>
  <c r="P122" i="11"/>
  <c r="P123" i="11"/>
  <c r="P124" i="11"/>
  <c r="P125" i="11"/>
  <c r="P126" i="11"/>
  <c r="P127" i="11"/>
  <c r="P128" i="11"/>
  <c r="P129" i="11"/>
  <c r="P130" i="11"/>
  <c r="P131" i="11"/>
  <c r="P132" i="11"/>
  <c r="P133" i="11"/>
  <c r="P134" i="11"/>
  <c r="P135" i="11"/>
  <c r="P136" i="11"/>
  <c r="P137" i="11"/>
  <c r="P138" i="11"/>
  <c r="P8" i="11"/>
  <c r="C4" i="6"/>
  <c r="C3" i="6"/>
  <c r="B3" i="7"/>
  <c r="B7" i="7"/>
  <c r="B5" i="7"/>
  <c r="B5" i="9"/>
  <c r="B4" i="9"/>
  <c r="B3" i="9"/>
  <c r="B4" i="1"/>
  <c r="B3" i="1"/>
  <c r="E5" i="12"/>
  <c r="E4" i="12"/>
  <c r="E3" i="12"/>
  <c r="B5" i="1"/>
  <c r="Q7" i="11" l="1"/>
  <c r="A4" i="9"/>
  <c r="B20" i="9"/>
  <c r="D36" i="1"/>
  <c r="F7" i="11"/>
  <c r="G7" i="11"/>
  <c r="H7" i="11"/>
  <c r="I7" i="11"/>
  <c r="J7" i="11"/>
  <c r="K7" i="11"/>
  <c r="L7" i="11"/>
  <c r="M7" i="11"/>
  <c r="N7" i="11"/>
  <c r="B16" i="1" s="1"/>
  <c r="O7" i="11"/>
  <c r="P7" i="11" l="1"/>
  <c r="R7" i="11" s="1"/>
  <c r="S8" i="12"/>
  <c r="T7" i="12" s="1"/>
  <c r="B23" i="1"/>
  <c r="R7" i="12"/>
  <c r="B35" i="1" s="1"/>
  <c r="C2" i="6"/>
  <c r="D20" i="9"/>
  <c r="D19" i="1"/>
  <c r="P7" i="12"/>
  <c r="B33" i="1" s="1"/>
  <c r="Q7" i="12"/>
  <c r="B34" i="1" s="1"/>
  <c r="O7" i="12"/>
  <c r="B32" i="1" s="1"/>
  <c r="B14" i="1"/>
  <c r="B10" i="1"/>
  <c r="B11" i="1"/>
  <c r="B13" i="1"/>
  <c r="B29" i="1"/>
  <c r="L7" i="12"/>
  <c r="B30" i="1"/>
  <c r="N7" i="12"/>
  <c r="B31" i="1" s="1"/>
  <c r="B27" i="1"/>
  <c r="B15" i="1"/>
  <c r="B17" i="1"/>
  <c r="B12" i="1"/>
  <c r="B18" i="1"/>
  <c r="B9" i="1"/>
  <c r="B24" i="1" l="1"/>
  <c r="S7" i="12"/>
  <c r="U7" i="12" s="1"/>
  <c r="B28" i="1"/>
  <c r="B19" i="1"/>
  <c r="D38" i="1"/>
  <c r="D12" i="9" s="1"/>
  <c r="D13" i="9" s="1"/>
  <c r="B36" i="1" l="1"/>
  <c r="B38" i="1" s="1"/>
  <c r="B12" i="9" s="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indexed="81"/>
            <rFont val="Poppins"/>
          </rPr>
          <t>Please read the instructions for how to record 3rd Party Fundraising</t>
        </r>
      </text>
    </comment>
    <comment ref="D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<sst xmlns="http://schemas.openxmlformats.org/spreadsheetml/2006/main" count="803" uniqueCount="357">
  <si>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</si>
  <si>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</si>
  <si>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</si>
  <si>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</si>
  <si>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</si>
  <si>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</si>
  <si>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</si>
  <si>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</si>
  <si>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</si>
  <si>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</si>
  <si>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</si>
  <si>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</si>
  <si>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</si>
  <si>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</si>
  <si>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</si>
  <si>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</si>
  <si>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</si>
  <si>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</si>
  <si>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</si>
  <si>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</si>
  <si>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</si>
  <si>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</si>
  <si>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</si>
  <si>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</si>
  <si>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</si>
  <si>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</si>
  <si>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</si>
  <si>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</si>
  <si>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</si>
  <si>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</si>
  <si>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</si>
  <si>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</si>
  <si>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</si>
  <si>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</si>
  <si>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</si>
  <si>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</si>
  <si>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Date:  ___________________________</t>
  </si>
  <si>
    <t>Trustees Annual Report</t>
  </si>
  <si>
    <t>Charity (Unit) Name:</t>
  </si>
  <si>
    <t>Charity Address</t>
  </si>
  <si>
    <t>During the year the trustees did not receive any remuneration.</t>
  </si>
  <si>
    <t>Signed on behalf of the trustees by</t>
  </si>
  <si>
    <t>____________________________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</si>
  <si>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</si>
  <si>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</si>
  <si>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</si>
  <si>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</si>
  <si>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</si>
  <si>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</si>
  <si>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</si>
  <si>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</si>
  <si>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</si>
  <si>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</si>
  <si>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</si>
  <si>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</si>
  <si>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</si>
  <si>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</si>
  <si>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</si>
  <si>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</si>
  <si>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</si>
  <si>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</si>
  <si>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</si>
  <si>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</si>
  <si>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</si>
  <si>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INSERT DISTRICT</t>
  </si>
  <si>
    <t xml:space="preserve">INSERT DIVISION </t>
  </si>
  <si>
    <t>Unit leader:</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</si>
  <si>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</si>
  <si>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</si>
  <si>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</si>
  <si>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</si>
  <si>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</si>
  <si>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</si>
  <si>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</si>
  <si>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</si>
  <si>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</si>
  <si>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</si>
  <si>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</si>
  <si>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</si>
  <si>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</si>
  <si>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</si>
  <si>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</si>
  <si>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</si>
  <si>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</si>
  <si>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</si>
  <si>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</si>
  <si>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</si>
  <si>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</si>
  <si>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</si>
  <si>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</si>
  <si>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</si>
  <si>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</si>
  <si>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</si>
  <si>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</si>
  <si>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</si>
  <si>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</si>
  <si>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</si>
  <si>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</si>
  <si>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</si>
  <si>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</si>
  <si>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</si>
  <si>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</si>
  <si>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</si>
  <si>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</si>
  <si>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</si>
  <si>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</si>
  <si>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</si>
  <si>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</si>
  <si>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</si>
  <si>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</si>
  <si>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</si>
  <si>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</si>
  <si>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</si>
  <si>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</si>
  <si>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</si>
  <si>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</si>
  <si>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</si>
  <si>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</si>
  <si>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</si>
  <si>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</si>
  <si>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</si>
  <si>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</si>
  <si>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INCOME </t>
  </si>
  <si>
    <t>EXPENDITURE</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</si>
  <si>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</si>
  <si>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</si>
  <si>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</si>
  <si>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For year ended:</t>
  </si>
  <si>
    <t>SC040382</t>
  </si>
  <si>
    <t>1st Alva Guides</t>
  </si>
  <si>
    <t>31st March 2026</t>
  </si>
  <si>
    <t>Bank transfer</t>
  </si>
  <si>
    <t>Subs</t>
  </si>
  <si>
    <t>Fun, Falls &amp; Frisbe's</t>
  </si>
  <si>
    <t>Challenge Hike</t>
  </si>
  <si>
    <t>Kayak</t>
  </si>
  <si>
    <t>Cheque</t>
  </si>
  <si>
    <t>Debit card</t>
  </si>
  <si>
    <t>Subs X2</t>
  </si>
  <si>
    <t>Subs Balance</t>
  </si>
  <si>
    <t>NICOLA FINDLAY AMY BRYCE 00157738632BFYMHLW 090128     10 03APR25 15:20</t>
  </si>
  <si>
    <t>NICOLA FINDLAY AMY BRYCE 00157738632BFYMHLM 090128     10 03APR25 15:19</t>
  </si>
  <si>
    <t>STEPHEN TITTERINGT SOPHIE TITTERINGTO 00151655632BBKKLQQ 090126     10 22APR25 18:55</t>
  </si>
  <si>
    <t>SPRUCE R &amp; C SPRUCE SUBS 21101929464053000R 831518     10 22APR25 10:19</t>
  </si>
  <si>
    <t>A HARROWER MIA H SUBS 600000001546020176 110895     10 22APR25 08:18</t>
  </si>
  <si>
    <t>L HUNTER SUMMER FEE EVA H 500000001546255784 800677     10 22APR25 07:12</t>
  </si>
  <si>
    <t>ALYSON IRVINE KAITLYN GARDNER 250423214858865623 874308     10 23APR25 21:48</t>
  </si>
  <si>
    <t>E TYRRELL ROWAN T SUBS 400000001551963369 804614     10 23APR25 17:43</t>
  </si>
  <si>
    <t>L HODGE LUCY HODGE 100000001537724549 804519     10 23APR25 10:29</t>
  </si>
  <si>
    <t>JOANNE LAUDER ORLA WISHART FEES 250423073436035075 873451     10 23APR25 07:34</t>
  </si>
  <si>
    <t>STEPHEN TITTERINGT SOPHIE TITTERINGTO 00151655632BBKKNFQ 090126     10 24APR25 17:02</t>
  </si>
  <si>
    <t>A HARROWER MIA H KAYAKING 400000001552429238 110895     10 24APR25 15:05</t>
  </si>
  <si>
    <t>MCEWAN L LORNA MCEWAN KAYAK 63124457128427000R 831603     10 24APR25 12:44</t>
  </si>
  <si>
    <t>MCEWAN L LORNA MCEWAN SUBS 44124425906693000R 831603     10 24APR25 12:44</t>
  </si>
  <si>
    <t>N MURRAY EVE M FEES 100000001538334009 800528     10 24APR25 12:16</t>
  </si>
  <si>
    <t>RYLES MRS K M CHALLENGE HIKE 40113010253734000R 831518     10 24APR25 11:30</t>
  </si>
  <si>
    <t>RYLES MRS K M CHLOE RYLES 32112124467545000R 831518     10 24APR25 11:21</t>
  </si>
  <si>
    <t>RYLES MRS K M CHLOE RYLES 15111817546914000R 831518     10 24APR25 11:18</t>
  </si>
  <si>
    <t>RYLES MRS K M FUN FALLS &amp; FRISBE 63111505336539000R 831518     10 24APR25 11:15</t>
  </si>
  <si>
    <t>ALDERSON A &amp; E DARCEY SUBS 54082810652094000R 832709     10 25APR25 08:28</t>
  </si>
  <si>
    <t>LEDBETTER MOIRA LEADERS - 2 FP25118O04434314 070436     10 28APR25 17:50</t>
  </si>
  <si>
    <t>NICOLA FINDLAY AMY BRYCE KAYAK 00157738632BFYZGMQ 090128     10 27APR25 08:06</t>
  </si>
  <si>
    <t>NICOLA FINDLAY AMY BRYCE HIKE 00157738632BFYZGMH 090128     10 27APR25 08:01</t>
  </si>
  <si>
    <t>NICOLA FINDLAY AMY BRYCE 00157738632BFYZGMF 090128     10 27APR25 08:01</t>
  </si>
  <si>
    <t>R HARROWER PENNY H SUBS 200000001546477495 804856     10 29APR25 09:18</t>
  </si>
  <si>
    <t>ROSS TAYLOR EILIDH TAYLOR KAYA 00152053632CCBHNGT 090135     10 30APR25 18:40</t>
  </si>
  <si>
    <t>ROSS TAYLOR EILIDH TAYLOR SUB 00152053632CCBHNFV 090135     10 30APR25 18:39</t>
  </si>
  <si>
    <t>R HARROWER PENNY H KAYAK 18TH 600000001551334460 804856     10 30APR25 18:01</t>
  </si>
  <si>
    <t>R HARROWER PENNY H SUBS 400000001556438053 804856     10 30APR25 18:01</t>
  </si>
  <si>
    <t>MCARTHUR K &amp; R EVIEMCARTHUR 21172825522380000N 603021     10 05MAY25 17:28</t>
  </si>
  <si>
    <t>RHONA FERRANS FERRANS - HIKE 250504220033762586 873764     10 04MAY25 22:00</t>
  </si>
  <si>
    <t>RHONA FERRANS FERRANS - DUES 250504215555892408 873764     10 04MAY25 21:55</t>
  </si>
  <si>
    <t>RAMSAY ANNE LUCY RAMSAY SUBS FP25124O09826748 070116     10 04MAY25 18:22</t>
  </si>
  <si>
    <t>C BRANDER FEES  LEXI +POPPY 200000001551801680 804519     10 07MAY25 19:25</t>
  </si>
  <si>
    <t>AMANDA RYAN AVA COOK - FEES PDN8Q55CJRJH9BWYMZ 040004     10 08MAY25 10:43</t>
  </si>
  <si>
    <t>JOANNE LAUDER ORLA WISHART HIKE 250508072140486817 873451     10 08MAY25 07:21</t>
  </si>
  <si>
    <t>FORSYTH LAUREN ISLA F SUBS FP25137O19390981 070246     10 17MAY25 10:55</t>
  </si>
  <si>
    <t>L HUNTER KAYAKING EVA H 500000001562870203 800677     10 20MAY25 21:47</t>
  </si>
  <si>
    <t>NICOLA FINDLAY AMY BRYCE 00157738632BFZNXGG 090128     10 21MAY25 19:08</t>
  </si>
  <si>
    <t>K BARLOW EMILY B KAYAKING 500000001563574312 110975     10 22MAY25 10:37</t>
  </si>
  <si>
    <t>NICOLA FINDLAY AMY BRYCE 00157738632BFZQMWK 090128     10 24MAY25 22:14</t>
  </si>
  <si>
    <t>N MURRAY EVE M KAYAKING FEE 600000001564641229 800528     10 24MAY25 10:05</t>
  </si>
  <si>
    <t>ALDERSON A &amp; E DARCEY A KAYAKING 55075813223789000R 832709     10 28MAY25 07:58</t>
  </si>
  <si>
    <t>LEDBETTER MOIRA LEADERS - 2 FP25150O07803120 070436     10 30MAY25 15:43</t>
  </si>
  <si>
    <t>K BARLOW MOLLIE BARLOW FEES 200000001567322398 110975     10 03JUN25 21:05</t>
  </si>
  <si>
    <t>K BARLOW EMILY BARLOW FEES 200000001567321849 110975     10 03JUN25 21:04</t>
  </si>
  <si>
    <t>N RUSSELL IONA RUSSELL 200000001570485068 804519     10 09JUN25 16:28</t>
  </si>
  <si>
    <t>N RUSSELL IONA KAYAKING 300000001577910133 804519     10 09JUN25 16:28</t>
  </si>
  <si>
    <t>RHONA FERRANS FERRANS - FOXFALL 250610130318034738 873764     10 10JUN25 13:03</t>
  </si>
  <si>
    <t>L HUNTER CHLOE H KAYAKING 600000001574574736 804853     10 10JUN25 10:16</t>
  </si>
  <si>
    <t>L HUNTER CHLOE HUNTER SUBS 500000001574836153 804853     10 10JUN25 10:15</t>
  </si>
  <si>
    <t>JOANNE LAUDER ORLA WISHART FOXLA 250615130132848609 873451     10 15JUN25 13:01</t>
  </si>
  <si>
    <t>LAUREN FORSYTH ISLA F KAYAKING 78443863558196182 070246     10 14JUN25 09:09</t>
  </si>
  <si>
    <t>ALDERSON A &amp; E DARCEY A SUBS 25140811071369000R 832709     10 07AUG25 14:08</t>
  </si>
  <si>
    <t>ALDERSON A &amp; E DARCEY A CAMP 08140749663746000R 832709     10 07AUG25 14:07</t>
  </si>
  <si>
    <t>SPRUCE R &amp; C SPRUCE SUBS 37222014751648000R 831518     10 13AUG25 22:20</t>
  </si>
  <si>
    <t>N RUSSELL IONA RUSSELL 600000001611256767 804519     10 13AUG25 22:17</t>
  </si>
  <si>
    <t>L HUNTER AUG SUBS EVA H 600000001611143005 804856     10 13AUG25 18:13</t>
  </si>
  <si>
    <t>ROSS TAYLOR EILIDH TAYLOR CAMP 00152053632CCKWQLH 090135     10 13AUG25 18:09</t>
  </si>
  <si>
    <t>ROSS TAYLOR EILIDH TAYLOR SUBS 00152053632CCKWQKV 090135     10 13AUG25 18:08</t>
  </si>
  <si>
    <t>ALYSON IRVINE KAITLYN GARDNER 250813170308353027 874308     10 13AUG25 17:03</t>
  </si>
  <si>
    <t>NICOLA FINDLAY AMY BRYCE 00157738632BGCLPCD 090128     10 13AUG25 15:22</t>
  </si>
  <si>
    <t>ANNE RAMSAY LUCY RAMSAY SUBS 48031283274935916 070116     10 13AUG25 14:00</t>
  </si>
  <si>
    <t>RYLES MRS K M CHLOE R UNIT CAMP 61132410662529000R 831518     10 13AUG25 13:24</t>
  </si>
  <si>
    <t>RYLES MRS K M CHLOE R SUBS 06132217672774000R 831518     10 13AUG25 13:22</t>
  </si>
  <si>
    <t>L HODGE LUCY HODGE 500000001611190351 804519     10 13AUG25 12:30</t>
  </si>
  <si>
    <t>K BARLOW EMILY BARLOW CAMP 100000001602555743 110975     10 14AUG25 12:20</t>
  </si>
  <si>
    <t>K BARLOW MOLLIE BARLOW CAMP 300000001615125734 110975     10 14AUG25 12:19</t>
  </si>
  <si>
    <t>N MURRAY EVE MURRAY 400000001616492923 800528     10 14AUG25 11:06</t>
  </si>
  <si>
    <t>R HARROWER PENNY H SUBS 600000001611341777 804856     10 14AUG25 08:01</t>
  </si>
  <si>
    <t>NICOLA FINDLAY AMY BRYCE CAMP 00157738632BGCPQRH 090128     10 20AUG25 13:19</t>
  </si>
  <si>
    <t>N RUSSELL IONA RUSSELL 100000001606176226 804519     10 21AUG25 09:29</t>
  </si>
  <si>
    <t>LAUREN FORSYTH ISLA F TERM FEES 02769926307748473 070246     10 25AUG25 15:48</t>
  </si>
  <si>
    <t>ANNE RAMSAY LUCY RAMSAY CAMP 64860652869579740 070116     10 27AUG25 07:58</t>
  </si>
  <si>
    <t>JOANNE LAUDER ORLA W FEES/CAMP 250829135137141002 873451     10 29AUG25 13:51</t>
  </si>
  <si>
    <t>RHONA FERRANS FERRANS - CAMP 250901082016888177 873764     10 01SEP25 08:20</t>
  </si>
  <si>
    <t>RHONA FERRANS FERRANS - DUES 250901081859618837 873764     10 01SEP25 08:19</t>
  </si>
  <si>
    <t>R HARROWER PENNY H CAMP 100000001614461907 804856     10 03SEP25 23:26</t>
  </si>
  <si>
    <t>MCARTHUR K &amp; R EVIEMCARTHUR 42185912320402000N 603021     10 03SEP25 18:59</t>
  </si>
  <si>
    <t>KERR G T/MRS JA ANNABELLE STAVELEY 64023144800798000R 831515     40 05SEP25 03:25</t>
  </si>
  <si>
    <t>MOIRA LEDBETTER LEADERS - 2 52795050505589129 070436     10 09SEP25 21:00</t>
  </si>
  <si>
    <t>N MORGAN ERMORGAN SUBS/CAMP 100000001618331344 804856     10 11SEP25 08:54</t>
  </si>
  <si>
    <t>ALDERSON A &amp; E DARCEY A BONFIRE 07204416659712000R 832709     10 11NOV25 20:44</t>
  </si>
  <si>
    <t>ROSS TAYLOR EILIDH TAYLOR BONF HUBX15D7F3D748D558 090135     10 12NOV25 07:47</t>
  </si>
  <si>
    <t>NICOLA FINDLAY AMY BRYCE BONFIRE HUBX35DEACD371CC77 090128     10 14NOV25 14:43</t>
  </si>
  <si>
    <t>EASTON RH REINA 38120807620680000R 831515     10 15NOV25 12:08</t>
  </si>
  <si>
    <t>LAUREN FORSYTH ISLA F ICE SKATING 89987645414438437 070246     10 26NOV25 20:35</t>
  </si>
  <si>
    <t>ANNE RAMSAY LUCY RAMSAY CINEMA 13993749570186107 070116     10 26NOV25 18:30</t>
  </si>
  <si>
    <t>ALYSON IRVINE K GARDNER SKATING 251126180624070308 874308     10 26NOV25 18:06</t>
  </si>
  <si>
    <t>NICOLA FINDLAY AMY BRYCE CINEMA HUBX67F2DFBBE21FE5 090128     10 27NOV25 10:10</t>
  </si>
  <si>
    <t>NICOLA FINDLAY AMY BRYCE ICE SKAT HUBXCDFE9530D01CEF 090128     10 27NOV25 10:09</t>
  </si>
  <si>
    <t>RHONA FERRANS FERRANS - MOVIES 251130220850503587 873764     10 30NOV25 22:08</t>
  </si>
  <si>
    <t>RHONA FERRANS FERRANS - SKATING 251130220822173916 873764     10 30NOV25 22:08</t>
  </si>
  <si>
    <t>MCARTHUR K &amp; R EVIEMCARTHUR 46182421182994000N 603021     10 03DEC25 18:24</t>
  </si>
  <si>
    <t>EASTON RH REINA CINEMA 12174742262356000R 831515     10 04DEC25 17:47</t>
  </si>
  <si>
    <t>N MURRAY EVE M. SKATING 500000001676403652 800528     10 04DEC25 12:12</t>
  </si>
  <si>
    <t>R HARROWER PENNY H SKATING 100000001667133708 804856     10 04DEC25 09:03</t>
  </si>
  <si>
    <t>ALDERSON A &amp; E DARCEY A EVENTS 47085639354110000R 832709     10 04DEC25 08:56</t>
  </si>
  <si>
    <t>L HODGE LUCY HODGE 300000001679667619 804519     10 04DEC25 08:12</t>
  </si>
  <si>
    <t>L HODGE LUCY HODGE 100000001667108383 804519     10 04DEC25 08:07</t>
  </si>
  <si>
    <t>L HUNTER ICE SKATING EVA H 200000001673452283 800677     10 05DEC25 19:52</t>
  </si>
  <si>
    <t>N RUSSELL IONA SKATING CINEM 600000001677379482 804519     10 06DEC25 08:53</t>
  </si>
  <si>
    <t>L HUNTER CHLOE H ICE SKATE 400000001684865648 804853     10 10DEC25 17:53</t>
  </si>
  <si>
    <t>MOIRA LEDBETTER LEADERS - 2 48483832326097857 070436     10 15DEC25 18:02</t>
  </si>
  <si>
    <t>MOIRA LEDBETTER LEADERS - 2 09266093650030642 070436     10 15DEC25 18:02</t>
  </si>
  <si>
    <t>MOIRA LEDBETTER LEADERS - 2 29779751844386454 070436     10 15DEC25 18:01</t>
  </si>
  <si>
    <t>R RYLES CHLOE R CINEMA 100000001675458449 110975     10 18DEC25 20:03</t>
  </si>
  <si>
    <t>JOANNE LAUDER ORLA W FEES 260102130128743047 873451     10 02JAN26 13:01</t>
  </si>
  <si>
    <t>NICOLA FINDLAY AMY BRYCE SUBS HUBX1C95D187173200 090128     10 03JAN26 09:39</t>
  </si>
  <si>
    <t>ALDERSON A &amp; E DARCEY A SUBS 52193523524337000R 832709     10 07JAN26 19:35</t>
  </si>
  <si>
    <t>N RUSSELL DAISY RUSSELL SUBS 300000001698697332 804519     10 07JAN26 19:05</t>
  </si>
  <si>
    <t>N RUSSELL IONA RUSSELL SUBS 500000001695300001 804519     10 07JAN26 19:05</t>
  </si>
  <si>
    <t>L HUNTER JAN SUBS EVA H 400000001700159966 804856     10 07JAN26 19:02</t>
  </si>
  <si>
    <t>ROSS TAYLOR EILIDH TAYLOR SUB HUBXB6B139555706E0 090135     10 07JAN26 18:54</t>
  </si>
  <si>
    <t>C BRANDER FEES  LEXI +POPPY 600000001695048432 804519     10 07JAN26 17:46</t>
  </si>
  <si>
    <t>L HODGE LUCY HODGE 100000001686729176 804519     10 08JAN26 21:49</t>
  </si>
  <si>
    <t>K BARLOW MOLLIE BARLOW SUBS 500000001696326518 110975     10 09JAN26 15:53</t>
  </si>
  <si>
    <t>K BARLOW EMILY BARLOW SUBS 200000001692346983 110975     10 09JAN26 15:51</t>
  </si>
  <si>
    <t>KERR G T/MRS JA ANNABELLE STAVELEY 56145951963817000R 831515     10 10JAN26 14:59</t>
  </si>
  <si>
    <t>N MURRAY EVE M. SUBS 200000001694456821 800528     10 13JAN26 22:46</t>
  </si>
  <si>
    <t>EASTON RH REINA FEE 01183608650228000R 831515     10 14JAN26 18:36</t>
  </si>
  <si>
    <t>ROSS TAYLOR EILIDH TAYLOR SLEE HUBX4E7ADC39D044DC 090135     10 14JAN26 17:50</t>
  </si>
  <si>
    <t>RYLES MRS K M CA CHLOE R SLEEPOVER 63132230617975000R 831518     10 15JAN26 13:22</t>
  </si>
  <si>
    <t>RYLES MRS K M CA CHLOE R FEE 62132152932094000R 831518     10 15JAN26 13:21</t>
  </si>
  <si>
    <t>ALDERSON A &amp; E DARCEY A THINKING 60192430614893000R 832709     10 19JAN26 19:24</t>
  </si>
  <si>
    <t>ANNE RAMSAY LUCY RAMSAY SUBS 72342535577878799 070116     10 21JAN26 10:03</t>
  </si>
  <si>
    <t>ANNE RAMSAY LUCY RAMSAY SLEEP 44408069527358954 070116     10 24JAN26 14:54</t>
  </si>
  <si>
    <t>From Bank</t>
  </si>
  <si>
    <t>Badge</t>
  </si>
  <si>
    <t>Camp</t>
  </si>
  <si>
    <t>Subs &amp; Camp</t>
  </si>
  <si>
    <t>Bonfire</t>
  </si>
  <si>
    <t>Skating</t>
  </si>
  <si>
    <t>Cinema</t>
  </si>
  <si>
    <t>Skating x2</t>
  </si>
  <si>
    <t>Cinema X2</t>
  </si>
  <si>
    <t>Skating &amp; Cinema</t>
  </si>
  <si>
    <t>Sleep Over</t>
  </si>
  <si>
    <t>Donation</t>
  </si>
  <si>
    <t>MOBILE CHEQUE FRIENDS OF GUIDING</t>
  </si>
  <si>
    <t>DEB</t>
  </si>
  <si>
    <t>WWW.GIRLGUIDINGSCO CD 9914</t>
  </si>
  <si>
    <t>SQ *GIRLGUIDING TA CD 9914</t>
  </si>
  <si>
    <t>CO-OP GROUP 010411 CD 9914</t>
  </si>
  <si>
    <t>CHQ</t>
  </si>
  <si>
    <t>WM MORRISONS STORE CD 9914</t>
  </si>
  <si>
    <t>GIRLGUIDING TRADIN CD 9914</t>
  </si>
  <si>
    <t>AMAZON* R43MI07C4 CD 9914</t>
  </si>
  <si>
    <t>AMAZON* ZT7W11RV4 CD 9914</t>
  </si>
  <si>
    <t>AMAZON* Z82VT44M4 CD 9914</t>
  </si>
  <si>
    <t>WM MORRISONS STORE CD 9914    13SEP25</t>
  </si>
  <si>
    <t>TESCO STORES 2040 CD 9914</t>
  </si>
  <si>
    <t>B&amp;M 406 - ALLOA CD 9914</t>
  </si>
  <si>
    <t>AMAZON* 123LX4TU5 CD 9914</t>
  </si>
  <si>
    <t>FPO</t>
  </si>
  <si>
    <t>GIRLGUIDING HILLFO 200000001683757740 CINEMA AVLA 831515     10 23DEC25 17:13</t>
  </si>
  <si>
    <t>GIRLGUIDING HILLFO 500000001688586599 CINEMA AVLA 831515     10 24DEC25 21:58</t>
  </si>
  <si>
    <t>THE GUIDE ASSOCIAT 600000001694561848 1578 089299     10 06JAN26 18:30</t>
  </si>
  <si>
    <t>PAY</t>
  </si>
  <si>
    <t>SERVICE CHARGES REF : 474289963</t>
  </si>
  <si>
    <t>FlyingTiger  Stirl CD 5518    11JAN26</t>
  </si>
  <si>
    <t>JOYCE BELL 300000001702243818 PAYMENT ETSY 832108     10 14JAN26 19:33</t>
  </si>
  <si>
    <t>JOYCE BELL 200000001697834499 CHRISTMAS 832108     10 20JAN26 14:59</t>
  </si>
  <si>
    <t>WM MORRISONS STORE CD 5518</t>
  </si>
  <si>
    <t>GIRLGUIDING DUNDEE 400000001709454949 MOIRA BADGES 802260     10 25JAN26 18:26</t>
  </si>
  <si>
    <t>NICOLA FINDLAY AMY BRYCE SLEEPOVE</t>
  </si>
  <si>
    <t>RHONA FERRANS FERRANS SUBS 260128181029629958</t>
  </si>
  <si>
    <t>RHONA FERRANS FERRANS SLEEPOVE</t>
  </si>
  <si>
    <t>R HARROWER PENNY SUBS + SLEEP 600000001706147689</t>
  </si>
  <si>
    <t>Sleep Over x2</t>
  </si>
  <si>
    <t>subs and sleep over</t>
  </si>
  <si>
    <t>JOYCE BELL 400000001711254696 BURNS</t>
  </si>
  <si>
    <t>GIRLGUIDING HILLFO 400000001711862157 BONFIRE</t>
  </si>
  <si>
    <t>11712 (Hall Rent)</t>
  </si>
  <si>
    <t>11713 (CR Cats)</t>
  </si>
  <si>
    <t xml:space="preserve">11714 (CR Cats Rent) </t>
  </si>
  <si>
    <t>11715 (M Ledbetter Reimburced)</t>
  </si>
  <si>
    <t>Annabelle Staveley</t>
  </si>
  <si>
    <t>AMAZON* 3E2QJ2Y05 CD 5518</t>
  </si>
  <si>
    <t>Hobbycraft Trading CD 5518    01FEB26</t>
  </si>
  <si>
    <t>ALDI 3 777 CD 5518</t>
  </si>
  <si>
    <t>FABRIC LAND RECEIP CD 5518</t>
  </si>
  <si>
    <t>SERVICE CHARGES REF : 476742196</t>
  </si>
  <si>
    <t>GIRLGUIDING DUNDEE 600000001716239941 MOIRA BADGES 802260     10 15FEB26 15:17</t>
  </si>
  <si>
    <t>WM MORRISONS STORE CD 5518    21FEB26</t>
  </si>
  <si>
    <t>B&amp;M 753 SPRINGKERS CD 5518    21FEB26</t>
  </si>
  <si>
    <t>GIRLGUIDING MEMBER CD 5518</t>
  </si>
  <si>
    <t>JOANNE LAUDER ORLA W SLEEPOVER 260204213042498757 873451     10 04FEB26 21:30</t>
  </si>
  <si>
    <t>MCARTHUR K &amp; R EVIEMCARTHUR 62195317149087000N 603021     10 04FEB26 19:53</t>
  </si>
  <si>
    <t>L HODGE LUCY HODGE 600000001710600757 804519     10 04FEB26 19:42</t>
  </si>
  <si>
    <t>EASTON RH REINA SLEEPOVER 40191142327554000R 831515     10 04FEB26 19:11</t>
  </si>
  <si>
    <t>Accounts</t>
  </si>
  <si>
    <t>Tape from works</t>
  </si>
  <si>
    <t>hot chocolate from camp</t>
  </si>
  <si>
    <t>unit meeting activity Morrisons</t>
  </si>
  <si>
    <t>Higgetly Pigelty</t>
  </si>
  <si>
    <t>Food for meeting Aldi</t>
  </si>
  <si>
    <t>tennis balls from B&amp;M</t>
  </si>
  <si>
    <t>Badges from Guide shop</t>
  </si>
  <si>
    <t>Pouches from Amazon</t>
  </si>
  <si>
    <t>Sives from Amazon</t>
  </si>
  <si>
    <t>Refund</t>
  </si>
  <si>
    <t>Check total</t>
  </si>
  <si>
    <t>drift</t>
  </si>
  <si>
    <t>check total</t>
  </si>
  <si>
    <t>Susan Curie</t>
  </si>
  <si>
    <t>Clare Abel</t>
  </si>
  <si>
    <t>2 Galan</t>
  </si>
  <si>
    <t>Alloa</t>
  </si>
  <si>
    <t>FK10 1RJ</t>
  </si>
  <si>
    <t>James Templeman</t>
  </si>
  <si>
    <t>Moira Ledbetter</t>
  </si>
  <si>
    <t>Joyce Bell</t>
  </si>
  <si>
    <t>Louise Crookshank</t>
  </si>
  <si>
    <t>67 Erskin Street</t>
  </si>
  <si>
    <t>Alva</t>
  </si>
  <si>
    <t>FK12 5LU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</si>
</sst>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Red]\-&quot;£&quot;#,##0.00"/>
    <numFmt numFmtId="165" formatCode="_-* #,##0.00_-;\-* #,##0.00_-;_-* &quot;-&quot;??_-;_-@_-"/>
    <numFmt numFmtId="166" formatCode="[$-F800]dddd\,\ mmmm\ dd\,\ yyyy"/>
    <numFmt numFmtId="167" formatCode="&quot;£&quot;#,##0.00"/>
  </numFmts>
  <fonts count="47"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i/>
      <sz val="11"/>
      <color indexed="8"/>
      <name val="Poppins"/>
    </font>
    <font>
      <b/>
      <i/>
      <sz val="11"/>
      <color rgb="FF000000"/>
      <name val="Poppins"/>
    </font>
    <font>
      <i/>
      <sz val="12"/>
      <color indexed="8"/>
      <name val="Calibri"/>
      <family val="2"/>
    </font>
    <font>
      <i/>
      <sz val="11"/>
      <color rgb="FF000000"/>
      <name val="Poppins"/>
    </font>
    <font>
      <i/>
      <sz val="12"/>
      <name val="Calibri"/>
      <family val="2"/>
    </font>
    <font>
      <sz val="18"/>
      <color theme="1"/>
      <name val="Bradley Hand ITC"/>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165"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165" fontId="15" fillId="0" borderId="0" applyFont="0" applyFill="0" applyBorder="0" applyAlignment="0" applyProtection="0"/>
    <xf numFmtId="44" fontId="6" fillId="0" borderId="0" applyFont="0" applyFill="0" applyBorder="0" applyAlignment="0" applyProtection="0"/>
  </cellStyleXfs>
  <cellXfs count="130">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166"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165" fontId="25" fillId="0" borderId="0" xfId="28" applyFont="1" applyAlignment="1">
      <alignment vertical="center"/>
    </xf>
    <xf numFmtId="0" fontId="24" fillId="0" borderId="0" xfId="38" applyFont="1" applyAlignment="1">
      <alignment vertical="center"/>
    </xf>
    <xf numFmtId="165" fontId="24" fillId="0" borderId="0" xfId="28" applyFont="1" applyAlignment="1">
      <alignment vertical="center"/>
    </xf>
    <xf numFmtId="0" fontId="26" fillId="0" borderId="0" xfId="38" applyFont="1" applyAlignment="1">
      <alignment vertical="top"/>
    </xf>
    <xf numFmtId="165"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7"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164" fontId="25" fillId="0" borderId="11" xfId="28" applyNumberFormat="1" applyFont="1" applyBorder="1" applyAlignment="1">
      <alignment vertical="center"/>
    </xf>
    <xf numFmtId="164" fontId="25" fillId="0" borderId="12" xfId="28" applyNumberFormat="1" applyFont="1" applyBorder="1" applyAlignment="1">
      <alignment vertical="center"/>
    </xf>
    <xf numFmtId="167" fontId="25" fillId="0" borderId="10" xfId="28" applyNumberFormat="1" applyFont="1" applyBorder="1" applyAlignment="1">
      <alignment vertical="center"/>
    </xf>
    <xf numFmtId="167" fontId="25" fillId="0" borderId="11" xfId="28" applyNumberFormat="1" applyFont="1" applyBorder="1" applyAlignment="1">
      <alignment vertical="center"/>
    </xf>
    <xf numFmtId="167" fontId="25" fillId="0" borderId="10" xfId="38" applyNumberFormat="1" applyFont="1" applyBorder="1" applyAlignment="1">
      <alignment vertical="center"/>
    </xf>
    <xf numFmtId="167" fontId="25" fillId="0" borderId="11" xfId="38" applyNumberFormat="1" applyFont="1" applyBorder="1" applyAlignment="1">
      <alignment vertical="center"/>
    </xf>
    <xf numFmtId="167" fontId="25" fillId="0" borderId="12" xfId="28" applyNumberFormat="1" applyFont="1" applyBorder="1" applyAlignment="1">
      <alignment vertical="center"/>
    </xf>
    <xf numFmtId="167" fontId="24" fillId="0" borderId="13" xfId="28" applyNumberFormat="1" applyFont="1" applyBorder="1" applyAlignment="1">
      <alignment vertical="center"/>
    </xf>
    <xf numFmtId="0" fontId="30" fillId="0" borderId="0" xfId="0" applyFont="1"/>
    <xf numFmtId="167" fontId="25" fillId="0" borderId="14" xfId="38" applyNumberFormat="1" applyFont="1" applyBorder="1" applyAlignment="1">
      <alignment vertical="center"/>
    </xf>
    <xf numFmtId="167" fontId="24" fillId="0" borderId="13" xfId="38" applyNumberFormat="1" applyFont="1" applyBorder="1" applyAlignment="1">
      <alignment vertical="center"/>
    </xf>
    <xf numFmtId="167" fontId="24" fillId="0" borderId="15" xfId="38" applyNumberFormat="1" applyFont="1" applyBorder="1" applyAlignment="1">
      <alignment vertical="center"/>
    </xf>
    <xf numFmtId="0" fontId="21" fillId="0" borderId="14" xfId="0" applyFont="1" applyBorder="1"/>
    <xf numFmtId="167" fontId="21" fillId="0" borderId="14" xfId="0" applyNumberFormat="1" applyFont="1" applyBorder="1"/>
    <xf numFmtId="0" fontId="23" fillId="0" borderId="14" xfId="0" applyFont="1" applyBorder="1"/>
    <xf numFmtId="167" fontId="23" fillId="0" borderId="14" xfId="0" applyNumberFormat="1" applyFont="1" applyBorder="1"/>
    <xf numFmtId="164" fontId="21" fillId="0" borderId="14" xfId="0" applyNumberFormat="1" applyFont="1" applyBorder="1"/>
    <xf numFmtId="0" fontId="30" fillId="0" borderId="0" xfId="0" applyFont="1" applyAlignment="1">
      <alignment horizontal="left"/>
    </xf>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30" fillId="0" borderId="0" xfId="0" applyNumberFormat="1" applyFont="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6" fontId="24" fillId="0" borderId="0" xfId="38" applyNumberFormat="1" applyFont="1" applyAlignment="1">
      <alignment horizontal="left" vertical="top"/>
    </xf>
    <xf numFmtId="0" fontId="21" fillId="0" borderId="14" xfId="0" applyFont="1" applyBorder="1" applyAlignment="1">
      <alignment vertical="top" wrapText="1"/>
    </xf>
    <xf numFmtId="0" fontId="21" fillId="0" borderId="14" xfId="0" applyFont="1" applyBorder="1" applyAlignment="1">
      <alignment vertical="top"/>
    </xf>
    <xf numFmtId="0" fontId="30" fillId="0" borderId="0" xfId="38" applyFont="1" applyAlignment="1">
      <alignment vertical="top" wrapText="1"/>
    </xf>
    <xf numFmtId="0" fontId="30" fillId="0" borderId="0" xfId="39" applyFont="1" applyAlignment="1">
      <alignment horizontal="center" vertical="top" wrapText="1"/>
    </xf>
    <xf numFmtId="0" fontId="30" fillId="0" borderId="0" xfId="38" applyFont="1" applyAlignment="1">
      <alignment horizontal="left" vertical="top" wrapText="1"/>
    </xf>
    <xf numFmtId="166" fontId="30" fillId="0" borderId="0" xfId="38" applyNumberFormat="1" applyFont="1" applyAlignment="1">
      <alignment horizontal="left" vertical="top"/>
    </xf>
    <xf numFmtId="0" fontId="30" fillId="0" borderId="0" xfId="38" applyFont="1" applyAlignment="1">
      <alignment vertical="top"/>
    </xf>
    <xf numFmtId="14" fontId="25" fillId="0" borderId="0" xfId="39" applyNumberFormat="1" applyFont="1"/>
    <xf numFmtId="166" fontId="24" fillId="0" borderId="0" xfId="39" applyNumberFormat="1" applyFont="1" applyAlignment="1">
      <alignment horizontal="left" vertical="top"/>
    </xf>
    <xf numFmtId="44" fontId="0" fillId="0" borderId="14" xfId="46" applyFont="1" applyBorder="1"/>
    <xf numFmtId="0" fontId="23" fillId="24" borderId="14" xfId="0" applyFont="1" applyFill="1" applyBorder="1"/>
    <xf numFmtId="44" fontId="23" fillId="0" borderId="14" xfId="46" applyFont="1" applyBorder="1"/>
    <xf numFmtId="44" fontId="23" fillId="0" borderId="0" xfId="46" applyFont="1"/>
    <xf numFmtId="44" fontId="21" fillId="0" borderId="14" xfId="46" applyFont="1" applyBorder="1" applyAlignment="1">
      <alignment vertical="top" wrapText="1"/>
    </xf>
    <xf numFmtId="44" fontId="21" fillId="0" borderId="14" xfId="46" applyFont="1" applyBorder="1"/>
    <xf numFmtId="44" fontId="23" fillId="0" borderId="14" xfId="46" applyFont="1" applyFill="1" applyBorder="1"/>
    <xf numFmtId="0" fontId="27" fillId="0" borderId="14" xfId="0" applyFont="1" applyBorder="1"/>
    <xf numFmtId="44" fontId="27" fillId="0" borderId="14" xfId="46" applyFont="1" applyFill="1" applyBorder="1"/>
    <xf numFmtId="14" fontId="23" fillId="0" borderId="14" xfId="0" applyNumberFormat="1" applyFont="1" applyBorder="1"/>
    <xf numFmtId="44" fontId="30" fillId="0" borderId="0" xfId="46" applyFont="1"/>
    <xf numFmtId="14" fontId="0" fillId="0" borderId="14" xfId="0" applyNumberFormat="1" applyBorder="1"/>
    <xf numFmtId="0" fontId="0" fillId="0" borderId="14" xfId="0" applyBorder="1"/>
    <xf numFmtId="44" fontId="23" fillId="0" borderId="0" xfId="0" applyNumberFormat="1" applyFont="1"/>
    <xf numFmtId="14" fontId="43" fillId="0" borderId="14" xfId="0" applyNumberFormat="1" applyFont="1" applyBorder="1"/>
    <xf numFmtId="0" fontId="23" fillId="0" borderId="14" xfId="0" quotePrefix="1" applyFont="1" applyBorder="1"/>
    <xf numFmtId="0" fontId="43" fillId="0" borderId="14" xfId="0" applyFont="1" applyBorder="1"/>
    <xf numFmtId="14" fontId="45" fillId="0" borderId="14" xfId="0" applyNumberFormat="1" applyFont="1" applyBorder="1"/>
    <xf numFmtId="0" fontId="45" fillId="0" borderId="14" xfId="0" applyFont="1" applyBorder="1"/>
    <xf numFmtId="44" fontId="0" fillId="0" borderId="14" xfId="46" applyFont="1" applyFill="1" applyBorder="1"/>
    <xf numFmtId="44" fontId="23" fillId="0" borderId="0" xfId="46" applyFont="1" applyFill="1"/>
    <xf numFmtId="167" fontId="23" fillId="0" borderId="0" xfId="0" applyNumberFormat="1" applyFont="1"/>
    <xf numFmtId="164" fontId="23" fillId="0" borderId="0" xfId="0" applyNumberFormat="1" applyFont="1"/>
    <xf numFmtId="8" fontId="23" fillId="0" borderId="0" xfId="0" applyNumberFormat="1" applyFont="1"/>
    <xf numFmtId="44" fontId="41" fillId="0" borderId="0" xfId="46" applyFont="1"/>
    <xf numFmtId="44" fontId="42" fillId="0" borderId="14" xfId="46" applyFont="1" applyBorder="1"/>
    <xf numFmtId="44" fontId="44" fillId="24" borderId="14" xfId="46" applyFont="1" applyFill="1" applyBorder="1"/>
    <xf numFmtId="44" fontId="43" fillId="0" borderId="14" xfId="46" applyFont="1" applyBorder="1"/>
    <xf numFmtId="44" fontId="45" fillId="0" borderId="14" xfId="46" applyFont="1" applyBorder="1"/>
    <xf numFmtId="44" fontId="41" fillId="0" borderId="14" xfId="46" applyFont="1" applyBorder="1"/>
    <xf numFmtId="167" fontId="25" fillId="0" borderId="0" xfId="38" applyNumberFormat="1" applyFont="1"/>
    <xf numFmtId="44" fontId="25" fillId="0" borderId="0" xfId="38" applyNumberFormat="1" applyFont="1"/>
    <xf numFmtId="44" fontId="25" fillId="0" borderId="0" xfId="46" applyFont="1"/>
    <xf numFmtId="14" fontId="25" fillId="0" borderId="0" xfId="38" applyNumberFormat="1" applyFont="1"/>
    <xf numFmtId="0" fontId="25" fillId="0" borderId="0" xfId="38" applyFont="1" applyAlignment="1">
      <alignment horizontal="left" wrapText="1"/>
    </xf>
    <xf numFmtId="0" fontId="25" fillId="0" borderId="16" xfId="38" applyFont="1" applyBorder="1" applyAlignment="1">
      <alignment horizontal="left" wrapText="1"/>
    </xf>
    <xf numFmtId="14" fontId="25" fillId="0" borderId="0" xfId="39" applyNumberFormat="1" applyFont="1" applyAlignment="1">
      <alignment horizontal="center"/>
    </xf>
    <xf numFmtId="0" fontId="46" fillId="0" borderId="0" xfId="39" applyFont="1" applyAlignment="1">
      <alignment horizontal="center" vertical="top"/>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30" fillId="0" borderId="0" xfId="39" applyFont="1" applyAlignment="1">
      <alignment horizontal="center" wrapText="1"/>
    </xf>
    <xf numFmtId="0" fontId="24" fillId="0" borderId="0" xfId="39" applyFont="1" applyAlignment="1">
      <alignment horizontal="center" wrapText="1"/>
    </xf>
    <xf numFmtId="14" fontId="27" fillId="0" borderId="0" xfId="39" applyNumberFormat="1" applyFont="1"/>
    <xf numFmtId="0" fontId="0" fillId="0" borderId="0" xfId="0"/>
    <xf numFmtId="0" fontId="27" fillId="0" borderId="0" xfId="39" applyFont="1" applyAlignment="1">
      <alignment wrapText="1"/>
    </xf>
    <xf numFmtId="0" fontId="24" fillId="0" borderId="0" xfId="39" applyFont="1" applyAlignment="1">
      <alignment horizontal="left" wrapText="1"/>
    </xf>
    <xf numFmtId="0" fontId="30" fillId="0" borderId="0" xfId="39" applyFont="1" applyAlignment="1">
      <alignment horizontal="left" wrapText="1"/>
    </xf>
    <xf numFmtId="0" fontId="24" fillId="0" borderId="0" xfId="39" applyFont="1" applyAlignment="1">
      <alignment horizontal="left" vertical="top" wrapText="1"/>
    </xf>
    <xf numFmtId="0" fontId="30" fillId="0" borderId="0" xfId="39" applyFont="1" applyAlignment="1">
      <alignment horizontal="left" vertical="top" wrapText="1"/>
    </xf>
    <xf numFmtId="0" fontId="27" fillId="0" borderId="0" xfId="39" applyFont="1" applyAlignment="1">
      <alignment horizontal="left"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Currency" xfId="46"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workbookViewId="0">
      <selection activeCell="A17" sqref="A17"/>
    </sheetView>
  </sheetViews>
  <sheetFormatPr baseColWidth="10" defaultColWidth="8.83203125" defaultRowHeight="16" x14ac:dyDescent="0.2"/>
  <cols>
    <col min="1" max="1" width="109.83203125" customWidth="1"/>
  </cols>
  <sheetData>
    <row r="1" spans="1:1" x14ac:dyDescent="0.2">
      <c r="A1" s="57" t="s">
        <v>94</v>
      </c>
    </row>
    <row r="2" spans="1:1" x14ac:dyDescent="0.2">
      <c r="A2" s="55"/>
    </row>
    <row r="3" spans="1:1" ht="32" x14ac:dyDescent="0.2">
      <c r="A3" s="56" t="s">
        <v>124</v>
      </c>
    </row>
    <row r="4" spans="1:1" x14ac:dyDescent="0.2">
      <c r="A4" s="55"/>
    </row>
    <row r="5" spans="1:1" ht="80" x14ac:dyDescent="0.2">
      <c r="A5" s="56" t="s">
        <v>125</v>
      </c>
    </row>
    <row r="6" spans="1:1" x14ac:dyDescent="0.2">
      <c r="A6" s="55"/>
    </row>
    <row r="7" spans="1:1" x14ac:dyDescent="0.2">
      <c r="A7" s="55" t="s">
        <v>103</v>
      </c>
    </row>
    <row r="8" spans="1:1" x14ac:dyDescent="0.2">
      <c r="A8" s="55"/>
    </row>
    <row r="9" spans="1:1" ht="80" x14ac:dyDescent="0.2">
      <c r="A9" s="56" t="s">
        <v>126</v>
      </c>
    </row>
    <row r="10" spans="1:1" x14ac:dyDescent="0.2">
      <c r="A10" s="55"/>
    </row>
    <row r="11" spans="1:1" ht="32" x14ac:dyDescent="0.2">
      <c r="A11" s="56" t="s">
        <v>104</v>
      </c>
    </row>
    <row r="12" spans="1:1" x14ac:dyDescent="0.2">
      <c r="A12" s="55"/>
    </row>
    <row r="13" spans="1:1" ht="48" x14ac:dyDescent="0.2">
      <c r="A13" s="56" t="s">
        <v>106</v>
      </c>
    </row>
    <row r="14" spans="1:1" x14ac:dyDescent="0.2">
      <c r="A14" s="55"/>
    </row>
    <row r="15" spans="1:1" ht="64" x14ac:dyDescent="0.2">
      <c r="A15" s="56" t="s">
        <v>120</v>
      </c>
    </row>
    <row r="16" spans="1:1" x14ac:dyDescent="0.2">
      <c r="A16" s="55"/>
    </row>
    <row r="17" spans="1:1" ht="32" x14ac:dyDescent="0.2">
      <c r="A17" s="56" t="s">
        <v>118</v>
      </c>
    </row>
    <row r="18" spans="1:1" x14ac:dyDescent="0.2">
      <c r="A18" s="55"/>
    </row>
    <row r="19" spans="1:1" x14ac:dyDescent="0.2">
      <c r="A19" s="55" t="s">
        <v>105</v>
      </c>
    </row>
    <row r="20" spans="1:1" x14ac:dyDescent="0.2">
      <c r="A20" s="55"/>
    </row>
    <row r="21" spans="1:1" ht="112" x14ac:dyDescent="0.2">
      <c r="A21" s="56" t="s">
        <v>109</v>
      </c>
    </row>
    <row r="22" spans="1:1" x14ac:dyDescent="0.2">
      <c r="A22" s="56"/>
    </row>
    <row r="23" spans="1:1" x14ac:dyDescent="0.2">
      <c r="A23" s="55" t="s">
        <v>111</v>
      </c>
    </row>
    <row r="24" spans="1:1" ht="32" x14ac:dyDescent="0.2">
      <c r="A24" s="65" t="s">
        <v>112</v>
      </c>
    </row>
    <row r="25" spans="1:1" x14ac:dyDescent="0.2">
      <c r="A25" s="64" t="s">
        <v>116</v>
      </c>
    </row>
    <row r="26" spans="1:1" ht="32" x14ac:dyDescent="0.2">
      <c r="A26" s="64" t="s">
        <v>110</v>
      </c>
    </row>
    <row r="27" spans="1:1" x14ac:dyDescent="0.2">
      <c r="A27" s="65" t="s">
        <v>113</v>
      </c>
    </row>
    <row r="28" spans="1:1" x14ac:dyDescent="0.2">
      <c r="A28" s="65" t="s">
        <v>114</v>
      </c>
    </row>
    <row r="29" spans="1:1" x14ac:dyDescent="0.2">
      <c r="A29" s="65" t="s">
        <v>115</v>
      </c>
    </row>
    <row r="30" spans="1:1" ht="64" x14ac:dyDescent="0.2">
      <c r="A30" s="66" t="s">
        <v>119</v>
      </c>
    </row>
    <row r="32" spans="1:1" x14ac:dyDescent="0.2">
      <c r="A32" s="61"/>
    </row>
    <row r="33" spans="1:1" x14ac:dyDescent="0.2">
      <c r="A33" s="62"/>
    </row>
    <row r="34" spans="1:1" x14ac:dyDescent="0.2">
      <c r="A34" s="60"/>
    </row>
    <row r="35" spans="1:1" x14ac:dyDescent="0.2">
      <c r="A35" s="63"/>
    </row>
    <row r="36" spans="1:1" x14ac:dyDescent="0.2">
      <c r="A36" s="62"/>
    </row>
    <row r="37" spans="1:1" x14ac:dyDescent="0.2">
      <c r="A37" s="60"/>
    </row>
    <row r="38" spans="1:1" x14ac:dyDescent="0.2">
      <c r="A38" s="55"/>
    </row>
    <row r="39" spans="1:1" x14ac:dyDescent="0.2">
      <c r="A39" s="55"/>
    </row>
    <row r="40" spans="1:1" x14ac:dyDescent="0.2">
      <c r="A40" s="55"/>
    </row>
    <row r="41" spans="1:1" x14ac:dyDescent="0.2">
      <c r="A41" s="55"/>
    </row>
    <row r="42" spans="1:1" x14ac:dyDescent="0.2">
      <c r="A42" s="55"/>
    </row>
    <row r="43" spans="1:1" x14ac:dyDescent="0.2">
      <c r="A43" s="55"/>
    </row>
    <row r="44" spans="1:1" x14ac:dyDescent="0.2">
      <c r="A44" s="55"/>
    </row>
    <row r="45" spans="1:1" x14ac:dyDescent="0.2">
      <c r="A45" s="55"/>
    </row>
    <row r="46" spans="1:1" x14ac:dyDescent="0.2">
      <c r="A46" s="55"/>
    </row>
    <row r="47" spans="1:1" x14ac:dyDescent="0.2">
      <c r="A47" s="55"/>
    </row>
    <row r="48" spans="1:1" x14ac:dyDescent="0.2">
      <c r="A48" s="55"/>
    </row>
    <row r="49" spans="1:1" x14ac:dyDescent="0.2">
      <c r="A49" s="55"/>
    </row>
    <row r="50" spans="1:1" x14ac:dyDescent="0.2">
      <c r="A50" s="55"/>
    </row>
    <row r="51" spans="1:1" x14ac:dyDescent="0.2">
      <c r="A51" s="55"/>
    </row>
    <row r="52" spans="1:1" x14ac:dyDescent="0.2">
      <c r="A52" s="55"/>
    </row>
    <row r="53" spans="1:1" x14ac:dyDescent="0.2">
      <c r="A53" s="55"/>
    </row>
    <row r="54" spans="1:1" x14ac:dyDescent="0.2">
      <c r="A54" s="55"/>
    </row>
    <row r="55" spans="1:1" x14ac:dyDescent="0.2">
      <c r="A55" s="55"/>
    </row>
    <row r="56" spans="1:1" x14ac:dyDescent="0.2">
      <c r="A56" s="55"/>
    </row>
    <row r="57" spans="1:1" x14ac:dyDescent="0.2">
      <c r="A57" s="55"/>
    </row>
    <row r="58" spans="1:1" x14ac:dyDescent="0.2">
      <c r="A58" s="55"/>
    </row>
    <row r="59" spans="1:1" x14ac:dyDescent="0.2">
      <c r="A59" s="55"/>
    </row>
    <row r="60" spans="1:1" x14ac:dyDescent="0.2">
      <c r="A60" s="55"/>
    </row>
    <row r="61" spans="1:1" x14ac:dyDescent="0.2">
      <c r="A61" s="55"/>
    </row>
    <row r="62" spans="1:1" x14ac:dyDescent="0.2">
      <c r="A62" s="55"/>
    </row>
    <row r="63" spans="1:1" x14ac:dyDescent="0.2">
      <c r="A63" s="55"/>
    </row>
    <row r="64" spans="1:1" x14ac:dyDescent="0.2">
      <c r="A64" s="55"/>
    </row>
    <row r="65" spans="1:1" x14ac:dyDescent="0.2">
      <c r="A65" s="55"/>
    </row>
    <row r="66" spans="1:1" x14ac:dyDescent="0.2">
      <c r="A66" s="55"/>
    </row>
    <row r="67" spans="1:1" x14ac:dyDescent="0.2">
      <c r="A67" s="55"/>
    </row>
    <row r="68" spans="1:1" x14ac:dyDescent="0.2">
      <c r="A68" s="55"/>
    </row>
    <row r="69" spans="1:1" x14ac:dyDescent="0.2">
      <c r="A69" s="55"/>
    </row>
    <row r="70" spans="1:1" x14ac:dyDescent="0.2">
      <c r="A70" s="55"/>
    </row>
    <row r="71" spans="1:1" x14ac:dyDescent="0.2">
      <c r="A71" s="55"/>
    </row>
    <row r="72" spans="1:1" x14ac:dyDescent="0.2">
      <c r="A72" s="55"/>
    </row>
    <row r="73" spans="1:1" x14ac:dyDescent="0.2">
      <c r="A73" s="55"/>
    </row>
    <row r="74" spans="1:1" x14ac:dyDescent="0.2">
      <c r="A74" s="55"/>
    </row>
    <row r="75" spans="1:1" x14ac:dyDescent="0.2">
      <c r="A75" s="55"/>
    </row>
    <row r="76" spans="1:1" x14ac:dyDescent="0.2">
      <c r="A76" s="55"/>
    </row>
    <row r="77" spans="1:1" x14ac:dyDescent="0.2">
      <c r="A77" s="55"/>
    </row>
    <row r="78" spans="1:1" x14ac:dyDescent="0.2">
      <c r="A78" s="55"/>
    </row>
    <row r="79" spans="1:1" x14ac:dyDescent="0.2">
      <c r="A79" s="55"/>
    </row>
    <row r="80" spans="1:1" x14ac:dyDescent="0.2">
      <c r="A80" s="55"/>
    </row>
    <row r="81" spans="1:1" x14ac:dyDescent="0.2">
      <c r="A81" s="55"/>
    </row>
    <row r="82" spans="1:1" x14ac:dyDescent="0.2">
      <c r="A82" s="55"/>
    </row>
    <row r="83" spans="1:1" x14ac:dyDescent="0.2">
      <c r="A83" s="55"/>
    </row>
    <row r="84" spans="1:1" x14ac:dyDescent="0.2">
      <c r="A84" s="55"/>
    </row>
    <row r="85" spans="1:1" x14ac:dyDescent="0.2">
      <c r="A85" s="55"/>
    </row>
    <row r="86" spans="1:1" x14ac:dyDescent="0.2">
      <c r="A86" s="55"/>
    </row>
    <row r="87" spans="1:1" x14ac:dyDescent="0.2">
      <c r="A87" s="55"/>
    </row>
    <row r="88" spans="1:1" x14ac:dyDescent="0.2">
      <c r="A88" s="55"/>
    </row>
    <row r="89" spans="1:1" x14ac:dyDescent="0.2">
      <c r="A89" s="55"/>
    </row>
    <row r="90" spans="1:1" x14ac:dyDescent="0.2">
      <c r="A90" s="55"/>
    </row>
    <row r="91" spans="1:1" x14ac:dyDescent="0.2">
      <c r="A91" s="55"/>
    </row>
    <row r="92" spans="1:1" x14ac:dyDescent="0.2">
      <c r="A92" s="55"/>
    </row>
    <row r="93" spans="1:1" x14ac:dyDescent="0.2">
      <c r="A93" s="55"/>
    </row>
    <row r="94" spans="1:1" x14ac:dyDescent="0.2">
      <c r="A94" s="55"/>
    </row>
    <row r="95" spans="1:1" x14ac:dyDescent="0.2">
      <c r="A95" s="55"/>
    </row>
    <row r="96" spans="1:1" x14ac:dyDescent="0.2">
      <c r="A96" s="55"/>
    </row>
    <row r="97" spans="1:1" x14ac:dyDescent="0.2">
      <c r="A97" s="55"/>
    </row>
    <row r="98" spans="1:1" x14ac:dyDescent="0.2">
      <c r="A98" s="55"/>
    </row>
    <row r="99" spans="1:1" x14ac:dyDescent="0.2">
      <c r="A99" s="55"/>
    </row>
    <row r="100" spans="1:1" x14ac:dyDescent="0.2">
      <c r="A100" s="55"/>
    </row>
    <row r="101" spans="1:1" x14ac:dyDescent="0.2">
      <c r="A101" s="55"/>
    </row>
    <row r="102" spans="1:1" x14ac:dyDescent="0.2">
      <c r="A102" s="55"/>
    </row>
    <row r="103" spans="1:1" x14ac:dyDescent="0.2">
      <c r="A103" s="55"/>
    </row>
    <row r="104" spans="1:1" x14ac:dyDescent="0.2">
      <c r="A104" s="55"/>
    </row>
    <row r="105" spans="1:1" x14ac:dyDescent="0.2">
      <c r="A105" s="55"/>
    </row>
    <row r="106" spans="1:1" x14ac:dyDescent="0.2">
      <c r="A106" s="55"/>
    </row>
    <row r="107" spans="1:1" x14ac:dyDescent="0.2">
      <c r="A107" s="55"/>
    </row>
    <row r="108" spans="1:1" x14ac:dyDescent="0.2">
      <c r="A108" s="55"/>
    </row>
    <row r="109" spans="1:1" x14ac:dyDescent="0.2">
      <c r="A109" s="55"/>
    </row>
    <row r="110" spans="1:1" x14ac:dyDescent="0.2">
      <c r="A110" s="55"/>
    </row>
    <row r="111" spans="1:1" x14ac:dyDescent="0.2">
      <c r="A111" s="55"/>
    </row>
    <row r="112" spans="1:1" x14ac:dyDescent="0.2">
      <c r="A112" s="55"/>
    </row>
    <row r="113" spans="1:1" x14ac:dyDescent="0.2">
      <c r="A113" s="55"/>
    </row>
    <row r="114" spans="1:1" x14ac:dyDescent="0.2">
      <c r="A114" s="55"/>
    </row>
    <row r="115" spans="1:1" x14ac:dyDescent="0.2">
      <c r="A115" s="55"/>
    </row>
    <row r="116" spans="1:1" x14ac:dyDescent="0.2">
      <c r="A116" s="55"/>
    </row>
    <row r="117" spans="1:1" x14ac:dyDescent="0.2">
      <c r="A117" s="55"/>
    </row>
    <row r="118" spans="1:1" x14ac:dyDescent="0.2">
      <c r="A118" s="55"/>
    </row>
    <row r="119" spans="1:1" x14ac:dyDescent="0.2">
      <c r="A119" s="55"/>
    </row>
    <row r="120" spans="1:1" x14ac:dyDescent="0.2">
      <c r="A120" s="55"/>
    </row>
    <row r="121" spans="1:1" x14ac:dyDescent="0.2">
      <c r="A121" s="55"/>
    </row>
    <row r="122" spans="1:1" x14ac:dyDescent="0.2">
      <c r="A122" s="55"/>
    </row>
    <row r="123" spans="1:1" x14ac:dyDescent="0.2">
      <c r="A123" s="55"/>
    </row>
    <row r="124" spans="1:1" x14ac:dyDescent="0.2">
      <c r="A124" s="55"/>
    </row>
    <row r="125" spans="1:1" x14ac:dyDescent="0.2">
      <c r="A125" s="55"/>
    </row>
    <row r="126" spans="1:1" x14ac:dyDescent="0.2">
      <c r="A126" s="55"/>
    </row>
    <row r="127" spans="1:1" x14ac:dyDescent="0.2">
      <c r="A127" s="55"/>
    </row>
    <row r="128" spans="1:1" x14ac:dyDescent="0.2">
      <c r="A128" s="55"/>
    </row>
    <row r="129" spans="1:1" x14ac:dyDescent="0.2">
      <c r="A129" s="55"/>
    </row>
    <row r="130" spans="1:1" x14ac:dyDescent="0.2">
      <c r="A130" s="55"/>
    </row>
    <row r="131" spans="1:1" x14ac:dyDescent="0.2">
      <c r="A131" s="55"/>
    </row>
    <row r="132" spans="1:1" x14ac:dyDescent="0.2">
      <c r="A132" s="55"/>
    </row>
    <row r="133" spans="1:1" x14ac:dyDescent="0.2">
      <c r="A133" s="55"/>
    </row>
    <row r="134" spans="1:1" x14ac:dyDescent="0.2">
      <c r="A134" s="55"/>
    </row>
    <row r="135" spans="1:1" x14ac:dyDescent="0.2">
      <c r="A135" s="55"/>
    </row>
    <row r="136" spans="1:1" x14ac:dyDescent="0.2">
      <c r="A136" s="55"/>
    </row>
    <row r="137" spans="1:1" x14ac:dyDescent="0.2">
      <c r="A137" s="55"/>
    </row>
    <row r="138" spans="1:1" x14ac:dyDescent="0.2">
      <c r="A138" s="55"/>
    </row>
    <row r="139" spans="1:1" x14ac:dyDescent="0.2">
      <c r="A139" s="55"/>
    </row>
    <row r="140" spans="1:1" x14ac:dyDescent="0.2">
      <c r="A140" s="55"/>
    </row>
    <row r="141" spans="1:1" x14ac:dyDescent="0.2">
      <c r="A141" s="55"/>
    </row>
    <row r="142" spans="1:1" x14ac:dyDescent="0.2">
      <c r="A142" s="55"/>
    </row>
    <row r="143" spans="1:1" x14ac:dyDescent="0.2">
      <c r="A143" s="55"/>
    </row>
    <row r="144" spans="1:1" x14ac:dyDescent="0.2">
      <c r="A144" s="55"/>
    </row>
    <row r="145" spans="1:1" x14ac:dyDescent="0.2">
      <c r="A145" s="55"/>
    </row>
    <row r="146" spans="1:1" x14ac:dyDescent="0.2">
      <c r="A146" s="55"/>
    </row>
    <row r="147" spans="1:1" x14ac:dyDescent="0.2">
      <c r="A147" s="55"/>
    </row>
    <row r="148" spans="1:1" x14ac:dyDescent="0.2">
      <c r="A148" s="55"/>
    </row>
    <row r="149" spans="1:1" x14ac:dyDescent="0.2">
      <c r="A149" s="55"/>
    </row>
    <row r="150" spans="1:1" x14ac:dyDescent="0.2">
      <c r="A150" s="55"/>
    </row>
    <row r="151" spans="1:1" x14ac:dyDescent="0.2">
      <c r="A151" s="55"/>
    </row>
    <row r="152" spans="1:1" x14ac:dyDescent="0.2">
      <c r="A152" s="55"/>
    </row>
    <row r="153" spans="1:1" x14ac:dyDescent="0.2">
      <c r="A153" s="55"/>
    </row>
    <row r="154" spans="1:1" x14ac:dyDescent="0.2">
      <c r="A154" s="55"/>
    </row>
    <row r="155" spans="1:1" x14ac:dyDescent="0.2">
      <c r="A155" s="55"/>
    </row>
    <row r="156" spans="1:1" x14ac:dyDescent="0.2">
      <c r="A156" s="55"/>
    </row>
    <row r="157" spans="1:1" x14ac:dyDescent="0.2">
      <c r="A157" s="55"/>
    </row>
    <row r="158" spans="1:1" x14ac:dyDescent="0.2">
      <c r="A158" s="55"/>
    </row>
    <row r="159" spans="1:1" x14ac:dyDescent="0.2">
      <c r="A159" s="55"/>
    </row>
    <row r="160" spans="1:1" x14ac:dyDescent="0.2">
      <c r="A160" s="55"/>
    </row>
    <row r="161" spans="1:1" x14ac:dyDescent="0.2">
      <c r="A161" s="55"/>
    </row>
    <row r="162" spans="1:1" x14ac:dyDescent="0.2">
      <c r="A162" s="55"/>
    </row>
    <row r="163" spans="1:1" x14ac:dyDescent="0.2">
      <c r="A163" s="55"/>
    </row>
    <row r="164" spans="1:1" x14ac:dyDescent="0.2">
      <c r="A164" s="55"/>
    </row>
    <row r="165" spans="1:1" x14ac:dyDescent="0.2">
      <c r="A165" s="55"/>
    </row>
    <row r="166" spans="1:1" x14ac:dyDescent="0.2">
      <c r="A166" s="55"/>
    </row>
    <row r="167" spans="1:1" x14ac:dyDescent="0.2">
      <c r="A167" s="55"/>
    </row>
    <row r="168" spans="1:1" x14ac:dyDescent="0.2">
      <c r="A168" s="55"/>
    </row>
    <row r="169" spans="1:1" x14ac:dyDescent="0.2">
      <c r="A169" s="55"/>
    </row>
    <row r="170" spans="1:1" x14ac:dyDescent="0.2">
      <c r="A170" s="55"/>
    </row>
    <row r="171" spans="1:1" x14ac:dyDescent="0.2">
      <c r="A171" s="55"/>
    </row>
    <row r="172" spans="1:1" x14ac:dyDescent="0.2">
      <c r="A172" s="55"/>
    </row>
    <row r="173" spans="1:1" x14ac:dyDescent="0.2">
      <c r="A173" s="55"/>
    </row>
    <row r="174" spans="1:1" x14ac:dyDescent="0.2">
      <c r="A174" s="55"/>
    </row>
    <row r="175" spans="1:1" x14ac:dyDescent="0.2">
      <c r="A175" s="55"/>
    </row>
    <row r="176" spans="1:1" x14ac:dyDescent="0.2">
      <c r="A176" s="55"/>
    </row>
    <row r="177" spans="1:1" x14ac:dyDescent="0.2">
      <c r="A177" s="55"/>
    </row>
    <row r="178" spans="1:1" x14ac:dyDescent="0.2">
      <c r="A178" s="55"/>
    </row>
    <row r="179" spans="1:1" x14ac:dyDescent="0.2">
      <c r="A179" s="55"/>
    </row>
    <row r="180" spans="1:1" x14ac:dyDescent="0.2">
      <c r="A180" s="55"/>
    </row>
    <row r="181" spans="1:1" x14ac:dyDescent="0.2">
      <c r="A181" s="55"/>
    </row>
    <row r="182" spans="1:1" x14ac:dyDescent="0.2">
      <c r="A182" s="55"/>
    </row>
    <row r="183" spans="1:1" x14ac:dyDescent="0.2">
      <c r="A183" s="55"/>
    </row>
    <row r="184" spans="1:1" x14ac:dyDescent="0.2">
      <c r="A184" s="55"/>
    </row>
    <row r="185" spans="1:1" x14ac:dyDescent="0.2">
      <c r="A185" s="55"/>
    </row>
    <row r="186" spans="1:1" x14ac:dyDescent="0.2">
      <c r="A186" s="55"/>
    </row>
    <row r="187" spans="1:1" x14ac:dyDescent="0.2">
      <c r="A187" s="55"/>
    </row>
    <row r="188" spans="1:1" x14ac:dyDescent="0.2">
      <c r="A188" s="55"/>
    </row>
    <row r="189" spans="1:1" x14ac:dyDescent="0.2">
      <c r="A189" s="55"/>
    </row>
    <row r="190" spans="1:1" x14ac:dyDescent="0.2">
      <c r="A190" s="55"/>
    </row>
    <row r="191" spans="1:1" x14ac:dyDescent="0.2">
      <c r="A191" s="55"/>
    </row>
    <row r="192" spans="1:1" x14ac:dyDescent="0.2">
      <c r="A192" s="55"/>
    </row>
    <row r="193" spans="1:1" x14ac:dyDescent="0.2">
      <c r="A193" s="55"/>
    </row>
    <row r="194" spans="1:1" x14ac:dyDescent="0.2">
      <c r="A194" s="55"/>
    </row>
    <row r="195" spans="1:1" x14ac:dyDescent="0.2">
      <c r="A195" s="55"/>
    </row>
    <row r="196" spans="1:1" x14ac:dyDescent="0.2">
      <c r="A196" s="55"/>
    </row>
    <row r="197" spans="1:1" x14ac:dyDescent="0.2">
      <c r="A197" s="55"/>
    </row>
    <row r="198" spans="1:1" x14ac:dyDescent="0.2">
      <c r="A198" s="55"/>
    </row>
    <row r="199" spans="1:1" x14ac:dyDescent="0.2">
      <c r="A199" s="55"/>
    </row>
    <row r="200" spans="1:1" x14ac:dyDescent="0.2">
      <c r="A200" s="55"/>
    </row>
    <row r="201" spans="1:1" x14ac:dyDescent="0.2">
      <c r="A201" s="55"/>
    </row>
    <row r="202" spans="1:1" x14ac:dyDescent="0.2">
      <c r="A202" s="55"/>
    </row>
    <row r="203" spans="1:1" x14ac:dyDescent="0.2">
      <c r="A203" s="55"/>
    </row>
    <row r="204" spans="1:1" x14ac:dyDescent="0.2">
      <c r="A204" s="55"/>
    </row>
    <row r="205" spans="1:1" x14ac:dyDescent="0.2">
      <c r="A205" s="55"/>
    </row>
    <row r="206" spans="1:1" x14ac:dyDescent="0.2">
      <c r="A206" s="55"/>
    </row>
    <row r="207" spans="1:1" x14ac:dyDescent="0.2">
      <c r="A207" s="55"/>
    </row>
    <row r="208" spans="1:1" x14ac:dyDescent="0.2">
      <c r="A208" s="55"/>
    </row>
    <row r="209" spans="1:1" x14ac:dyDescent="0.2">
      <c r="A209" s="55"/>
    </row>
    <row r="210" spans="1:1" x14ac:dyDescent="0.2">
      <c r="A210" s="55"/>
    </row>
    <row r="211" spans="1:1" x14ac:dyDescent="0.2">
      <c r="A211" s="55"/>
    </row>
    <row r="212" spans="1:1" x14ac:dyDescent="0.2">
      <c r="A212" s="55"/>
    </row>
    <row r="213" spans="1:1" x14ac:dyDescent="0.2">
      <c r="A213" s="55"/>
    </row>
    <row r="214" spans="1:1" x14ac:dyDescent="0.2">
      <c r="A214" s="55"/>
    </row>
    <row r="215" spans="1:1" x14ac:dyDescent="0.2">
      <c r="A215" s="55"/>
    </row>
    <row r="216" spans="1:1" x14ac:dyDescent="0.2">
      <c r="A216" s="55"/>
    </row>
    <row r="217" spans="1:1" x14ac:dyDescent="0.2">
      <c r="A217" s="55"/>
    </row>
    <row r="218" spans="1:1" x14ac:dyDescent="0.2">
      <c r="A218" s="55"/>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R148"/>
  <sheetViews>
    <sheetView topLeftCell="M1" zoomScale="130" zoomScaleNormal="130" workbookViewId="0">
      <pane ySplit="7" topLeftCell="A8" activePane="bottomLeft" state="frozen"/>
      <selection activeCell="C1" sqref="C1"/>
      <selection pane="bottomLeft" activeCell="F152" sqref="F152"/>
    </sheetView>
  </sheetViews>
  <sheetFormatPr baseColWidth="10" defaultColWidth="9" defaultRowHeight="16" x14ac:dyDescent="0.2"/>
  <cols>
    <col min="1" max="1" width="17.1640625" style="1" customWidth="1"/>
    <col min="2" max="2" width="32.5" style="1" customWidth="1"/>
    <col min="3" max="3" width="22.5" style="1" customWidth="1"/>
    <col min="4" max="4" width="18.83203125" style="1" bestFit="1" customWidth="1"/>
    <col min="5" max="5" width="12" style="103" bestFit="1" customWidth="1"/>
    <col min="6" max="6" width="14.6640625" style="82" customWidth="1"/>
    <col min="7" max="7" width="12" style="82" bestFit="1" customWidth="1"/>
    <col min="8" max="8" width="11.33203125" style="1" customWidth="1"/>
    <col min="9" max="9" width="12.1640625" style="1" customWidth="1"/>
    <col min="10" max="10" width="12.83203125" style="1" customWidth="1"/>
    <col min="11" max="11" width="9.83203125" style="1" customWidth="1"/>
    <col min="12" max="12" width="11" style="1" customWidth="1"/>
    <col min="13" max="13" width="9.5" style="1" customWidth="1"/>
    <col min="14" max="14" width="9.83203125" style="1" customWidth="1"/>
    <col min="15" max="15" width="14.83203125" style="1" bestFit="1" customWidth="1"/>
    <col min="16" max="16" width="12" style="1" customWidth="1"/>
    <col min="17" max="17" width="11.6640625" style="1" bestFit="1" customWidth="1"/>
    <col min="18" max="16384" width="9" style="1"/>
  </cols>
  <sheetData>
    <row r="1" spans="1:18" x14ac:dyDescent="0.2">
      <c r="A1" s="44" t="s">
        <v>122</v>
      </c>
      <c r="G1" s="99"/>
    </row>
    <row r="2" spans="1:18" x14ac:dyDescent="0.2">
      <c r="G2" s="99"/>
    </row>
    <row r="3" spans="1:18" x14ac:dyDescent="0.2">
      <c r="A3" s="44" t="s">
        <v>81</v>
      </c>
      <c r="B3" s="44" t="s">
        <v>129</v>
      </c>
      <c r="G3" s="99"/>
    </row>
    <row r="4" spans="1:18" x14ac:dyDescent="0.2">
      <c r="A4" s="53" t="s">
        <v>82</v>
      </c>
      <c r="B4" s="44" t="s">
        <v>128</v>
      </c>
    </row>
    <row r="5" spans="1:18" x14ac:dyDescent="0.2">
      <c r="A5" s="44" t="s">
        <v>83</v>
      </c>
      <c r="B5" s="59" t="s">
        <v>130</v>
      </c>
    </row>
    <row r="6" spans="1:18" ht="34" x14ac:dyDescent="0.2">
      <c r="A6" s="48" t="s">
        <v>101</v>
      </c>
      <c r="B6" s="48" t="s">
        <v>96</v>
      </c>
      <c r="C6" s="48" t="s">
        <v>76</v>
      </c>
      <c r="D6" s="48" t="s">
        <v>84</v>
      </c>
      <c r="E6" s="104" t="s">
        <v>267</v>
      </c>
      <c r="F6" s="83" t="s">
        <v>80</v>
      </c>
      <c r="G6" s="83" t="s">
        <v>9</v>
      </c>
      <c r="H6" s="70" t="s">
        <v>10</v>
      </c>
      <c r="I6" s="70" t="s">
        <v>77</v>
      </c>
      <c r="J6" s="70" t="s">
        <v>15</v>
      </c>
      <c r="K6" s="70" t="s">
        <v>86</v>
      </c>
      <c r="L6" s="70" t="s">
        <v>107</v>
      </c>
      <c r="M6" s="70" t="s">
        <v>87</v>
      </c>
      <c r="N6" s="70" t="s">
        <v>117</v>
      </c>
      <c r="O6" s="70" t="s">
        <v>78</v>
      </c>
      <c r="P6" s="48" t="s">
        <v>79</v>
      </c>
      <c r="Q6" s="1" t="s">
        <v>342</v>
      </c>
      <c r="R6" s="1" t="s">
        <v>343</v>
      </c>
    </row>
    <row r="7" spans="1:18" x14ac:dyDescent="0.2">
      <c r="A7" s="48" t="s">
        <v>102</v>
      </c>
      <c r="B7" s="80"/>
      <c r="C7" s="54"/>
      <c r="D7" s="54"/>
      <c r="E7" s="105"/>
      <c r="F7" s="84">
        <f t="shared" ref="F7:O7" si="0">SUM(F8:F393)</f>
        <v>3015</v>
      </c>
      <c r="G7" s="84">
        <f t="shared" si="0"/>
        <v>1539</v>
      </c>
      <c r="H7" s="49">
        <f t="shared" si="0"/>
        <v>0</v>
      </c>
      <c r="I7" s="49">
        <f t="shared" si="0"/>
        <v>0</v>
      </c>
      <c r="J7" s="49">
        <f t="shared" si="0"/>
        <v>0</v>
      </c>
      <c r="K7" s="49">
        <f t="shared" si="0"/>
        <v>0</v>
      </c>
      <c r="L7" s="49">
        <f t="shared" si="0"/>
        <v>20.18</v>
      </c>
      <c r="M7" s="49">
        <f t="shared" si="0"/>
        <v>0</v>
      </c>
      <c r="N7" s="49">
        <f t="shared" si="0"/>
        <v>0</v>
      </c>
      <c r="O7" s="49">
        <f t="shared" si="0"/>
        <v>21.7</v>
      </c>
      <c r="P7" s="49">
        <f>SUM(F7:O7)</f>
        <v>4595.88</v>
      </c>
      <c r="Q7" s="100">
        <f>SUM(P8:P148)</f>
        <v>4595.8799999999992</v>
      </c>
      <c r="R7" s="100">
        <f>P7-Q7</f>
        <v>0</v>
      </c>
    </row>
    <row r="8" spans="1:18" x14ac:dyDescent="0.2">
      <c r="A8" s="93">
        <v>45750</v>
      </c>
      <c r="B8" s="95" t="s">
        <v>140</v>
      </c>
      <c r="C8" s="50" t="s">
        <v>131</v>
      </c>
      <c r="D8" s="50" t="s">
        <v>132</v>
      </c>
      <c r="E8" s="106">
        <v>45</v>
      </c>
      <c r="F8" s="81">
        <v>45</v>
      </c>
      <c r="G8" s="81"/>
      <c r="H8" s="51"/>
      <c r="I8" s="51"/>
      <c r="J8" s="51"/>
      <c r="K8" s="51"/>
      <c r="L8" s="51"/>
      <c r="M8" s="51"/>
      <c r="N8" s="51"/>
      <c r="O8" s="51"/>
      <c r="P8" s="49">
        <f>SUM(F8:O8)</f>
        <v>45</v>
      </c>
    </row>
    <row r="9" spans="1:18" x14ac:dyDescent="0.2">
      <c r="A9" s="93">
        <v>45750</v>
      </c>
      <c r="B9" s="95" t="s">
        <v>141</v>
      </c>
      <c r="C9" s="50" t="s">
        <v>131</v>
      </c>
      <c r="D9" s="50" t="s">
        <v>132</v>
      </c>
      <c r="E9" s="106">
        <v>45</v>
      </c>
      <c r="F9" s="81">
        <v>45</v>
      </c>
      <c r="G9" s="81"/>
      <c r="H9" s="51"/>
      <c r="I9" s="51"/>
      <c r="J9" s="51"/>
      <c r="K9" s="51"/>
      <c r="L9" s="51"/>
      <c r="M9" s="51"/>
      <c r="N9" s="51"/>
      <c r="O9" s="51"/>
      <c r="P9" s="49">
        <f t="shared" ref="P9:P73" si="1">SUM(F9:O9)</f>
        <v>45</v>
      </c>
    </row>
    <row r="10" spans="1:18" x14ac:dyDescent="0.2">
      <c r="A10" s="93">
        <v>45769</v>
      </c>
      <c r="B10" s="95" t="s">
        <v>142</v>
      </c>
      <c r="C10" s="50" t="s">
        <v>131</v>
      </c>
      <c r="D10" s="50" t="s">
        <v>132</v>
      </c>
      <c r="E10" s="106">
        <v>45</v>
      </c>
      <c r="F10" s="81">
        <v>45</v>
      </c>
      <c r="G10" s="81"/>
      <c r="H10" s="51"/>
      <c r="I10" s="51"/>
      <c r="J10" s="51"/>
      <c r="K10" s="51"/>
      <c r="L10" s="51"/>
      <c r="M10" s="51"/>
      <c r="N10" s="51"/>
      <c r="O10" s="51"/>
      <c r="P10" s="49">
        <f t="shared" si="1"/>
        <v>45</v>
      </c>
    </row>
    <row r="11" spans="1:18" x14ac:dyDescent="0.2">
      <c r="A11" s="93">
        <v>45769</v>
      </c>
      <c r="B11" s="95" t="s">
        <v>143</v>
      </c>
      <c r="C11" s="50" t="s">
        <v>131</v>
      </c>
      <c r="D11" s="50" t="s">
        <v>132</v>
      </c>
      <c r="E11" s="106">
        <v>45</v>
      </c>
      <c r="F11" s="81">
        <v>45</v>
      </c>
      <c r="G11" s="81"/>
      <c r="H11" s="51"/>
      <c r="I11" s="51"/>
      <c r="J11" s="51"/>
      <c r="K11" s="51"/>
      <c r="L11" s="51"/>
      <c r="M11" s="51"/>
      <c r="N11" s="51"/>
      <c r="O11" s="51"/>
      <c r="P11" s="49">
        <f t="shared" si="1"/>
        <v>45</v>
      </c>
    </row>
    <row r="12" spans="1:18" x14ac:dyDescent="0.2">
      <c r="A12" s="93">
        <v>45769</v>
      </c>
      <c r="B12" s="95" t="s">
        <v>144</v>
      </c>
      <c r="C12" s="50" t="s">
        <v>131</v>
      </c>
      <c r="D12" s="50" t="s">
        <v>132</v>
      </c>
      <c r="E12" s="106">
        <v>45</v>
      </c>
      <c r="F12" s="81">
        <v>45</v>
      </c>
      <c r="G12" s="81"/>
      <c r="H12" s="51"/>
      <c r="I12" s="51"/>
      <c r="J12" s="51"/>
      <c r="K12" s="51"/>
      <c r="L12" s="51"/>
      <c r="M12" s="51"/>
      <c r="N12" s="51"/>
      <c r="O12" s="51"/>
      <c r="P12" s="49">
        <f t="shared" si="1"/>
        <v>45</v>
      </c>
    </row>
    <row r="13" spans="1:18" x14ac:dyDescent="0.2">
      <c r="A13" s="93">
        <v>45769</v>
      </c>
      <c r="B13" s="95" t="s">
        <v>145</v>
      </c>
      <c r="C13" s="50" t="s">
        <v>131</v>
      </c>
      <c r="D13" s="50" t="s">
        <v>132</v>
      </c>
      <c r="E13" s="106">
        <v>45</v>
      </c>
      <c r="F13" s="81">
        <v>45</v>
      </c>
      <c r="G13" s="81"/>
      <c r="H13" s="51"/>
      <c r="I13" s="51"/>
      <c r="J13" s="51"/>
      <c r="K13" s="51"/>
      <c r="L13" s="51"/>
      <c r="M13" s="51"/>
      <c r="N13" s="51"/>
      <c r="O13" s="51"/>
      <c r="P13" s="49">
        <f t="shared" si="1"/>
        <v>45</v>
      </c>
    </row>
    <row r="14" spans="1:18" x14ac:dyDescent="0.2">
      <c r="A14" s="93">
        <v>45770</v>
      </c>
      <c r="B14" s="95" t="s">
        <v>146</v>
      </c>
      <c r="C14" s="50" t="s">
        <v>131</v>
      </c>
      <c r="D14" s="50" t="s">
        <v>132</v>
      </c>
      <c r="E14" s="106">
        <v>45</v>
      </c>
      <c r="F14" s="81">
        <v>45</v>
      </c>
      <c r="G14" s="81"/>
      <c r="H14" s="51"/>
      <c r="I14" s="51"/>
      <c r="J14" s="51"/>
      <c r="K14" s="51"/>
      <c r="L14" s="51"/>
      <c r="M14" s="51"/>
      <c r="N14" s="51"/>
      <c r="O14" s="51"/>
      <c r="P14" s="49">
        <f t="shared" si="1"/>
        <v>45</v>
      </c>
    </row>
    <row r="15" spans="1:18" x14ac:dyDescent="0.2">
      <c r="A15" s="93">
        <v>45770</v>
      </c>
      <c r="B15" s="95" t="s">
        <v>147</v>
      </c>
      <c r="C15" s="50" t="s">
        <v>131</v>
      </c>
      <c r="D15" s="50" t="s">
        <v>132</v>
      </c>
      <c r="E15" s="106">
        <v>45</v>
      </c>
      <c r="F15" s="81">
        <v>45</v>
      </c>
      <c r="G15" s="81"/>
      <c r="H15" s="51"/>
      <c r="I15" s="51"/>
      <c r="J15" s="51"/>
      <c r="K15" s="51"/>
      <c r="L15" s="51"/>
      <c r="M15" s="51"/>
      <c r="N15" s="51"/>
      <c r="O15" s="51"/>
      <c r="P15" s="49">
        <f t="shared" si="1"/>
        <v>45</v>
      </c>
    </row>
    <row r="16" spans="1:18" x14ac:dyDescent="0.2">
      <c r="A16" s="93">
        <v>45770</v>
      </c>
      <c r="B16" s="95" t="s">
        <v>148</v>
      </c>
      <c r="C16" s="50" t="s">
        <v>131</v>
      </c>
      <c r="D16" s="50" t="s">
        <v>132</v>
      </c>
      <c r="E16" s="106">
        <v>45</v>
      </c>
      <c r="F16" s="81">
        <v>45</v>
      </c>
      <c r="G16" s="81"/>
      <c r="H16" s="51"/>
      <c r="I16" s="51"/>
      <c r="J16" s="51"/>
      <c r="K16" s="51"/>
      <c r="L16" s="51"/>
      <c r="M16" s="51"/>
      <c r="N16" s="51"/>
      <c r="O16" s="51"/>
      <c r="P16" s="49">
        <f t="shared" si="1"/>
        <v>45</v>
      </c>
    </row>
    <row r="17" spans="1:16" x14ac:dyDescent="0.2">
      <c r="A17" s="93">
        <v>45770</v>
      </c>
      <c r="B17" s="95" t="s">
        <v>149</v>
      </c>
      <c r="C17" s="50" t="s">
        <v>131</v>
      </c>
      <c r="D17" s="50" t="s">
        <v>132</v>
      </c>
      <c r="E17" s="106">
        <v>45</v>
      </c>
      <c r="F17" s="81">
        <v>45</v>
      </c>
      <c r="G17" s="81"/>
      <c r="H17" s="51"/>
      <c r="I17" s="51"/>
      <c r="J17" s="51"/>
      <c r="K17" s="51"/>
      <c r="L17" s="51"/>
      <c r="M17" s="51"/>
      <c r="N17" s="51"/>
      <c r="O17" s="51"/>
      <c r="P17" s="49">
        <f t="shared" si="1"/>
        <v>45</v>
      </c>
    </row>
    <row r="18" spans="1:16" x14ac:dyDescent="0.2">
      <c r="A18" s="93">
        <v>45771</v>
      </c>
      <c r="B18" s="95" t="s">
        <v>150</v>
      </c>
      <c r="C18" s="50" t="s">
        <v>131</v>
      </c>
      <c r="D18" s="50" t="s">
        <v>135</v>
      </c>
      <c r="E18" s="106">
        <v>9</v>
      </c>
      <c r="F18" s="81"/>
      <c r="G18" s="81">
        <v>9</v>
      </c>
      <c r="H18" s="51"/>
      <c r="I18" s="51"/>
      <c r="J18" s="51"/>
      <c r="K18" s="51"/>
      <c r="L18" s="51"/>
      <c r="M18" s="51"/>
      <c r="N18" s="51"/>
      <c r="O18" s="51"/>
      <c r="P18" s="49">
        <f t="shared" si="1"/>
        <v>9</v>
      </c>
    </row>
    <row r="19" spans="1:16" x14ac:dyDescent="0.2">
      <c r="A19" s="93">
        <v>45771</v>
      </c>
      <c r="B19" s="95" t="s">
        <v>151</v>
      </c>
      <c r="C19" s="50" t="s">
        <v>131</v>
      </c>
      <c r="D19" s="50" t="s">
        <v>135</v>
      </c>
      <c r="E19" s="106">
        <v>9</v>
      </c>
      <c r="F19" s="81"/>
      <c r="G19" s="81">
        <v>9</v>
      </c>
      <c r="H19" s="51"/>
      <c r="I19" s="51"/>
      <c r="J19" s="51"/>
      <c r="K19" s="51"/>
      <c r="L19" s="51"/>
      <c r="M19" s="51"/>
      <c r="N19" s="51"/>
      <c r="O19" s="51"/>
      <c r="P19" s="49">
        <f t="shared" si="1"/>
        <v>9</v>
      </c>
    </row>
    <row r="20" spans="1:16" x14ac:dyDescent="0.2">
      <c r="A20" s="96">
        <v>45771</v>
      </c>
      <c r="B20" s="97" t="s">
        <v>152</v>
      </c>
      <c r="C20" s="86" t="s">
        <v>131</v>
      </c>
      <c r="D20" s="86" t="s">
        <v>135</v>
      </c>
      <c r="E20" s="107">
        <v>9</v>
      </c>
      <c r="F20" s="87"/>
      <c r="G20" s="87">
        <v>9</v>
      </c>
      <c r="H20" s="51"/>
      <c r="I20" s="51"/>
      <c r="J20" s="51"/>
      <c r="K20" s="51"/>
      <c r="L20" s="51"/>
      <c r="M20" s="51"/>
      <c r="N20" s="51"/>
      <c r="O20" s="51"/>
      <c r="P20" s="49">
        <f t="shared" si="1"/>
        <v>9</v>
      </c>
    </row>
    <row r="21" spans="1:16" x14ac:dyDescent="0.2">
      <c r="A21" s="96">
        <v>45771</v>
      </c>
      <c r="B21" s="97" t="s">
        <v>153</v>
      </c>
      <c r="C21" s="86" t="s">
        <v>131</v>
      </c>
      <c r="D21" s="86" t="s">
        <v>132</v>
      </c>
      <c r="E21" s="107">
        <v>45</v>
      </c>
      <c r="F21" s="87">
        <v>45</v>
      </c>
      <c r="G21" s="87"/>
      <c r="H21" s="51"/>
      <c r="I21" s="51"/>
      <c r="J21" s="51"/>
      <c r="K21" s="51"/>
      <c r="L21" s="51"/>
      <c r="M21" s="51"/>
      <c r="N21" s="51"/>
      <c r="O21" s="51"/>
      <c r="P21" s="49">
        <f t="shared" si="1"/>
        <v>45</v>
      </c>
    </row>
    <row r="22" spans="1:16" x14ac:dyDescent="0.2">
      <c r="A22" s="93">
        <v>45771</v>
      </c>
      <c r="B22" s="95" t="s">
        <v>154</v>
      </c>
      <c r="C22" s="50" t="s">
        <v>131</v>
      </c>
      <c r="D22" s="50" t="s">
        <v>132</v>
      </c>
      <c r="E22" s="106">
        <v>45</v>
      </c>
      <c r="F22" s="81">
        <v>45</v>
      </c>
      <c r="G22" s="81"/>
      <c r="H22" s="51"/>
      <c r="I22" s="51"/>
      <c r="J22" s="51"/>
      <c r="K22" s="51"/>
      <c r="L22" s="51"/>
      <c r="M22" s="51"/>
      <c r="N22" s="51"/>
      <c r="O22" s="51"/>
      <c r="P22" s="49">
        <f t="shared" si="1"/>
        <v>45</v>
      </c>
    </row>
    <row r="23" spans="1:16" x14ac:dyDescent="0.2">
      <c r="A23" s="93">
        <v>45771</v>
      </c>
      <c r="B23" s="95" t="s">
        <v>155</v>
      </c>
      <c r="C23" s="50" t="s">
        <v>131</v>
      </c>
      <c r="D23" s="50" t="s">
        <v>134</v>
      </c>
      <c r="E23" s="106">
        <v>5</v>
      </c>
      <c r="F23" s="81"/>
      <c r="G23" s="81">
        <v>5</v>
      </c>
      <c r="H23" s="51"/>
      <c r="I23" s="51"/>
      <c r="J23" s="51"/>
      <c r="K23" s="51"/>
      <c r="L23" s="51"/>
      <c r="M23" s="51"/>
      <c r="N23" s="51"/>
      <c r="O23" s="51"/>
      <c r="P23" s="49">
        <f t="shared" si="1"/>
        <v>5</v>
      </c>
    </row>
    <row r="24" spans="1:16" x14ac:dyDescent="0.2">
      <c r="A24" s="93">
        <v>45771</v>
      </c>
      <c r="B24" s="95" t="s">
        <v>156</v>
      </c>
      <c r="C24" s="50" t="s">
        <v>131</v>
      </c>
      <c r="D24" s="50" t="s">
        <v>132</v>
      </c>
      <c r="E24" s="106">
        <v>45</v>
      </c>
      <c r="F24" s="81">
        <v>45</v>
      </c>
      <c r="G24" s="81"/>
      <c r="H24" s="51"/>
      <c r="I24" s="51"/>
      <c r="J24" s="51"/>
      <c r="K24" s="51"/>
      <c r="L24" s="51"/>
      <c r="M24" s="51"/>
      <c r="N24" s="51"/>
      <c r="O24" s="51"/>
      <c r="P24" s="49">
        <f t="shared" si="1"/>
        <v>45</v>
      </c>
    </row>
    <row r="25" spans="1:16" x14ac:dyDescent="0.2">
      <c r="A25" s="93">
        <v>45771</v>
      </c>
      <c r="B25" s="95" t="s">
        <v>157</v>
      </c>
      <c r="C25" s="50" t="s">
        <v>131</v>
      </c>
      <c r="D25" s="50" t="s">
        <v>135</v>
      </c>
      <c r="E25" s="106">
        <v>9</v>
      </c>
      <c r="F25" s="81"/>
      <c r="G25" s="81">
        <v>9</v>
      </c>
      <c r="H25" s="51"/>
      <c r="I25" s="51"/>
      <c r="J25" s="51"/>
      <c r="K25" s="51"/>
      <c r="L25" s="51"/>
      <c r="M25" s="51"/>
      <c r="N25" s="51"/>
      <c r="O25" s="51"/>
      <c r="P25" s="49">
        <f t="shared" si="1"/>
        <v>9</v>
      </c>
    </row>
    <row r="26" spans="1:16" x14ac:dyDescent="0.2">
      <c r="A26" s="93">
        <v>45771</v>
      </c>
      <c r="B26" s="95" t="s">
        <v>158</v>
      </c>
      <c r="C26" s="50" t="s">
        <v>131</v>
      </c>
      <c r="D26" s="50" t="s">
        <v>133</v>
      </c>
      <c r="E26" s="106">
        <v>50</v>
      </c>
      <c r="F26" s="81"/>
      <c r="G26" s="81">
        <v>50</v>
      </c>
      <c r="H26" s="51"/>
      <c r="I26" s="51"/>
      <c r="J26" s="51"/>
      <c r="K26" s="51"/>
      <c r="L26" s="51"/>
      <c r="M26" s="51"/>
      <c r="N26" s="51"/>
      <c r="O26" s="51"/>
      <c r="P26" s="49">
        <f t="shared" si="1"/>
        <v>50</v>
      </c>
    </row>
    <row r="27" spans="1:16" x14ac:dyDescent="0.2">
      <c r="A27" s="93">
        <v>45772</v>
      </c>
      <c r="B27" s="95" t="s">
        <v>159</v>
      </c>
      <c r="C27" s="50" t="s">
        <v>131</v>
      </c>
      <c r="D27" s="50" t="s">
        <v>132</v>
      </c>
      <c r="E27" s="106">
        <v>45</v>
      </c>
      <c r="F27" s="81">
        <v>45</v>
      </c>
      <c r="G27" s="81"/>
      <c r="H27" s="51"/>
      <c r="I27" s="51"/>
      <c r="J27" s="51"/>
      <c r="K27" s="51"/>
      <c r="L27" s="51"/>
      <c r="M27" s="51"/>
      <c r="N27" s="51"/>
      <c r="O27" s="51"/>
      <c r="P27" s="49">
        <f t="shared" si="1"/>
        <v>45</v>
      </c>
    </row>
    <row r="28" spans="1:16" x14ac:dyDescent="0.2">
      <c r="A28" s="93">
        <v>45775</v>
      </c>
      <c r="B28" s="95" t="s">
        <v>160</v>
      </c>
      <c r="C28" s="50" t="s">
        <v>131</v>
      </c>
      <c r="D28" s="50" t="s">
        <v>268</v>
      </c>
      <c r="E28" s="106">
        <v>1.7</v>
      </c>
      <c r="F28" s="81"/>
      <c r="G28" s="81"/>
      <c r="H28" s="51"/>
      <c r="I28" s="51"/>
      <c r="J28" s="51"/>
      <c r="K28" s="51"/>
      <c r="L28" s="51"/>
      <c r="M28" s="51"/>
      <c r="N28" s="51"/>
      <c r="O28" s="51">
        <v>1.7</v>
      </c>
      <c r="P28" s="49">
        <f t="shared" si="1"/>
        <v>1.7</v>
      </c>
    </row>
    <row r="29" spans="1:16" x14ac:dyDescent="0.2">
      <c r="A29" s="93">
        <v>45775</v>
      </c>
      <c r="B29" s="95" t="s">
        <v>161</v>
      </c>
      <c r="C29" s="50" t="s">
        <v>131</v>
      </c>
      <c r="D29" s="50" t="s">
        <v>135</v>
      </c>
      <c r="E29" s="106">
        <v>9</v>
      </c>
      <c r="F29" s="81"/>
      <c r="G29" s="81">
        <v>9</v>
      </c>
      <c r="H29" s="51"/>
      <c r="I29" s="51"/>
      <c r="J29" s="51"/>
      <c r="K29" s="51"/>
      <c r="L29" s="51"/>
      <c r="M29" s="51"/>
      <c r="N29" s="51"/>
      <c r="O29" s="51"/>
      <c r="P29" s="49">
        <f t="shared" si="1"/>
        <v>9</v>
      </c>
    </row>
    <row r="30" spans="1:16" x14ac:dyDescent="0.2">
      <c r="A30" s="93">
        <v>45775</v>
      </c>
      <c r="B30" s="95" t="s">
        <v>162</v>
      </c>
      <c r="C30" s="50" t="s">
        <v>131</v>
      </c>
      <c r="D30" s="50" t="s">
        <v>134</v>
      </c>
      <c r="E30" s="106">
        <v>5</v>
      </c>
      <c r="F30" s="81"/>
      <c r="G30" s="81">
        <v>5</v>
      </c>
      <c r="H30" s="51"/>
      <c r="I30" s="51"/>
      <c r="J30" s="51"/>
      <c r="K30" s="51"/>
      <c r="L30" s="51"/>
      <c r="M30" s="51"/>
      <c r="N30" s="51"/>
      <c r="O30" s="51"/>
      <c r="P30" s="49">
        <f t="shared" si="1"/>
        <v>5</v>
      </c>
    </row>
    <row r="31" spans="1:16" x14ac:dyDescent="0.2">
      <c r="A31" s="93">
        <v>45775</v>
      </c>
      <c r="B31" s="95" t="s">
        <v>163</v>
      </c>
      <c r="C31" s="50" t="s">
        <v>131</v>
      </c>
      <c r="D31" s="50" t="s">
        <v>132</v>
      </c>
      <c r="E31" s="106">
        <v>45</v>
      </c>
      <c r="F31" s="81">
        <v>45</v>
      </c>
      <c r="G31" s="81"/>
      <c r="H31" s="51"/>
      <c r="I31" s="51"/>
      <c r="J31" s="51"/>
      <c r="K31" s="51"/>
      <c r="L31" s="51"/>
      <c r="M31" s="51"/>
      <c r="N31" s="51"/>
      <c r="O31" s="51"/>
      <c r="P31" s="49">
        <f t="shared" si="1"/>
        <v>45</v>
      </c>
    </row>
    <row r="32" spans="1:16" x14ac:dyDescent="0.2">
      <c r="A32" s="93">
        <v>45776</v>
      </c>
      <c r="B32" s="95" t="s">
        <v>164</v>
      </c>
      <c r="C32" s="50" t="s">
        <v>131</v>
      </c>
      <c r="D32" s="50" t="s">
        <v>132</v>
      </c>
      <c r="E32" s="106">
        <v>35</v>
      </c>
      <c r="F32" s="81"/>
      <c r="G32" s="79">
        <v>35</v>
      </c>
      <c r="H32" s="51"/>
      <c r="I32" s="51"/>
      <c r="J32" s="51"/>
      <c r="K32" s="51"/>
      <c r="L32" s="51"/>
      <c r="M32" s="51"/>
      <c r="N32" s="51"/>
      <c r="O32" s="51"/>
      <c r="P32" s="49">
        <f t="shared" si="1"/>
        <v>35</v>
      </c>
    </row>
    <row r="33" spans="1:16" x14ac:dyDescent="0.2">
      <c r="A33" s="93">
        <v>45777</v>
      </c>
      <c r="B33" s="95" t="s">
        <v>165</v>
      </c>
      <c r="C33" s="50" t="s">
        <v>131</v>
      </c>
      <c r="D33" s="50" t="s">
        <v>135</v>
      </c>
      <c r="E33" s="106">
        <v>9</v>
      </c>
      <c r="F33" s="81"/>
      <c r="G33" s="79">
        <v>9</v>
      </c>
      <c r="H33" s="51"/>
      <c r="I33" s="51"/>
      <c r="J33" s="51"/>
      <c r="K33" s="51"/>
      <c r="L33" s="51"/>
      <c r="M33" s="51"/>
      <c r="N33" s="51"/>
      <c r="O33" s="51"/>
      <c r="P33" s="49">
        <f t="shared" si="1"/>
        <v>9</v>
      </c>
    </row>
    <row r="34" spans="1:16" x14ac:dyDescent="0.2">
      <c r="A34" s="93">
        <v>45777</v>
      </c>
      <c r="B34" s="95" t="s">
        <v>166</v>
      </c>
      <c r="C34" s="50" t="s">
        <v>131</v>
      </c>
      <c r="D34" s="50" t="s">
        <v>132</v>
      </c>
      <c r="E34" s="106">
        <v>45</v>
      </c>
      <c r="F34" s="81"/>
      <c r="G34" s="79">
        <v>45</v>
      </c>
      <c r="H34" s="51"/>
      <c r="I34" s="51"/>
      <c r="J34" s="51"/>
      <c r="K34" s="51"/>
      <c r="L34" s="51"/>
      <c r="M34" s="51"/>
      <c r="N34" s="51"/>
      <c r="O34" s="51"/>
      <c r="P34" s="49">
        <f t="shared" si="1"/>
        <v>45</v>
      </c>
    </row>
    <row r="35" spans="1:16" x14ac:dyDescent="0.2">
      <c r="A35" s="93">
        <v>45777</v>
      </c>
      <c r="B35" s="95" t="s">
        <v>167</v>
      </c>
      <c r="C35" s="50" t="s">
        <v>131</v>
      </c>
      <c r="D35" s="50" t="s">
        <v>135</v>
      </c>
      <c r="E35" s="106">
        <v>9</v>
      </c>
      <c r="F35" s="81"/>
      <c r="G35" s="79">
        <v>9</v>
      </c>
      <c r="H35" s="51"/>
      <c r="I35" s="51"/>
      <c r="J35" s="51"/>
      <c r="K35" s="51"/>
      <c r="L35" s="51"/>
      <c r="M35" s="51"/>
      <c r="N35" s="51"/>
      <c r="O35" s="51"/>
      <c r="P35" s="49">
        <f t="shared" si="1"/>
        <v>9</v>
      </c>
    </row>
    <row r="36" spans="1:16" x14ac:dyDescent="0.2">
      <c r="A36" s="93">
        <v>45777</v>
      </c>
      <c r="B36" s="95" t="s">
        <v>168</v>
      </c>
      <c r="C36" s="50" t="s">
        <v>131</v>
      </c>
      <c r="D36" s="50" t="s">
        <v>139</v>
      </c>
      <c r="E36" s="106">
        <v>10</v>
      </c>
      <c r="F36" s="81"/>
      <c r="G36" s="79">
        <v>10</v>
      </c>
      <c r="H36" s="51"/>
      <c r="I36" s="51"/>
      <c r="J36" s="51"/>
      <c r="K36" s="51"/>
      <c r="L36" s="51"/>
      <c r="M36" s="51"/>
      <c r="N36" s="51"/>
      <c r="O36" s="51"/>
      <c r="P36" s="49">
        <f t="shared" si="1"/>
        <v>10</v>
      </c>
    </row>
    <row r="37" spans="1:16" x14ac:dyDescent="0.2">
      <c r="A37" s="93">
        <v>45783</v>
      </c>
      <c r="B37" s="95" t="s">
        <v>169</v>
      </c>
      <c r="C37" s="50" t="s">
        <v>131</v>
      </c>
      <c r="D37" s="50" t="s">
        <v>132</v>
      </c>
      <c r="E37" s="106">
        <v>45</v>
      </c>
      <c r="F37" s="81"/>
      <c r="G37" s="79">
        <v>45</v>
      </c>
      <c r="H37" s="51"/>
      <c r="I37" s="51"/>
      <c r="J37" s="51"/>
      <c r="K37" s="51"/>
      <c r="L37" s="51"/>
      <c r="M37" s="51"/>
      <c r="N37" s="51"/>
      <c r="O37" s="51"/>
      <c r="P37" s="49">
        <f t="shared" si="1"/>
        <v>45</v>
      </c>
    </row>
    <row r="38" spans="1:16" x14ac:dyDescent="0.2">
      <c r="A38" s="93">
        <v>45783</v>
      </c>
      <c r="B38" s="95" t="s">
        <v>170</v>
      </c>
      <c r="C38" s="50" t="s">
        <v>131</v>
      </c>
      <c r="D38" s="50" t="s">
        <v>134</v>
      </c>
      <c r="E38" s="106">
        <v>10</v>
      </c>
      <c r="F38" s="81"/>
      <c r="G38" s="79">
        <v>10</v>
      </c>
      <c r="H38" s="51"/>
      <c r="I38" s="51"/>
      <c r="J38" s="51"/>
      <c r="K38" s="51"/>
      <c r="L38" s="51"/>
      <c r="M38" s="51"/>
      <c r="N38" s="51"/>
      <c r="O38" s="51"/>
      <c r="P38" s="49">
        <f t="shared" si="1"/>
        <v>10</v>
      </c>
    </row>
    <row r="39" spans="1:16" x14ac:dyDescent="0.2">
      <c r="A39" s="93">
        <v>45783</v>
      </c>
      <c r="B39" s="95" t="s">
        <v>171</v>
      </c>
      <c r="C39" s="50" t="s">
        <v>131</v>
      </c>
      <c r="D39" s="50" t="s">
        <v>138</v>
      </c>
      <c r="E39" s="106">
        <v>90</v>
      </c>
      <c r="F39" s="79">
        <v>90</v>
      </c>
      <c r="G39" s="51"/>
      <c r="H39" s="51"/>
      <c r="I39" s="51"/>
      <c r="J39" s="51"/>
      <c r="K39" s="51"/>
      <c r="L39" s="51"/>
      <c r="M39" s="51"/>
      <c r="N39" s="51"/>
      <c r="O39" s="51"/>
      <c r="P39" s="49">
        <f>SUM(F39:O39)</f>
        <v>90</v>
      </c>
    </row>
    <row r="40" spans="1:16" x14ac:dyDescent="0.2">
      <c r="A40" s="93">
        <v>45783</v>
      </c>
      <c r="B40" s="95" t="s">
        <v>172</v>
      </c>
      <c r="C40" s="50" t="s">
        <v>131</v>
      </c>
      <c r="D40" s="50" t="s">
        <v>132</v>
      </c>
      <c r="E40" s="106">
        <v>45</v>
      </c>
      <c r="F40" s="79">
        <v>45</v>
      </c>
      <c r="G40" s="51"/>
      <c r="H40" s="51"/>
      <c r="I40" s="51"/>
      <c r="J40" s="51"/>
      <c r="K40" s="51"/>
      <c r="L40" s="51"/>
      <c r="M40" s="51"/>
      <c r="N40" s="51"/>
      <c r="O40" s="51"/>
      <c r="P40" s="49">
        <f>SUM(F40:O40)</f>
        <v>45</v>
      </c>
    </row>
    <row r="41" spans="1:16" x14ac:dyDescent="0.2">
      <c r="A41" s="93">
        <v>45784</v>
      </c>
      <c r="B41" s="95" t="s">
        <v>173</v>
      </c>
      <c r="C41" s="50" t="s">
        <v>131</v>
      </c>
      <c r="D41" s="50" t="s">
        <v>138</v>
      </c>
      <c r="E41" s="106">
        <v>90</v>
      </c>
      <c r="F41" s="79">
        <v>90</v>
      </c>
      <c r="G41" s="51"/>
      <c r="H41" s="51"/>
      <c r="I41" s="51"/>
      <c r="J41" s="51"/>
      <c r="K41" s="51"/>
      <c r="L41" s="51"/>
      <c r="M41" s="51"/>
      <c r="N41" s="51"/>
      <c r="O41" s="51"/>
      <c r="P41" s="49">
        <f>SUM(F41:O41)</f>
        <v>90</v>
      </c>
    </row>
    <row r="42" spans="1:16" x14ac:dyDescent="0.2">
      <c r="A42" s="93">
        <v>45785</v>
      </c>
      <c r="B42" s="95" t="s">
        <v>174</v>
      </c>
      <c r="C42" s="50" t="s">
        <v>131</v>
      </c>
      <c r="D42" s="50" t="s">
        <v>132</v>
      </c>
      <c r="E42" s="106">
        <v>45</v>
      </c>
      <c r="F42" s="79">
        <v>45</v>
      </c>
      <c r="G42" s="51"/>
      <c r="H42" s="51"/>
      <c r="I42" s="51"/>
      <c r="J42" s="51"/>
      <c r="K42" s="51"/>
      <c r="L42" s="51"/>
      <c r="M42" s="51"/>
      <c r="N42" s="51"/>
      <c r="O42" s="51"/>
      <c r="P42" s="49">
        <f>SUM(F42:O42)</f>
        <v>45</v>
      </c>
    </row>
    <row r="43" spans="1:16" x14ac:dyDescent="0.2">
      <c r="A43" s="93">
        <v>45785</v>
      </c>
      <c r="B43" s="95" t="s">
        <v>175</v>
      </c>
      <c r="C43" s="50" t="s">
        <v>131</v>
      </c>
      <c r="D43" s="50" t="s">
        <v>134</v>
      </c>
      <c r="E43" s="106">
        <v>5</v>
      </c>
      <c r="F43" s="81"/>
      <c r="G43" s="79">
        <v>5</v>
      </c>
      <c r="H43" s="51"/>
      <c r="I43" s="51"/>
      <c r="J43" s="51"/>
      <c r="K43" s="51"/>
      <c r="L43" s="51"/>
      <c r="M43" s="51"/>
      <c r="N43" s="51"/>
      <c r="O43" s="51"/>
      <c r="P43" s="49">
        <f t="shared" si="1"/>
        <v>5</v>
      </c>
    </row>
    <row r="44" spans="1:16" x14ac:dyDescent="0.2">
      <c r="A44" s="93">
        <v>45796</v>
      </c>
      <c r="B44" s="95" t="s">
        <v>176</v>
      </c>
      <c r="C44" s="50" t="s">
        <v>131</v>
      </c>
      <c r="D44" s="50" t="s">
        <v>132</v>
      </c>
      <c r="E44" s="106">
        <v>45</v>
      </c>
      <c r="F44" s="79">
        <v>45</v>
      </c>
      <c r="H44" s="51"/>
      <c r="I44" s="51"/>
      <c r="J44" s="51"/>
      <c r="K44" s="51"/>
      <c r="L44" s="51"/>
      <c r="M44" s="51"/>
      <c r="N44" s="51"/>
      <c r="O44" s="51"/>
      <c r="P44" s="49">
        <f>SUM(F44:O44)</f>
        <v>45</v>
      </c>
    </row>
    <row r="45" spans="1:16" x14ac:dyDescent="0.2">
      <c r="A45" s="93">
        <v>45797</v>
      </c>
      <c r="B45" s="95" t="s">
        <v>177</v>
      </c>
      <c r="C45" s="50" t="s">
        <v>131</v>
      </c>
      <c r="D45" s="50" t="s">
        <v>135</v>
      </c>
      <c r="E45" s="106">
        <v>9</v>
      </c>
      <c r="F45" s="81"/>
      <c r="G45" s="79">
        <v>9</v>
      </c>
      <c r="H45" s="51"/>
      <c r="I45" s="51"/>
      <c r="J45" s="51"/>
      <c r="K45" s="51"/>
      <c r="L45" s="51"/>
      <c r="M45" s="51"/>
      <c r="N45" s="51"/>
      <c r="O45" s="51"/>
      <c r="P45" s="49">
        <f t="shared" si="1"/>
        <v>9</v>
      </c>
    </row>
    <row r="46" spans="1:16" x14ac:dyDescent="0.2">
      <c r="A46" s="93">
        <v>45798</v>
      </c>
      <c r="B46" s="95" t="s">
        <v>178</v>
      </c>
      <c r="C46" s="50" t="s">
        <v>131</v>
      </c>
      <c r="D46" s="50" t="s">
        <v>132</v>
      </c>
      <c r="E46" s="106">
        <v>45</v>
      </c>
      <c r="F46" s="81">
        <v>45</v>
      </c>
      <c r="G46" s="79"/>
      <c r="H46" s="51"/>
      <c r="I46" s="51"/>
      <c r="J46" s="51"/>
      <c r="K46" s="51"/>
      <c r="L46" s="51"/>
      <c r="M46" s="51"/>
      <c r="N46" s="51"/>
      <c r="O46" s="51"/>
      <c r="P46" s="49">
        <f t="shared" si="1"/>
        <v>45</v>
      </c>
    </row>
    <row r="47" spans="1:16" x14ac:dyDescent="0.2">
      <c r="A47" s="93">
        <v>45799</v>
      </c>
      <c r="B47" s="95" t="s">
        <v>179</v>
      </c>
      <c r="C47" s="50" t="s">
        <v>131</v>
      </c>
      <c r="D47" s="50" t="s">
        <v>135</v>
      </c>
      <c r="E47" s="106">
        <v>9</v>
      </c>
      <c r="F47" s="81"/>
      <c r="G47" s="79">
        <v>9</v>
      </c>
      <c r="H47" s="51"/>
      <c r="I47" s="51"/>
      <c r="J47" s="51"/>
      <c r="K47" s="51"/>
      <c r="L47" s="51"/>
      <c r="M47" s="51"/>
      <c r="N47" s="51"/>
      <c r="O47" s="51"/>
      <c r="P47" s="49">
        <f t="shared" si="1"/>
        <v>9</v>
      </c>
    </row>
    <row r="48" spans="1:16" x14ac:dyDescent="0.2">
      <c r="A48" s="93">
        <v>45804</v>
      </c>
      <c r="B48" s="95" t="s">
        <v>180</v>
      </c>
      <c r="C48" s="50" t="s">
        <v>131</v>
      </c>
      <c r="D48" s="50"/>
      <c r="E48" s="106">
        <v>30</v>
      </c>
      <c r="F48" s="81"/>
      <c r="G48" s="79">
        <v>30</v>
      </c>
      <c r="H48" s="51"/>
      <c r="I48" s="51"/>
      <c r="J48" s="51"/>
      <c r="K48" s="51"/>
      <c r="L48" s="51"/>
      <c r="M48" s="51"/>
      <c r="N48" s="51"/>
      <c r="O48" s="51"/>
      <c r="P48" s="49">
        <f t="shared" si="1"/>
        <v>30</v>
      </c>
    </row>
    <row r="49" spans="1:16" x14ac:dyDescent="0.2">
      <c r="A49" s="93">
        <v>45804</v>
      </c>
      <c r="B49" s="95" t="s">
        <v>181</v>
      </c>
      <c r="C49" s="50" t="s">
        <v>131</v>
      </c>
      <c r="D49" s="50" t="s">
        <v>135</v>
      </c>
      <c r="E49" s="106">
        <v>9</v>
      </c>
      <c r="F49" s="81"/>
      <c r="G49" s="79">
        <v>9</v>
      </c>
      <c r="H49" s="51"/>
      <c r="I49" s="51"/>
      <c r="J49" s="51"/>
      <c r="K49" s="51"/>
      <c r="L49" s="51"/>
      <c r="M49" s="51"/>
      <c r="N49" s="51"/>
      <c r="O49" s="51"/>
      <c r="P49" s="49">
        <f t="shared" si="1"/>
        <v>9</v>
      </c>
    </row>
    <row r="50" spans="1:16" x14ac:dyDescent="0.2">
      <c r="A50" s="93">
        <v>45804</v>
      </c>
      <c r="B50" s="95" t="s">
        <v>282</v>
      </c>
      <c r="C50" s="50" t="s">
        <v>131</v>
      </c>
      <c r="D50" s="50" t="s">
        <v>341</v>
      </c>
      <c r="E50" s="106">
        <v>20</v>
      </c>
      <c r="F50" s="81"/>
      <c r="G50" s="79"/>
      <c r="H50" s="51"/>
      <c r="I50" s="51"/>
      <c r="J50" s="51"/>
      <c r="K50" s="51"/>
      <c r="L50" s="51"/>
      <c r="M50" s="51"/>
      <c r="N50" s="51"/>
      <c r="O50" s="51">
        <v>20</v>
      </c>
      <c r="P50" s="49">
        <f t="shared" si="1"/>
        <v>20</v>
      </c>
    </row>
    <row r="51" spans="1:16" x14ac:dyDescent="0.2">
      <c r="A51" s="93">
        <v>45805</v>
      </c>
      <c r="B51" s="95" t="s">
        <v>182</v>
      </c>
      <c r="C51" s="50" t="s">
        <v>131</v>
      </c>
      <c r="D51" s="50" t="s">
        <v>135</v>
      </c>
      <c r="E51" s="106">
        <v>9</v>
      </c>
      <c r="F51" s="81"/>
      <c r="G51" s="79">
        <v>9</v>
      </c>
      <c r="H51" s="51"/>
      <c r="I51" s="51"/>
      <c r="J51" s="51"/>
      <c r="K51" s="51"/>
      <c r="L51" s="51"/>
      <c r="M51" s="51"/>
      <c r="N51" s="51"/>
      <c r="O51" s="51"/>
      <c r="P51" s="49">
        <f t="shared" si="1"/>
        <v>9</v>
      </c>
    </row>
    <row r="52" spans="1:16" x14ac:dyDescent="0.2">
      <c r="A52" s="93">
        <v>45807</v>
      </c>
      <c r="B52" s="95" t="s">
        <v>183</v>
      </c>
      <c r="C52" s="50" t="s">
        <v>131</v>
      </c>
      <c r="D52" s="50" t="s">
        <v>133</v>
      </c>
      <c r="E52" s="106">
        <v>50</v>
      </c>
      <c r="F52" s="81"/>
      <c r="G52" s="81">
        <v>50</v>
      </c>
      <c r="H52" s="51"/>
      <c r="I52" s="51"/>
      <c r="J52" s="51"/>
      <c r="K52" s="51"/>
      <c r="L52" s="51"/>
      <c r="M52" s="51"/>
      <c r="N52" s="51"/>
      <c r="O52" s="51"/>
      <c r="P52" s="49">
        <f t="shared" si="1"/>
        <v>50</v>
      </c>
    </row>
    <row r="53" spans="1:16" x14ac:dyDescent="0.2">
      <c r="A53" s="93">
        <v>45811</v>
      </c>
      <c r="B53" s="95" t="s">
        <v>184</v>
      </c>
      <c r="C53" s="50" t="s">
        <v>131</v>
      </c>
      <c r="D53" s="50" t="s">
        <v>132</v>
      </c>
      <c r="E53" s="106">
        <v>45</v>
      </c>
      <c r="F53" s="81">
        <v>45</v>
      </c>
      <c r="G53" s="81"/>
      <c r="H53" s="51"/>
      <c r="I53" s="51"/>
      <c r="J53" s="51"/>
      <c r="K53" s="51"/>
      <c r="L53" s="51"/>
      <c r="M53" s="51"/>
      <c r="N53" s="51"/>
      <c r="O53" s="51"/>
      <c r="P53" s="49">
        <f t="shared" si="1"/>
        <v>45</v>
      </c>
    </row>
    <row r="54" spans="1:16" x14ac:dyDescent="0.2">
      <c r="A54" s="93">
        <v>45811</v>
      </c>
      <c r="B54" s="95" t="s">
        <v>185</v>
      </c>
      <c r="C54" s="50" t="s">
        <v>131</v>
      </c>
      <c r="D54" s="50" t="s">
        <v>132</v>
      </c>
      <c r="E54" s="106">
        <v>45</v>
      </c>
      <c r="F54" s="81">
        <v>45</v>
      </c>
      <c r="G54" s="81"/>
      <c r="H54" s="51"/>
      <c r="I54" s="51"/>
      <c r="J54" s="51"/>
      <c r="K54" s="51"/>
      <c r="L54" s="51"/>
      <c r="M54" s="51"/>
      <c r="N54" s="51"/>
      <c r="O54" s="51"/>
      <c r="P54" s="49">
        <f t="shared" si="1"/>
        <v>45</v>
      </c>
    </row>
    <row r="55" spans="1:16" x14ac:dyDescent="0.2">
      <c r="A55" s="93">
        <v>45817</v>
      </c>
      <c r="B55" s="95" t="s">
        <v>186</v>
      </c>
      <c r="C55" s="50" t="s">
        <v>131</v>
      </c>
      <c r="D55" s="50" t="s">
        <v>135</v>
      </c>
      <c r="E55" s="106">
        <v>45</v>
      </c>
      <c r="F55" s="81"/>
      <c r="G55" s="81">
        <v>9</v>
      </c>
      <c r="H55" s="51"/>
      <c r="I55" s="51"/>
      <c r="J55" s="51"/>
      <c r="K55" s="51"/>
      <c r="L55" s="51"/>
      <c r="M55" s="51"/>
      <c r="N55" s="51"/>
      <c r="O55" s="51"/>
      <c r="P55" s="49">
        <f t="shared" si="1"/>
        <v>9</v>
      </c>
    </row>
    <row r="56" spans="1:16" x14ac:dyDescent="0.2">
      <c r="A56" s="93">
        <v>45817</v>
      </c>
      <c r="B56" s="95" t="s">
        <v>187</v>
      </c>
      <c r="C56" s="50" t="s">
        <v>131</v>
      </c>
      <c r="D56" s="50" t="s">
        <v>132</v>
      </c>
      <c r="E56" s="106">
        <v>9</v>
      </c>
      <c r="F56" s="81">
        <v>45</v>
      </c>
      <c r="G56" s="81"/>
      <c r="H56" s="51"/>
      <c r="I56" s="51"/>
      <c r="J56" s="51"/>
      <c r="K56" s="51"/>
      <c r="L56" s="51"/>
      <c r="M56" s="51"/>
      <c r="N56" s="51"/>
      <c r="O56" s="51"/>
      <c r="P56" s="49">
        <f t="shared" si="1"/>
        <v>45</v>
      </c>
    </row>
    <row r="57" spans="1:16" x14ac:dyDescent="0.2">
      <c r="A57" s="93">
        <v>45818</v>
      </c>
      <c r="B57" s="95" t="s">
        <v>188</v>
      </c>
      <c r="C57" s="50" t="s">
        <v>131</v>
      </c>
      <c r="D57" s="50" t="s">
        <v>132</v>
      </c>
      <c r="E57" s="106">
        <v>60</v>
      </c>
      <c r="F57" s="81">
        <v>45</v>
      </c>
      <c r="G57" s="81"/>
      <c r="H57" s="51"/>
      <c r="I57" s="51"/>
      <c r="J57" s="51"/>
      <c r="K57" s="51"/>
      <c r="L57" s="51"/>
      <c r="M57" s="51"/>
      <c r="N57" s="51"/>
      <c r="O57" s="51"/>
      <c r="P57" s="49">
        <f t="shared" si="1"/>
        <v>45</v>
      </c>
    </row>
    <row r="58" spans="1:16" x14ac:dyDescent="0.2">
      <c r="A58" s="93">
        <v>45818</v>
      </c>
      <c r="B58" s="95" t="s">
        <v>189</v>
      </c>
      <c r="C58" s="50" t="s">
        <v>131</v>
      </c>
      <c r="D58" s="50" t="s">
        <v>135</v>
      </c>
      <c r="E58" s="106">
        <v>9</v>
      </c>
      <c r="G58" s="81">
        <v>9</v>
      </c>
      <c r="H58" s="51"/>
      <c r="I58" s="51"/>
      <c r="J58" s="51"/>
      <c r="K58" s="51"/>
      <c r="L58" s="51"/>
      <c r="M58" s="51"/>
      <c r="N58" s="51"/>
      <c r="O58" s="51"/>
      <c r="P58" s="49">
        <f>SUM(G58:O58)</f>
        <v>9</v>
      </c>
    </row>
    <row r="59" spans="1:16" x14ac:dyDescent="0.2">
      <c r="A59" s="93">
        <v>45818</v>
      </c>
      <c r="B59" s="95" t="s">
        <v>190</v>
      </c>
      <c r="C59" s="50" t="s">
        <v>131</v>
      </c>
      <c r="D59" s="50" t="s">
        <v>133</v>
      </c>
      <c r="E59" s="106">
        <v>45</v>
      </c>
      <c r="F59" s="81"/>
      <c r="G59" s="81">
        <v>60</v>
      </c>
      <c r="H59" s="51"/>
      <c r="I59" s="51"/>
      <c r="J59" s="51"/>
      <c r="K59" s="51"/>
      <c r="L59" s="51"/>
      <c r="M59" s="51"/>
      <c r="N59" s="51"/>
      <c r="O59" s="51"/>
      <c r="P59" s="49">
        <f t="shared" si="1"/>
        <v>60</v>
      </c>
    </row>
    <row r="60" spans="1:16" x14ac:dyDescent="0.2">
      <c r="A60" s="93">
        <v>45824</v>
      </c>
      <c r="B60" s="95" t="s">
        <v>191</v>
      </c>
      <c r="C60" s="50" t="s">
        <v>131</v>
      </c>
      <c r="D60" s="50" t="s">
        <v>135</v>
      </c>
      <c r="E60" s="106">
        <v>50</v>
      </c>
      <c r="F60" s="81"/>
      <c r="G60" s="81">
        <v>9</v>
      </c>
      <c r="H60" s="51"/>
      <c r="I60" s="51"/>
      <c r="J60" s="51"/>
      <c r="K60" s="51"/>
      <c r="L60" s="51"/>
      <c r="M60" s="51"/>
      <c r="N60" s="51"/>
      <c r="O60" s="51"/>
      <c r="P60" s="49">
        <f t="shared" si="1"/>
        <v>9</v>
      </c>
    </row>
    <row r="61" spans="1:16" x14ac:dyDescent="0.2">
      <c r="A61" s="93">
        <v>45824</v>
      </c>
      <c r="B61" s="95" t="s">
        <v>192</v>
      </c>
      <c r="C61" s="50" t="s">
        <v>131</v>
      </c>
      <c r="D61" s="50" t="s">
        <v>133</v>
      </c>
      <c r="E61" s="106">
        <v>9</v>
      </c>
      <c r="F61" s="81"/>
      <c r="G61" s="81">
        <v>50</v>
      </c>
      <c r="H61" s="51"/>
      <c r="I61" s="51"/>
      <c r="J61" s="51"/>
      <c r="K61" s="51"/>
      <c r="L61" s="51"/>
      <c r="M61" s="51"/>
      <c r="N61" s="51"/>
      <c r="O61" s="51"/>
      <c r="P61" s="49">
        <f t="shared" si="1"/>
        <v>50</v>
      </c>
    </row>
    <row r="62" spans="1:16" x14ac:dyDescent="0.2">
      <c r="A62" s="93">
        <v>45876</v>
      </c>
      <c r="B62" s="95" t="s">
        <v>193</v>
      </c>
      <c r="C62" s="50" t="s">
        <v>131</v>
      </c>
      <c r="D62" s="50" t="s">
        <v>132</v>
      </c>
      <c r="E62" s="106">
        <v>45</v>
      </c>
      <c r="F62" s="85">
        <v>45</v>
      </c>
      <c r="G62" s="85"/>
      <c r="H62" s="51"/>
      <c r="I62" s="51"/>
      <c r="J62" s="51"/>
      <c r="K62" s="51"/>
      <c r="L62" s="51"/>
      <c r="M62" s="51"/>
      <c r="N62" s="51"/>
      <c r="O62" s="51"/>
      <c r="P62" s="49">
        <f t="shared" si="1"/>
        <v>45</v>
      </c>
    </row>
    <row r="63" spans="1:16" x14ac:dyDescent="0.2">
      <c r="A63" s="93">
        <v>45876</v>
      </c>
      <c r="B63" s="95" t="s">
        <v>194</v>
      </c>
      <c r="C63" s="50" t="s">
        <v>131</v>
      </c>
      <c r="D63" s="50" t="s">
        <v>269</v>
      </c>
      <c r="E63" s="106">
        <v>36</v>
      </c>
      <c r="F63" s="85"/>
      <c r="G63" s="85">
        <v>36</v>
      </c>
      <c r="H63" s="51"/>
      <c r="I63" s="51"/>
      <c r="J63" s="51"/>
      <c r="K63" s="51"/>
      <c r="L63" s="51"/>
      <c r="M63" s="51"/>
      <c r="N63" s="51"/>
      <c r="O63" s="51"/>
      <c r="P63" s="49">
        <f t="shared" si="1"/>
        <v>36</v>
      </c>
    </row>
    <row r="64" spans="1:16" x14ac:dyDescent="0.2">
      <c r="A64" s="93">
        <v>45882</v>
      </c>
      <c r="B64" s="95" t="s">
        <v>195</v>
      </c>
      <c r="C64" s="50" t="s">
        <v>131</v>
      </c>
      <c r="D64" s="50" t="s">
        <v>132</v>
      </c>
      <c r="E64" s="106">
        <v>45</v>
      </c>
      <c r="F64" s="85">
        <v>45</v>
      </c>
      <c r="G64" s="85"/>
      <c r="H64" s="51"/>
      <c r="I64" s="51"/>
      <c r="J64" s="51"/>
      <c r="K64" s="51"/>
      <c r="L64" s="51"/>
      <c r="M64" s="51"/>
      <c r="N64" s="51"/>
      <c r="O64" s="51"/>
      <c r="P64" s="49">
        <f t="shared" si="1"/>
        <v>45</v>
      </c>
    </row>
    <row r="65" spans="1:16" x14ac:dyDescent="0.2">
      <c r="A65" s="93">
        <v>45882</v>
      </c>
      <c r="B65" s="95" t="s">
        <v>196</v>
      </c>
      <c r="C65" s="50" t="s">
        <v>131</v>
      </c>
      <c r="D65" s="50" t="s">
        <v>132</v>
      </c>
      <c r="E65" s="106">
        <v>45</v>
      </c>
      <c r="F65" s="85">
        <v>45</v>
      </c>
      <c r="G65" s="85"/>
      <c r="H65" s="51"/>
      <c r="I65" s="51"/>
      <c r="J65" s="51"/>
      <c r="K65" s="51"/>
      <c r="L65" s="51"/>
      <c r="M65" s="51"/>
      <c r="N65" s="51"/>
      <c r="O65" s="51"/>
      <c r="P65" s="49">
        <f t="shared" si="1"/>
        <v>45</v>
      </c>
    </row>
    <row r="66" spans="1:16" x14ac:dyDescent="0.2">
      <c r="A66" s="93">
        <v>45882</v>
      </c>
      <c r="B66" s="95" t="s">
        <v>197</v>
      </c>
      <c r="C66" s="50" t="s">
        <v>131</v>
      </c>
      <c r="D66" s="50" t="s">
        <v>132</v>
      </c>
      <c r="E66" s="106">
        <v>45</v>
      </c>
      <c r="F66" s="85">
        <v>45</v>
      </c>
      <c r="G66" s="85"/>
      <c r="H66" s="51"/>
      <c r="I66" s="51"/>
      <c r="J66" s="51"/>
      <c r="K66" s="51"/>
      <c r="L66" s="51"/>
      <c r="M66" s="51"/>
      <c r="N66" s="51"/>
      <c r="O66" s="51"/>
      <c r="P66" s="49">
        <f t="shared" si="1"/>
        <v>45</v>
      </c>
    </row>
    <row r="67" spans="1:16" x14ac:dyDescent="0.2">
      <c r="A67" s="93">
        <v>45882</v>
      </c>
      <c r="B67" s="95" t="s">
        <v>198</v>
      </c>
      <c r="C67" s="50" t="s">
        <v>131</v>
      </c>
      <c r="D67" s="50" t="s">
        <v>269</v>
      </c>
      <c r="E67" s="106">
        <v>36</v>
      </c>
      <c r="F67" s="85"/>
      <c r="G67" s="85">
        <v>36</v>
      </c>
      <c r="H67" s="51"/>
      <c r="I67" s="51"/>
      <c r="J67" s="51"/>
      <c r="K67" s="51"/>
      <c r="L67" s="51"/>
      <c r="M67" s="51"/>
      <c r="N67" s="51"/>
      <c r="O67" s="51"/>
      <c r="P67" s="49">
        <f t="shared" si="1"/>
        <v>36</v>
      </c>
    </row>
    <row r="68" spans="1:16" x14ac:dyDescent="0.2">
      <c r="A68" s="93">
        <v>45882</v>
      </c>
      <c r="B68" s="95" t="s">
        <v>199</v>
      </c>
      <c r="C68" s="50" t="s">
        <v>131</v>
      </c>
      <c r="D68" s="50" t="s">
        <v>132</v>
      </c>
      <c r="E68" s="106">
        <v>45</v>
      </c>
      <c r="F68" s="85">
        <v>45</v>
      </c>
      <c r="G68" s="85"/>
      <c r="H68" s="51"/>
      <c r="I68" s="51"/>
      <c r="J68" s="51"/>
      <c r="K68" s="51"/>
      <c r="L68" s="51"/>
      <c r="M68" s="51"/>
      <c r="N68" s="51"/>
      <c r="O68" s="51"/>
      <c r="P68" s="49">
        <f t="shared" si="1"/>
        <v>45</v>
      </c>
    </row>
    <row r="69" spans="1:16" x14ac:dyDescent="0.2">
      <c r="A69" s="93">
        <v>45882</v>
      </c>
      <c r="B69" s="95" t="s">
        <v>200</v>
      </c>
      <c r="C69" s="50" t="s">
        <v>131</v>
      </c>
      <c r="D69" s="50" t="s">
        <v>132</v>
      </c>
      <c r="E69" s="106">
        <v>45</v>
      </c>
      <c r="F69" s="81">
        <v>45</v>
      </c>
      <c r="G69" s="81"/>
      <c r="H69" s="51"/>
      <c r="I69" s="51"/>
      <c r="J69" s="51"/>
      <c r="K69" s="51"/>
      <c r="L69" s="51"/>
      <c r="M69" s="51"/>
      <c r="N69" s="51"/>
      <c r="O69" s="51"/>
      <c r="P69" s="49">
        <f t="shared" si="1"/>
        <v>45</v>
      </c>
    </row>
    <row r="70" spans="1:16" x14ac:dyDescent="0.2">
      <c r="A70" s="93">
        <v>45882</v>
      </c>
      <c r="B70" s="95" t="s">
        <v>201</v>
      </c>
      <c r="C70" s="50" t="s">
        <v>131</v>
      </c>
      <c r="D70" s="50" t="s">
        <v>132</v>
      </c>
      <c r="E70" s="106">
        <v>45</v>
      </c>
      <c r="F70" s="81">
        <v>45</v>
      </c>
      <c r="G70" s="81"/>
      <c r="H70" s="51"/>
      <c r="I70" s="51"/>
      <c r="J70" s="51"/>
      <c r="K70" s="51"/>
      <c r="L70" s="51"/>
      <c r="M70" s="51"/>
      <c r="N70" s="51"/>
      <c r="O70" s="51"/>
      <c r="P70" s="49">
        <f t="shared" si="1"/>
        <v>45</v>
      </c>
    </row>
    <row r="71" spans="1:16" x14ac:dyDescent="0.2">
      <c r="A71" s="93">
        <v>45882</v>
      </c>
      <c r="B71" s="95" t="s">
        <v>202</v>
      </c>
      <c r="C71" s="50" t="s">
        <v>131</v>
      </c>
      <c r="D71" s="50" t="s">
        <v>132</v>
      </c>
      <c r="E71" s="106">
        <v>45</v>
      </c>
      <c r="F71" s="81">
        <v>45</v>
      </c>
      <c r="G71" s="81"/>
      <c r="H71" s="51"/>
      <c r="I71" s="51"/>
      <c r="J71" s="51"/>
      <c r="K71" s="51"/>
      <c r="L71" s="51"/>
      <c r="M71" s="51"/>
      <c r="N71" s="51"/>
      <c r="O71" s="51"/>
      <c r="P71" s="49">
        <f t="shared" si="1"/>
        <v>45</v>
      </c>
    </row>
    <row r="72" spans="1:16" x14ac:dyDescent="0.2">
      <c r="A72" s="93">
        <v>45882</v>
      </c>
      <c r="B72" s="95" t="s">
        <v>203</v>
      </c>
      <c r="C72" s="50" t="s">
        <v>131</v>
      </c>
      <c r="D72" s="50" t="s">
        <v>269</v>
      </c>
      <c r="E72" s="106">
        <v>36</v>
      </c>
      <c r="F72" s="81"/>
      <c r="G72" s="81">
        <v>36</v>
      </c>
      <c r="H72" s="51"/>
      <c r="I72" s="51"/>
      <c r="J72" s="51"/>
      <c r="K72" s="51"/>
      <c r="L72" s="51"/>
      <c r="M72" s="51"/>
      <c r="N72" s="51"/>
      <c r="O72" s="51"/>
      <c r="P72" s="49">
        <f t="shared" si="1"/>
        <v>36</v>
      </c>
    </row>
    <row r="73" spans="1:16" x14ac:dyDescent="0.2">
      <c r="A73" s="93">
        <v>45882</v>
      </c>
      <c r="B73" s="95" t="s">
        <v>204</v>
      </c>
      <c r="C73" s="50" t="s">
        <v>131</v>
      </c>
      <c r="D73" s="50" t="s">
        <v>132</v>
      </c>
      <c r="E73" s="106">
        <v>45</v>
      </c>
      <c r="F73" s="81">
        <v>45</v>
      </c>
      <c r="G73" s="81"/>
      <c r="H73" s="51"/>
      <c r="I73" s="51"/>
      <c r="J73" s="51"/>
      <c r="K73" s="51"/>
      <c r="L73" s="51"/>
      <c r="M73" s="51"/>
      <c r="N73" s="51"/>
      <c r="O73" s="51"/>
      <c r="P73" s="49">
        <f t="shared" si="1"/>
        <v>45</v>
      </c>
    </row>
    <row r="74" spans="1:16" x14ac:dyDescent="0.2">
      <c r="A74" s="93">
        <v>45882</v>
      </c>
      <c r="B74" s="95" t="s">
        <v>205</v>
      </c>
      <c r="C74" s="50" t="s">
        <v>131</v>
      </c>
      <c r="D74" s="50" t="s">
        <v>132</v>
      </c>
      <c r="E74" s="106">
        <v>45</v>
      </c>
      <c r="F74" s="81">
        <v>45</v>
      </c>
      <c r="G74" s="81"/>
      <c r="H74" s="51"/>
      <c r="I74" s="51"/>
      <c r="J74" s="51"/>
      <c r="K74" s="51"/>
      <c r="L74" s="51"/>
      <c r="M74" s="51"/>
      <c r="N74" s="51"/>
      <c r="O74" s="51"/>
      <c r="P74" s="49">
        <f t="shared" ref="P74:P139" si="2">SUM(F74:O74)</f>
        <v>45</v>
      </c>
    </row>
    <row r="75" spans="1:16" x14ac:dyDescent="0.2">
      <c r="A75" s="93">
        <v>45883</v>
      </c>
      <c r="B75" s="95" t="s">
        <v>206</v>
      </c>
      <c r="C75" s="50" t="s">
        <v>131</v>
      </c>
      <c r="D75" s="50" t="s">
        <v>269</v>
      </c>
      <c r="E75" s="106">
        <v>36</v>
      </c>
      <c r="F75" s="81"/>
      <c r="G75" s="81">
        <v>36</v>
      </c>
      <c r="H75" s="51"/>
      <c r="I75" s="51"/>
      <c r="J75" s="51"/>
      <c r="K75" s="51"/>
      <c r="L75" s="51"/>
      <c r="M75" s="51"/>
      <c r="N75" s="51"/>
      <c r="O75" s="51"/>
      <c r="P75" s="49">
        <f t="shared" si="2"/>
        <v>36</v>
      </c>
    </row>
    <row r="76" spans="1:16" x14ac:dyDescent="0.2">
      <c r="A76" s="93">
        <v>45883</v>
      </c>
      <c r="B76" s="95" t="s">
        <v>207</v>
      </c>
      <c r="C76" s="50" t="s">
        <v>131</v>
      </c>
      <c r="D76" s="50" t="s">
        <v>269</v>
      </c>
      <c r="E76" s="106">
        <v>36</v>
      </c>
      <c r="F76" s="81"/>
      <c r="G76" s="81">
        <v>36</v>
      </c>
      <c r="H76" s="51"/>
      <c r="I76" s="51"/>
      <c r="J76" s="51"/>
      <c r="K76" s="51"/>
      <c r="L76" s="51"/>
      <c r="M76" s="51"/>
      <c r="N76" s="51"/>
      <c r="O76" s="51"/>
      <c r="P76" s="49">
        <f t="shared" si="2"/>
        <v>36</v>
      </c>
    </row>
    <row r="77" spans="1:16" x14ac:dyDescent="0.2">
      <c r="A77" s="93">
        <v>45883</v>
      </c>
      <c r="B77" s="95" t="s">
        <v>208</v>
      </c>
      <c r="C77" s="50" t="s">
        <v>131</v>
      </c>
      <c r="D77" s="50" t="s">
        <v>132</v>
      </c>
      <c r="E77" s="106">
        <v>45</v>
      </c>
      <c r="F77" s="81">
        <v>45</v>
      </c>
      <c r="G77" s="81"/>
      <c r="H77" s="51"/>
      <c r="I77" s="51"/>
      <c r="J77" s="51"/>
      <c r="K77" s="51"/>
      <c r="L77" s="51"/>
      <c r="M77" s="51"/>
      <c r="N77" s="51"/>
      <c r="O77" s="51"/>
      <c r="P77" s="49">
        <f t="shared" si="2"/>
        <v>45</v>
      </c>
    </row>
    <row r="78" spans="1:16" x14ac:dyDescent="0.2">
      <c r="A78" s="93">
        <v>45883</v>
      </c>
      <c r="B78" s="95" t="s">
        <v>209</v>
      </c>
      <c r="C78" s="50" t="s">
        <v>131</v>
      </c>
      <c r="D78" s="50" t="s">
        <v>132</v>
      </c>
      <c r="E78" s="106">
        <v>45</v>
      </c>
      <c r="F78" s="81">
        <v>45</v>
      </c>
      <c r="G78" s="81"/>
      <c r="H78" s="51"/>
      <c r="I78" s="51"/>
      <c r="J78" s="51"/>
      <c r="K78" s="51"/>
      <c r="L78" s="51"/>
      <c r="M78" s="51"/>
      <c r="N78" s="51"/>
      <c r="O78" s="51"/>
      <c r="P78" s="49">
        <f t="shared" si="2"/>
        <v>45</v>
      </c>
    </row>
    <row r="79" spans="1:16" x14ac:dyDescent="0.2">
      <c r="A79" s="93">
        <v>45889</v>
      </c>
      <c r="B79" s="95" t="s">
        <v>210</v>
      </c>
      <c r="C79" s="50" t="s">
        <v>131</v>
      </c>
      <c r="D79" s="50" t="s">
        <v>269</v>
      </c>
      <c r="E79" s="106">
        <v>36</v>
      </c>
      <c r="F79" s="81"/>
      <c r="G79" s="81">
        <v>36</v>
      </c>
      <c r="H79" s="51"/>
      <c r="I79" s="51"/>
      <c r="J79" s="51"/>
      <c r="K79" s="51"/>
      <c r="L79" s="51"/>
      <c r="M79" s="51"/>
      <c r="N79" s="51"/>
      <c r="O79" s="51"/>
      <c r="P79" s="49">
        <f t="shared" si="2"/>
        <v>36</v>
      </c>
    </row>
    <row r="80" spans="1:16" x14ac:dyDescent="0.2">
      <c r="A80" s="93">
        <v>45890</v>
      </c>
      <c r="B80" s="95" t="s">
        <v>211</v>
      </c>
      <c r="C80" s="50" t="s">
        <v>131</v>
      </c>
      <c r="D80" s="50" t="s">
        <v>269</v>
      </c>
      <c r="E80" s="106">
        <v>36</v>
      </c>
      <c r="F80" s="81"/>
      <c r="G80" s="81">
        <v>36</v>
      </c>
      <c r="H80" s="51"/>
      <c r="I80" s="51"/>
      <c r="J80" s="51"/>
      <c r="K80" s="51"/>
      <c r="L80" s="51"/>
      <c r="M80" s="51"/>
      <c r="N80" s="51"/>
      <c r="O80" s="51"/>
      <c r="P80" s="49">
        <f t="shared" si="2"/>
        <v>36</v>
      </c>
    </row>
    <row r="81" spans="1:16" x14ac:dyDescent="0.2">
      <c r="A81" s="93">
        <v>45895</v>
      </c>
      <c r="B81" s="95" t="s">
        <v>212</v>
      </c>
      <c r="C81" s="50" t="s">
        <v>131</v>
      </c>
      <c r="D81" s="50" t="s">
        <v>132</v>
      </c>
      <c r="E81" s="106">
        <v>45</v>
      </c>
      <c r="F81" s="81">
        <v>45</v>
      </c>
      <c r="G81" s="81"/>
      <c r="H81" s="51"/>
      <c r="I81" s="51"/>
      <c r="J81" s="51"/>
      <c r="K81" s="51"/>
      <c r="L81" s="51"/>
      <c r="M81" s="51"/>
      <c r="N81" s="51"/>
      <c r="O81" s="51"/>
      <c r="P81" s="49">
        <f t="shared" si="2"/>
        <v>45</v>
      </c>
    </row>
    <row r="82" spans="1:16" x14ac:dyDescent="0.2">
      <c r="A82" s="93">
        <v>45896</v>
      </c>
      <c r="B82" s="95" t="s">
        <v>213</v>
      </c>
      <c r="C82" s="50" t="s">
        <v>131</v>
      </c>
      <c r="D82" s="50" t="s">
        <v>269</v>
      </c>
      <c r="E82" s="106">
        <v>36</v>
      </c>
      <c r="F82" s="81"/>
      <c r="G82" s="81">
        <v>36</v>
      </c>
      <c r="H82" s="51"/>
      <c r="I82" s="51"/>
      <c r="J82" s="51"/>
      <c r="K82" s="51"/>
      <c r="L82" s="51"/>
      <c r="M82" s="51"/>
      <c r="N82" s="51"/>
      <c r="O82" s="51"/>
      <c r="P82" s="49">
        <f t="shared" si="2"/>
        <v>36</v>
      </c>
    </row>
    <row r="83" spans="1:16" x14ac:dyDescent="0.2">
      <c r="A83" s="93">
        <v>45898</v>
      </c>
      <c r="B83" s="95" t="s">
        <v>214</v>
      </c>
      <c r="C83" s="50" t="s">
        <v>131</v>
      </c>
      <c r="D83" s="50" t="s">
        <v>270</v>
      </c>
      <c r="E83" s="106">
        <v>81</v>
      </c>
      <c r="F83" s="81">
        <v>45</v>
      </c>
      <c r="G83" s="81">
        <v>36</v>
      </c>
      <c r="H83" s="51"/>
      <c r="I83" s="51"/>
      <c r="J83" s="51"/>
      <c r="K83" s="51"/>
      <c r="L83" s="51"/>
      <c r="M83" s="51"/>
      <c r="N83" s="51"/>
      <c r="O83" s="51"/>
      <c r="P83" s="49">
        <f t="shared" si="2"/>
        <v>81</v>
      </c>
    </row>
    <row r="84" spans="1:16" x14ac:dyDescent="0.2">
      <c r="A84" s="93">
        <v>45901</v>
      </c>
      <c r="B84" s="95" t="s">
        <v>215</v>
      </c>
      <c r="C84" s="50" t="s">
        <v>131</v>
      </c>
      <c r="D84" s="50" t="s">
        <v>269</v>
      </c>
      <c r="E84" s="106">
        <v>72</v>
      </c>
      <c r="F84" s="81"/>
      <c r="G84" s="81">
        <v>72</v>
      </c>
      <c r="H84" s="51"/>
      <c r="I84" s="51"/>
      <c r="J84" s="51"/>
      <c r="K84" s="51"/>
      <c r="L84" s="51"/>
      <c r="M84" s="51"/>
      <c r="N84" s="51"/>
      <c r="O84" s="51"/>
      <c r="P84" s="49">
        <f t="shared" si="2"/>
        <v>72</v>
      </c>
    </row>
    <row r="85" spans="1:16" x14ac:dyDescent="0.2">
      <c r="A85" s="93">
        <v>45901</v>
      </c>
      <c r="B85" s="95" t="s">
        <v>216</v>
      </c>
      <c r="C85" s="50" t="s">
        <v>131</v>
      </c>
      <c r="D85" s="50" t="s">
        <v>138</v>
      </c>
      <c r="E85" s="106">
        <v>90</v>
      </c>
      <c r="F85" s="81">
        <v>90</v>
      </c>
      <c r="G85" s="81"/>
      <c r="H85" s="51"/>
      <c r="I85" s="51"/>
      <c r="J85" s="51"/>
      <c r="K85" s="51"/>
      <c r="L85" s="51"/>
      <c r="M85" s="51"/>
      <c r="N85" s="51"/>
      <c r="O85" s="51"/>
      <c r="P85" s="49">
        <f t="shared" si="2"/>
        <v>90</v>
      </c>
    </row>
    <row r="86" spans="1:16" x14ac:dyDescent="0.2">
      <c r="A86" s="93">
        <v>45903</v>
      </c>
      <c r="B86" s="95" t="s">
        <v>217</v>
      </c>
      <c r="C86" s="50" t="s">
        <v>131</v>
      </c>
      <c r="D86" s="50" t="s">
        <v>269</v>
      </c>
      <c r="E86" s="106">
        <v>36</v>
      </c>
      <c r="F86" s="81"/>
      <c r="G86" s="81">
        <v>36</v>
      </c>
      <c r="H86" s="51"/>
      <c r="I86" s="51"/>
      <c r="J86" s="51"/>
      <c r="K86" s="51"/>
      <c r="L86" s="51"/>
      <c r="M86" s="51"/>
      <c r="N86" s="51"/>
      <c r="O86" s="51"/>
      <c r="P86" s="49">
        <f t="shared" si="2"/>
        <v>36</v>
      </c>
    </row>
    <row r="87" spans="1:16" x14ac:dyDescent="0.2">
      <c r="A87" s="93">
        <v>45903</v>
      </c>
      <c r="B87" s="95" t="s">
        <v>218</v>
      </c>
      <c r="C87" s="50" t="s">
        <v>131</v>
      </c>
      <c r="D87" s="50" t="s">
        <v>132</v>
      </c>
      <c r="E87" s="106">
        <v>45</v>
      </c>
      <c r="F87" s="81">
        <v>45</v>
      </c>
      <c r="G87" s="81"/>
      <c r="H87" s="51"/>
      <c r="I87" s="51"/>
      <c r="J87" s="51"/>
      <c r="K87" s="51"/>
      <c r="L87" s="51"/>
      <c r="M87" s="51"/>
      <c r="N87" s="51"/>
      <c r="O87" s="51"/>
      <c r="P87" s="49">
        <f t="shared" si="2"/>
        <v>45</v>
      </c>
    </row>
    <row r="88" spans="1:16" x14ac:dyDescent="0.2">
      <c r="A88" s="93">
        <v>45905</v>
      </c>
      <c r="B88" s="95" t="s">
        <v>219</v>
      </c>
      <c r="C88" s="50" t="s">
        <v>131</v>
      </c>
      <c r="D88" s="50" t="s">
        <v>132</v>
      </c>
      <c r="E88" s="106">
        <v>45</v>
      </c>
      <c r="F88" s="81">
        <v>45</v>
      </c>
      <c r="G88" s="81"/>
      <c r="H88" s="51"/>
      <c r="I88" s="51"/>
      <c r="J88" s="51"/>
      <c r="K88" s="51"/>
      <c r="L88" s="51"/>
      <c r="M88" s="51"/>
      <c r="N88" s="51"/>
      <c r="O88" s="51"/>
      <c r="P88" s="49">
        <f t="shared" si="2"/>
        <v>45</v>
      </c>
    </row>
    <row r="89" spans="1:16" x14ac:dyDescent="0.2">
      <c r="A89" s="93">
        <v>45909</v>
      </c>
      <c r="B89" s="95" t="s">
        <v>220</v>
      </c>
      <c r="C89" s="50" t="s">
        <v>131</v>
      </c>
      <c r="D89" s="50" t="s">
        <v>269</v>
      </c>
      <c r="E89" s="106">
        <v>36</v>
      </c>
      <c r="F89" s="81"/>
      <c r="G89" s="81">
        <v>36</v>
      </c>
      <c r="H89" s="51"/>
      <c r="I89" s="51"/>
      <c r="J89" s="51"/>
      <c r="K89" s="51"/>
      <c r="L89" s="51"/>
      <c r="M89" s="51"/>
      <c r="N89" s="51"/>
      <c r="O89" s="51"/>
      <c r="P89" s="49">
        <f t="shared" si="2"/>
        <v>36</v>
      </c>
    </row>
    <row r="90" spans="1:16" x14ac:dyDescent="0.2">
      <c r="A90" s="93">
        <v>45911</v>
      </c>
      <c r="B90" s="95" t="s">
        <v>221</v>
      </c>
      <c r="C90" s="50" t="s">
        <v>131</v>
      </c>
      <c r="D90" s="50" t="s">
        <v>270</v>
      </c>
      <c r="E90" s="106">
        <v>81</v>
      </c>
      <c r="F90" s="81">
        <v>45</v>
      </c>
      <c r="G90" s="81">
        <v>36</v>
      </c>
      <c r="H90" s="51"/>
      <c r="I90" s="51"/>
      <c r="J90" s="51"/>
      <c r="K90" s="51"/>
      <c r="L90" s="51"/>
      <c r="M90" s="51"/>
      <c r="N90" s="51"/>
      <c r="O90" s="51"/>
      <c r="P90" s="49">
        <f t="shared" si="2"/>
        <v>81</v>
      </c>
    </row>
    <row r="91" spans="1:16" x14ac:dyDescent="0.2">
      <c r="A91" s="93">
        <v>45972</v>
      </c>
      <c r="B91" s="95" t="s">
        <v>222</v>
      </c>
      <c r="C91" s="50" t="s">
        <v>131</v>
      </c>
      <c r="D91" s="50" t="s">
        <v>271</v>
      </c>
      <c r="E91" s="106">
        <v>5</v>
      </c>
      <c r="F91" s="81"/>
      <c r="G91" s="81">
        <v>5</v>
      </c>
      <c r="H91" s="50"/>
      <c r="I91" s="50"/>
      <c r="J91" s="50"/>
      <c r="K91" s="50"/>
      <c r="L91" s="50"/>
      <c r="M91" s="50"/>
      <c r="N91" s="50"/>
      <c r="O91" s="50"/>
      <c r="P91" s="49">
        <f t="shared" si="2"/>
        <v>5</v>
      </c>
    </row>
    <row r="92" spans="1:16" x14ac:dyDescent="0.2">
      <c r="A92" s="93">
        <v>45973</v>
      </c>
      <c r="B92" s="95" t="s">
        <v>223</v>
      </c>
      <c r="C92" s="50" t="s">
        <v>131</v>
      </c>
      <c r="D92" s="50" t="s">
        <v>271</v>
      </c>
      <c r="E92" s="106">
        <v>5</v>
      </c>
      <c r="F92" s="81"/>
      <c r="G92" s="81">
        <v>5</v>
      </c>
      <c r="H92" s="50"/>
      <c r="I92" s="50"/>
      <c r="J92" s="50"/>
      <c r="K92" s="50"/>
      <c r="L92" s="50"/>
      <c r="M92" s="50"/>
      <c r="N92" s="50"/>
      <c r="O92" s="50"/>
      <c r="P92" s="49">
        <f t="shared" si="2"/>
        <v>5</v>
      </c>
    </row>
    <row r="93" spans="1:16" x14ac:dyDescent="0.2">
      <c r="A93" s="93">
        <v>45975</v>
      </c>
      <c r="B93" s="95" t="s">
        <v>224</v>
      </c>
      <c r="C93" s="50" t="s">
        <v>131</v>
      </c>
      <c r="D93" s="50" t="s">
        <v>271</v>
      </c>
      <c r="E93" s="106">
        <v>5</v>
      </c>
      <c r="F93" s="81"/>
      <c r="G93" s="81">
        <v>5</v>
      </c>
      <c r="H93" s="50"/>
      <c r="I93" s="50"/>
      <c r="J93" s="50"/>
      <c r="K93" s="50"/>
      <c r="L93" s="50"/>
      <c r="M93" s="50"/>
      <c r="N93" s="50"/>
      <c r="O93" s="50"/>
      <c r="P93" s="49">
        <f t="shared" si="2"/>
        <v>5</v>
      </c>
    </row>
    <row r="94" spans="1:16" x14ac:dyDescent="0.2">
      <c r="A94" s="93">
        <v>45978</v>
      </c>
      <c r="B94" s="95" t="s">
        <v>225</v>
      </c>
      <c r="C94" s="50" t="s">
        <v>131</v>
      </c>
      <c r="D94" s="50" t="s">
        <v>271</v>
      </c>
      <c r="E94" s="106">
        <v>5</v>
      </c>
      <c r="F94" s="81"/>
      <c r="G94" s="81">
        <v>5</v>
      </c>
      <c r="H94" s="50"/>
      <c r="I94" s="50"/>
      <c r="J94" s="50"/>
      <c r="K94" s="50"/>
      <c r="L94" s="50"/>
      <c r="M94" s="50"/>
      <c r="N94" s="50"/>
      <c r="O94" s="50"/>
      <c r="P94" s="49">
        <f t="shared" si="2"/>
        <v>5</v>
      </c>
    </row>
    <row r="95" spans="1:16" x14ac:dyDescent="0.2">
      <c r="A95" s="93">
        <v>45987</v>
      </c>
      <c r="B95" s="95" t="s">
        <v>226</v>
      </c>
      <c r="C95" s="50" t="s">
        <v>131</v>
      </c>
      <c r="D95" s="50" t="s">
        <v>272</v>
      </c>
      <c r="E95" s="106">
        <v>10</v>
      </c>
      <c r="F95" s="81"/>
      <c r="G95" s="81">
        <v>10</v>
      </c>
      <c r="H95" s="50"/>
      <c r="I95" s="50"/>
      <c r="J95" s="50"/>
      <c r="K95" s="50"/>
      <c r="L95" s="50"/>
      <c r="M95" s="50"/>
      <c r="N95" s="50"/>
      <c r="O95" s="50"/>
      <c r="P95" s="49">
        <f t="shared" si="2"/>
        <v>10</v>
      </c>
    </row>
    <row r="96" spans="1:16" x14ac:dyDescent="0.2">
      <c r="A96" s="93">
        <v>45987</v>
      </c>
      <c r="B96" s="95" t="s">
        <v>227</v>
      </c>
      <c r="C96" s="50" t="s">
        <v>131</v>
      </c>
      <c r="D96" s="50" t="s">
        <v>273</v>
      </c>
      <c r="E96" s="106">
        <v>7</v>
      </c>
      <c r="F96" s="81"/>
      <c r="G96" s="81">
        <v>7</v>
      </c>
      <c r="H96" s="50"/>
      <c r="I96" s="50"/>
      <c r="J96" s="50"/>
      <c r="K96" s="50"/>
      <c r="L96" s="50"/>
      <c r="M96" s="50"/>
      <c r="N96" s="50"/>
      <c r="O96" s="50"/>
      <c r="P96" s="49">
        <f t="shared" si="2"/>
        <v>7</v>
      </c>
    </row>
    <row r="97" spans="1:16" x14ac:dyDescent="0.2">
      <c r="A97" s="93">
        <v>45987</v>
      </c>
      <c r="B97" s="95" t="s">
        <v>228</v>
      </c>
      <c r="C97" s="50" t="s">
        <v>131</v>
      </c>
      <c r="D97" s="50" t="s">
        <v>272</v>
      </c>
      <c r="E97" s="106">
        <v>10</v>
      </c>
      <c r="F97" s="81"/>
      <c r="G97" s="81">
        <v>10</v>
      </c>
      <c r="H97" s="50"/>
      <c r="I97" s="50"/>
      <c r="J97" s="50"/>
      <c r="K97" s="50"/>
      <c r="L97" s="50"/>
      <c r="M97" s="50"/>
      <c r="N97" s="50"/>
      <c r="O97" s="50"/>
      <c r="P97" s="49">
        <f t="shared" si="2"/>
        <v>10</v>
      </c>
    </row>
    <row r="98" spans="1:16" x14ac:dyDescent="0.2">
      <c r="A98" s="93">
        <v>45988</v>
      </c>
      <c r="B98" s="95" t="s">
        <v>229</v>
      </c>
      <c r="C98" s="50" t="s">
        <v>131</v>
      </c>
      <c r="D98" s="50" t="s">
        <v>273</v>
      </c>
      <c r="E98" s="106">
        <v>7</v>
      </c>
      <c r="F98" s="81"/>
      <c r="G98" s="81">
        <v>7</v>
      </c>
      <c r="H98" s="51"/>
      <c r="I98" s="51"/>
      <c r="J98" s="51"/>
      <c r="K98" s="51"/>
      <c r="L98" s="51"/>
      <c r="M98" s="51"/>
      <c r="N98" s="51"/>
      <c r="O98" s="51"/>
      <c r="P98" s="49">
        <f t="shared" si="2"/>
        <v>7</v>
      </c>
    </row>
    <row r="99" spans="1:16" x14ac:dyDescent="0.2">
      <c r="A99" s="93">
        <v>45988</v>
      </c>
      <c r="B99" s="95" t="s">
        <v>230</v>
      </c>
      <c r="C99" s="50" t="s">
        <v>131</v>
      </c>
      <c r="D99" s="50" t="s">
        <v>272</v>
      </c>
      <c r="E99" s="106">
        <v>10</v>
      </c>
      <c r="F99" s="81"/>
      <c r="G99" s="81">
        <v>10</v>
      </c>
      <c r="H99" s="51"/>
      <c r="I99" s="51"/>
      <c r="J99" s="51"/>
      <c r="K99" s="51"/>
      <c r="L99" s="51"/>
      <c r="M99" s="51"/>
      <c r="N99" s="51"/>
      <c r="O99" s="51"/>
      <c r="P99" s="49">
        <f t="shared" si="2"/>
        <v>10</v>
      </c>
    </row>
    <row r="100" spans="1:16" x14ac:dyDescent="0.2">
      <c r="A100" s="93">
        <v>45992</v>
      </c>
      <c r="B100" s="95" t="s">
        <v>231</v>
      </c>
      <c r="C100" s="50" t="s">
        <v>131</v>
      </c>
      <c r="D100" s="50" t="s">
        <v>275</v>
      </c>
      <c r="E100" s="106">
        <v>14</v>
      </c>
      <c r="F100" s="81"/>
      <c r="G100" s="81">
        <v>14</v>
      </c>
      <c r="H100" s="51"/>
      <c r="I100" s="51"/>
      <c r="J100" s="51"/>
      <c r="K100" s="51"/>
      <c r="L100" s="51"/>
      <c r="M100" s="51"/>
      <c r="N100" s="51"/>
      <c r="O100" s="51"/>
      <c r="P100" s="49">
        <f t="shared" si="2"/>
        <v>14</v>
      </c>
    </row>
    <row r="101" spans="1:16" x14ac:dyDescent="0.2">
      <c r="A101" s="93">
        <v>45992</v>
      </c>
      <c r="B101" s="95"/>
      <c r="C101" s="50" t="s">
        <v>26</v>
      </c>
      <c r="D101" s="50" t="s">
        <v>275</v>
      </c>
      <c r="E101" s="106">
        <v>20</v>
      </c>
      <c r="F101" s="81"/>
      <c r="G101" s="81">
        <v>20</v>
      </c>
      <c r="H101" s="51"/>
      <c r="I101" s="51"/>
      <c r="J101" s="51"/>
      <c r="K101" s="51"/>
      <c r="L101" s="51"/>
      <c r="M101" s="51"/>
      <c r="N101" s="51"/>
      <c r="O101" s="51"/>
      <c r="P101" s="49">
        <f t="shared" si="2"/>
        <v>20</v>
      </c>
    </row>
    <row r="102" spans="1:16" x14ac:dyDescent="0.2">
      <c r="A102" s="93">
        <v>45992</v>
      </c>
      <c r="B102" s="95" t="s">
        <v>232</v>
      </c>
      <c r="C102" s="50" t="s">
        <v>131</v>
      </c>
      <c r="D102" s="50" t="s">
        <v>274</v>
      </c>
      <c r="E102" s="106">
        <v>20</v>
      </c>
      <c r="F102" s="81"/>
      <c r="G102" s="81">
        <v>20</v>
      </c>
      <c r="H102" s="51"/>
      <c r="I102" s="51"/>
      <c r="J102" s="51"/>
      <c r="K102" s="51"/>
      <c r="L102" s="51"/>
      <c r="M102" s="51"/>
      <c r="N102" s="51"/>
      <c r="O102" s="51"/>
      <c r="P102" s="49">
        <f t="shared" si="2"/>
        <v>20</v>
      </c>
    </row>
    <row r="103" spans="1:16" x14ac:dyDescent="0.2">
      <c r="A103" s="93">
        <v>45994</v>
      </c>
      <c r="B103" s="95" t="s">
        <v>233</v>
      </c>
      <c r="C103" s="50" t="s">
        <v>131</v>
      </c>
      <c r="D103" s="50" t="s">
        <v>272</v>
      </c>
      <c r="E103" s="106">
        <v>10</v>
      </c>
      <c r="F103" s="81"/>
      <c r="G103" s="81">
        <v>10</v>
      </c>
      <c r="H103" s="51"/>
      <c r="I103" s="51"/>
      <c r="J103" s="51"/>
      <c r="K103" s="51"/>
      <c r="L103" s="51"/>
      <c r="M103" s="51"/>
      <c r="N103" s="51"/>
      <c r="O103" s="51"/>
      <c r="P103" s="49">
        <f t="shared" si="2"/>
        <v>10</v>
      </c>
    </row>
    <row r="104" spans="1:16" x14ac:dyDescent="0.2">
      <c r="A104" s="93">
        <v>45995</v>
      </c>
      <c r="B104" s="95" t="s">
        <v>234</v>
      </c>
      <c r="C104" s="50" t="s">
        <v>131</v>
      </c>
      <c r="D104" s="50" t="s">
        <v>273</v>
      </c>
      <c r="E104" s="106">
        <v>7</v>
      </c>
      <c r="F104" s="81"/>
      <c r="G104" s="81">
        <v>7</v>
      </c>
      <c r="H104" s="51"/>
      <c r="I104" s="51"/>
      <c r="J104" s="51"/>
      <c r="K104" s="51"/>
      <c r="L104" s="51"/>
      <c r="M104" s="51"/>
      <c r="N104" s="51"/>
      <c r="O104" s="51"/>
      <c r="P104" s="49">
        <f t="shared" si="2"/>
        <v>7</v>
      </c>
    </row>
    <row r="105" spans="1:16" x14ac:dyDescent="0.2">
      <c r="A105" s="93">
        <v>45995</v>
      </c>
      <c r="B105" s="95"/>
      <c r="C105" s="50" t="s">
        <v>26</v>
      </c>
      <c r="D105" s="50" t="s">
        <v>273</v>
      </c>
      <c r="E105" s="106">
        <v>7</v>
      </c>
      <c r="F105" s="81"/>
      <c r="G105" s="81">
        <v>7</v>
      </c>
      <c r="H105" s="51"/>
      <c r="I105" s="51"/>
      <c r="J105" s="51"/>
      <c r="K105" s="51"/>
      <c r="L105" s="51"/>
      <c r="M105" s="51"/>
      <c r="N105" s="51"/>
      <c r="O105" s="51"/>
      <c r="P105" s="49">
        <f t="shared" si="2"/>
        <v>7</v>
      </c>
    </row>
    <row r="106" spans="1:16" x14ac:dyDescent="0.2">
      <c r="A106" s="93">
        <v>45995</v>
      </c>
      <c r="B106" s="95" t="s">
        <v>235</v>
      </c>
      <c r="C106" s="50" t="s">
        <v>131</v>
      </c>
      <c r="D106" s="50" t="s">
        <v>272</v>
      </c>
      <c r="E106" s="106">
        <v>10</v>
      </c>
      <c r="F106" s="81"/>
      <c r="G106" s="81">
        <v>10</v>
      </c>
      <c r="H106" s="51"/>
      <c r="I106" s="51"/>
      <c r="J106" s="51"/>
      <c r="K106" s="51"/>
      <c r="L106" s="51"/>
      <c r="M106" s="51"/>
      <c r="N106" s="51"/>
      <c r="O106" s="51"/>
      <c r="P106" s="49">
        <f t="shared" si="2"/>
        <v>10</v>
      </c>
    </row>
    <row r="107" spans="1:16" x14ac:dyDescent="0.2">
      <c r="A107" s="93">
        <v>45995</v>
      </c>
      <c r="B107" s="95" t="s">
        <v>236</v>
      </c>
      <c r="C107" s="50" t="s">
        <v>131</v>
      </c>
      <c r="D107" s="50" t="s">
        <v>276</v>
      </c>
      <c r="E107" s="106">
        <v>17</v>
      </c>
      <c r="F107" s="81"/>
      <c r="G107" s="81">
        <v>17</v>
      </c>
      <c r="H107" s="51"/>
      <c r="I107" s="51"/>
      <c r="J107" s="51"/>
      <c r="K107" s="51"/>
      <c r="L107" s="51"/>
      <c r="M107" s="51"/>
      <c r="N107" s="51"/>
      <c r="O107" s="51"/>
      <c r="P107" s="49">
        <f t="shared" si="2"/>
        <v>17</v>
      </c>
    </row>
    <row r="108" spans="1:16" x14ac:dyDescent="0.2">
      <c r="A108" s="93">
        <v>45995</v>
      </c>
      <c r="B108" s="95" t="s">
        <v>237</v>
      </c>
      <c r="C108" s="50" t="s">
        <v>131</v>
      </c>
      <c r="D108" s="50" t="s">
        <v>276</v>
      </c>
      <c r="E108" s="106">
        <v>17</v>
      </c>
      <c r="F108" s="81"/>
      <c r="G108" s="81">
        <v>17</v>
      </c>
      <c r="H108" s="51"/>
      <c r="I108" s="51"/>
      <c r="J108" s="51"/>
      <c r="K108" s="51"/>
      <c r="L108" s="51"/>
      <c r="M108" s="51"/>
      <c r="N108" s="51"/>
      <c r="O108" s="51"/>
      <c r="P108" s="49">
        <f t="shared" si="2"/>
        <v>17</v>
      </c>
    </row>
    <row r="109" spans="1:16" x14ac:dyDescent="0.2">
      <c r="A109" s="93">
        <v>45995</v>
      </c>
      <c r="B109" s="95" t="s">
        <v>238</v>
      </c>
      <c r="C109" s="50" t="s">
        <v>131</v>
      </c>
      <c r="D109" s="50" t="s">
        <v>272</v>
      </c>
      <c r="E109" s="106">
        <v>10</v>
      </c>
      <c r="F109" s="81"/>
      <c r="G109" s="81">
        <v>10</v>
      </c>
      <c r="H109" s="51"/>
      <c r="I109" s="51"/>
      <c r="J109" s="51"/>
      <c r="K109" s="51"/>
      <c r="L109" s="51"/>
      <c r="M109" s="51"/>
      <c r="N109" s="51"/>
      <c r="O109" s="51"/>
      <c r="P109" s="49">
        <f t="shared" si="2"/>
        <v>10</v>
      </c>
    </row>
    <row r="110" spans="1:16" x14ac:dyDescent="0.2">
      <c r="A110" s="93">
        <v>45995</v>
      </c>
      <c r="B110" s="95" t="s">
        <v>239</v>
      </c>
      <c r="C110" s="50" t="s">
        <v>131</v>
      </c>
      <c r="D110" s="50" t="s">
        <v>273</v>
      </c>
      <c r="E110" s="106">
        <v>7</v>
      </c>
      <c r="F110" s="81"/>
      <c r="G110" s="81">
        <v>7</v>
      </c>
      <c r="H110" s="51"/>
      <c r="I110" s="51"/>
      <c r="J110" s="51"/>
      <c r="K110" s="51"/>
      <c r="L110" s="51"/>
      <c r="M110" s="51"/>
      <c r="N110" s="51"/>
      <c r="O110" s="51"/>
      <c r="P110" s="49">
        <f t="shared" si="2"/>
        <v>7</v>
      </c>
    </row>
    <row r="111" spans="1:16" x14ac:dyDescent="0.2">
      <c r="A111" s="93">
        <v>45996</v>
      </c>
      <c r="B111" s="95" t="s">
        <v>240</v>
      </c>
      <c r="C111" s="50" t="s">
        <v>131</v>
      </c>
      <c r="D111" s="50" t="s">
        <v>272</v>
      </c>
      <c r="E111" s="106">
        <v>10</v>
      </c>
      <c r="F111" s="81"/>
      <c r="G111" s="81">
        <v>10</v>
      </c>
      <c r="H111" s="51"/>
      <c r="I111" s="51"/>
      <c r="J111" s="51"/>
      <c r="K111" s="51"/>
      <c r="L111" s="51"/>
      <c r="M111" s="51"/>
      <c r="N111" s="51"/>
      <c r="O111" s="51"/>
      <c r="P111" s="49">
        <f t="shared" si="2"/>
        <v>10</v>
      </c>
    </row>
    <row r="112" spans="1:16" x14ac:dyDescent="0.2">
      <c r="A112" s="93">
        <v>45999</v>
      </c>
      <c r="B112" s="95" t="s">
        <v>241</v>
      </c>
      <c r="C112" s="50" t="s">
        <v>131</v>
      </c>
      <c r="D112" s="50" t="s">
        <v>276</v>
      </c>
      <c r="E112" s="106">
        <v>17</v>
      </c>
      <c r="F112" s="81"/>
      <c r="G112" s="81">
        <v>17</v>
      </c>
      <c r="H112" s="51"/>
      <c r="I112" s="51"/>
      <c r="J112" s="51"/>
      <c r="K112" s="51"/>
      <c r="L112" s="51"/>
      <c r="M112" s="51"/>
      <c r="N112" s="51"/>
      <c r="O112" s="51"/>
      <c r="P112" s="49">
        <f t="shared" si="2"/>
        <v>17</v>
      </c>
    </row>
    <row r="113" spans="1:16" x14ac:dyDescent="0.2">
      <c r="A113" s="93">
        <v>46001</v>
      </c>
      <c r="B113" s="95" t="s">
        <v>242</v>
      </c>
      <c r="C113" s="50" t="s">
        <v>131</v>
      </c>
      <c r="D113" s="50" t="s">
        <v>272</v>
      </c>
      <c r="E113" s="106">
        <v>10</v>
      </c>
      <c r="F113" s="81"/>
      <c r="G113" s="81">
        <v>10</v>
      </c>
      <c r="H113" s="51"/>
      <c r="I113" s="51"/>
      <c r="J113" s="51"/>
      <c r="K113" s="51"/>
      <c r="L113" s="51"/>
      <c r="M113" s="51"/>
      <c r="N113" s="51"/>
      <c r="O113" s="51"/>
      <c r="P113" s="49">
        <f t="shared" si="2"/>
        <v>10</v>
      </c>
    </row>
    <row r="114" spans="1:16" x14ac:dyDescent="0.2">
      <c r="A114" s="93">
        <v>46006</v>
      </c>
      <c r="B114" s="95" t="s">
        <v>243</v>
      </c>
      <c r="C114" s="50" t="s">
        <v>131</v>
      </c>
      <c r="D114" s="50" t="s">
        <v>273</v>
      </c>
      <c r="E114" s="106">
        <v>7</v>
      </c>
      <c r="F114" s="81"/>
      <c r="G114" s="81">
        <v>7</v>
      </c>
      <c r="H114" s="51"/>
      <c r="I114" s="51"/>
      <c r="J114" s="51"/>
      <c r="K114" s="51"/>
      <c r="L114" s="51"/>
      <c r="M114" s="51"/>
      <c r="N114" s="51"/>
      <c r="O114" s="51"/>
      <c r="P114" s="49">
        <f t="shared" si="2"/>
        <v>7</v>
      </c>
    </row>
    <row r="115" spans="1:16" x14ac:dyDescent="0.2">
      <c r="A115" s="93">
        <v>46006</v>
      </c>
      <c r="B115" s="95" t="s">
        <v>244</v>
      </c>
      <c r="C115" s="50" t="s">
        <v>131</v>
      </c>
      <c r="D115" s="50" t="s">
        <v>272</v>
      </c>
      <c r="E115" s="106">
        <v>10</v>
      </c>
      <c r="F115" s="81"/>
      <c r="G115" s="81">
        <v>10</v>
      </c>
      <c r="H115" s="51"/>
      <c r="I115" s="51"/>
      <c r="J115" s="51"/>
      <c r="K115" s="51"/>
      <c r="L115" s="51"/>
      <c r="M115" s="51"/>
      <c r="N115" s="51"/>
      <c r="O115" s="51"/>
      <c r="P115" s="49">
        <f t="shared" si="2"/>
        <v>10</v>
      </c>
    </row>
    <row r="116" spans="1:16" x14ac:dyDescent="0.2">
      <c r="A116" s="93">
        <v>46006</v>
      </c>
      <c r="B116" s="95" t="s">
        <v>245</v>
      </c>
      <c r="C116" s="50" t="s">
        <v>131</v>
      </c>
      <c r="D116" s="50" t="s">
        <v>271</v>
      </c>
      <c r="E116" s="106">
        <v>5</v>
      </c>
      <c r="F116" s="81"/>
      <c r="G116" s="81">
        <v>5</v>
      </c>
      <c r="H116" s="51"/>
      <c r="I116" s="51"/>
      <c r="J116" s="51"/>
      <c r="K116" s="51"/>
      <c r="L116" s="51"/>
      <c r="M116" s="51"/>
      <c r="N116" s="51"/>
      <c r="O116" s="51"/>
      <c r="P116" s="49">
        <f t="shared" si="2"/>
        <v>5</v>
      </c>
    </row>
    <row r="117" spans="1:16" x14ac:dyDescent="0.2">
      <c r="A117" s="93">
        <v>46009</v>
      </c>
      <c r="B117" s="95" t="s">
        <v>246</v>
      </c>
      <c r="C117" s="50" t="s">
        <v>131</v>
      </c>
      <c r="D117" s="50" t="s">
        <v>273</v>
      </c>
      <c r="E117" s="106">
        <v>7</v>
      </c>
      <c r="F117" s="81"/>
      <c r="G117" s="81">
        <v>7</v>
      </c>
      <c r="H117" s="51"/>
      <c r="I117" s="51"/>
      <c r="J117" s="51"/>
      <c r="K117" s="51"/>
      <c r="L117" s="51"/>
      <c r="M117" s="51"/>
      <c r="N117" s="51"/>
      <c r="O117" s="51"/>
      <c r="P117" s="49">
        <f t="shared" si="2"/>
        <v>7</v>
      </c>
    </row>
    <row r="118" spans="1:16" x14ac:dyDescent="0.2">
      <c r="A118" s="93">
        <v>46009</v>
      </c>
      <c r="B118" s="95" t="s">
        <v>279</v>
      </c>
      <c r="C118" s="50" t="s">
        <v>136</v>
      </c>
      <c r="D118" s="50" t="s">
        <v>278</v>
      </c>
      <c r="E118" s="106">
        <v>20.18</v>
      </c>
      <c r="F118" s="81"/>
      <c r="G118" s="81"/>
      <c r="H118" s="51"/>
      <c r="I118" s="51"/>
      <c r="J118" s="51"/>
      <c r="K118" s="51"/>
      <c r="L118" s="51">
        <v>20.18</v>
      </c>
      <c r="M118" s="51"/>
      <c r="N118" s="51"/>
      <c r="O118" s="51"/>
      <c r="P118" s="49">
        <f t="shared" si="2"/>
        <v>20.18</v>
      </c>
    </row>
    <row r="119" spans="1:16" x14ac:dyDescent="0.2">
      <c r="A119" s="93">
        <v>46024</v>
      </c>
      <c r="B119" s="95" t="s">
        <v>247</v>
      </c>
      <c r="C119" s="50" t="s">
        <v>131</v>
      </c>
      <c r="D119" s="50" t="s">
        <v>132</v>
      </c>
      <c r="E119" s="106">
        <v>45</v>
      </c>
      <c r="F119" s="81">
        <v>45</v>
      </c>
      <c r="G119" s="81"/>
      <c r="H119" s="51"/>
      <c r="I119" s="51"/>
      <c r="J119" s="51"/>
      <c r="K119" s="51"/>
      <c r="L119" s="51"/>
      <c r="M119" s="51"/>
      <c r="N119" s="51"/>
      <c r="O119" s="51"/>
      <c r="P119" s="49">
        <f t="shared" si="2"/>
        <v>45</v>
      </c>
    </row>
    <row r="120" spans="1:16" x14ac:dyDescent="0.2">
      <c r="A120" s="93">
        <v>46027</v>
      </c>
      <c r="B120" s="95" t="s">
        <v>248</v>
      </c>
      <c r="C120" s="50" t="s">
        <v>131</v>
      </c>
      <c r="D120" s="50" t="s">
        <v>132</v>
      </c>
      <c r="E120" s="106">
        <v>45</v>
      </c>
      <c r="F120" s="81">
        <v>45</v>
      </c>
      <c r="G120" s="81"/>
      <c r="H120" s="51"/>
      <c r="I120" s="51"/>
      <c r="J120" s="51"/>
      <c r="K120" s="51"/>
      <c r="L120" s="51"/>
      <c r="M120" s="51"/>
      <c r="N120" s="51"/>
      <c r="O120" s="51"/>
      <c r="P120" s="49">
        <f t="shared" si="2"/>
        <v>45</v>
      </c>
    </row>
    <row r="121" spans="1:16" x14ac:dyDescent="0.2">
      <c r="A121" s="93">
        <v>46029</v>
      </c>
      <c r="B121" s="95" t="s">
        <v>249</v>
      </c>
      <c r="C121" s="50" t="s">
        <v>131</v>
      </c>
      <c r="D121" s="50" t="s">
        <v>132</v>
      </c>
      <c r="E121" s="106">
        <v>45</v>
      </c>
      <c r="F121" s="81">
        <v>45</v>
      </c>
      <c r="G121" s="81"/>
      <c r="H121" s="51"/>
      <c r="I121" s="51"/>
      <c r="J121" s="51"/>
      <c r="K121" s="51"/>
      <c r="L121" s="51"/>
      <c r="M121" s="51"/>
      <c r="N121" s="51"/>
      <c r="O121" s="51"/>
      <c r="P121" s="49">
        <f t="shared" si="2"/>
        <v>45</v>
      </c>
    </row>
    <row r="122" spans="1:16" x14ac:dyDescent="0.2">
      <c r="A122" s="93">
        <v>46029</v>
      </c>
      <c r="B122" s="95" t="s">
        <v>250</v>
      </c>
      <c r="C122" s="50" t="s">
        <v>131</v>
      </c>
      <c r="D122" s="50" t="s">
        <v>132</v>
      </c>
      <c r="E122" s="106">
        <v>45</v>
      </c>
      <c r="F122" s="81">
        <v>45</v>
      </c>
      <c r="G122" s="81"/>
      <c r="H122" s="51"/>
      <c r="I122" s="51"/>
      <c r="J122" s="51"/>
      <c r="K122" s="51"/>
      <c r="L122" s="51"/>
      <c r="M122" s="51"/>
      <c r="N122" s="51"/>
      <c r="O122" s="51"/>
      <c r="P122" s="49">
        <f t="shared" si="2"/>
        <v>45</v>
      </c>
    </row>
    <row r="123" spans="1:16" x14ac:dyDescent="0.2">
      <c r="A123" s="93">
        <v>46029</v>
      </c>
      <c r="B123" s="95" t="s">
        <v>251</v>
      </c>
      <c r="C123" s="50" t="s">
        <v>131</v>
      </c>
      <c r="D123" s="50" t="s">
        <v>132</v>
      </c>
      <c r="E123" s="106">
        <v>45</v>
      </c>
      <c r="F123" s="81">
        <v>45</v>
      </c>
      <c r="G123" s="81"/>
      <c r="H123" s="51"/>
      <c r="I123" s="51"/>
      <c r="J123" s="51"/>
      <c r="K123" s="51"/>
      <c r="L123" s="51"/>
      <c r="M123" s="51"/>
      <c r="N123" s="51"/>
      <c r="O123" s="51"/>
      <c r="P123" s="49">
        <f t="shared" si="2"/>
        <v>45</v>
      </c>
    </row>
    <row r="124" spans="1:16" x14ac:dyDescent="0.2">
      <c r="A124" s="93">
        <v>46029</v>
      </c>
      <c r="B124" s="95" t="s">
        <v>252</v>
      </c>
      <c r="C124" s="50" t="s">
        <v>131</v>
      </c>
      <c r="D124" s="50" t="s">
        <v>132</v>
      </c>
      <c r="E124" s="106">
        <v>45</v>
      </c>
      <c r="F124" s="81">
        <v>45</v>
      </c>
      <c r="G124" s="81"/>
      <c r="H124" s="51"/>
      <c r="I124" s="51"/>
      <c r="J124" s="51"/>
      <c r="K124" s="51"/>
      <c r="L124" s="51"/>
      <c r="M124" s="51"/>
      <c r="N124" s="51"/>
      <c r="O124" s="51"/>
      <c r="P124" s="49">
        <f t="shared" si="2"/>
        <v>45</v>
      </c>
    </row>
    <row r="125" spans="1:16" x14ac:dyDescent="0.2">
      <c r="A125" s="93">
        <v>46029</v>
      </c>
      <c r="B125" s="95" t="s">
        <v>253</v>
      </c>
      <c r="C125" s="50" t="s">
        <v>131</v>
      </c>
      <c r="D125" s="50" t="s">
        <v>132</v>
      </c>
      <c r="E125" s="106">
        <v>45</v>
      </c>
      <c r="F125" s="81">
        <v>45</v>
      </c>
      <c r="G125" s="81"/>
      <c r="H125" s="51"/>
      <c r="I125" s="51"/>
      <c r="J125" s="51"/>
      <c r="K125" s="51"/>
      <c r="L125" s="51"/>
      <c r="M125" s="51"/>
      <c r="N125" s="51"/>
      <c r="O125" s="51"/>
      <c r="P125" s="49">
        <f t="shared" si="2"/>
        <v>45</v>
      </c>
    </row>
    <row r="126" spans="1:16" x14ac:dyDescent="0.2">
      <c r="A126" s="93">
        <v>46029</v>
      </c>
      <c r="B126" s="95" t="s">
        <v>254</v>
      </c>
      <c r="C126" s="50" t="s">
        <v>131</v>
      </c>
      <c r="D126" s="50" t="s">
        <v>138</v>
      </c>
      <c r="E126" s="106">
        <v>90</v>
      </c>
      <c r="F126" s="81">
        <v>90</v>
      </c>
      <c r="G126" s="81"/>
      <c r="H126" s="51"/>
      <c r="I126" s="51"/>
      <c r="J126" s="51"/>
      <c r="K126" s="51"/>
      <c r="L126" s="51"/>
      <c r="M126" s="51"/>
      <c r="N126" s="51"/>
      <c r="O126" s="51"/>
      <c r="P126" s="49">
        <f t="shared" si="2"/>
        <v>90</v>
      </c>
    </row>
    <row r="127" spans="1:16" x14ac:dyDescent="0.2">
      <c r="A127" s="93">
        <v>46030</v>
      </c>
      <c r="B127" s="95" t="s">
        <v>255</v>
      </c>
      <c r="C127" s="50" t="s">
        <v>131</v>
      </c>
      <c r="D127" s="50" t="s">
        <v>274</v>
      </c>
      <c r="E127" s="106">
        <v>20</v>
      </c>
      <c r="F127" s="81"/>
      <c r="G127" s="81">
        <v>20</v>
      </c>
      <c r="H127" s="51"/>
      <c r="I127" s="51"/>
      <c r="J127" s="51"/>
      <c r="K127" s="51"/>
      <c r="L127" s="51"/>
      <c r="M127" s="51"/>
      <c r="N127" s="51"/>
      <c r="O127" s="51"/>
      <c r="P127" s="49">
        <f t="shared" si="2"/>
        <v>20</v>
      </c>
    </row>
    <row r="128" spans="1:16" x14ac:dyDescent="0.2">
      <c r="A128" s="93">
        <v>46031</v>
      </c>
      <c r="B128" s="95" t="s">
        <v>256</v>
      </c>
      <c r="C128" s="50" t="s">
        <v>131</v>
      </c>
      <c r="D128" s="50" t="s">
        <v>132</v>
      </c>
      <c r="E128" s="106">
        <v>45</v>
      </c>
      <c r="F128" s="81">
        <v>45</v>
      </c>
      <c r="G128" s="81"/>
      <c r="H128" s="51"/>
      <c r="I128" s="51"/>
      <c r="J128" s="51"/>
      <c r="K128" s="51"/>
      <c r="L128" s="51"/>
      <c r="M128" s="51"/>
      <c r="N128" s="51"/>
      <c r="O128" s="51"/>
      <c r="P128" s="49">
        <f t="shared" si="2"/>
        <v>45</v>
      </c>
    </row>
    <row r="129" spans="1:16" x14ac:dyDescent="0.2">
      <c r="A129" s="93">
        <v>46031</v>
      </c>
      <c r="B129" s="95" t="s">
        <v>257</v>
      </c>
      <c r="C129" s="50" t="s">
        <v>131</v>
      </c>
      <c r="D129" s="50" t="s">
        <v>132</v>
      </c>
      <c r="E129" s="106">
        <v>45</v>
      </c>
      <c r="F129" s="81">
        <v>45</v>
      </c>
      <c r="G129" s="81"/>
      <c r="H129" s="51"/>
      <c r="I129" s="51"/>
      <c r="J129" s="51"/>
      <c r="K129" s="51"/>
      <c r="L129" s="51"/>
      <c r="M129" s="51"/>
      <c r="N129" s="51"/>
      <c r="O129" s="51"/>
      <c r="P129" s="49">
        <f t="shared" si="2"/>
        <v>45</v>
      </c>
    </row>
    <row r="130" spans="1:16" x14ac:dyDescent="0.2">
      <c r="A130" s="93">
        <v>46034</v>
      </c>
      <c r="B130" s="95" t="s">
        <v>258</v>
      </c>
      <c r="C130" s="50" t="s">
        <v>131</v>
      </c>
      <c r="D130" s="50" t="s">
        <v>132</v>
      </c>
      <c r="E130" s="106">
        <v>45</v>
      </c>
      <c r="F130" s="81">
        <v>45</v>
      </c>
      <c r="G130" s="81"/>
      <c r="H130" s="51"/>
      <c r="I130" s="51"/>
      <c r="J130" s="51"/>
      <c r="K130" s="51"/>
      <c r="L130" s="51"/>
      <c r="M130" s="51"/>
      <c r="N130" s="51"/>
      <c r="O130" s="51"/>
      <c r="P130" s="49">
        <f t="shared" si="2"/>
        <v>45</v>
      </c>
    </row>
    <row r="131" spans="1:16" x14ac:dyDescent="0.2">
      <c r="A131" s="93">
        <v>46035</v>
      </c>
      <c r="B131" s="95" t="s">
        <v>259</v>
      </c>
      <c r="C131" s="50" t="s">
        <v>131</v>
      </c>
      <c r="D131" s="50" t="s">
        <v>132</v>
      </c>
      <c r="E131" s="106">
        <v>45</v>
      </c>
      <c r="F131" s="81">
        <v>45</v>
      </c>
      <c r="G131" s="81"/>
      <c r="H131" s="51"/>
      <c r="I131" s="51"/>
      <c r="J131" s="51"/>
      <c r="K131" s="51"/>
      <c r="L131" s="51"/>
      <c r="M131" s="51"/>
      <c r="N131" s="51"/>
      <c r="O131" s="51"/>
      <c r="P131" s="49">
        <f t="shared" si="2"/>
        <v>45</v>
      </c>
    </row>
    <row r="132" spans="1:16" x14ac:dyDescent="0.2">
      <c r="A132" s="93">
        <v>46036</v>
      </c>
      <c r="B132" s="95" t="s">
        <v>260</v>
      </c>
      <c r="C132" s="50" t="s">
        <v>131</v>
      </c>
      <c r="D132" s="50" t="s">
        <v>132</v>
      </c>
      <c r="E132" s="106">
        <v>45</v>
      </c>
      <c r="F132" s="81">
        <v>45</v>
      </c>
      <c r="G132" s="81"/>
      <c r="H132" s="51"/>
      <c r="I132" s="51"/>
      <c r="J132" s="51"/>
      <c r="K132" s="51"/>
      <c r="L132" s="51"/>
      <c r="M132" s="51"/>
      <c r="N132" s="51"/>
      <c r="O132" s="51"/>
      <c r="P132" s="49">
        <f t="shared" si="2"/>
        <v>45</v>
      </c>
    </row>
    <row r="133" spans="1:16" x14ac:dyDescent="0.2">
      <c r="A133" s="93">
        <v>46036</v>
      </c>
      <c r="B133" s="95" t="s">
        <v>261</v>
      </c>
      <c r="C133" s="50" t="s">
        <v>131</v>
      </c>
      <c r="D133" s="50" t="s">
        <v>277</v>
      </c>
      <c r="E133" s="106">
        <v>20</v>
      </c>
      <c r="F133" s="81"/>
      <c r="G133" s="81">
        <v>20</v>
      </c>
      <c r="H133" s="51"/>
      <c r="I133" s="51"/>
      <c r="J133" s="51"/>
      <c r="K133" s="51"/>
      <c r="L133" s="51"/>
      <c r="M133" s="51"/>
      <c r="N133" s="51"/>
      <c r="O133" s="51"/>
      <c r="P133" s="49">
        <f t="shared" si="2"/>
        <v>20</v>
      </c>
    </row>
    <row r="134" spans="1:16" x14ac:dyDescent="0.2">
      <c r="A134" s="93">
        <v>46037</v>
      </c>
      <c r="B134" s="95" t="s">
        <v>262</v>
      </c>
      <c r="C134" s="50" t="s">
        <v>131</v>
      </c>
      <c r="D134" s="50" t="s">
        <v>277</v>
      </c>
      <c r="E134" s="106">
        <v>20</v>
      </c>
      <c r="F134" s="81"/>
      <c r="G134" s="81">
        <v>20</v>
      </c>
      <c r="H134" s="51"/>
      <c r="I134" s="51"/>
      <c r="J134" s="51"/>
      <c r="K134" s="51"/>
      <c r="L134" s="51"/>
      <c r="M134" s="51"/>
      <c r="N134" s="51"/>
      <c r="O134" s="51"/>
      <c r="P134" s="49">
        <f t="shared" si="2"/>
        <v>20</v>
      </c>
    </row>
    <row r="135" spans="1:16" x14ac:dyDescent="0.2">
      <c r="A135" s="93">
        <v>46037</v>
      </c>
      <c r="B135" s="95" t="s">
        <v>263</v>
      </c>
      <c r="C135" s="50" t="s">
        <v>131</v>
      </c>
      <c r="D135" s="50" t="s">
        <v>132</v>
      </c>
      <c r="E135" s="106">
        <v>45</v>
      </c>
      <c r="F135" s="81">
        <v>45</v>
      </c>
      <c r="G135" s="81"/>
      <c r="H135" s="51"/>
      <c r="I135" s="51"/>
      <c r="J135" s="51"/>
      <c r="K135" s="51"/>
      <c r="L135" s="51"/>
      <c r="M135" s="51"/>
      <c r="N135" s="51"/>
      <c r="O135" s="51"/>
      <c r="P135" s="49">
        <f t="shared" si="2"/>
        <v>45</v>
      </c>
    </row>
    <row r="136" spans="1:16" x14ac:dyDescent="0.2">
      <c r="A136" s="93">
        <v>46041</v>
      </c>
      <c r="B136" s="95" t="s">
        <v>264</v>
      </c>
      <c r="C136" s="50" t="s">
        <v>131</v>
      </c>
      <c r="D136" s="50" t="s">
        <v>277</v>
      </c>
      <c r="E136" s="106">
        <v>20</v>
      </c>
      <c r="F136" s="81"/>
      <c r="G136" s="81">
        <v>20</v>
      </c>
      <c r="H136" s="51"/>
      <c r="I136" s="51"/>
      <c r="J136" s="51"/>
      <c r="K136" s="51"/>
      <c r="L136" s="51"/>
      <c r="M136" s="51"/>
      <c r="N136" s="51"/>
      <c r="O136" s="51"/>
      <c r="P136" s="49">
        <f t="shared" si="2"/>
        <v>20</v>
      </c>
    </row>
    <row r="137" spans="1:16" x14ac:dyDescent="0.2">
      <c r="A137" s="93">
        <v>46043</v>
      </c>
      <c r="B137" s="95" t="s">
        <v>265</v>
      </c>
      <c r="C137" s="50" t="s">
        <v>131</v>
      </c>
      <c r="D137" s="50" t="s">
        <v>132</v>
      </c>
      <c r="E137" s="106">
        <v>45</v>
      </c>
      <c r="F137" s="81">
        <v>45</v>
      </c>
      <c r="G137" s="81"/>
      <c r="H137" s="51"/>
      <c r="I137" s="51"/>
      <c r="J137" s="51"/>
      <c r="K137" s="51"/>
      <c r="L137" s="51"/>
      <c r="M137" s="51"/>
      <c r="N137" s="51"/>
      <c r="O137" s="51"/>
      <c r="P137" s="49">
        <f t="shared" si="2"/>
        <v>45</v>
      </c>
    </row>
    <row r="138" spans="1:16" x14ac:dyDescent="0.2">
      <c r="A138" s="93">
        <v>46048</v>
      </c>
      <c r="B138" s="95" t="s">
        <v>266</v>
      </c>
      <c r="C138" s="50" t="s">
        <v>131</v>
      </c>
      <c r="D138" s="50" t="s">
        <v>277</v>
      </c>
      <c r="E138" s="106">
        <v>20</v>
      </c>
      <c r="F138" s="81"/>
      <c r="G138" s="81">
        <v>20</v>
      </c>
      <c r="H138" s="51"/>
      <c r="I138" s="51"/>
      <c r="J138" s="51"/>
      <c r="K138" s="51"/>
      <c r="L138" s="51"/>
      <c r="M138" s="51"/>
      <c r="N138" s="51"/>
      <c r="O138" s="51"/>
      <c r="P138" s="49">
        <f t="shared" si="2"/>
        <v>20</v>
      </c>
    </row>
    <row r="139" spans="1:16" x14ac:dyDescent="0.2">
      <c r="A139" s="93">
        <v>46050</v>
      </c>
      <c r="B139" s="50" t="s">
        <v>305</v>
      </c>
      <c r="C139" s="50" t="s">
        <v>131</v>
      </c>
      <c r="D139" s="50" t="s">
        <v>277</v>
      </c>
      <c r="E139" s="108">
        <v>20</v>
      </c>
      <c r="F139" s="81"/>
      <c r="G139" s="81">
        <v>20</v>
      </c>
      <c r="H139" s="50"/>
      <c r="I139" s="50"/>
      <c r="J139" s="50"/>
      <c r="K139" s="50"/>
      <c r="L139" s="50"/>
      <c r="M139" s="50"/>
      <c r="N139" s="50"/>
      <c r="O139" s="50"/>
      <c r="P139" s="49">
        <f t="shared" si="2"/>
        <v>20</v>
      </c>
    </row>
    <row r="140" spans="1:16" x14ac:dyDescent="0.2">
      <c r="A140" s="93">
        <v>46050</v>
      </c>
      <c r="B140" s="50" t="s">
        <v>306</v>
      </c>
      <c r="C140" s="50" t="s">
        <v>131</v>
      </c>
      <c r="D140" s="50" t="s">
        <v>274</v>
      </c>
      <c r="E140" s="108">
        <v>90</v>
      </c>
      <c r="F140" s="81">
        <v>90</v>
      </c>
      <c r="G140" s="81"/>
      <c r="H140" s="50"/>
      <c r="I140" s="50"/>
      <c r="J140" s="50"/>
      <c r="K140" s="50"/>
      <c r="L140" s="50"/>
      <c r="M140" s="50"/>
      <c r="N140" s="50"/>
      <c r="O140" s="50"/>
      <c r="P140" s="49">
        <f t="shared" ref="P140:P148" si="3">SUM(F140:O140)</f>
        <v>90</v>
      </c>
    </row>
    <row r="141" spans="1:16" x14ac:dyDescent="0.2">
      <c r="A141" s="93">
        <v>46050</v>
      </c>
      <c r="B141" s="50" t="s">
        <v>307</v>
      </c>
      <c r="C141" s="50" t="s">
        <v>131</v>
      </c>
      <c r="D141" s="50" t="s">
        <v>309</v>
      </c>
      <c r="E141" s="108">
        <v>40</v>
      </c>
      <c r="F141" s="81"/>
      <c r="G141" s="81">
        <v>40</v>
      </c>
      <c r="H141" s="50"/>
      <c r="I141" s="50"/>
      <c r="J141" s="50"/>
      <c r="K141" s="50"/>
      <c r="L141" s="50"/>
      <c r="M141" s="50"/>
      <c r="N141" s="50"/>
      <c r="O141" s="50"/>
      <c r="P141" s="49">
        <f t="shared" si="3"/>
        <v>40</v>
      </c>
    </row>
    <row r="142" spans="1:16" x14ac:dyDescent="0.2">
      <c r="A142" s="93">
        <v>46050</v>
      </c>
      <c r="B142" s="50" t="s">
        <v>308</v>
      </c>
      <c r="C142" s="50" t="s">
        <v>131</v>
      </c>
      <c r="D142" s="50" t="s">
        <v>310</v>
      </c>
      <c r="E142" s="108">
        <v>65</v>
      </c>
      <c r="F142" s="81">
        <v>45</v>
      </c>
      <c r="G142" s="81">
        <v>20</v>
      </c>
      <c r="H142" s="50"/>
      <c r="I142" s="50"/>
      <c r="J142" s="50"/>
      <c r="K142" s="50"/>
      <c r="L142" s="50"/>
      <c r="M142" s="50"/>
      <c r="N142" s="50"/>
      <c r="O142" s="50"/>
      <c r="P142" s="49">
        <f t="shared" si="3"/>
        <v>65</v>
      </c>
    </row>
    <row r="143" spans="1:16" x14ac:dyDescent="0.2">
      <c r="A143" s="88">
        <v>46050</v>
      </c>
      <c r="B143" s="50" t="s">
        <v>317</v>
      </c>
      <c r="C143" s="50" t="s">
        <v>26</v>
      </c>
      <c r="D143" s="50" t="s">
        <v>277</v>
      </c>
      <c r="E143" s="108">
        <v>20</v>
      </c>
      <c r="F143" s="81"/>
      <c r="G143" s="81">
        <v>20</v>
      </c>
      <c r="H143" s="50"/>
      <c r="I143" s="50"/>
      <c r="J143" s="50"/>
      <c r="K143" s="50"/>
      <c r="L143" s="50"/>
      <c r="M143" s="50"/>
      <c r="N143" s="50"/>
      <c r="O143" s="50"/>
      <c r="P143" s="49">
        <f t="shared" si="3"/>
        <v>20</v>
      </c>
    </row>
    <row r="144" spans="1:16" x14ac:dyDescent="0.2">
      <c r="A144" s="90">
        <v>46057</v>
      </c>
      <c r="B144" s="91" t="s">
        <v>327</v>
      </c>
      <c r="C144" s="50" t="s">
        <v>131</v>
      </c>
      <c r="D144" s="50" t="s">
        <v>277</v>
      </c>
      <c r="E144" s="79">
        <v>20</v>
      </c>
      <c r="F144" s="79"/>
      <c r="G144" s="81">
        <v>20</v>
      </c>
      <c r="H144" s="50"/>
      <c r="I144" s="50"/>
      <c r="J144" s="50"/>
      <c r="K144" s="50"/>
      <c r="L144" s="50"/>
      <c r="M144" s="50"/>
      <c r="N144" s="50"/>
      <c r="O144" s="50"/>
      <c r="P144" s="49">
        <f t="shared" si="3"/>
        <v>20</v>
      </c>
    </row>
    <row r="145" spans="1:16" x14ac:dyDescent="0.2">
      <c r="A145" s="90">
        <v>46057</v>
      </c>
      <c r="B145" s="91" t="s">
        <v>328</v>
      </c>
      <c r="C145" s="50" t="s">
        <v>131</v>
      </c>
      <c r="D145" s="50" t="s">
        <v>132</v>
      </c>
      <c r="E145" s="79">
        <v>45</v>
      </c>
      <c r="F145" s="79">
        <v>45</v>
      </c>
      <c r="G145" s="81"/>
      <c r="H145" s="50"/>
      <c r="I145" s="50"/>
      <c r="J145" s="50"/>
      <c r="K145" s="50"/>
      <c r="L145" s="50"/>
      <c r="M145" s="50"/>
      <c r="N145" s="50"/>
      <c r="O145" s="50"/>
      <c r="P145" s="49">
        <f t="shared" si="3"/>
        <v>45</v>
      </c>
    </row>
    <row r="146" spans="1:16" x14ac:dyDescent="0.2">
      <c r="A146" s="90">
        <v>46057</v>
      </c>
      <c r="B146" s="91" t="s">
        <v>329</v>
      </c>
      <c r="C146" s="50" t="s">
        <v>131</v>
      </c>
      <c r="D146" s="50" t="s">
        <v>132</v>
      </c>
      <c r="E146" s="79">
        <v>45</v>
      </c>
      <c r="F146" s="79">
        <v>45</v>
      </c>
      <c r="G146" s="81"/>
      <c r="H146" s="50"/>
      <c r="I146" s="50"/>
      <c r="J146" s="50"/>
      <c r="K146" s="50"/>
      <c r="L146" s="50"/>
      <c r="M146" s="50"/>
      <c r="N146" s="50"/>
      <c r="O146" s="50"/>
      <c r="P146" s="49">
        <f t="shared" si="3"/>
        <v>45</v>
      </c>
    </row>
    <row r="147" spans="1:16" x14ac:dyDescent="0.2">
      <c r="A147" s="90">
        <v>46057</v>
      </c>
      <c r="B147" s="91" t="s">
        <v>330</v>
      </c>
      <c r="C147" s="50" t="s">
        <v>131</v>
      </c>
      <c r="D147" s="50" t="s">
        <v>277</v>
      </c>
      <c r="E147" s="79">
        <v>20</v>
      </c>
      <c r="F147" s="79"/>
      <c r="G147" s="81">
        <v>20</v>
      </c>
      <c r="H147" s="50"/>
      <c r="I147" s="50"/>
      <c r="J147" s="50"/>
      <c r="K147" s="50"/>
      <c r="L147" s="50"/>
      <c r="M147" s="50"/>
      <c r="N147" s="50"/>
      <c r="O147" s="50"/>
      <c r="P147" s="49">
        <f t="shared" si="3"/>
        <v>20</v>
      </c>
    </row>
    <row r="148" spans="1:16" x14ac:dyDescent="0.2">
      <c r="A148" s="90"/>
      <c r="B148" s="91"/>
      <c r="C148" s="91"/>
      <c r="D148" s="94"/>
      <c r="E148" s="79"/>
      <c r="F148" s="81"/>
      <c r="G148" s="79"/>
      <c r="H148" s="91"/>
      <c r="I148" s="50"/>
      <c r="J148" s="50"/>
      <c r="K148" s="50"/>
      <c r="L148" s="50"/>
      <c r="M148" s="50"/>
      <c r="N148" s="50"/>
      <c r="O148" s="50"/>
      <c r="P148" s="49">
        <f t="shared" si="3"/>
        <v>0</v>
      </c>
    </row>
  </sheetData>
  <phoneticPr fontId="20" type="noConversion"/>
  <dataValidations count="1">
    <dataValidation type="list" allowBlank="1" showInputMessage="1" showErrorMessage="1" sqref="C7:C138" xr:uid="{56EE24C1-F3DA-4F17-95C7-FC50A8417FAE}">
      <formula1>"Bank transfer, Cheque, Cash"</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U72"/>
  <sheetViews>
    <sheetView zoomScale="110" zoomScaleNormal="110" workbookViewId="0">
      <pane xSplit="5" ySplit="7" topLeftCell="R30" activePane="bottomRight" state="frozen"/>
      <selection pane="topRight" activeCell="F1" sqref="F1"/>
      <selection pane="bottomLeft" activeCell="A8" sqref="A8"/>
      <selection pane="bottomRight" activeCell="S7" sqref="S7"/>
    </sheetView>
  </sheetViews>
  <sheetFormatPr baseColWidth="10" defaultColWidth="9" defaultRowHeight="16" x14ac:dyDescent="0.2"/>
  <cols>
    <col min="1" max="1" width="16.5" style="1" bestFit="1" customWidth="1"/>
    <col min="2" max="2" width="16.5" style="1" hidden="1" customWidth="1"/>
    <col min="3" max="3" width="77.83203125" style="1" hidden="1" customWidth="1"/>
    <col min="4" max="4" width="16.5" style="82" customWidth="1"/>
    <col min="5" max="5" width="48.6640625" style="1" customWidth="1"/>
    <col min="6" max="6" width="13.6640625" style="1" bestFit="1" customWidth="1"/>
    <col min="7" max="7" width="10.6640625" style="1" bestFit="1" customWidth="1"/>
    <col min="8" max="8" width="10" style="1" customWidth="1"/>
    <col min="9" max="10" width="14.5" style="1" customWidth="1"/>
    <col min="11" max="11" width="13" style="1" customWidth="1"/>
    <col min="12" max="12" width="12.83203125" style="1" customWidth="1"/>
    <col min="13" max="13" width="11.1640625" style="1" bestFit="1" customWidth="1"/>
    <col min="14" max="14" width="12.33203125" style="1" customWidth="1"/>
    <col min="15" max="15" width="20.6640625" style="1" customWidth="1"/>
    <col min="16" max="16" width="13.1640625" style="1" hidden="1" customWidth="1"/>
    <col min="17" max="17" width="12.6640625" style="1" customWidth="1"/>
    <col min="18" max="18" width="15" style="1" customWidth="1"/>
    <col min="19" max="19" width="11.6640625" style="1" customWidth="1"/>
    <col min="20" max="20" width="11" style="1" customWidth="1"/>
    <col min="21" max="16384" width="9" style="1"/>
  </cols>
  <sheetData>
    <row r="1" spans="1:21" x14ac:dyDescent="0.2">
      <c r="A1" s="44" t="s">
        <v>123</v>
      </c>
      <c r="B1" s="44"/>
      <c r="C1" s="44"/>
      <c r="D1" s="89"/>
      <c r="H1" s="99"/>
    </row>
    <row r="2" spans="1:21" x14ac:dyDescent="0.2">
      <c r="H2" s="99"/>
    </row>
    <row r="3" spans="1:21" x14ac:dyDescent="0.2">
      <c r="A3" s="44" t="s">
        <v>81</v>
      </c>
      <c r="B3" s="44"/>
      <c r="C3" s="44"/>
      <c r="D3" s="89"/>
      <c r="E3" s="44" t="str">
        <f>'Income '!B3</f>
        <v>1st Alva Guides</v>
      </c>
      <c r="J3" s="44"/>
    </row>
    <row r="4" spans="1:21" x14ac:dyDescent="0.2">
      <c r="A4" s="44" t="s">
        <v>82</v>
      </c>
      <c r="B4" s="44"/>
      <c r="C4" s="44"/>
      <c r="D4" s="89"/>
      <c r="E4" s="44" t="str">
        <f>'Income '!B4</f>
        <v>SC040382</v>
      </c>
      <c r="J4" s="44"/>
    </row>
    <row r="5" spans="1:21" x14ac:dyDescent="0.2">
      <c r="A5" s="44" t="s">
        <v>83</v>
      </c>
      <c r="B5" s="44"/>
      <c r="C5" s="44"/>
      <c r="D5" s="89"/>
      <c r="E5" s="58" t="str">
        <f>'Income '!B5</f>
        <v>31st March 2026</v>
      </c>
      <c r="J5" s="58"/>
    </row>
    <row r="6" spans="1:21" ht="34" x14ac:dyDescent="0.2">
      <c r="A6" s="48" t="s">
        <v>59</v>
      </c>
      <c r="B6" s="48"/>
      <c r="C6" s="48"/>
      <c r="D6" s="84"/>
      <c r="E6" s="71" t="s">
        <v>95</v>
      </c>
      <c r="F6" s="71" t="s">
        <v>76</v>
      </c>
      <c r="G6" s="71" t="s">
        <v>84</v>
      </c>
      <c r="H6" s="70" t="s">
        <v>88</v>
      </c>
      <c r="I6" s="70" t="s">
        <v>80</v>
      </c>
      <c r="J6" s="70" t="s">
        <v>89</v>
      </c>
      <c r="K6" s="70" t="s">
        <v>5</v>
      </c>
      <c r="L6" s="70" t="s">
        <v>6</v>
      </c>
      <c r="M6" s="70" t="s">
        <v>9</v>
      </c>
      <c r="N6" s="70" t="s">
        <v>10</v>
      </c>
      <c r="O6" s="70" t="s">
        <v>90</v>
      </c>
      <c r="P6" s="70" t="s">
        <v>91</v>
      </c>
      <c r="Q6" s="70" t="s">
        <v>92</v>
      </c>
      <c r="R6" s="70" t="s">
        <v>97</v>
      </c>
      <c r="S6" s="48" t="s">
        <v>79</v>
      </c>
      <c r="T6" s="1" t="s">
        <v>344</v>
      </c>
      <c r="U6" s="1" t="s">
        <v>343</v>
      </c>
    </row>
    <row r="7" spans="1:21" x14ac:dyDescent="0.2">
      <c r="A7" s="48" t="s">
        <v>79</v>
      </c>
      <c r="B7" s="48"/>
      <c r="C7" s="48"/>
      <c r="D7" s="84"/>
      <c r="E7" s="54"/>
      <c r="F7" s="54"/>
      <c r="G7" s="54"/>
      <c r="H7" s="49">
        <f>SUM(H8:H310)</f>
        <v>801.72</v>
      </c>
      <c r="I7" s="52">
        <f t="shared" ref="I7:P7" si="0">SUM(I8:I231)</f>
        <v>1566</v>
      </c>
      <c r="J7" s="52">
        <f t="shared" si="0"/>
        <v>677</v>
      </c>
      <c r="K7" s="52">
        <f t="shared" si="0"/>
        <v>0</v>
      </c>
      <c r="L7" s="52">
        <f t="shared" si="0"/>
        <v>0</v>
      </c>
      <c r="M7" s="52">
        <f t="shared" si="0"/>
        <v>871</v>
      </c>
      <c r="N7" s="52">
        <f t="shared" si="0"/>
        <v>6.23</v>
      </c>
      <c r="O7" s="52">
        <f t="shared" si="0"/>
        <v>10.99</v>
      </c>
      <c r="P7" s="52">
        <f t="shared" si="0"/>
        <v>0</v>
      </c>
      <c r="Q7" s="52">
        <f>SUM(Q10:Q231)</f>
        <v>406.99</v>
      </c>
      <c r="R7" s="52">
        <f>SUM(R8:R231)</f>
        <v>8.42</v>
      </c>
      <c r="S7" s="52">
        <f>SUM(H7:R7)</f>
        <v>4348.3500000000004</v>
      </c>
      <c r="T7" s="101">
        <f>SUM(S8:S70)</f>
        <v>4348.3499999999995</v>
      </c>
      <c r="U7" s="102">
        <f>S7-T7</f>
        <v>0</v>
      </c>
    </row>
    <row r="8" spans="1:21" x14ac:dyDescent="0.2">
      <c r="A8" s="88">
        <v>45770</v>
      </c>
      <c r="B8" s="91" t="s">
        <v>280</v>
      </c>
      <c r="C8" s="91" t="s">
        <v>281</v>
      </c>
      <c r="D8" s="81">
        <v>15.28</v>
      </c>
      <c r="E8" s="50" t="s">
        <v>336</v>
      </c>
      <c r="F8" s="50" t="s">
        <v>26</v>
      </c>
      <c r="G8" s="50"/>
      <c r="H8" s="51">
        <v>15.28</v>
      </c>
      <c r="I8" s="51"/>
      <c r="J8" s="51"/>
      <c r="K8" s="51"/>
      <c r="L8" s="51"/>
      <c r="M8" s="51"/>
      <c r="N8" s="51"/>
      <c r="O8" s="51"/>
      <c r="P8" s="51"/>
      <c r="Q8" s="50"/>
      <c r="R8" s="51"/>
      <c r="S8" s="52">
        <f t="shared" ref="S8:S70" si="1">SUM(H8:R8)</f>
        <v>15.28</v>
      </c>
      <c r="T8" s="92"/>
      <c r="U8" s="92"/>
    </row>
    <row r="9" spans="1:21" x14ac:dyDescent="0.2">
      <c r="A9" s="88">
        <v>45773</v>
      </c>
      <c r="B9" s="91"/>
      <c r="C9" s="91"/>
      <c r="D9" s="81">
        <v>7.99</v>
      </c>
      <c r="E9" s="50" t="s">
        <v>339</v>
      </c>
      <c r="F9" s="50" t="s">
        <v>26</v>
      </c>
      <c r="G9" s="50"/>
      <c r="H9" s="51"/>
      <c r="I9" s="51"/>
      <c r="J9" s="51"/>
      <c r="K9" s="51"/>
      <c r="L9" s="51"/>
      <c r="M9" s="51"/>
      <c r="N9" s="51"/>
      <c r="O9" s="51">
        <v>7.99</v>
      </c>
      <c r="P9" s="51"/>
      <c r="Q9" s="50"/>
      <c r="R9" s="51"/>
      <c r="S9" s="52">
        <f t="shared" si="1"/>
        <v>7.99</v>
      </c>
      <c r="T9" s="92"/>
      <c r="U9" s="92"/>
    </row>
    <row r="10" spans="1:21" x14ac:dyDescent="0.2">
      <c r="A10" s="90">
        <v>45772</v>
      </c>
      <c r="B10" s="91"/>
      <c r="C10" s="91"/>
      <c r="D10" s="98">
        <v>55.19</v>
      </c>
      <c r="E10" s="91" t="s">
        <v>281</v>
      </c>
      <c r="F10" s="50" t="s">
        <v>137</v>
      </c>
      <c r="G10" s="50"/>
      <c r="H10" s="51"/>
      <c r="I10" s="51"/>
      <c r="J10" s="51"/>
      <c r="K10" s="51"/>
      <c r="L10" s="51"/>
      <c r="M10" s="51"/>
      <c r="N10" s="51"/>
      <c r="O10" s="51"/>
      <c r="P10" s="51"/>
      <c r="Q10" s="51">
        <v>55.19</v>
      </c>
      <c r="R10" s="51"/>
      <c r="S10" s="52">
        <f t="shared" si="1"/>
        <v>55.19</v>
      </c>
      <c r="T10" s="92"/>
      <c r="U10" s="92"/>
    </row>
    <row r="11" spans="1:21" x14ac:dyDescent="0.2">
      <c r="A11" s="90">
        <v>45776</v>
      </c>
      <c r="B11" s="91" t="s">
        <v>280</v>
      </c>
      <c r="C11" s="91" t="s">
        <v>282</v>
      </c>
      <c r="D11" s="98">
        <v>60</v>
      </c>
      <c r="E11" s="91" t="s">
        <v>282</v>
      </c>
      <c r="F11" s="50" t="s">
        <v>137</v>
      </c>
      <c r="G11" s="50"/>
      <c r="H11" s="51"/>
      <c r="I11" s="51"/>
      <c r="J11" s="51"/>
      <c r="K11" s="51"/>
      <c r="L11" s="51"/>
      <c r="M11" s="51">
        <v>60</v>
      </c>
      <c r="N11" s="51"/>
      <c r="O11" s="51"/>
      <c r="P11" s="51"/>
      <c r="Q11" s="51"/>
      <c r="R11" s="51"/>
      <c r="S11" s="52">
        <f t="shared" si="1"/>
        <v>60</v>
      </c>
      <c r="T11" s="92"/>
      <c r="U11" s="92"/>
    </row>
    <row r="12" spans="1:21" x14ac:dyDescent="0.2">
      <c r="A12" s="90">
        <v>45746</v>
      </c>
      <c r="B12" s="91"/>
      <c r="C12" s="91"/>
      <c r="D12" s="98">
        <v>7</v>
      </c>
      <c r="E12" s="91" t="s">
        <v>331</v>
      </c>
      <c r="F12" s="50" t="s">
        <v>26</v>
      </c>
      <c r="G12" s="50"/>
      <c r="H12" s="51"/>
      <c r="I12" s="51"/>
      <c r="J12" s="51"/>
      <c r="K12" s="51"/>
      <c r="L12" s="51"/>
      <c r="M12" s="51"/>
      <c r="N12" s="51"/>
      <c r="O12" s="51"/>
      <c r="P12" s="51"/>
      <c r="Q12" s="51"/>
      <c r="R12" s="51">
        <v>7</v>
      </c>
      <c r="S12" s="52">
        <f t="shared" si="1"/>
        <v>7</v>
      </c>
      <c r="T12" s="92"/>
      <c r="U12" s="92"/>
    </row>
    <row r="13" spans="1:21" x14ac:dyDescent="0.2">
      <c r="A13" s="88">
        <v>45778</v>
      </c>
      <c r="B13" s="50" t="s">
        <v>280</v>
      </c>
      <c r="C13" s="50" t="s">
        <v>283</v>
      </c>
      <c r="D13" s="85">
        <v>2.81</v>
      </c>
      <c r="E13" s="91" t="s">
        <v>283</v>
      </c>
      <c r="F13" s="50" t="s">
        <v>137</v>
      </c>
      <c r="G13" s="50"/>
      <c r="H13" s="51">
        <v>2.81</v>
      </c>
      <c r="I13" s="51"/>
      <c r="J13" s="51"/>
      <c r="K13" s="51"/>
      <c r="L13" s="51"/>
      <c r="M13" s="51"/>
      <c r="N13" s="51"/>
      <c r="O13" s="51"/>
      <c r="P13" s="51"/>
      <c r="Q13" s="51"/>
      <c r="R13" s="51"/>
      <c r="S13" s="52">
        <f t="shared" si="1"/>
        <v>2.81</v>
      </c>
      <c r="T13" s="92"/>
      <c r="U13" s="92"/>
    </row>
    <row r="14" spans="1:21" x14ac:dyDescent="0.2">
      <c r="A14" s="88">
        <v>45783</v>
      </c>
      <c r="B14" s="50" t="s">
        <v>280</v>
      </c>
      <c r="C14" s="50" t="s">
        <v>282</v>
      </c>
      <c r="D14" s="85">
        <v>20.54</v>
      </c>
      <c r="E14" s="91" t="s">
        <v>282</v>
      </c>
      <c r="F14" s="50" t="s">
        <v>137</v>
      </c>
      <c r="G14" s="50"/>
      <c r="H14" s="51"/>
      <c r="I14" s="51"/>
      <c r="J14" s="51"/>
      <c r="K14" s="51"/>
      <c r="L14" s="51"/>
      <c r="M14" s="51">
        <v>20.54</v>
      </c>
      <c r="N14" s="51"/>
      <c r="O14" s="51"/>
      <c r="P14" s="51"/>
      <c r="Q14" s="51"/>
      <c r="R14" s="51"/>
      <c r="S14" s="52">
        <f t="shared" si="1"/>
        <v>20.54</v>
      </c>
      <c r="T14" s="92"/>
      <c r="U14" s="92"/>
    </row>
    <row r="15" spans="1:21" x14ac:dyDescent="0.2">
      <c r="A15" s="88">
        <v>45784</v>
      </c>
      <c r="B15" s="50" t="s">
        <v>280</v>
      </c>
      <c r="C15" s="50" t="s">
        <v>282</v>
      </c>
      <c r="D15" s="85">
        <v>40</v>
      </c>
      <c r="E15" s="91" t="s">
        <v>282</v>
      </c>
      <c r="F15" s="50" t="s">
        <v>137</v>
      </c>
      <c r="G15" s="50"/>
      <c r="H15" s="51"/>
      <c r="I15" s="51"/>
      <c r="J15" s="51"/>
      <c r="K15" s="51"/>
      <c r="L15" s="51"/>
      <c r="M15" s="51">
        <v>40</v>
      </c>
      <c r="N15" s="51"/>
      <c r="O15" s="51"/>
      <c r="P15" s="51"/>
      <c r="Q15" s="51"/>
      <c r="R15" s="51"/>
      <c r="S15" s="52">
        <f t="shared" si="1"/>
        <v>40</v>
      </c>
      <c r="T15" s="92"/>
      <c r="U15" s="92"/>
    </row>
    <row r="16" spans="1:21" x14ac:dyDescent="0.2">
      <c r="A16" s="88">
        <v>45785</v>
      </c>
      <c r="B16" s="50" t="s">
        <v>280</v>
      </c>
      <c r="C16" s="50" t="s">
        <v>281</v>
      </c>
      <c r="D16" s="85">
        <v>43.49</v>
      </c>
      <c r="E16" s="91" t="s">
        <v>281</v>
      </c>
      <c r="F16" s="50" t="s">
        <v>137</v>
      </c>
      <c r="G16" s="50"/>
      <c r="H16" s="51"/>
      <c r="I16" s="51"/>
      <c r="J16" s="51"/>
      <c r="K16" s="51"/>
      <c r="L16" s="51"/>
      <c r="M16" s="51"/>
      <c r="N16" s="51"/>
      <c r="O16" s="51"/>
      <c r="P16" s="51"/>
      <c r="Q16" s="51">
        <v>43.49</v>
      </c>
      <c r="R16" s="51"/>
      <c r="S16" s="52">
        <f t="shared" si="1"/>
        <v>43.49</v>
      </c>
      <c r="T16" s="92"/>
      <c r="U16" s="92"/>
    </row>
    <row r="17" spans="1:21" x14ac:dyDescent="0.2">
      <c r="A17" s="88">
        <v>45785</v>
      </c>
      <c r="B17" s="50" t="s">
        <v>280</v>
      </c>
      <c r="C17" s="50" t="s">
        <v>282</v>
      </c>
      <c r="D17" s="85">
        <v>40</v>
      </c>
      <c r="E17" s="91" t="s">
        <v>282</v>
      </c>
      <c r="F17" s="50" t="s">
        <v>137</v>
      </c>
      <c r="G17" s="50"/>
      <c r="H17" s="51"/>
      <c r="I17" s="51"/>
      <c r="J17" s="51"/>
      <c r="K17" s="51"/>
      <c r="L17" s="51"/>
      <c r="M17" s="51">
        <v>40</v>
      </c>
      <c r="N17" s="51"/>
      <c r="O17" s="51"/>
      <c r="P17" s="51"/>
      <c r="Q17" s="51"/>
      <c r="R17" s="51"/>
      <c r="S17" s="52">
        <f t="shared" si="1"/>
        <v>40</v>
      </c>
      <c r="T17" s="92"/>
      <c r="U17" s="92"/>
    </row>
    <row r="18" spans="1:21" x14ac:dyDescent="0.2">
      <c r="A18" s="88">
        <v>45785</v>
      </c>
      <c r="B18" s="50" t="s">
        <v>280</v>
      </c>
      <c r="C18" s="50" t="s">
        <v>282</v>
      </c>
      <c r="D18" s="85">
        <v>5.32</v>
      </c>
      <c r="E18" s="91" t="s">
        <v>282</v>
      </c>
      <c r="F18" s="50" t="s">
        <v>137</v>
      </c>
      <c r="G18" s="50"/>
      <c r="H18" s="51"/>
      <c r="I18" s="51"/>
      <c r="J18" s="51"/>
      <c r="K18" s="51"/>
      <c r="L18" s="51"/>
      <c r="M18" s="51">
        <v>5.32</v>
      </c>
      <c r="N18" s="51"/>
      <c r="O18" s="51"/>
      <c r="P18" s="51"/>
      <c r="Q18" s="51"/>
      <c r="R18" s="51"/>
      <c r="S18" s="52">
        <f t="shared" si="1"/>
        <v>5.32</v>
      </c>
      <c r="T18" s="92"/>
      <c r="U18" s="92"/>
    </row>
    <row r="19" spans="1:21" x14ac:dyDescent="0.2">
      <c r="A19" s="88">
        <v>45790</v>
      </c>
      <c r="B19" s="50"/>
      <c r="C19" s="50"/>
      <c r="D19" s="85">
        <v>20.86</v>
      </c>
      <c r="E19" s="91" t="s">
        <v>340</v>
      </c>
      <c r="F19" s="50" t="s">
        <v>26</v>
      </c>
      <c r="G19" s="50"/>
      <c r="H19" s="51">
        <v>20.86</v>
      </c>
      <c r="I19" s="51"/>
      <c r="J19" s="51"/>
      <c r="K19" s="51"/>
      <c r="L19" s="51"/>
      <c r="M19" s="51"/>
      <c r="N19" s="51"/>
      <c r="O19" s="51"/>
      <c r="P19" s="51"/>
      <c r="Q19" s="51"/>
      <c r="R19" s="51"/>
      <c r="S19" s="52">
        <f t="shared" si="1"/>
        <v>20.86</v>
      </c>
      <c r="T19" s="92"/>
      <c r="U19" s="92"/>
    </row>
    <row r="20" spans="1:21" x14ac:dyDescent="0.2">
      <c r="A20" s="88">
        <v>45792</v>
      </c>
      <c r="B20" s="50" t="s">
        <v>284</v>
      </c>
      <c r="C20" s="50">
        <v>11712</v>
      </c>
      <c r="D20" s="85">
        <v>294</v>
      </c>
      <c r="E20" s="91" t="s">
        <v>313</v>
      </c>
      <c r="F20" s="50" t="s">
        <v>136</v>
      </c>
      <c r="G20" s="50"/>
      <c r="H20" s="51"/>
      <c r="I20" s="51"/>
      <c r="J20" s="51">
        <v>294</v>
      </c>
      <c r="K20" s="51"/>
      <c r="L20" s="51"/>
      <c r="M20" s="51"/>
      <c r="N20" s="51"/>
      <c r="O20" s="51"/>
      <c r="P20" s="51"/>
      <c r="Q20" s="51"/>
      <c r="R20" s="51"/>
      <c r="S20" s="52">
        <f t="shared" si="1"/>
        <v>294</v>
      </c>
      <c r="T20" s="92"/>
      <c r="U20" s="92"/>
    </row>
    <row r="21" spans="1:21" x14ac:dyDescent="0.2">
      <c r="A21" s="88">
        <v>45805</v>
      </c>
      <c r="B21" s="50" t="s">
        <v>280</v>
      </c>
      <c r="C21" s="50" t="s">
        <v>282</v>
      </c>
      <c r="D21" s="85">
        <v>180</v>
      </c>
      <c r="E21" s="91" t="s">
        <v>282</v>
      </c>
      <c r="F21" s="50" t="s">
        <v>137</v>
      </c>
      <c r="G21" s="50"/>
      <c r="H21" s="51"/>
      <c r="I21" s="51"/>
      <c r="J21" s="51"/>
      <c r="K21" s="51"/>
      <c r="L21" s="51"/>
      <c r="M21" s="51">
        <v>180</v>
      </c>
      <c r="N21" s="51"/>
      <c r="O21" s="51"/>
      <c r="P21" s="51"/>
      <c r="Q21" s="51"/>
      <c r="R21" s="51"/>
      <c r="S21" s="52">
        <f t="shared" si="1"/>
        <v>180</v>
      </c>
      <c r="T21" s="92"/>
      <c r="U21" s="92"/>
    </row>
    <row r="22" spans="1:21" x14ac:dyDescent="0.2">
      <c r="A22" s="90">
        <v>45838</v>
      </c>
      <c r="B22" s="91" t="s">
        <v>284</v>
      </c>
      <c r="C22" s="91">
        <v>11713</v>
      </c>
      <c r="D22" s="98">
        <v>366</v>
      </c>
      <c r="E22" s="91" t="s">
        <v>314</v>
      </c>
      <c r="F22" s="50" t="s">
        <v>136</v>
      </c>
      <c r="G22" s="50"/>
      <c r="H22" s="51"/>
      <c r="I22" s="51"/>
      <c r="J22" s="51">
        <v>213</v>
      </c>
      <c r="K22" s="51"/>
      <c r="L22" s="51"/>
      <c r="M22" s="51">
        <v>153</v>
      </c>
      <c r="N22" s="51"/>
      <c r="O22" s="51"/>
      <c r="P22" s="51"/>
      <c r="Q22" s="51"/>
      <c r="R22" s="51"/>
      <c r="S22" s="52">
        <f t="shared" si="1"/>
        <v>366</v>
      </c>
      <c r="T22" s="92"/>
      <c r="U22" s="92"/>
    </row>
    <row r="23" spans="1:21" x14ac:dyDescent="0.2">
      <c r="A23" s="90">
        <v>45882</v>
      </c>
      <c r="B23" s="91" t="s">
        <v>280</v>
      </c>
      <c r="C23" s="91" t="s">
        <v>285</v>
      </c>
      <c r="D23" s="79">
        <v>36.090000000000003</v>
      </c>
      <c r="E23" s="91" t="s">
        <v>285</v>
      </c>
      <c r="F23" s="50" t="s">
        <v>137</v>
      </c>
      <c r="G23" s="50"/>
      <c r="H23" s="51">
        <v>36.090000000000003</v>
      </c>
      <c r="I23" s="51"/>
      <c r="J23" s="51"/>
      <c r="K23" s="51"/>
      <c r="L23" s="51"/>
      <c r="M23" s="51"/>
      <c r="N23" s="51"/>
      <c r="O23" s="51"/>
      <c r="P23" s="51"/>
      <c r="Q23" s="51"/>
      <c r="R23" s="51"/>
      <c r="S23" s="52">
        <f t="shared" si="1"/>
        <v>36.090000000000003</v>
      </c>
      <c r="T23" s="92"/>
      <c r="U23" s="92"/>
    </row>
    <row r="24" spans="1:21" x14ac:dyDescent="0.2">
      <c r="A24" s="90">
        <v>45882</v>
      </c>
      <c r="B24" s="91" t="s">
        <v>280</v>
      </c>
      <c r="C24" s="91" t="s">
        <v>286</v>
      </c>
      <c r="D24" s="79">
        <v>27</v>
      </c>
      <c r="E24" s="91" t="s">
        <v>286</v>
      </c>
      <c r="F24" s="50" t="s">
        <v>137</v>
      </c>
      <c r="G24" s="50"/>
      <c r="H24" s="51"/>
      <c r="I24" s="51"/>
      <c r="J24" s="51"/>
      <c r="K24" s="51"/>
      <c r="L24" s="51"/>
      <c r="M24" s="51"/>
      <c r="N24" s="51"/>
      <c r="O24" s="51"/>
      <c r="P24" s="51"/>
      <c r="Q24" s="51">
        <v>27</v>
      </c>
      <c r="R24" s="51"/>
      <c r="S24" s="52">
        <f t="shared" si="1"/>
        <v>27</v>
      </c>
      <c r="T24" s="92"/>
      <c r="U24" s="92"/>
    </row>
    <row r="25" spans="1:21" x14ac:dyDescent="0.2">
      <c r="A25" s="90">
        <v>45885</v>
      </c>
      <c r="B25" s="91"/>
      <c r="C25" s="91"/>
      <c r="D25" s="79">
        <v>6.23</v>
      </c>
      <c r="E25" s="91" t="s">
        <v>333</v>
      </c>
      <c r="F25" s="50" t="s">
        <v>26</v>
      </c>
      <c r="G25" s="50"/>
      <c r="H25" s="51"/>
      <c r="I25" s="51"/>
      <c r="J25" s="51"/>
      <c r="K25" s="51"/>
      <c r="L25" s="51"/>
      <c r="M25" s="51"/>
      <c r="N25" s="51">
        <v>6.23</v>
      </c>
      <c r="O25" s="51"/>
      <c r="P25" s="51"/>
      <c r="Q25" s="51"/>
      <c r="R25" s="51"/>
      <c r="S25" s="52">
        <f t="shared" si="1"/>
        <v>6.23</v>
      </c>
      <c r="T25" s="92"/>
      <c r="U25" s="92"/>
    </row>
    <row r="26" spans="1:21" x14ac:dyDescent="0.2">
      <c r="A26" s="90">
        <v>45888</v>
      </c>
      <c r="B26" s="91"/>
      <c r="C26" s="91"/>
      <c r="D26" s="79">
        <v>3</v>
      </c>
      <c r="E26" s="91" t="s">
        <v>332</v>
      </c>
      <c r="F26" s="50" t="s">
        <v>26</v>
      </c>
      <c r="G26" s="50"/>
      <c r="H26" s="51"/>
      <c r="I26" s="51"/>
      <c r="J26" s="51"/>
      <c r="K26" s="51"/>
      <c r="L26" s="51"/>
      <c r="M26" s="51"/>
      <c r="N26" s="51"/>
      <c r="O26" s="51">
        <v>3</v>
      </c>
      <c r="P26" s="51"/>
      <c r="Q26" s="51"/>
      <c r="R26" s="51"/>
      <c r="S26" s="52">
        <f t="shared" si="1"/>
        <v>3</v>
      </c>
      <c r="T26" s="92"/>
      <c r="U26" s="92"/>
    </row>
    <row r="27" spans="1:21" x14ac:dyDescent="0.2">
      <c r="A27" s="90">
        <v>45889</v>
      </c>
      <c r="B27" s="91"/>
      <c r="C27" s="91"/>
      <c r="D27" s="79">
        <v>7.5</v>
      </c>
      <c r="E27" s="91" t="s">
        <v>337</v>
      </c>
      <c r="F27" s="50" t="s">
        <v>26</v>
      </c>
      <c r="G27" s="50"/>
      <c r="H27" s="51">
        <v>7.5</v>
      </c>
      <c r="I27" s="51"/>
      <c r="J27" s="51"/>
      <c r="K27" s="51"/>
      <c r="L27" s="51"/>
      <c r="M27" s="51"/>
      <c r="N27" s="51"/>
      <c r="O27" s="51"/>
      <c r="P27" s="51"/>
      <c r="Q27" s="51"/>
      <c r="R27" s="51"/>
      <c r="S27" s="52">
        <f t="shared" si="1"/>
        <v>7.5</v>
      </c>
      <c r="T27" s="92"/>
      <c r="U27" s="92"/>
    </row>
    <row r="28" spans="1:21" x14ac:dyDescent="0.2">
      <c r="A28" s="90">
        <v>45897</v>
      </c>
      <c r="B28" s="91" t="s">
        <v>280</v>
      </c>
      <c r="C28" s="91" t="s">
        <v>286</v>
      </c>
      <c r="D28" s="79">
        <v>22.65</v>
      </c>
      <c r="E28" s="91" t="s">
        <v>286</v>
      </c>
      <c r="F28" s="50" t="s">
        <v>137</v>
      </c>
      <c r="G28" s="50"/>
      <c r="H28" s="51"/>
      <c r="I28" s="51"/>
      <c r="J28" s="51"/>
      <c r="K28" s="51"/>
      <c r="L28" s="51"/>
      <c r="M28" s="51"/>
      <c r="N28" s="51"/>
      <c r="O28" s="51"/>
      <c r="P28" s="51"/>
      <c r="Q28" s="51">
        <v>22.65</v>
      </c>
      <c r="R28" s="51"/>
      <c r="S28" s="52">
        <f t="shared" si="1"/>
        <v>22.65</v>
      </c>
      <c r="T28" s="92"/>
      <c r="U28" s="92"/>
    </row>
    <row r="29" spans="1:21" x14ac:dyDescent="0.2">
      <c r="A29" s="90">
        <v>45898</v>
      </c>
      <c r="B29" s="91" t="s">
        <v>280</v>
      </c>
      <c r="C29" s="91" t="s">
        <v>287</v>
      </c>
      <c r="D29" s="79">
        <v>25.47</v>
      </c>
      <c r="E29" s="91" t="s">
        <v>287</v>
      </c>
      <c r="F29" s="50" t="s">
        <v>137</v>
      </c>
      <c r="G29" s="50"/>
      <c r="H29" s="51">
        <v>25.47</v>
      </c>
      <c r="I29" s="51"/>
      <c r="J29" s="51"/>
      <c r="K29" s="51"/>
      <c r="L29" s="51"/>
      <c r="M29" s="51"/>
      <c r="N29" s="51"/>
      <c r="O29" s="51"/>
      <c r="P29" s="51"/>
      <c r="Q29" s="51"/>
      <c r="R29" s="51"/>
      <c r="S29" s="52">
        <f t="shared" si="1"/>
        <v>25.47</v>
      </c>
      <c r="T29" s="92"/>
      <c r="U29" s="92"/>
    </row>
    <row r="30" spans="1:21" x14ac:dyDescent="0.2">
      <c r="A30" s="90">
        <v>45909</v>
      </c>
      <c r="B30" s="91" t="s">
        <v>280</v>
      </c>
      <c r="C30" s="91" t="s">
        <v>288</v>
      </c>
      <c r="D30" s="79">
        <v>29.97</v>
      </c>
      <c r="E30" s="91" t="s">
        <v>288</v>
      </c>
      <c r="F30" s="50" t="s">
        <v>137</v>
      </c>
      <c r="G30" s="50"/>
      <c r="H30" s="51">
        <v>29.97</v>
      </c>
      <c r="I30" s="51"/>
      <c r="J30" s="51"/>
      <c r="K30" s="51"/>
      <c r="L30" s="51"/>
      <c r="M30" s="51"/>
      <c r="N30" s="51"/>
      <c r="O30" s="51"/>
      <c r="P30" s="51"/>
      <c r="Q30" s="51"/>
      <c r="R30" s="51"/>
      <c r="S30" s="52">
        <f t="shared" si="1"/>
        <v>29.97</v>
      </c>
      <c r="T30" s="92"/>
      <c r="U30" s="92"/>
    </row>
    <row r="31" spans="1:21" x14ac:dyDescent="0.2">
      <c r="A31" s="90">
        <v>45910</v>
      </c>
      <c r="B31" s="91" t="s">
        <v>280</v>
      </c>
      <c r="C31" s="91" t="s">
        <v>289</v>
      </c>
      <c r="D31" s="79">
        <v>24.99</v>
      </c>
      <c r="E31" s="91" t="s">
        <v>289</v>
      </c>
      <c r="F31" s="50" t="s">
        <v>137</v>
      </c>
      <c r="G31" s="50"/>
      <c r="H31" s="51">
        <v>24.99</v>
      </c>
      <c r="I31" s="51"/>
      <c r="J31" s="51"/>
      <c r="K31" s="51"/>
      <c r="L31" s="51"/>
      <c r="M31" s="51"/>
      <c r="N31" s="51"/>
      <c r="O31" s="51"/>
      <c r="P31" s="51"/>
      <c r="Q31" s="51"/>
      <c r="R31" s="51"/>
      <c r="S31" s="52">
        <f t="shared" si="1"/>
        <v>24.99</v>
      </c>
      <c r="T31" s="92"/>
      <c r="U31" s="92"/>
    </row>
    <row r="32" spans="1:21" x14ac:dyDescent="0.2">
      <c r="A32" s="90">
        <v>45911</v>
      </c>
      <c r="B32" s="91" t="s">
        <v>280</v>
      </c>
      <c r="C32" s="91" t="s">
        <v>286</v>
      </c>
      <c r="D32" s="79">
        <v>27.1</v>
      </c>
      <c r="E32" s="91" t="s">
        <v>286</v>
      </c>
      <c r="F32" s="50" t="s">
        <v>137</v>
      </c>
      <c r="G32" s="50"/>
      <c r="H32" s="51"/>
      <c r="I32" s="51"/>
      <c r="J32" s="51"/>
      <c r="K32" s="51"/>
      <c r="L32" s="51"/>
      <c r="M32" s="51"/>
      <c r="N32" s="51"/>
      <c r="O32" s="51"/>
      <c r="P32" s="51"/>
      <c r="Q32" s="51">
        <v>27.1</v>
      </c>
      <c r="R32" s="51"/>
      <c r="S32" s="52">
        <f t="shared" si="1"/>
        <v>27.1</v>
      </c>
      <c r="T32" s="92"/>
      <c r="U32" s="92"/>
    </row>
    <row r="33" spans="1:21" x14ac:dyDescent="0.2">
      <c r="A33" s="90">
        <v>45915</v>
      </c>
      <c r="B33" s="91" t="s">
        <v>280</v>
      </c>
      <c r="C33" s="91" t="s">
        <v>290</v>
      </c>
      <c r="D33" s="79">
        <v>185.37</v>
      </c>
      <c r="E33" s="91" t="s">
        <v>290</v>
      </c>
      <c r="F33" s="50" t="s">
        <v>137</v>
      </c>
      <c r="G33" s="50"/>
      <c r="H33" s="51"/>
      <c r="I33" s="51"/>
      <c r="J33" s="51"/>
      <c r="K33" s="51"/>
      <c r="L33" s="51"/>
      <c r="M33" s="51">
        <v>185.37</v>
      </c>
      <c r="N33" s="51"/>
      <c r="O33" s="51"/>
      <c r="P33" s="51"/>
      <c r="Q33" s="51"/>
      <c r="R33" s="51"/>
      <c r="S33" s="52">
        <f t="shared" si="1"/>
        <v>185.37</v>
      </c>
      <c r="T33" s="92"/>
      <c r="U33" s="92"/>
    </row>
    <row r="34" spans="1:21" x14ac:dyDescent="0.2">
      <c r="A34" s="90">
        <v>45915</v>
      </c>
      <c r="B34" s="91" t="s">
        <v>280</v>
      </c>
      <c r="C34" s="91" t="s">
        <v>290</v>
      </c>
      <c r="D34" s="79">
        <v>13.63</v>
      </c>
      <c r="E34" s="91" t="s">
        <v>290</v>
      </c>
      <c r="F34" s="50" t="s">
        <v>137</v>
      </c>
      <c r="G34" s="50"/>
      <c r="H34" s="51"/>
      <c r="I34" s="51"/>
      <c r="J34" s="51"/>
      <c r="K34" s="51"/>
      <c r="L34" s="51"/>
      <c r="M34" s="51">
        <v>13.63</v>
      </c>
      <c r="N34" s="51"/>
      <c r="O34" s="51"/>
      <c r="P34" s="51"/>
      <c r="Q34" s="51"/>
      <c r="R34" s="51"/>
      <c r="S34" s="52">
        <f t="shared" si="1"/>
        <v>13.63</v>
      </c>
      <c r="T34" s="92"/>
      <c r="U34" s="92"/>
    </row>
    <row r="35" spans="1:21" x14ac:dyDescent="0.2">
      <c r="A35" s="90">
        <v>45931</v>
      </c>
      <c r="B35" s="91" t="s">
        <v>280</v>
      </c>
      <c r="C35" s="91" t="s">
        <v>291</v>
      </c>
      <c r="D35" s="79">
        <v>17.079999999999998</v>
      </c>
      <c r="E35" s="91" t="s">
        <v>291</v>
      </c>
      <c r="F35" s="50" t="s">
        <v>137</v>
      </c>
      <c r="G35" s="50"/>
      <c r="H35" s="51"/>
      <c r="I35" s="51"/>
      <c r="J35" s="51"/>
      <c r="K35" s="51"/>
      <c r="L35" s="51"/>
      <c r="M35" s="51">
        <v>17.079999999999998</v>
      </c>
      <c r="N35" s="51"/>
      <c r="O35" s="51"/>
      <c r="P35" s="51"/>
      <c r="Q35" s="51"/>
      <c r="R35" s="51"/>
      <c r="S35" s="52">
        <f t="shared" si="1"/>
        <v>17.079999999999998</v>
      </c>
      <c r="T35" s="92"/>
      <c r="U35" s="92"/>
    </row>
    <row r="36" spans="1:21" x14ac:dyDescent="0.2">
      <c r="A36" s="90">
        <v>45938</v>
      </c>
      <c r="B36" s="91" t="s">
        <v>280</v>
      </c>
      <c r="C36" s="91" t="s">
        <v>292</v>
      </c>
      <c r="D36" s="79">
        <v>4.4000000000000004</v>
      </c>
      <c r="E36" s="91" t="s">
        <v>292</v>
      </c>
      <c r="F36" s="50" t="s">
        <v>137</v>
      </c>
      <c r="G36" s="50"/>
      <c r="H36" s="51"/>
      <c r="I36" s="51"/>
      <c r="J36" s="51"/>
      <c r="K36" s="51"/>
      <c r="L36" s="51"/>
      <c r="M36" s="51">
        <v>4.4000000000000004</v>
      </c>
      <c r="N36" s="51"/>
      <c r="O36" s="51"/>
      <c r="P36" s="51"/>
      <c r="Q36" s="51"/>
      <c r="R36" s="51"/>
      <c r="S36" s="52">
        <f t="shared" si="1"/>
        <v>4.4000000000000004</v>
      </c>
      <c r="T36" s="92"/>
      <c r="U36" s="92"/>
    </row>
    <row r="37" spans="1:21" x14ac:dyDescent="0.2">
      <c r="A37" s="90">
        <v>45938</v>
      </c>
      <c r="B37" s="91" t="s">
        <v>280</v>
      </c>
      <c r="C37" s="91" t="s">
        <v>285</v>
      </c>
      <c r="D37" s="79">
        <v>1.75</v>
      </c>
      <c r="E37" s="91" t="s">
        <v>285</v>
      </c>
      <c r="F37" s="50" t="s">
        <v>137</v>
      </c>
      <c r="G37" s="50"/>
      <c r="H37" s="51"/>
      <c r="I37" s="51"/>
      <c r="J37" s="51"/>
      <c r="K37" s="51"/>
      <c r="L37" s="51"/>
      <c r="M37" s="51">
        <v>1.75</v>
      </c>
      <c r="N37" s="51"/>
      <c r="O37" s="51"/>
      <c r="P37" s="51"/>
      <c r="Q37" s="51"/>
      <c r="R37" s="51"/>
      <c r="S37" s="52">
        <f t="shared" si="1"/>
        <v>1.75</v>
      </c>
      <c r="T37" s="92"/>
      <c r="U37" s="92"/>
    </row>
    <row r="38" spans="1:21" x14ac:dyDescent="0.2">
      <c r="A38" s="90">
        <v>45957</v>
      </c>
      <c r="B38" s="91"/>
      <c r="C38" s="91"/>
      <c r="D38" s="79">
        <v>17.399999999999999</v>
      </c>
      <c r="E38" s="91" t="s">
        <v>334</v>
      </c>
      <c r="F38" s="50" t="s">
        <v>26</v>
      </c>
      <c r="G38" s="50"/>
      <c r="H38" s="51">
        <v>17.399999999999999</v>
      </c>
      <c r="I38" s="51"/>
      <c r="J38" s="51"/>
      <c r="K38" s="51"/>
      <c r="L38" s="51"/>
      <c r="M38" s="51"/>
      <c r="N38" s="51"/>
      <c r="O38" s="51"/>
      <c r="P38" s="51"/>
      <c r="Q38" s="51"/>
      <c r="R38" s="51"/>
      <c r="S38" s="52">
        <f t="shared" si="1"/>
        <v>17.399999999999999</v>
      </c>
      <c r="T38" s="92"/>
      <c r="U38" s="92"/>
    </row>
    <row r="39" spans="1:21" x14ac:dyDescent="0.2">
      <c r="A39" s="90">
        <v>45957</v>
      </c>
      <c r="B39" s="91"/>
      <c r="C39" s="91"/>
      <c r="D39" s="79">
        <v>1.6</v>
      </c>
      <c r="E39" s="91" t="s">
        <v>335</v>
      </c>
      <c r="F39" s="50" t="s">
        <v>26</v>
      </c>
      <c r="G39" s="50"/>
      <c r="H39" s="51">
        <v>1.6</v>
      </c>
      <c r="I39" s="51"/>
      <c r="J39" s="51"/>
      <c r="K39" s="51"/>
      <c r="L39" s="51"/>
      <c r="M39" s="51"/>
      <c r="N39" s="51"/>
      <c r="O39" s="51"/>
      <c r="P39" s="51"/>
      <c r="Q39" s="51"/>
      <c r="R39" s="51"/>
      <c r="S39" s="52">
        <f t="shared" si="1"/>
        <v>1.6</v>
      </c>
      <c r="T39" s="92"/>
      <c r="U39" s="92"/>
    </row>
    <row r="40" spans="1:21" x14ac:dyDescent="0.2">
      <c r="A40" s="90">
        <v>45958</v>
      </c>
      <c r="B40" s="91" t="s">
        <v>280</v>
      </c>
      <c r="C40" s="91" t="s">
        <v>285</v>
      </c>
      <c r="D40" s="79">
        <v>17.399999999999999</v>
      </c>
      <c r="E40" s="91" t="s">
        <v>285</v>
      </c>
      <c r="F40" s="50" t="s">
        <v>137</v>
      </c>
      <c r="G40" s="50"/>
      <c r="H40" s="51"/>
      <c r="I40" s="51"/>
      <c r="J40" s="51"/>
      <c r="K40" s="51"/>
      <c r="L40" s="51"/>
      <c r="M40" s="51">
        <v>17.399999999999999</v>
      </c>
      <c r="N40" s="51"/>
      <c r="O40" s="51"/>
      <c r="P40" s="51"/>
      <c r="Q40" s="51"/>
      <c r="R40" s="51"/>
      <c r="S40" s="52">
        <f t="shared" si="1"/>
        <v>17.399999999999999</v>
      </c>
      <c r="T40" s="92"/>
      <c r="U40" s="92"/>
    </row>
    <row r="41" spans="1:21" x14ac:dyDescent="0.2">
      <c r="A41" s="90">
        <v>45958</v>
      </c>
      <c r="B41" s="91" t="s">
        <v>280</v>
      </c>
      <c r="C41" s="91" t="s">
        <v>292</v>
      </c>
      <c r="D41" s="79">
        <v>10.46</v>
      </c>
      <c r="E41" s="91" t="s">
        <v>292</v>
      </c>
      <c r="F41" s="50" t="s">
        <v>137</v>
      </c>
      <c r="G41" s="50"/>
      <c r="H41" s="51"/>
      <c r="I41" s="51"/>
      <c r="J41" s="51"/>
      <c r="K41" s="51"/>
      <c r="L41" s="51"/>
      <c r="M41" s="51">
        <v>10.46</v>
      </c>
      <c r="N41" s="51"/>
      <c r="O41" s="51"/>
      <c r="P41" s="51"/>
      <c r="Q41" s="51"/>
      <c r="R41" s="51"/>
      <c r="S41" s="52">
        <f t="shared" si="1"/>
        <v>10.46</v>
      </c>
      <c r="T41" s="92"/>
      <c r="U41" s="92"/>
    </row>
    <row r="42" spans="1:21" x14ac:dyDescent="0.2">
      <c r="A42" s="90">
        <v>45965</v>
      </c>
      <c r="B42" s="91" t="s">
        <v>280</v>
      </c>
      <c r="C42" s="91" t="s">
        <v>293</v>
      </c>
      <c r="D42" s="79">
        <v>3.05</v>
      </c>
      <c r="E42" s="91" t="s">
        <v>293</v>
      </c>
      <c r="F42" s="50" t="s">
        <v>137</v>
      </c>
      <c r="G42" s="50"/>
      <c r="H42" s="51"/>
      <c r="I42" s="51"/>
      <c r="J42" s="51"/>
      <c r="K42" s="51"/>
      <c r="L42" s="51"/>
      <c r="M42" s="51">
        <v>3.05</v>
      </c>
      <c r="N42" s="51"/>
      <c r="O42" s="51"/>
      <c r="P42" s="51"/>
      <c r="Q42" s="51"/>
      <c r="R42" s="51"/>
      <c r="S42" s="52">
        <f t="shared" si="1"/>
        <v>3.05</v>
      </c>
      <c r="T42" s="92"/>
      <c r="U42" s="92"/>
    </row>
    <row r="43" spans="1:21" x14ac:dyDescent="0.2">
      <c r="A43" s="90">
        <v>45972</v>
      </c>
      <c r="B43" s="91" t="s">
        <v>284</v>
      </c>
      <c r="C43" s="91">
        <v>11714</v>
      </c>
      <c r="D43" s="79">
        <v>170</v>
      </c>
      <c r="E43" s="91" t="s">
        <v>315</v>
      </c>
      <c r="F43" s="50" t="s">
        <v>136</v>
      </c>
      <c r="G43" s="50"/>
      <c r="H43" s="51"/>
      <c r="I43" s="51"/>
      <c r="J43" s="51">
        <v>170</v>
      </c>
      <c r="K43" s="51"/>
      <c r="L43" s="51"/>
      <c r="M43" s="51"/>
      <c r="N43" s="51"/>
      <c r="O43" s="51"/>
      <c r="P43" s="51"/>
      <c r="Q43" s="51"/>
      <c r="R43" s="51"/>
      <c r="S43" s="52">
        <f t="shared" si="1"/>
        <v>170</v>
      </c>
      <c r="T43" s="92"/>
      <c r="U43" s="92"/>
    </row>
    <row r="44" spans="1:21" x14ac:dyDescent="0.2">
      <c r="A44" s="90">
        <v>45984</v>
      </c>
      <c r="B44" s="91"/>
      <c r="C44" s="91"/>
      <c r="D44" s="79">
        <v>28</v>
      </c>
      <c r="E44" s="91" t="s">
        <v>338</v>
      </c>
      <c r="F44" s="50" t="s">
        <v>26</v>
      </c>
      <c r="G44" s="50"/>
      <c r="H44" s="51"/>
      <c r="I44" s="51"/>
      <c r="J44" s="51"/>
      <c r="K44" s="51"/>
      <c r="L44" s="51"/>
      <c r="M44" s="51"/>
      <c r="N44" s="51"/>
      <c r="O44" s="51"/>
      <c r="P44" s="51"/>
      <c r="Q44" s="51">
        <v>28</v>
      </c>
      <c r="R44" s="51"/>
      <c r="S44" s="52">
        <f t="shared" si="1"/>
        <v>28</v>
      </c>
      <c r="T44" s="92"/>
      <c r="U44" s="92"/>
    </row>
    <row r="45" spans="1:21" x14ac:dyDescent="0.2">
      <c r="A45" s="90">
        <v>45984</v>
      </c>
      <c r="B45" s="91"/>
      <c r="C45" s="91"/>
      <c r="D45" s="79">
        <v>22</v>
      </c>
      <c r="E45" s="91" t="s">
        <v>338</v>
      </c>
      <c r="F45" s="50" t="s">
        <v>26</v>
      </c>
      <c r="G45" s="50"/>
      <c r="H45" s="51"/>
      <c r="I45" s="51"/>
      <c r="J45" s="51"/>
      <c r="K45" s="51"/>
      <c r="L45" s="51"/>
      <c r="M45" s="51"/>
      <c r="N45" s="51"/>
      <c r="O45" s="51"/>
      <c r="P45" s="51"/>
      <c r="Q45" s="51">
        <v>22</v>
      </c>
      <c r="R45" s="51"/>
      <c r="S45" s="52">
        <f t="shared" si="1"/>
        <v>22</v>
      </c>
      <c r="T45" s="92"/>
      <c r="U45" s="92"/>
    </row>
    <row r="46" spans="1:21" x14ac:dyDescent="0.2">
      <c r="A46" s="90">
        <v>46006</v>
      </c>
      <c r="B46" s="91" t="s">
        <v>284</v>
      </c>
      <c r="C46" s="91">
        <v>11715</v>
      </c>
      <c r="D46" s="79">
        <v>291.5</v>
      </c>
      <c r="E46" s="91" t="s">
        <v>316</v>
      </c>
      <c r="F46" s="50" t="s">
        <v>136</v>
      </c>
      <c r="G46" s="50"/>
      <c r="H46" s="51">
        <v>291.5</v>
      </c>
      <c r="I46" s="51"/>
      <c r="J46" s="51"/>
      <c r="K46" s="51"/>
      <c r="L46" s="51"/>
      <c r="M46" s="51"/>
      <c r="N46" s="51"/>
      <c r="O46" s="51"/>
      <c r="P46" s="51"/>
      <c r="Q46" s="51"/>
      <c r="R46" s="51"/>
      <c r="S46" s="52">
        <f t="shared" si="1"/>
        <v>291.5</v>
      </c>
      <c r="T46" s="92"/>
      <c r="U46" s="92"/>
    </row>
    <row r="47" spans="1:21" x14ac:dyDescent="0.2">
      <c r="A47" s="90">
        <v>46014</v>
      </c>
      <c r="B47" s="91" t="s">
        <v>294</v>
      </c>
      <c r="C47" s="91" t="s">
        <v>295</v>
      </c>
      <c r="D47" s="79">
        <v>112</v>
      </c>
      <c r="E47" s="91" t="s">
        <v>295</v>
      </c>
      <c r="F47" s="50" t="s">
        <v>137</v>
      </c>
      <c r="G47" s="50"/>
      <c r="H47" s="51"/>
      <c r="I47" s="51"/>
      <c r="J47" s="51"/>
      <c r="K47" s="51"/>
      <c r="L47" s="51"/>
      <c r="M47" s="51">
        <v>112</v>
      </c>
      <c r="N47" s="51"/>
      <c r="O47" s="51"/>
      <c r="P47" s="51"/>
      <c r="Q47" s="51"/>
      <c r="R47" s="51"/>
      <c r="S47" s="52">
        <f t="shared" si="1"/>
        <v>112</v>
      </c>
      <c r="T47" s="92"/>
      <c r="U47" s="92"/>
    </row>
    <row r="48" spans="1:21" x14ac:dyDescent="0.2">
      <c r="A48" s="90">
        <v>46015</v>
      </c>
      <c r="B48" s="91" t="s">
        <v>294</v>
      </c>
      <c r="C48" s="91" t="s">
        <v>296</v>
      </c>
      <c r="D48" s="79">
        <v>7</v>
      </c>
      <c r="E48" s="91" t="s">
        <v>296</v>
      </c>
      <c r="F48" s="50" t="s">
        <v>137</v>
      </c>
      <c r="G48" s="50"/>
      <c r="H48" s="51"/>
      <c r="I48" s="51"/>
      <c r="J48" s="51"/>
      <c r="K48" s="51"/>
      <c r="L48" s="51"/>
      <c r="M48" s="51">
        <v>7</v>
      </c>
      <c r="N48" s="51"/>
      <c r="O48" s="51"/>
      <c r="P48" s="51"/>
      <c r="Q48" s="51"/>
      <c r="R48" s="51"/>
      <c r="S48" s="52">
        <f t="shared" si="1"/>
        <v>7</v>
      </c>
      <c r="T48" s="92"/>
      <c r="U48" s="92"/>
    </row>
    <row r="49" spans="1:21" x14ac:dyDescent="0.2">
      <c r="A49" s="90">
        <v>46028</v>
      </c>
      <c r="B49" s="91" t="s">
        <v>294</v>
      </c>
      <c r="C49" s="91" t="s">
        <v>297</v>
      </c>
      <c r="D49" s="79">
        <v>102</v>
      </c>
      <c r="E49" s="91" t="s">
        <v>297</v>
      </c>
      <c r="F49" s="50" t="s">
        <v>137</v>
      </c>
      <c r="G49" s="50"/>
      <c r="H49" s="51"/>
      <c r="I49" s="51"/>
      <c r="J49" s="51"/>
      <c r="K49" s="51"/>
      <c r="L49" s="51"/>
      <c r="M49" s="51"/>
      <c r="N49" s="51"/>
      <c r="O49" s="51"/>
      <c r="P49" s="51"/>
      <c r="Q49" s="51">
        <v>102</v>
      </c>
      <c r="R49" s="51"/>
      <c r="S49" s="52">
        <f t="shared" si="1"/>
        <v>102</v>
      </c>
      <c r="T49" s="92"/>
      <c r="U49" s="92"/>
    </row>
    <row r="50" spans="1:21" x14ac:dyDescent="0.2">
      <c r="A50" s="90">
        <v>46034</v>
      </c>
      <c r="B50" s="91" t="s">
        <v>298</v>
      </c>
      <c r="C50" s="91" t="s">
        <v>299</v>
      </c>
      <c r="D50" s="79">
        <v>0.5</v>
      </c>
      <c r="E50" s="91" t="s">
        <v>299</v>
      </c>
      <c r="F50" s="50" t="s">
        <v>137</v>
      </c>
      <c r="G50" s="50"/>
      <c r="H50" s="51"/>
      <c r="I50" s="51"/>
      <c r="J50" s="51"/>
      <c r="K50" s="51"/>
      <c r="L50" s="51"/>
      <c r="M50" s="51"/>
      <c r="N50" s="51"/>
      <c r="O50" s="51"/>
      <c r="P50" s="51"/>
      <c r="Q50" s="51"/>
      <c r="R50" s="51">
        <v>0.5</v>
      </c>
      <c r="S50" s="52">
        <f t="shared" si="1"/>
        <v>0.5</v>
      </c>
      <c r="T50" s="92"/>
      <c r="U50" s="92"/>
    </row>
    <row r="51" spans="1:21" x14ac:dyDescent="0.2">
      <c r="A51" s="90">
        <v>46034</v>
      </c>
      <c r="B51" s="91" t="s">
        <v>280</v>
      </c>
      <c r="C51" s="91" t="s">
        <v>300</v>
      </c>
      <c r="D51" s="79">
        <v>7.2</v>
      </c>
      <c r="E51" s="91" t="s">
        <v>300</v>
      </c>
      <c r="F51" s="50" t="s">
        <v>137</v>
      </c>
      <c r="G51" s="50"/>
      <c r="H51" s="51">
        <v>7.2</v>
      </c>
      <c r="I51" s="51"/>
      <c r="J51" s="51"/>
      <c r="K51" s="51"/>
      <c r="L51" s="51"/>
      <c r="M51" s="51"/>
      <c r="N51" s="51"/>
      <c r="O51" s="51"/>
      <c r="P51" s="51"/>
      <c r="Q51" s="51"/>
      <c r="R51" s="51"/>
      <c r="S51" s="52">
        <f t="shared" si="1"/>
        <v>7.2</v>
      </c>
      <c r="T51" s="92"/>
      <c r="U51" s="92"/>
    </row>
    <row r="52" spans="1:21" x14ac:dyDescent="0.2">
      <c r="A52" s="90">
        <v>46036</v>
      </c>
      <c r="B52" s="91" t="s">
        <v>294</v>
      </c>
      <c r="C52" s="91" t="s">
        <v>301</v>
      </c>
      <c r="D52" s="79">
        <v>11.46</v>
      </c>
      <c r="E52" s="91" t="s">
        <v>301</v>
      </c>
      <c r="F52" s="50" t="s">
        <v>137</v>
      </c>
      <c r="G52" s="50"/>
      <c r="H52" s="51">
        <v>11.46</v>
      </c>
      <c r="I52" s="51"/>
      <c r="J52" s="51"/>
      <c r="K52" s="51"/>
      <c r="L52" s="51"/>
      <c r="M52" s="51"/>
      <c r="N52" s="51"/>
      <c r="O52" s="51"/>
      <c r="P52" s="51"/>
      <c r="Q52" s="51"/>
      <c r="R52" s="51"/>
      <c r="S52" s="52">
        <f t="shared" si="1"/>
        <v>11.46</v>
      </c>
      <c r="T52" s="92"/>
      <c r="U52" s="92"/>
    </row>
    <row r="53" spans="1:21" x14ac:dyDescent="0.2">
      <c r="A53" s="90">
        <v>46042</v>
      </c>
      <c r="B53" s="91" t="s">
        <v>294</v>
      </c>
      <c r="C53" s="91" t="s">
        <v>302</v>
      </c>
      <c r="D53" s="79">
        <v>43.63</v>
      </c>
      <c r="E53" s="91" t="s">
        <v>302</v>
      </c>
      <c r="F53" s="50" t="s">
        <v>137</v>
      </c>
      <c r="G53" s="50"/>
      <c r="H53" s="51">
        <v>43.63</v>
      </c>
      <c r="I53" s="51"/>
      <c r="J53" s="51"/>
      <c r="K53" s="51"/>
      <c r="L53" s="51"/>
      <c r="M53" s="51"/>
      <c r="N53" s="51"/>
      <c r="O53" s="51"/>
      <c r="P53" s="51"/>
      <c r="Q53" s="51"/>
      <c r="R53" s="51"/>
      <c r="S53" s="52">
        <f t="shared" si="1"/>
        <v>43.63</v>
      </c>
      <c r="T53" s="92"/>
      <c r="U53" s="92"/>
    </row>
    <row r="54" spans="1:21" x14ac:dyDescent="0.2">
      <c r="A54" s="90">
        <v>46043</v>
      </c>
      <c r="B54" s="91" t="s">
        <v>280</v>
      </c>
      <c r="C54" s="91" t="s">
        <v>303</v>
      </c>
      <c r="D54" s="79">
        <v>22.5</v>
      </c>
      <c r="E54" s="91" t="s">
        <v>303</v>
      </c>
      <c r="F54" s="50" t="s">
        <v>137</v>
      </c>
      <c r="G54" s="50"/>
      <c r="H54" s="51">
        <v>22.5</v>
      </c>
      <c r="I54" s="51"/>
      <c r="J54" s="51"/>
      <c r="K54" s="51"/>
      <c r="L54" s="51"/>
      <c r="M54" s="51"/>
      <c r="N54" s="51"/>
      <c r="O54" s="51"/>
      <c r="P54" s="51"/>
      <c r="Q54" s="51"/>
      <c r="R54" s="51"/>
      <c r="S54" s="52">
        <f t="shared" si="1"/>
        <v>22.5</v>
      </c>
      <c r="T54" s="92"/>
      <c r="U54" s="92"/>
    </row>
    <row r="55" spans="1:21" x14ac:dyDescent="0.2">
      <c r="A55" s="90">
        <v>46048</v>
      </c>
      <c r="B55" s="91" t="s">
        <v>294</v>
      </c>
      <c r="C55" s="91" t="s">
        <v>304</v>
      </c>
      <c r="D55" s="79">
        <v>49.5</v>
      </c>
      <c r="E55" s="91" t="s">
        <v>304</v>
      </c>
      <c r="F55" s="50" t="s">
        <v>137</v>
      </c>
      <c r="G55" s="50"/>
      <c r="H55" s="51"/>
      <c r="I55" s="51"/>
      <c r="J55" s="51"/>
      <c r="K55" s="51"/>
      <c r="L55" s="51"/>
      <c r="M55" s="51"/>
      <c r="N55" s="51"/>
      <c r="O55" s="51"/>
      <c r="P55" s="51"/>
      <c r="Q55" s="51">
        <v>49.5</v>
      </c>
      <c r="R55" s="51"/>
      <c r="S55" s="52">
        <f t="shared" si="1"/>
        <v>49.5</v>
      </c>
      <c r="T55" s="92"/>
      <c r="U55" s="92"/>
    </row>
    <row r="56" spans="1:21" x14ac:dyDescent="0.2">
      <c r="A56" s="88">
        <v>46050</v>
      </c>
      <c r="B56" s="50"/>
      <c r="C56" s="50"/>
      <c r="D56" s="81">
        <v>33.130000000000003</v>
      </c>
      <c r="E56" s="50" t="s">
        <v>311</v>
      </c>
      <c r="F56" s="50" t="s">
        <v>131</v>
      </c>
      <c r="G56" s="50"/>
      <c r="H56" s="51">
        <v>33.130000000000003</v>
      </c>
      <c r="I56" s="51"/>
      <c r="J56" s="51"/>
      <c r="K56" s="51"/>
      <c r="L56" s="51"/>
      <c r="M56" s="51"/>
      <c r="N56" s="51"/>
      <c r="O56" s="51"/>
      <c r="P56" s="51"/>
      <c r="Q56" s="51"/>
      <c r="R56" s="51"/>
      <c r="S56" s="52">
        <f t="shared" si="1"/>
        <v>33.130000000000003</v>
      </c>
      <c r="T56" s="92"/>
      <c r="U56" s="92"/>
    </row>
    <row r="57" spans="1:21" x14ac:dyDescent="0.2">
      <c r="A57" s="88">
        <v>46051</v>
      </c>
      <c r="B57" s="50"/>
      <c r="C57" s="50"/>
      <c r="D57" s="81">
        <v>35</v>
      </c>
      <c r="E57" s="50" t="s">
        <v>312</v>
      </c>
      <c r="F57" s="50" t="s">
        <v>131</v>
      </c>
      <c r="G57" s="50"/>
      <c r="H57" s="51">
        <v>35</v>
      </c>
      <c r="I57" s="51"/>
      <c r="J57" s="51"/>
      <c r="K57" s="51"/>
      <c r="L57" s="51"/>
      <c r="M57" s="51"/>
      <c r="N57" s="51"/>
      <c r="O57" s="51"/>
      <c r="P57" s="51"/>
      <c r="Q57" s="51"/>
      <c r="R57" s="51"/>
      <c r="S57" s="52">
        <f t="shared" si="1"/>
        <v>35</v>
      </c>
      <c r="T57" s="92"/>
      <c r="U57" s="92"/>
    </row>
    <row r="58" spans="1:21" x14ac:dyDescent="0.2">
      <c r="A58" s="90">
        <v>46055</v>
      </c>
      <c r="B58" s="91" t="s">
        <v>280</v>
      </c>
      <c r="C58" s="91" t="s">
        <v>318</v>
      </c>
      <c r="D58" s="79">
        <v>12.47</v>
      </c>
      <c r="E58" s="91" t="s">
        <v>318</v>
      </c>
      <c r="F58" s="50" t="s">
        <v>131</v>
      </c>
      <c r="G58" s="50"/>
      <c r="H58" s="51">
        <v>12.47</v>
      </c>
      <c r="I58" s="51"/>
      <c r="J58" s="51"/>
      <c r="K58" s="51"/>
      <c r="L58" s="51"/>
      <c r="M58" s="51"/>
      <c r="N58" s="51"/>
      <c r="O58" s="51"/>
      <c r="P58" s="51"/>
      <c r="Q58" s="51"/>
      <c r="R58" s="51"/>
      <c r="S58" s="52">
        <f t="shared" si="1"/>
        <v>12.47</v>
      </c>
      <c r="T58" s="92"/>
      <c r="U58" s="92"/>
    </row>
    <row r="59" spans="1:21" x14ac:dyDescent="0.2">
      <c r="A59" s="90">
        <v>46055</v>
      </c>
      <c r="B59" s="91" t="s">
        <v>280</v>
      </c>
      <c r="C59" s="91" t="s">
        <v>319</v>
      </c>
      <c r="D59" s="79">
        <v>20</v>
      </c>
      <c r="E59" s="91" t="s">
        <v>319</v>
      </c>
      <c r="F59" s="50" t="s">
        <v>131</v>
      </c>
      <c r="G59" s="50"/>
      <c r="H59" s="51">
        <v>20</v>
      </c>
      <c r="I59" s="51"/>
      <c r="J59" s="51"/>
      <c r="K59" s="51"/>
      <c r="L59" s="51"/>
      <c r="M59" s="51"/>
      <c r="N59" s="51"/>
      <c r="O59" s="51"/>
      <c r="P59" s="51"/>
      <c r="Q59" s="51"/>
      <c r="R59" s="51"/>
      <c r="S59" s="52">
        <f t="shared" si="1"/>
        <v>20</v>
      </c>
      <c r="T59" s="92"/>
      <c r="U59" s="92"/>
    </row>
    <row r="60" spans="1:21" x14ac:dyDescent="0.2">
      <c r="A60" s="90">
        <v>46057</v>
      </c>
      <c r="B60" s="91" t="s">
        <v>280</v>
      </c>
      <c r="C60" s="91" t="s">
        <v>320</v>
      </c>
      <c r="D60" s="79">
        <v>17.2</v>
      </c>
      <c r="E60" s="91" t="s">
        <v>320</v>
      </c>
      <c r="F60" s="50" t="s">
        <v>131</v>
      </c>
      <c r="G60" s="50"/>
      <c r="H60" s="51">
        <v>17.2</v>
      </c>
      <c r="I60" s="51"/>
      <c r="J60" s="51"/>
      <c r="K60" s="51"/>
      <c r="L60" s="51"/>
      <c r="M60" s="51"/>
      <c r="N60" s="51"/>
      <c r="O60" s="51"/>
      <c r="P60" s="51"/>
      <c r="Q60" s="51"/>
      <c r="R60" s="51"/>
      <c r="S60" s="52">
        <f t="shared" si="1"/>
        <v>17.2</v>
      </c>
      <c r="T60" s="92"/>
      <c r="U60" s="92"/>
    </row>
    <row r="61" spans="1:21" x14ac:dyDescent="0.2">
      <c r="A61" s="90">
        <v>46069</v>
      </c>
      <c r="B61" s="91" t="s">
        <v>280</v>
      </c>
      <c r="C61" s="91" t="s">
        <v>321</v>
      </c>
      <c r="D61" s="79">
        <v>17.989999999999998</v>
      </c>
      <c r="E61" s="91" t="s">
        <v>321</v>
      </c>
      <c r="F61" s="50" t="s">
        <v>131</v>
      </c>
      <c r="G61" s="50"/>
      <c r="H61" s="51">
        <v>17.989999999999998</v>
      </c>
      <c r="I61" s="51"/>
      <c r="J61" s="51"/>
      <c r="K61" s="51"/>
      <c r="L61" s="51"/>
      <c r="M61" s="51"/>
      <c r="N61" s="51"/>
      <c r="O61" s="51"/>
      <c r="P61" s="51"/>
      <c r="Q61" s="51"/>
      <c r="R61" s="51"/>
      <c r="S61" s="52">
        <f t="shared" si="1"/>
        <v>17.989999999999998</v>
      </c>
      <c r="T61" s="92"/>
      <c r="U61" s="92"/>
    </row>
    <row r="62" spans="1:21" x14ac:dyDescent="0.2">
      <c r="A62" s="90">
        <v>46069</v>
      </c>
      <c r="B62" s="91" t="s">
        <v>298</v>
      </c>
      <c r="C62" s="91" t="s">
        <v>322</v>
      </c>
      <c r="D62" s="79">
        <v>0.92</v>
      </c>
      <c r="E62" s="91" t="s">
        <v>322</v>
      </c>
      <c r="F62" s="50" t="s">
        <v>131</v>
      </c>
      <c r="G62" s="50"/>
      <c r="H62" s="51"/>
      <c r="I62" s="51"/>
      <c r="J62" s="51"/>
      <c r="K62" s="51"/>
      <c r="L62" s="51"/>
      <c r="M62" s="51"/>
      <c r="N62" s="51"/>
      <c r="O62" s="51"/>
      <c r="P62" s="51"/>
      <c r="Q62" s="51"/>
      <c r="R62" s="51">
        <v>0.92</v>
      </c>
      <c r="S62" s="52">
        <f t="shared" si="1"/>
        <v>0.92</v>
      </c>
      <c r="T62" s="92"/>
      <c r="U62" s="92"/>
    </row>
    <row r="63" spans="1:21" x14ac:dyDescent="0.2">
      <c r="A63" s="90">
        <v>46069</v>
      </c>
      <c r="B63" s="91" t="s">
        <v>294</v>
      </c>
      <c r="C63" s="91" t="s">
        <v>323</v>
      </c>
      <c r="D63" s="79">
        <v>30.06</v>
      </c>
      <c r="E63" s="91" t="s">
        <v>323</v>
      </c>
      <c r="F63" s="50" t="s">
        <v>131</v>
      </c>
      <c r="G63" s="50"/>
      <c r="H63" s="51"/>
      <c r="I63" s="51"/>
      <c r="J63" s="51"/>
      <c r="K63" s="51"/>
      <c r="L63" s="51"/>
      <c r="M63" s="51"/>
      <c r="N63" s="51"/>
      <c r="O63" s="51"/>
      <c r="P63" s="51"/>
      <c r="Q63" s="51">
        <v>30.06</v>
      </c>
      <c r="R63" s="51"/>
      <c r="S63" s="52">
        <f t="shared" si="1"/>
        <v>30.06</v>
      </c>
      <c r="T63" s="92"/>
      <c r="U63" s="92"/>
    </row>
    <row r="64" spans="1:21" x14ac:dyDescent="0.2">
      <c r="A64" s="90">
        <v>46076</v>
      </c>
      <c r="B64" s="91" t="s">
        <v>280</v>
      </c>
      <c r="C64" s="91" t="s">
        <v>324</v>
      </c>
      <c r="D64" s="79">
        <v>42.64</v>
      </c>
      <c r="E64" s="91" t="s">
        <v>324</v>
      </c>
      <c r="F64" s="50" t="s">
        <v>131</v>
      </c>
      <c r="G64" s="50"/>
      <c r="H64" s="51">
        <v>42.64</v>
      </c>
      <c r="I64" s="51"/>
      <c r="J64" s="51"/>
      <c r="K64" s="51"/>
      <c r="L64" s="51"/>
      <c r="M64" s="51"/>
      <c r="N64" s="51"/>
      <c r="O64" s="51"/>
      <c r="P64" s="51"/>
      <c r="Q64" s="51"/>
      <c r="R64" s="51"/>
      <c r="S64" s="52">
        <f t="shared" si="1"/>
        <v>42.64</v>
      </c>
      <c r="T64" s="92"/>
      <c r="U64" s="92"/>
    </row>
    <row r="65" spans="1:21" x14ac:dyDescent="0.2">
      <c r="A65" s="90">
        <v>46076</v>
      </c>
      <c r="B65" s="91" t="s">
        <v>280</v>
      </c>
      <c r="C65" s="91" t="s">
        <v>325</v>
      </c>
      <c r="D65" s="79">
        <v>20.03</v>
      </c>
      <c r="E65" s="91" t="s">
        <v>325</v>
      </c>
      <c r="F65" s="50" t="s">
        <v>131</v>
      </c>
      <c r="G65" s="50"/>
      <c r="H65" s="51">
        <v>20.03</v>
      </c>
      <c r="I65" s="51"/>
      <c r="J65" s="51"/>
      <c r="K65" s="51"/>
      <c r="L65" s="51"/>
      <c r="M65" s="51"/>
      <c r="N65" s="51"/>
      <c r="O65" s="51"/>
      <c r="P65" s="51"/>
      <c r="Q65" s="51"/>
      <c r="R65" s="51"/>
      <c r="S65" s="52">
        <f t="shared" si="1"/>
        <v>20.03</v>
      </c>
      <c r="T65" s="92"/>
      <c r="U65" s="92"/>
    </row>
    <row r="66" spans="1:21" x14ac:dyDescent="0.2">
      <c r="A66" s="90">
        <v>46079</v>
      </c>
      <c r="B66" s="91" t="s">
        <v>280</v>
      </c>
      <c r="C66" s="91" t="s">
        <v>326</v>
      </c>
      <c r="D66" s="79">
        <v>1566</v>
      </c>
      <c r="E66" s="91" t="s">
        <v>326</v>
      </c>
      <c r="F66" s="50" t="s">
        <v>131</v>
      </c>
      <c r="G66" s="50"/>
      <c r="H66" s="51"/>
      <c r="I66" s="51">
        <v>1566</v>
      </c>
      <c r="J66" s="51"/>
      <c r="K66" s="51"/>
      <c r="L66" s="51"/>
      <c r="M66" s="51"/>
      <c r="N66" s="51"/>
      <c r="O66" s="51"/>
      <c r="P66" s="51"/>
      <c r="Q66" s="51"/>
      <c r="R66" s="51"/>
      <c r="S66" s="52">
        <f t="shared" si="1"/>
        <v>1566</v>
      </c>
      <c r="T66" s="92"/>
      <c r="U66" s="92"/>
    </row>
    <row r="67" spans="1:21" x14ac:dyDescent="0.2">
      <c r="A67" s="88">
        <v>46111</v>
      </c>
      <c r="B67" s="50"/>
      <c r="C67" s="50"/>
      <c r="D67" s="81">
        <v>45</v>
      </c>
      <c r="E67" s="50" t="s">
        <v>345</v>
      </c>
      <c r="F67" s="50" t="s">
        <v>131</v>
      </c>
      <c r="G67" s="50"/>
      <c r="H67" s="51">
        <v>45</v>
      </c>
      <c r="I67" s="51"/>
      <c r="J67" s="51"/>
      <c r="K67" s="51"/>
      <c r="L67" s="51"/>
      <c r="M67" s="51"/>
      <c r="N67" s="51"/>
      <c r="O67" s="51"/>
      <c r="P67" s="51"/>
      <c r="Q67" s="51"/>
      <c r="R67" s="51"/>
      <c r="S67" s="52">
        <f t="shared" si="1"/>
        <v>45</v>
      </c>
      <c r="T67" s="92"/>
    </row>
    <row r="68" spans="1:21" x14ac:dyDescent="0.2">
      <c r="A68" s="50"/>
      <c r="B68" s="50"/>
      <c r="C68" s="50"/>
      <c r="D68" s="81"/>
      <c r="E68" s="50"/>
      <c r="F68" s="50"/>
      <c r="G68" s="50"/>
      <c r="H68" s="51"/>
      <c r="I68" s="51"/>
      <c r="J68" s="51"/>
      <c r="K68" s="51"/>
      <c r="L68" s="51"/>
      <c r="M68" s="51"/>
      <c r="N68" s="51"/>
      <c r="O68" s="51"/>
      <c r="P68" s="51"/>
      <c r="Q68" s="51"/>
      <c r="R68" s="51"/>
      <c r="S68" s="52">
        <f t="shared" si="1"/>
        <v>0</v>
      </c>
      <c r="T68" s="92"/>
    </row>
    <row r="69" spans="1:21" x14ac:dyDescent="0.2">
      <c r="A69" s="50"/>
      <c r="B69" s="50"/>
      <c r="C69" s="50"/>
      <c r="D69" s="81"/>
      <c r="E69" s="50"/>
      <c r="F69" s="50"/>
      <c r="G69" s="50"/>
      <c r="H69" s="51"/>
      <c r="I69" s="51"/>
      <c r="J69" s="51"/>
      <c r="K69" s="51"/>
      <c r="L69" s="51"/>
      <c r="M69" s="51"/>
      <c r="N69" s="51"/>
      <c r="O69" s="51"/>
      <c r="P69" s="51"/>
      <c r="Q69" s="51"/>
      <c r="R69" s="51"/>
      <c r="S69" s="52">
        <f t="shared" si="1"/>
        <v>0</v>
      </c>
      <c r="T69" s="92"/>
    </row>
    <row r="70" spans="1:21" x14ac:dyDescent="0.2">
      <c r="A70" s="50"/>
      <c r="B70" s="50"/>
      <c r="C70" s="50"/>
      <c r="D70" s="81"/>
      <c r="E70" s="50"/>
      <c r="F70" s="50"/>
      <c r="G70" s="50"/>
      <c r="H70" s="51"/>
      <c r="I70" s="51"/>
      <c r="J70" s="51"/>
      <c r="K70" s="51"/>
      <c r="L70" s="51"/>
      <c r="M70" s="51"/>
      <c r="N70" s="51"/>
      <c r="O70" s="51"/>
      <c r="P70" s="51"/>
      <c r="Q70" s="51"/>
      <c r="R70" s="51"/>
      <c r="S70" s="52">
        <f t="shared" si="1"/>
        <v>0</v>
      </c>
      <c r="T70" s="92"/>
    </row>
    <row r="71" spans="1:21" x14ac:dyDescent="0.2">
      <c r="A71" s="50"/>
      <c r="B71" s="50"/>
      <c r="C71" s="50"/>
      <c r="D71" s="81"/>
      <c r="E71" s="50"/>
      <c r="F71" s="50"/>
      <c r="G71" s="50"/>
      <c r="H71" s="51"/>
      <c r="I71" s="51"/>
      <c r="J71" s="51"/>
      <c r="K71" s="51"/>
      <c r="L71" s="51"/>
      <c r="M71" s="51"/>
      <c r="N71" s="51"/>
      <c r="O71" s="51"/>
      <c r="P71" s="51"/>
      <c r="Q71" s="51"/>
      <c r="R71" s="51"/>
      <c r="S71" s="52">
        <f t="shared" ref="S71:S72" si="2">SUM(H71:R71)</f>
        <v>0</v>
      </c>
      <c r="T71" s="92"/>
    </row>
    <row r="72" spans="1:21" x14ac:dyDescent="0.2">
      <c r="A72" s="50"/>
      <c r="B72" s="50"/>
      <c r="C72" s="50"/>
      <c r="D72" s="81"/>
      <c r="E72" s="50"/>
      <c r="F72" s="50"/>
      <c r="G72" s="50"/>
      <c r="H72" s="50"/>
      <c r="I72" s="50"/>
      <c r="J72" s="50"/>
      <c r="K72" s="50"/>
      <c r="L72" s="50"/>
      <c r="M72" s="50"/>
      <c r="N72" s="50"/>
      <c r="O72" s="50"/>
      <c r="P72" s="50"/>
      <c r="Q72" s="50"/>
      <c r="R72" s="50"/>
      <c r="S72" s="52">
        <f t="shared" si="2"/>
        <v>0</v>
      </c>
    </row>
  </sheetData>
  <dataValidations disablePrompts="1" count="2">
    <dataValidation type="list" allowBlank="1" showInputMessage="1" showErrorMessage="1" sqref="F7" xr:uid="{905B3A81-1962-440D-81F6-8C05E12DA1FC}">
      <formula1>"Bank transfer, Cheque, Cash"</formula1>
    </dataValidation>
    <dataValidation type="list" allowBlank="1" showInputMessage="1" showErrorMessage="1" sqref="F10:F71" xr:uid="{2D73E331-A28E-46EF-8712-0BF6B869D892}">
      <formula1>"Bank transfer, Cheque, Cash, Debit card"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opLeftCell="A13" workbookViewId="0">
      <selection activeCell="E36" sqref="E36"/>
    </sheetView>
  </sheetViews>
  <sheetFormatPr baseColWidth="10" defaultColWidth="10.33203125" defaultRowHeight="16" x14ac:dyDescent="0.2"/>
  <cols>
    <col min="1" max="1" width="35.6640625" style="3" customWidth="1"/>
    <col min="2" max="2" width="15.6640625" style="3" customWidth="1"/>
    <col min="3" max="3" width="5.6640625" style="3" customWidth="1"/>
    <col min="4" max="4" width="13.6640625" style="3" customWidth="1"/>
    <col min="5" max="16384" width="10.33203125" style="3"/>
  </cols>
  <sheetData>
    <row r="1" spans="1:5" ht="15.75" customHeight="1" x14ac:dyDescent="0.2">
      <c r="A1" s="2" t="s">
        <v>0</v>
      </c>
      <c r="B1" s="72"/>
      <c r="C1" s="2"/>
      <c r="D1" s="2"/>
      <c r="E1" s="2"/>
    </row>
    <row r="2" spans="1:5" ht="15.75" customHeight="1" x14ac:dyDescent="0.2">
      <c r="A2" s="2"/>
      <c r="B2" s="72"/>
      <c r="C2" s="2"/>
      <c r="D2" s="2"/>
      <c r="E2" s="2"/>
    </row>
    <row r="3" spans="1:5" ht="17" x14ac:dyDescent="0.2">
      <c r="A3" s="2" t="s">
        <v>1</v>
      </c>
      <c r="B3" s="75" t="str">
        <f>'Income '!B5</f>
        <v>31st March 2026</v>
      </c>
      <c r="C3" s="4"/>
      <c r="D3" s="2"/>
      <c r="E3" s="2"/>
    </row>
    <row r="4" spans="1:5" x14ac:dyDescent="0.2">
      <c r="A4" s="5" t="s">
        <v>61</v>
      </c>
      <c r="B4" s="76" t="str">
        <f>'Income '!B3</f>
        <v>1st Alva Guides</v>
      </c>
      <c r="C4" s="6"/>
      <c r="D4" s="6"/>
      <c r="E4" s="6"/>
    </row>
    <row r="5" spans="1:5" x14ac:dyDescent="0.2">
      <c r="A5" s="6" t="s">
        <v>62</v>
      </c>
      <c r="B5" s="6" t="str">
        <f>'Income '!B4</f>
        <v>SC040382</v>
      </c>
      <c r="C5" s="6"/>
      <c r="D5" s="6"/>
      <c r="E5" s="6"/>
    </row>
    <row r="6" spans="1:5" ht="13.5" customHeight="1" x14ac:dyDescent="0.2"/>
    <row r="7" spans="1:5" s="6" customFormat="1" ht="17.25" customHeight="1" x14ac:dyDescent="0.2">
      <c r="B7" s="7">
        <v>2025</v>
      </c>
      <c r="C7" s="7"/>
      <c r="D7" s="7">
        <v>2024</v>
      </c>
    </row>
    <row r="8" spans="1:5" x14ac:dyDescent="0.2">
      <c r="A8" s="6" t="s">
        <v>2</v>
      </c>
    </row>
    <row r="9" spans="1:5" ht="24.75" customHeight="1" x14ac:dyDescent="0.2">
      <c r="A9" s="8" t="s">
        <v>3</v>
      </c>
      <c r="B9" s="40">
        <f>'Income '!F7</f>
        <v>3015</v>
      </c>
      <c r="C9" s="9"/>
      <c r="D9" s="40">
        <v>0</v>
      </c>
    </row>
    <row r="10" spans="1:5" ht="24.75" customHeight="1" x14ac:dyDescent="0.2">
      <c r="A10" s="8" t="s">
        <v>4</v>
      </c>
      <c r="B10" s="39">
        <f>'Income '!L7</f>
        <v>20.18</v>
      </c>
      <c r="C10" s="9"/>
      <c r="D10" s="39">
        <v>0</v>
      </c>
    </row>
    <row r="11" spans="1:5" ht="24.75" customHeight="1" x14ac:dyDescent="0.2">
      <c r="A11" s="8" t="s">
        <v>5</v>
      </c>
      <c r="B11" s="39">
        <f>'Income '!J7</f>
        <v>0</v>
      </c>
      <c r="C11" s="9"/>
      <c r="D11" s="39">
        <v>0</v>
      </c>
    </row>
    <row r="12" spans="1:5" ht="24.75" customHeight="1" x14ac:dyDescent="0.2">
      <c r="A12" s="8" t="s">
        <v>6</v>
      </c>
      <c r="B12" s="41">
        <f>'Income '!I7</f>
        <v>0</v>
      </c>
      <c r="C12" s="9"/>
      <c r="D12" s="41">
        <v>0</v>
      </c>
    </row>
    <row r="13" spans="1:5" ht="24.75" customHeight="1" x14ac:dyDescent="0.2">
      <c r="A13" s="8" t="s">
        <v>7</v>
      </c>
      <c r="B13" s="39">
        <f>'Income '!K7</f>
        <v>0</v>
      </c>
      <c r="C13" s="9"/>
      <c r="D13" s="39">
        <v>0</v>
      </c>
    </row>
    <row r="14" spans="1:5" ht="24.75" customHeight="1" x14ac:dyDescent="0.2">
      <c r="A14" s="8" t="s">
        <v>8</v>
      </c>
      <c r="B14" s="41">
        <f>'Income '!M7</f>
        <v>0</v>
      </c>
      <c r="C14" s="9"/>
      <c r="D14" s="41">
        <v>0</v>
      </c>
    </row>
    <row r="15" spans="1:5" ht="24.75" customHeight="1" x14ac:dyDescent="0.2">
      <c r="A15" s="8" t="s">
        <v>9</v>
      </c>
      <c r="B15" s="39">
        <f>'Income '!G7</f>
        <v>1539</v>
      </c>
      <c r="C15" s="9"/>
      <c r="D15" s="39">
        <v>0</v>
      </c>
    </row>
    <row r="16" spans="1:5" ht="24.75" customHeight="1" x14ac:dyDescent="0.2">
      <c r="A16" s="8" t="s">
        <v>117</v>
      </c>
      <c r="B16" s="39">
        <f>'Income '!N7</f>
        <v>0</v>
      </c>
      <c r="C16" s="9"/>
      <c r="D16" s="39">
        <v>0</v>
      </c>
    </row>
    <row r="17" spans="1:4" ht="24.75" customHeight="1" x14ac:dyDescent="0.2">
      <c r="A17" s="8" t="s">
        <v>10</v>
      </c>
      <c r="B17" s="39">
        <f>'Income '!H7</f>
        <v>0</v>
      </c>
      <c r="C17" s="9"/>
      <c r="D17" s="39">
        <v>0</v>
      </c>
    </row>
    <row r="18" spans="1:4" ht="24.75" customHeight="1" x14ac:dyDescent="0.2">
      <c r="A18" s="8" t="s">
        <v>11</v>
      </c>
      <c r="B18" s="42">
        <f>'Income '!O7</f>
        <v>21.7</v>
      </c>
      <c r="C18" s="9"/>
      <c r="D18" s="42">
        <v>0</v>
      </c>
    </row>
    <row r="19" spans="1:4" s="6" customFormat="1" ht="24.75" customHeight="1" thickBot="1" x14ac:dyDescent="0.25">
      <c r="A19" s="10" t="s">
        <v>12</v>
      </c>
      <c r="B19" s="43">
        <f>SUM(B9:B18)</f>
        <v>4595.88</v>
      </c>
      <c r="C19" s="11"/>
      <c r="D19" s="43">
        <f>SUM(D9:D18)</f>
        <v>0</v>
      </c>
    </row>
    <row r="20" spans="1:4" ht="17" thickTop="1" x14ac:dyDescent="0.2">
      <c r="C20" s="9"/>
      <c r="D20" s="9"/>
    </row>
    <row r="21" spans="1:4" x14ac:dyDescent="0.2">
      <c r="A21" s="6" t="s">
        <v>13</v>
      </c>
      <c r="C21" s="9"/>
      <c r="D21" s="9"/>
    </row>
    <row r="22" spans="1:4" x14ac:dyDescent="0.2">
      <c r="A22" s="12" t="s">
        <v>14</v>
      </c>
      <c r="C22" s="9"/>
      <c r="D22" s="9"/>
    </row>
    <row r="23" spans="1:4" ht="24.75" customHeight="1" x14ac:dyDescent="0.2">
      <c r="A23" s="8" t="s">
        <v>15</v>
      </c>
      <c r="B23" s="38">
        <f>Expenditure!K7</f>
        <v>0</v>
      </c>
      <c r="C23" s="9"/>
      <c r="D23" s="38">
        <v>0</v>
      </c>
    </row>
    <row r="24" spans="1:4" ht="24.75" customHeight="1" x14ac:dyDescent="0.2">
      <c r="A24" s="8" t="s">
        <v>16</v>
      </c>
      <c r="B24" s="42">
        <f>Expenditure!L7</f>
        <v>0</v>
      </c>
      <c r="C24" s="9"/>
      <c r="D24" s="42">
        <v>0</v>
      </c>
    </row>
    <row r="25" spans="1:4" x14ac:dyDescent="0.2">
      <c r="C25" s="9"/>
      <c r="D25" s="9"/>
    </row>
    <row r="26" spans="1:4" x14ac:dyDescent="0.2">
      <c r="A26" s="12" t="s">
        <v>17</v>
      </c>
      <c r="C26" s="9"/>
      <c r="D26" s="9"/>
    </row>
    <row r="27" spans="1:4" ht="24.75" customHeight="1" x14ac:dyDescent="0.2">
      <c r="A27" s="8" t="s">
        <v>98</v>
      </c>
      <c r="B27" s="38">
        <f>Expenditure!I7</f>
        <v>1566</v>
      </c>
      <c r="C27" s="9"/>
      <c r="D27" s="38">
        <v>0</v>
      </c>
    </row>
    <row r="28" spans="1:4" ht="24.75" customHeight="1" x14ac:dyDescent="0.2">
      <c r="A28" s="8" t="s">
        <v>85</v>
      </c>
      <c r="B28" s="39">
        <f>Expenditure!H7</f>
        <v>801.72</v>
      </c>
      <c r="C28" s="9"/>
      <c r="D28" s="39"/>
    </row>
    <row r="29" spans="1:4" ht="24.75" customHeight="1" x14ac:dyDescent="0.2">
      <c r="A29" s="8" t="s">
        <v>18</v>
      </c>
      <c r="B29" s="36">
        <f>Expenditure!J7</f>
        <v>677</v>
      </c>
      <c r="C29" s="9"/>
      <c r="D29" s="39">
        <v>0</v>
      </c>
    </row>
    <row r="30" spans="1:4" ht="24.75" customHeight="1" x14ac:dyDescent="0.2">
      <c r="A30" s="8" t="s">
        <v>9</v>
      </c>
      <c r="B30" s="36">
        <f>Expenditure!M7</f>
        <v>871</v>
      </c>
      <c r="C30" s="9"/>
      <c r="D30" s="39">
        <v>0</v>
      </c>
    </row>
    <row r="31" spans="1:4" ht="24.75" customHeight="1" x14ac:dyDescent="0.2">
      <c r="A31" s="8" t="s">
        <v>10</v>
      </c>
      <c r="B31" s="36">
        <f>Expenditure!N7</f>
        <v>6.23</v>
      </c>
      <c r="C31" s="9"/>
      <c r="D31" s="39">
        <v>0</v>
      </c>
    </row>
    <row r="32" spans="1:4" ht="24.75" customHeight="1" x14ac:dyDescent="0.2">
      <c r="A32" s="8" t="s">
        <v>19</v>
      </c>
      <c r="B32" s="36">
        <f>Expenditure!O7</f>
        <v>10.99</v>
      </c>
      <c r="C32" s="9"/>
      <c r="D32" s="39">
        <v>0</v>
      </c>
    </row>
    <row r="33" spans="1:4" ht="24.75" customHeight="1" x14ac:dyDescent="0.2">
      <c r="A33" s="8" t="s">
        <v>20</v>
      </c>
      <c r="B33" s="36">
        <f>Expenditure!P7</f>
        <v>0</v>
      </c>
      <c r="C33" s="9"/>
      <c r="D33" s="39">
        <v>0</v>
      </c>
    </row>
    <row r="34" spans="1:4" ht="24.75" customHeight="1" x14ac:dyDescent="0.2">
      <c r="A34" s="8" t="s">
        <v>21</v>
      </c>
      <c r="B34" s="36">
        <f>Expenditure!Q7</f>
        <v>406.99</v>
      </c>
      <c r="C34" s="9"/>
      <c r="D34" s="39">
        <v>0</v>
      </c>
    </row>
    <row r="35" spans="1:4" ht="24.75" customHeight="1" x14ac:dyDescent="0.2">
      <c r="A35" s="8" t="s">
        <v>22</v>
      </c>
      <c r="B35" s="37">
        <f>Expenditure!R7</f>
        <v>8.42</v>
      </c>
      <c r="C35" s="9"/>
      <c r="D35" s="42">
        <v>0</v>
      </c>
    </row>
    <row r="36" spans="1:4" s="6" customFormat="1" ht="24.75" customHeight="1" thickBot="1" x14ac:dyDescent="0.25">
      <c r="A36" s="10" t="s">
        <v>23</v>
      </c>
      <c r="B36" s="43">
        <f>SUM(B23:B35)</f>
        <v>4348.3500000000004</v>
      </c>
      <c r="C36" s="11"/>
      <c r="D36" s="43">
        <f>SUM(D23:D35)</f>
        <v>0</v>
      </c>
    </row>
    <row r="37" spans="1:4" ht="19.25" customHeight="1" thickTop="1" x14ac:dyDescent="0.2">
      <c r="A37" s="8"/>
      <c r="B37" s="9"/>
      <c r="C37" s="9"/>
      <c r="D37" s="9"/>
    </row>
    <row r="38" spans="1:4" ht="24" customHeight="1" thickBot="1" x14ac:dyDescent="0.25">
      <c r="A38" s="8" t="s">
        <v>24</v>
      </c>
      <c r="B38" s="43">
        <f>SUM(B19-B36)</f>
        <v>247.52999999999975</v>
      </c>
      <c r="C38" s="9"/>
      <c r="D38" s="43">
        <f>SUM(D19-D36)</f>
        <v>0</v>
      </c>
    </row>
    <row r="39" spans="1:4" ht="17" thickTop="1" x14ac:dyDescent="0.2">
      <c r="B39" s="13"/>
      <c r="C39" s="13"/>
      <c r="D39" s="13"/>
    </row>
    <row r="40" spans="1:4" x14ac:dyDescent="0.2">
      <c r="B40" s="13"/>
      <c r="C40" s="13"/>
      <c r="D40" s="13"/>
    </row>
    <row r="41" spans="1:4" x14ac:dyDescent="0.2">
      <c r="B41" s="13"/>
      <c r="C41" s="13"/>
      <c r="D41" s="13"/>
    </row>
    <row r="42" spans="1:4" x14ac:dyDescent="0.2">
      <c r="B42" s="13"/>
      <c r="C42" s="13"/>
      <c r="D42" s="13"/>
    </row>
    <row r="43" spans="1:4" x14ac:dyDescent="0.2">
      <c r="B43" s="13"/>
      <c r="C43" s="13"/>
      <c r="D43" s="13"/>
    </row>
    <row r="44" spans="1:4" x14ac:dyDescent="0.2">
      <c r="B44" s="13"/>
      <c r="C44" s="13"/>
      <c r="D44" s="13"/>
    </row>
    <row r="45" spans="1:4" x14ac:dyDescent="0.2">
      <c r="B45" s="13"/>
      <c r="C45" s="13"/>
      <c r="D45" s="13"/>
    </row>
    <row r="46" spans="1:4" x14ac:dyDescent="0.2">
      <c r="B46" s="13"/>
      <c r="C46" s="13"/>
      <c r="D46" s="13"/>
    </row>
    <row r="47" spans="1:4" x14ac:dyDescent="0.2">
      <c r="B47" s="13"/>
      <c r="C47" s="13"/>
      <c r="D47" s="13"/>
    </row>
    <row r="48" spans="1:4" x14ac:dyDescent="0.2">
      <c r="B48" s="13"/>
      <c r="C48" s="13"/>
      <c r="D48" s="13"/>
    </row>
    <row r="49" spans="2:4" x14ac:dyDescent="0.2">
      <c r="B49" s="13"/>
      <c r="C49" s="13"/>
      <c r="D49" s="13"/>
    </row>
    <row r="50" spans="2:4" x14ac:dyDescent="0.2">
      <c r="B50" s="13"/>
      <c r="C50" s="13"/>
      <c r="D50" s="13"/>
    </row>
    <row r="51" spans="2:4" x14ac:dyDescent="0.2">
      <c r="B51" s="13"/>
      <c r="C51" s="13"/>
      <c r="D51" s="13"/>
    </row>
    <row r="52" spans="2:4" x14ac:dyDescent="0.2">
      <c r="B52" s="13"/>
      <c r="C52" s="13"/>
      <c r="D52" s="13"/>
    </row>
    <row r="53" spans="2:4" x14ac:dyDescent="0.2">
      <c r="B53" s="13"/>
      <c r="C53" s="13"/>
      <c r="D53" s="13"/>
    </row>
    <row r="54" spans="2:4" x14ac:dyDescent="0.2">
      <c r="B54" s="13"/>
      <c r="C54" s="13"/>
      <c r="D54" s="13"/>
    </row>
    <row r="55" spans="2:4" x14ac:dyDescent="0.2">
      <c r="B55" s="13"/>
      <c r="C55" s="13"/>
      <c r="D55" s="13"/>
    </row>
    <row r="56" spans="2:4" x14ac:dyDescent="0.2">
      <c r="B56" s="13"/>
      <c r="C56" s="13"/>
      <c r="D56" s="13"/>
    </row>
    <row r="57" spans="2:4" x14ac:dyDescent="0.2">
      <c r="B57" s="13"/>
      <c r="C57" s="13"/>
      <c r="D57" s="13"/>
    </row>
    <row r="58" spans="2:4" x14ac:dyDescent="0.2">
      <c r="B58" s="13"/>
      <c r="C58" s="13"/>
      <c r="D58" s="13"/>
    </row>
    <row r="59" spans="2:4" x14ac:dyDescent="0.2">
      <c r="B59" s="13"/>
      <c r="C59" s="13"/>
      <c r="D59" s="13"/>
    </row>
    <row r="60" spans="2:4" x14ac:dyDescent="0.2">
      <c r="B60" s="13"/>
      <c r="C60" s="13"/>
      <c r="D60" s="13"/>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topLeftCell="A8" zoomScale="106" zoomScaleNormal="106" workbookViewId="0">
      <selection activeCell="H18" sqref="H18"/>
    </sheetView>
  </sheetViews>
  <sheetFormatPr baseColWidth="10" defaultColWidth="9.1640625" defaultRowHeight="16" x14ac:dyDescent="0.2"/>
  <cols>
    <col min="1" max="1" width="33.1640625" style="15" customWidth="1"/>
    <col min="2" max="2" width="16.6640625" style="3" customWidth="1"/>
    <col min="3" max="3" width="10" style="3" customWidth="1"/>
    <col min="4" max="4" width="13.6640625" style="3" customWidth="1"/>
    <col min="5" max="7" width="9.1640625" style="15"/>
    <col min="8" max="8" width="9.83203125" style="15" bestFit="1" customWidth="1"/>
    <col min="9" max="16384" width="9.1640625" style="15"/>
  </cols>
  <sheetData>
    <row r="1" spans="1:10" s="6" customFormat="1" ht="17" x14ac:dyDescent="0.2">
      <c r="A1" s="2" t="s">
        <v>63</v>
      </c>
      <c r="B1" s="72"/>
      <c r="C1" s="2"/>
      <c r="D1" s="2"/>
      <c r="E1" s="2"/>
    </row>
    <row r="2" spans="1:10" s="6" customFormat="1" x14ac:dyDescent="0.2">
      <c r="A2" s="16"/>
      <c r="B2" s="74"/>
      <c r="C2" s="2"/>
      <c r="D2" s="2"/>
      <c r="E2" s="2"/>
    </row>
    <row r="3" spans="1:10" s="6" customFormat="1" ht="20.5" customHeight="1" x14ac:dyDescent="0.2">
      <c r="A3" s="16" t="s">
        <v>121</v>
      </c>
      <c r="B3" s="69" t="str">
        <f>'Income '!B5</f>
        <v>31st March 2026</v>
      </c>
      <c r="C3" s="2"/>
      <c r="D3" s="2"/>
      <c r="E3" s="2"/>
    </row>
    <row r="4" spans="1:10" s="6" customFormat="1" x14ac:dyDescent="0.2">
      <c r="A4" s="17" t="str">
        <f>'Statement of Income &amp; Payments'!A4</f>
        <v xml:space="preserve">Unit name </v>
      </c>
      <c r="B4" s="17" t="str">
        <f>'Income '!B3</f>
        <v>1st Alva Guides</v>
      </c>
    </row>
    <row r="5" spans="1:10" s="6" customFormat="1" ht="24" customHeight="1" x14ac:dyDescent="0.2">
      <c r="A5" s="5" t="s">
        <v>62</v>
      </c>
      <c r="B5" s="5" t="str">
        <f>'Income '!B4</f>
        <v>SC040382</v>
      </c>
    </row>
    <row r="6" spans="1:10" x14ac:dyDescent="0.2">
      <c r="A6" s="3"/>
    </row>
    <row r="7" spans="1:10" x14ac:dyDescent="0.2">
      <c r="A7" s="3"/>
      <c r="B7" s="7">
        <v>2026</v>
      </c>
      <c r="C7" s="7"/>
      <c r="D7" s="7">
        <v>2025</v>
      </c>
    </row>
    <row r="8" spans="1:10" x14ac:dyDescent="0.2">
      <c r="A8" s="6" t="s">
        <v>25</v>
      </c>
    </row>
    <row r="9" spans="1:10" ht="24.75" customHeight="1" x14ac:dyDescent="0.2">
      <c r="A9" s="8" t="s">
        <v>26</v>
      </c>
      <c r="B9" s="45">
        <v>126.54</v>
      </c>
      <c r="C9" s="8"/>
      <c r="D9" s="45"/>
    </row>
    <row r="10" spans="1:10" ht="24.75" customHeight="1" x14ac:dyDescent="0.2">
      <c r="A10" s="8" t="s">
        <v>27</v>
      </c>
      <c r="B10" s="45">
        <v>1863.46</v>
      </c>
      <c r="C10" s="8"/>
      <c r="D10" s="45"/>
      <c r="H10" s="109"/>
    </row>
    <row r="11" spans="1:10" ht="24.75" customHeight="1" x14ac:dyDescent="0.2">
      <c r="A11" s="8"/>
      <c r="B11" s="8"/>
      <c r="C11" s="8"/>
      <c r="D11" s="8"/>
      <c r="H11" s="110"/>
    </row>
    <row r="12" spans="1:10" ht="24.75" customHeight="1" thickBot="1" x14ac:dyDescent="0.25">
      <c r="A12" s="8" t="s">
        <v>24</v>
      </c>
      <c r="B12" s="46">
        <f>'Statement of Income &amp; Payments'!B38</f>
        <v>247.52999999999975</v>
      </c>
      <c r="C12" s="8"/>
      <c r="D12" s="46">
        <f>'Statement of Income &amp; Payments'!D38</f>
        <v>0</v>
      </c>
      <c r="H12" s="111"/>
    </row>
    <row r="13" spans="1:10" ht="24.75" customHeight="1" thickTop="1" thickBot="1" x14ac:dyDescent="0.25">
      <c r="A13" s="8" t="s">
        <v>28</v>
      </c>
      <c r="B13" s="47">
        <f>SUM(B9+B10+B12)</f>
        <v>2237.5299999999997</v>
      </c>
      <c r="C13" s="8"/>
      <c r="D13" s="47">
        <f t="shared" ref="D13" si="0">SUM(D9+D10+D12)</f>
        <v>0</v>
      </c>
      <c r="H13" s="109"/>
      <c r="J13" s="109"/>
    </row>
    <row r="14" spans="1:10" ht="17" thickTop="1" x14ac:dyDescent="0.2">
      <c r="A14" s="3"/>
      <c r="B14" s="8"/>
      <c r="C14" s="8"/>
      <c r="D14" s="8"/>
    </row>
    <row r="15" spans="1:10" x14ac:dyDescent="0.2">
      <c r="B15" s="8"/>
      <c r="C15" s="8"/>
      <c r="D15" s="8"/>
    </row>
    <row r="16" spans="1:10" x14ac:dyDescent="0.2">
      <c r="A16" s="18" t="s">
        <v>29</v>
      </c>
      <c r="B16" s="8"/>
      <c r="C16" s="8"/>
      <c r="D16" s="8"/>
    </row>
    <row r="17" spans="1:8" ht="24.75" customHeight="1" x14ac:dyDescent="0.2">
      <c r="A17" s="8" t="s">
        <v>30</v>
      </c>
      <c r="B17" s="45">
        <v>38.65</v>
      </c>
      <c r="C17" s="8"/>
      <c r="D17" s="45">
        <v>0</v>
      </c>
    </row>
    <row r="18" spans="1:8" ht="24.75" customHeight="1" x14ac:dyDescent="0.2">
      <c r="A18" s="8" t="s">
        <v>27</v>
      </c>
      <c r="B18" s="45">
        <v>2200.85</v>
      </c>
      <c r="C18" s="8"/>
      <c r="D18" s="45">
        <v>0</v>
      </c>
    </row>
    <row r="19" spans="1:8" ht="24.75" customHeight="1" x14ac:dyDescent="0.2">
      <c r="A19" s="8" t="s">
        <v>31</v>
      </c>
      <c r="B19" s="45">
        <v>0</v>
      </c>
      <c r="C19" s="8"/>
      <c r="D19" s="45">
        <v>0</v>
      </c>
    </row>
    <row r="20" spans="1:8" ht="24.75" customHeight="1" thickBot="1" x14ac:dyDescent="0.25">
      <c r="A20" s="8" t="s">
        <v>28</v>
      </c>
      <c r="B20" s="47">
        <f>SUM(B17+B18-B19)</f>
        <v>2239.5</v>
      </c>
      <c r="C20" s="8"/>
      <c r="D20" s="47">
        <f t="shared" ref="D20" si="1">SUM(D17+D18-D19)</f>
        <v>0</v>
      </c>
    </row>
    <row r="21" spans="1:8" ht="24.75" customHeight="1" thickTop="1" x14ac:dyDescent="0.2">
      <c r="B21" s="10"/>
      <c r="C21" s="10"/>
      <c r="D21" s="10"/>
    </row>
    <row r="22" spans="1:8" ht="24.75" customHeight="1" x14ac:dyDescent="0.2">
      <c r="A22" s="14" t="s">
        <v>32</v>
      </c>
      <c r="B22" s="15"/>
      <c r="C22" s="15"/>
      <c r="D22" s="15"/>
    </row>
    <row r="23" spans="1:8" ht="51.75" customHeight="1" x14ac:dyDescent="0.2">
      <c r="A23" s="113" t="s">
        <v>33</v>
      </c>
      <c r="B23" s="113"/>
      <c r="C23" s="114"/>
      <c r="D23" s="19">
        <v>0</v>
      </c>
      <c r="E23" s="18"/>
      <c r="F23" s="20"/>
      <c r="G23" s="18"/>
      <c r="H23" s="18"/>
    </row>
    <row r="24" spans="1:8" x14ac:dyDescent="0.2">
      <c r="B24" s="15"/>
      <c r="C24" s="15"/>
      <c r="D24" s="15"/>
    </row>
    <row r="25" spans="1:8" x14ac:dyDescent="0.2">
      <c r="A25" s="18"/>
      <c r="B25" s="18"/>
      <c r="C25" s="18"/>
      <c r="D25" s="18"/>
      <c r="E25" s="18"/>
      <c r="F25" s="20"/>
      <c r="G25" s="18"/>
      <c r="H25" s="18"/>
    </row>
    <row r="26" spans="1:8" x14ac:dyDescent="0.2">
      <c r="A26" s="15" t="s">
        <v>34</v>
      </c>
      <c r="B26" s="15" t="s">
        <v>350</v>
      </c>
      <c r="C26" s="15"/>
      <c r="D26" s="15" t="s">
        <v>35</v>
      </c>
    </row>
    <row r="27" spans="1:8" x14ac:dyDescent="0.2">
      <c r="B27" s="15"/>
      <c r="C27" s="15"/>
      <c r="D27" s="15"/>
    </row>
    <row r="28" spans="1:8" x14ac:dyDescent="0.2">
      <c r="A28" s="15" t="s">
        <v>36</v>
      </c>
      <c r="B28" s="112">
        <v>46202</v>
      </c>
      <c r="C28" s="15"/>
      <c r="D28" s="15"/>
    </row>
    <row r="29" spans="1:8" x14ac:dyDescent="0.2">
      <c r="B29" s="15"/>
      <c r="C29" s="15"/>
      <c r="D29" s="15"/>
    </row>
    <row r="30" spans="1:8" x14ac:dyDescent="0.2">
      <c r="B30" s="15"/>
      <c r="C30" s="15"/>
      <c r="D30" s="15"/>
    </row>
  </sheetData>
  <mergeCells count="1">
    <mergeCell ref="A23:C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tabSelected="1" workbookViewId="0">
      <selection activeCell="J31" sqref="J31"/>
    </sheetView>
  </sheetViews>
  <sheetFormatPr baseColWidth="10" defaultColWidth="8" defaultRowHeight="16" x14ac:dyDescent="0.2"/>
  <cols>
    <col min="1" max="1" width="20.5" style="23" customWidth="1"/>
    <col min="2" max="2" width="21.6640625" style="24" customWidth="1"/>
    <col min="3" max="3" width="19.6640625" style="24" customWidth="1"/>
    <col min="4" max="7" width="8" style="24" customWidth="1"/>
    <col min="8" max="8" width="16" style="24" customWidth="1"/>
    <col min="9" max="16384" width="8" style="24"/>
  </cols>
  <sheetData>
    <row r="1" spans="1:8" s="21" customFormat="1" x14ac:dyDescent="0.2">
      <c r="A1" s="119" t="s">
        <v>37</v>
      </c>
      <c r="B1" s="120"/>
      <c r="C1" s="121"/>
      <c r="D1" s="121"/>
      <c r="E1" s="121"/>
      <c r="F1" s="121"/>
      <c r="G1" s="121"/>
      <c r="H1" s="121"/>
    </row>
    <row r="2" spans="1:8" s="21" customFormat="1" ht="15.75" customHeight="1" x14ac:dyDescent="0.2">
      <c r="B2" s="73"/>
      <c r="C2" s="68"/>
      <c r="D2" s="67"/>
      <c r="E2" s="67"/>
      <c r="F2" s="67"/>
      <c r="G2" s="67"/>
      <c r="H2" s="67"/>
    </row>
    <row r="3" spans="1:8" x14ac:dyDescent="0.2">
      <c r="A3" s="22" t="s">
        <v>127</v>
      </c>
      <c r="B3" s="77" t="str">
        <f>'Income '!B5</f>
        <v>31st March 2026</v>
      </c>
    </row>
    <row r="5" spans="1:8" ht="29.25" customHeight="1" x14ac:dyDescent="0.2">
      <c r="A5" s="22" t="s">
        <v>38</v>
      </c>
      <c r="B5" s="23" t="str">
        <f>'Income '!B3</f>
        <v>1st Alva Guides</v>
      </c>
    </row>
    <row r="6" spans="1:8" x14ac:dyDescent="0.2">
      <c r="A6" s="22"/>
      <c r="B6" s="23"/>
    </row>
    <row r="7" spans="1:8" ht="28.5" customHeight="1" x14ac:dyDescent="0.2">
      <c r="A7" s="22" t="s">
        <v>62</v>
      </c>
      <c r="B7" s="23" t="str">
        <f>'Income '!B4</f>
        <v>SC040382</v>
      </c>
    </row>
    <row r="8" spans="1:8" x14ac:dyDescent="0.2">
      <c r="A8" s="22"/>
      <c r="B8" s="23"/>
    </row>
    <row r="9" spans="1:8" ht="28.5" customHeight="1" x14ac:dyDescent="0.2">
      <c r="A9" s="22" t="s">
        <v>72</v>
      </c>
      <c r="B9" s="23" t="s">
        <v>64</v>
      </c>
    </row>
    <row r="10" spans="1:8" ht="28.5" customHeight="1" x14ac:dyDescent="0.2">
      <c r="A10" s="22" t="s">
        <v>73</v>
      </c>
      <c r="B10" s="23" t="s">
        <v>65</v>
      </c>
    </row>
    <row r="11" spans="1:8" x14ac:dyDescent="0.2">
      <c r="A11" s="22"/>
    </row>
    <row r="12" spans="1:8" x14ac:dyDescent="0.2">
      <c r="A12" s="22" t="s">
        <v>74</v>
      </c>
      <c r="B12" s="24" t="s">
        <v>66</v>
      </c>
      <c r="C12" s="24" t="s">
        <v>351</v>
      </c>
      <c r="E12" s="23"/>
      <c r="F12" s="23"/>
      <c r="G12" s="23"/>
      <c r="H12" s="23"/>
    </row>
    <row r="13" spans="1:8" x14ac:dyDescent="0.2">
      <c r="A13" s="22"/>
      <c r="B13" s="23" t="s">
        <v>99</v>
      </c>
      <c r="C13" s="24" t="s">
        <v>352</v>
      </c>
      <c r="D13" s="23"/>
      <c r="E13" s="23"/>
      <c r="F13" s="23"/>
      <c r="G13" s="23"/>
      <c r="H13" s="23"/>
    </row>
    <row r="14" spans="1:8" x14ac:dyDescent="0.2">
      <c r="A14" s="22"/>
      <c r="B14" s="23"/>
      <c r="C14" s="24" t="s">
        <v>350</v>
      </c>
      <c r="D14" s="23"/>
      <c r="E14" s="23"/>
      <c r="F14" s="23"/>
      <c r="G14" s="23"/>
      <c r="H14" s="23"/>
    </row>
    <row r="15" spans="1:8" x14ac:dyDescent="0.2">
      <c r="A15" s="22"/>
      <c r="B15" s="23"/>
      <c r="C15" s="24" t="s">
        <v>353</v>
      </c>
      <c r="D15" s="23"/>
      <c r="E15" s="23"/>
      <c r="F15" s="23"/>
      <c r="G15" s="23"/>
      <c r="H15" s="23"/>
    </row>
    <row r="16" spans="1:8" x14ac:dyDescent="0.2">
      <c r="A16" s="22"/>
      <c r="B16" s="23"/>
      <c r="D16" s="23"/>
      <c r="E16" s="23"/>
      <c r="F16" s="23"/>
      <c r="G16" s="23"/>
      <c r="H16" s="23"/>
    </row>
    <row r="17" spans="1:8" ht="26.25" customHeight="1" x14ac:dyDescent="0.2">
      <c r="A17" s="22"/>
      <c r="B17" s="24" t="s">
        <v>75</v>
      </c>
      <c r="E17" s="23"/>
      <c r="F17" s="23"/>
      <c r="G17" s="23"/>
      <c r="H17" s="23"/>
    </row>
    <row r="18" spans="1:8" x14ac:dyDescent="0.2">
      <c r="A18" s="22"/>
    </row>
    <row r="19" spans="1:8" x14ac:dyDescent="0.2">
      <c r="A19" s="22" t="s">
        <v>39</v>
      </c>
      <c r="B19" s="23" t="s">
        <v>354</v>
      </c>
      <c r="C19" s="23"/>
      <c r="D19" s="23"/>
      <c r="E19" s="23"/>
      <c r="F19" s="23"/>
      <c r="G19" s="23"/>
      <c r="H19" s="23"/>
    </row>
    <row r="20" spans="1:8" x14ac:dyDescent="0.2">
      <c r="A20" s="22"/>
      <c r="B20" s="23" t="s">
        <v>355</v>
      </c>
      <c r="C20" s="23"/>
      <c r="D20" s="23"/>
      <c r="E20" s="23"/>
      <c r="F20" s="23"/>
      <c r="G20" s="23"/>
      <c r="H20" s="23"/>
    </row>
    <row r="21" spans="1:8" x14ac:dyDescent="0.2">
      <c r="A21" s="22"/>
      <c r="B21" s="23" t="s">
        <v>356</v>
      </c>
      <c r="C21" s="23"/>
      <c r="D21" s="23"/>
      <c r="E21" s="23"/>
      <c r="F21" s="23"/>
      <c r="G21" s="23"/>
      <c r="H21" s="23"/>
    </row>
    <row r="22" spans="1:8" x14ac:dyDescent="0.2">
      <c r="A22" s="22"/>
      <c r="B22" s="23"/>
      <c r="C22" s="23"/>
      <c r="D22" s="23"/>
      <c r="E22" s="23"/>
      <c r="F22" s="23"/>
      <c r="G22" s="23"/>
      <c r="H22" s="23"/>
    </row>
    <row r="23" spans="1:8" ht="23.25" customHeight="1" x14ac:dyDescent="0.2">
      <c r="B23" s="23"/>
      <c r="C23" s="23"/>
      <c r="D23" s="23"/>
      <c r="E23" s="23"/>
      <c r="F23" s="23"/>
      <c r="G23" s="23"/>
      <c r="H23" s="23"/>
    </row>
    <row r="24" spans="1:8" ht="66" customHeight="1" x14ac:dyDescent="0.2">
      <c r="A24" s="117" t="s">
        <v>67</v>
      </c>
      <c r="B24" s="118"/>
      <c r="C24" s="118"/>
      <c r="D24" s="118"/>
      <c r="E24" s="118"/>
      <c r="F24" s="118"/>
      <c r="G24" s="118"/>
      <c r="H24" s="118"/>
    </row>
    <row r="26" spans="1:8" ht="50.25" customHeight="1" x14ac:dyDescent="0.2">
      <c r="A26" s="117" t="s">
        <v>68</v>
      </c>
      <c r="B26" s="118"/>
      <c r="C26" s="118"/>
      <c r="D26" s="118"/>
      <c r="E26" s="118"/>
      <c r="F26" s="118"/>
      <c r="G26" s="118"/>
      <c r="H26" s="118"/>
    </row>
    <row r="28" spans="1:8" ht="54" customHeight="1" x14ac:dyDescent="0.2">
      <c r="A28" s="117" t="s">
        <v>69</v>
      </c>
      <c r="B28" s="118"/>
      <c r="C28" s="118"/>
      <c r="D28" s="118"/>
      <c r="E28" s="118"/>
      <c r="F28" s="118"/>
      <c r="G28" s="118"/>
      <c r="H28" s="118"/>
    </row>
    <row r="29" spans="1:8" ht="98.5" customHeight="1" x14ac:dyDescent="0.2">
      <c r="A29" s="117" t="s">
        <v>100</v>
      </c>
      <c r="B29" s="118"/>
      <c r="C29" s="118"/>
      <c r="D29" s="118"/>
      <c r="E29" s="118"/>
      <c r="F29" s="118"/>
      <c r="G29" s="118"/>
      <c r="H29" s="118"/>
    </row>
    <row r="30" spans="1:8" x14ac:dyDescent="0.2">
      <c r="A30" s="23" t="s">
        <v>40</v>
      </c>
    </row>
    <row r="32" spans="1:8" x14ac:dyDescent="0.2">
      <c r="A32" s="23" t="s">
        <v>41</v>
      </c>
    </row>
    <row r="35" spans="1:6" x14ac:dyDescent="0.2">
      <c r="A35" s="24"/>
    </row>
    <row r="36" spans="1:6" x14ac:dyDescent="0.2">
      <c r="A36" s="23" t="s">
        <v>43</v>
      </c>
      <c r="E36" s="24" t="s">
        <v>44</v>
      </c>
    </row>
    <row r="37" spans="1:6" ht="17" customHeight="1" x14ac:dyDescent="0.2">
      <c r="A37" s="116" t="s">
        <v>350</v>
      </c>
      <c r="B37" s="116"/>
      <c r="E37" s="115">
        <v>46202</v>
      </c>
      <c r="F37" s="115"/>
    </row>
    <row r="38" spans="1:6" x14ac:dyDescent="0.2">
      <c r="A38" s="116"/>
      <c r="B38" s="116"/>
    </row>
    <row r="39" spans="1:6" x14ac:dyDescent="0.2">
      <c r="A39" s="23" t="s">
        <v>45</v>
      </c>
    </row>
    <row r="40" spans="1:6" x14ac:dyDescent="0.2">
      <c r="A40" s="23" t="s">
        <v>350</v>
      </c>
    </row>
  </sheetData>
  <mergeCells count="7">
    <mergeCell ref="E37:F37"/>
    <mergeCell ref="A37:B38"/>
    <mergeCell ref="A28:H28"/>
    <mergeCell ref="A29:H29"/>
    <mergeCell ref="A1:H1"/>
    <mergeCell ref="A24:H24"/>
    <mergeCell ref="A26:H26"/>
  </mergeCells>
  <phoneticPr fontId="20" type="noConversion"/>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4"/>
  <sheetViews>
    <sheetView workbookViewId="0">
      <selection activeCell="O22" sqref="O22"/>
    </sheetView>
  </sheetViews>
  <sheetFormatPr baseColWidth="10" defaultColWidth="8" defaultRowHeight="16" x14ac:dyDescent="0.2"/>
  <cols>
    <col min="1" max="1" width="4.5" style="31" customWidth="1"/>
    <col min="2" max="2" width="14.1640625" style="31" customWidth="1"/>
    <col min="3" max="3" width="15" style="31" customWidth="1"/>
    <col min="4" max="9" width="8" style="31" customWidth="1"/>
    <col min="10" max="10" width="14.33203125" style="31" customWidth="1"/>
    <col min="11" max="16384" width="8" style="31"/>
  </cols>
  <sheetData>
    <row r="1" spans="1:10" s="26" customFormat="1" x14ac:dyDescent="0.2">
      <c r="A1" s="125" t="s">
        <v>108</v>
      </c>
      <c r="B1" s="126"/>
      <c r="C1" s="125"/>
      <c r="D1" s="125"/>
      <c r="E1" s="125"/>
      <c r="F1" s="125"/>
      <c r="G1" s="125"/>
      <c r="H1" s="25"/>
      <c r="I1" s="25"/>
      <c r="J1" s="25"/>
    </row>
    <row r="2" spans="1:10" s="26" customFormat="1" ht="21.75" customHeight="1" x14ac:dyDescent="0.2">
      <c r="A2" s="127" t="s">
        <v>93</v>
      </c>
      <c r="B2" s="128"/>
      <c r="C2" s="78" t="str">
        <f>'Income '!B5</f>
        <v>31st March 2026</v>
      </c>
      <c r="D2" s="27"/>
      <c r="E2" s="27"/>
      <c r="F2" s="27"/>
      <c r="G2" s="25"/>
      <c r="H2" s="25"/>
      <c r="I2" s="25"/>
      <c r="J2" s="25"/>
    </row>
    <row r="3" spans="1:10" s="26" customFormat="1" ht="25" customHeight="1" x14ac:dyDescent="0.2">
      <c r="A3" s="22" t="s">
        <v>70</v>
      </c>
      <c r="C3" s="22" t="str">
        <f>'Income '!B3</f>
        <v>1st Alva Guides</v>
      </c>
      <c r="D3" s="28"/>
      <c r="E3" s="29"/>
      <c r="F3" s="22"/>
      <c r="G3" s="21"/>
      <c r="H3" s="21"/>
      <c r="I3" s="21"/>
      <c r="J3" s="21"/>
    </row>
    <row r="4" spans="1:10" s="26" customFormat="1" ht="25" customHeight="1" x14ac:dyDescent="0.2">
      <c r="A4" s="22" t="s">
        <v>71</v>
      </c>
      <c r="B4" s="21"/>
      <c r="C4" s="22" t="str">
        <f>'Income '!B4</f>
        <v>SC040382</v>
      </c>
      <c r="D4" s="28"/>
      <c r="E4" s="22"/>
      <c r="F4" s="29"/>
      <c r="G4" s="21"/>
      <c r="H4" s="21"/>
      <c r="I4" s="21"/>
      <c r="J4" s="21"/>
    </row>
    <row r="6" spans="1:10" x14ac:dyDescent="0.2">
      <c r="A6" s="30" t="s">
        <v>46</v>
      </c>
    </row>
    <row r="7" spans="1:10" ht="141" customHeight="1" x14ac:dyDescent="0.2">
      <c r="A7" s="124" t="s">
        <v>47</v>
      </c>
      <c r="B7" s="124"/>
      <c r="C7" s="124"/>
      <c r="D7" s="124"/>
      <c r="E7" s="124"/>
      <c r="F7" s="124"/>
      <c r="G7" s="124"/>
      <c r="H7" s="124"/>
      <c r="I7" s="124"/>
      <c r="J7" s="124"/>
    </row>
    <row r="9" spans="1:10" x14ac:dyDescent="0.2">
      <c r="A9" s="30" t="s">
        <v>48</v>
      </c>
    </row>
    <row r="10" spans="1:10" x14ac:dyDescent="0.2">
      <c r="A10" s="124" t="s">
        <v>49</v>
      </c>
      <c r="B10" s="124"/>
      <c r="C10" s="124"/>
      <c r="D10" s="124"/>
      <c r="E10" s="124"/>
      <c r="F10" s="124"/>
      <c r="G10" s="124"/>
      <c r="H10" s="124"/>
      <c r="I10" s="124"/>
      <c r="J10" s="124"/>
    </row>
    <row r="12" spans="1:10" x14ac:dyDescent="0.2">
      <c r="A12" s="30" t="s">
        <v>50</v>
      </c>
    </row>
    <row r="13" spans="1:10" x14ac:dyDescent="0.2">
      <c r="A13" s="31" t="s">
        <v>51</v>
      </c>
    </row>
    <row r="15" spans="1:10" ht="47.25" customHeight="1" x14ac:dyDescent="0.2">
      <c r="A15" s="32">
        <v>1</v>
      </c>
      <c r="B15" s="129" t="s">
        <v>52</v>
      </c>
      <c r="C15" s="124"/>
      <c r="D15" s="124"/>
      <c r="E15" s="124"/>
      <c r="F15" s="124"/>
      <c r="G15" s="124"/>
      <c r="H15" s="124"/>
      <c r="I15" s="124"/>
      <c r="J15" s="124"/>
    </row>
    <row r="16" spans="1:10" ht="60" customHeight="1" x14ac:dyDescent="0.2">
      <c r="A16" s="33" t="s">
        <v>53</v>
      </c>
      <c r="B16" s="129" t="s">
        <v>54</v>
      </c>
      <c r="C16" s="124"/>
      <c r="D16" s="124"/>
      <c r="E16" s="124"/>
      <c r="F16" s="124"/>
      <c r="G16" s="124"/>
      <c r="H16" s="124"/>
      <c r="I16" s="124"/>
      <c r="J16" s="124"/>
    </row>
    <row r="17" spans="1:10" ht="54" customHeight="1" x14ac:dyDescent="0.2">
      <c r="A17" s="33" t="s">
        <v>53</v>
      </c>
      <c r="B17" s="129" t="s">
        <v>55</v>
      </c>
      <c r="C17" s="124"/>
      <c r="D17" s="124"/>
      <c r="E17" s="124"/>
      <c r="F17" s="124"/>
      <c r="G17" s="124"/>
      <c r="H17" s="124"/>
      <c r="I17" s="124"/>
      <c r="J17" s="124"/>
    </row>
    <row r="18" spans="1:10" x14ac:dyDescent="0.2">
      <c r="A18" s="32"/>
    </row>
    <row r="19" spans="1:10" x14ac:dyDescent="0.2">
      <c r="A19" s="34" t="s">
        <v>56</v>
      </c>
    </row>
    <row r="20" spans="1:10" x14ac:dyDescent="0.2">
      <c r="A20" s="32"/>
    </row>
    <row r="21" spans="1:10" ht="51" customHeight="1" x14ac:dyDescent="0.2">
      <c r="A21" s="33">
        <v>2</v>
      </c>
      <c r="B21" s="124" t="s">
        <v>57</v>
      </c>
      <c r="C21" s="124"/>
      <c r="D21" s="124"/>
      <c r="E21" s="124"/>
      <c r="F21" s="124"/>
      <c r="G21" s="124"/>
      <c r="H21" s="124"/>
      <c r="I21" s="124"/>
      <c r="J21" s="124"/>
    </row>
    <row r="24" spans="1:10" x14ac:dyDescent="0.2">
      <c r="B24" s="31" t="s">
        <v>346</v>
      </c>
      <c r="G24" s="122">
        <v>46202</v>
      </c>
      <c r="H24" s="123"/>
    </row>
    <row r="25" spans="1:10" x14ac:dyDescent="0.2">
      <c r="A25" s="35" t="s">
        <v>42</v>
      </c>
      <c r="G25" s="31" t="s">
        <v>58</v>
      </c>
    </row>
    <row r="26" spans="1:10" x14ac:dyDescent="0.2">
      <c r="A26" s="35" t="s">
        <v>43</v>
      </c>
      <c r="G26" s="31" t="s">
        <v>59</v>
      </c>
    </row>
    <row r="27" spans="1:10" x14ac:dyDescent="0.2">
      <c r="A27" s="35"/>
    </row>
    <row r="28" spans="1:10" x14ac:dyDescent="0.2">
      <c r="A28" s="35"/>
    </row>
    <row r="29" spans="1:10" x14ac:dyDescent="0.2">
      <c r="A29" s="35" t="s">
        <v>45</v>
      </c>
      <c r="C29" s="31" t="s">
        <v>346</v>
      </c>
    </row>
    <row r="32" spans="1:10" x14ac:dyDescent="0.2">
      <c r="A32" s="31" t="s">
        <v>60</v>
      </c>
      <c r="C32" s="31" t="s">
        <v>347</v>
      </c>
    </row>
    <row r="33" spans="3:3" x14ac:dyDescent="0.2">
      <c r="C33" s="31" t="s">
        <v>348</v>
      </c>
    </row>
    <row r="34" spans="3:3" x14ac:dyDescent="0.2">
      <c r="C34" s="31" t="s">
        <v>349</v>
      </c>
    </row>
  </sheetData>
  <mergeCells count="9">
    <mergeCell ref="G24:H24"/>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7C7538F0-07F3-40AA-9A69-FDDD8B965174}"/>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Statement of Income &amp; Payments</vt:lpstr>
      <vt:lpstr>Statement of Balances</vt:lpstr>
      <vt:lpstr>Trustees Report</vt:lpstr>
      <vt:lpstr>Ind Examiner Report</vt:lpstr>
      <vt:lpstr>'Statement of Balances'!Print_Area</vt:lpstr>
      <vt:lpstr>'Statement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james templeman</cp:lastModifiedBy>
  <cp:revision/>
  <dcterms:created xsi:type="dcterms:W3CDTF">2013-06-02T20:02:22Z</dcterms:created>
  <dcterms:modified xsi:type="dcterms:W3CDTF">2026-09-07T19:14:30Z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