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019a8684cb2668b0/Email attachments/"/>
    </mc:Choice>
  </mc:AlternateContent>
  <xr:revisionPtr revIDLastSave="617" documentId="8_{2E64C767-AE4D-344C-AD14-80E0E1C23601}" xr6:coauthVersionLast="47" xr6:coauthVersionMax="47" xr10:uidLastSave="{861A4B5B-991A-49CC-9E22-B6285778D5A1}"/>
  <bookViews>
    <workbookView xWindow="-120" yWindow="-120" windowWidth="20730" windowHeight="11160" tabRatio="840" xr2:uid="{00000000-000D-0000-FFFF-FFFF00000000}"/>
  </bookViews>
  <sheets>
    <sheet name="R&amp;P Accounts" sheetId="2" r:id="rId1"/>
    <sheet name="Statement of balances" sheetId="3" r:id="rId2"/>
    <sheet name="Notes" sheetId="4" r:id="rId3"/>
    <sheet name="Additional notes (1)  " sheetId="5" r:id="rId4"/>
    <sheet name="Additional notes (2)" sheetId="7" r:id="rId5"/>
    <sheet name="Additional notes (3)" sheetId="6" r:id="rId6"/>
  </sheets>
  <definedNames>
    <definedName name="_xlnm.Print_Area" localSheetId="3">'Additional notes (1)  '!$A$1:$M$60</definedName>
    <definedName name="_xlnm.Print_Area" localSheetId="5">'Additional notes (3)'!$A$1:$W$63</definedName>
    <definedName name="_xlnm.Print_Area" localSheetId="2">Notes!$A$1:$L$36</definedName>
    <definedName name="_xlnm.Print_Area" localSheetId="0">'R&amp;P Accounts'!$A$1:$L$55</definedName>
    <definedName name="_xlnm.Print_Area" localSheetId="1">'Statement of balances'!$A$1:$P$51</definedName>
    <definedName name="_xlnm.Print_Titles" localSheetId="0">'R&amp;P Accounts'!$1:$10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 i="5" l="1"/>
  <c r="M40" i="5"/>
  <c r="K29" i="5"/>
  <c r="K28" i="5"/>
  <c r="AK52" i="7"/>
  <c r="AI43" i="7"/>
  <c r="AI42" i="7"/>
  <c r="AI29" i="7"/>
  <c r="AI21" i="7"/>
  <c r="AI20" i="7"/>
  <c r="AI16" i="7"/>
  <c r="AI15" i="7"/>
  <c r="AI14" i="7"/>
  <c r="AI13" i="7"/>
  <c r="AI12" i="7"/>
  <c r="AI11" i="7"/>
  <c r="AI10" i="7"/>
  <c r="AI9" i="7"/>
  <c r="AI38" i="7"/>
  <c r="AI37" i="7"/>
  <c r="AI36" i="7"/>
  <c r="AI35" i="7"/>
  <c r="AI34" i="7"/>
  <c r="AI33" i="7"/>
  <c r="AI32" i="7"/>
  <c r="AI31" i="7"/>
  <c r="AI30" i="7"/>
  <c r="AI28" i="7"/>
  <c r="Y48" i="7"/>
  <c r="U29" i="7"/>
  <c r="C29" i="7"/>
  <c r="U11" i="6"/>
  <c r="K17" i="5"/>
  <c r="K16" i="5"/>
  <c r="K15" i="5"/>
  <c r="M58" i="5"/>
  <c r="M60" i="5" s="1"/>
  <c r="I58" i="5"/>
  <c r="G58" i="5"/>
  <c r="E58" i="5"/>
  <c r="C58" i="5"/>
  <c r="K57" i="5"/>
  <c r="K48" i="5"/>
  <c r="K49" i="5"/>
  <c r="K47" i="5"/>
  <c r="M50" i="5"/>
  <c r="I50" i="5"/>
  <c r="G50" i="5"/>
  <c r="E50" i="5"/>
  <c r="C50" i="5"/>
  <c r="C52" i="5" s="1"/>
  <c r="E40" i="5"/>
  <c r="N35" i="3"/>
  <c r="B21" i="2"/>
  <c r="N39" i="3"/>
  <c r="N5" i="3"/>
  <c r="AI50" i="7"/>
  <c r="AA22" i="7"/>
  <c r="AA24" i="7" s="1"/>
  <c r="AA39" i="7"/>
  <c r="AA44" i="7"/>
  <c r="AA17" i="7"/>
  <c r="Y17" i="7"/>
  <c r="W17" i="7"/>
  <c r="U13" i="7"/>
  <c r="AI39" i="7" l="1"/>
  <c r="K50" i="5"/>
  <c r="AA46" i="7"/>
  <c r="AA48" i="7" s="1"/>
  <c r="AA52" i="7" s="1"/>
  <c r="C32" i="6" l="1"/>
  <c r="D32" i="2"/>
  <c r="J31" i="2"/>
  <c r="J32" i="2" l="1"/>
  <c r="P7" i="3"/>
  <c r="L41" i="2"/>
  <c r="L48" i="2" s="1"/>
  <c r="K37" i="5"/>
  <c r="K38" i="5"/>
  <c r="K34" i="5"/>
  <c r="Q44" i="7"/>
  <c r="Q39" i="7"/>
  <c r="Q46" i="7" s="1"/>
  <c r="Q22" i="7"/>
  <c r="Q17" i="7"/>
  <c r="Q24" i="7" s="1"/>
  <c r="U18" i="6"/>
  <c r="U25" i="6" s="1"/>
  <c r="AG17" i="7"/>
  <c r="AE17" i="7"/>
  <c r="AC17" i="7"/>
  <c r="AC24" i="7" s="1"/>
  <c r="AC48" i="7" s="1"/>
  <c r="AC52" i="7" s="1"/>
  <c r="U17" i="7"/>
  <c r="S17" i="7"/>
  <c r="S24" i="7" s="1"/>
  <c r="O17" i="7"/>
  <c r="O24" i="7" s="1"/>
  <c r="M17" i="7"/>
  <c r="K17" i="7"/>
  <c r="K24" i="7" s="1"/>
  <c r="I17" i="7"/>
  <c r="I24" i="7" s="1"/>
  <c r="G17" i="7"/>
  <c r="C17" i="7"/>
  <c r="E17" i="7"/>
  <c r="AG44" i="7"/>
  <c r="AE44" i="7"/>
  <c r="AG39" i="7"/>
  <c r="AE39" i="7"/>
  <c r="AG22" i="7"/>
  <c r="AE22" i="7"/>
  <c r="AG24" i="7"/>
  <c r="AE24" i="7"/>
  <c r="AK44" i="7"/>
  <c r="AI44" i="7"/>
  <c r="AK39" i="7"/>
  <c r="AK46" i="7" s="1"/>
  <c r="AK22" i="7"/>
  <c r="AI22" i="7"/>
  <c r="AK17" i="7"/>
  <c r="AK24" i="7" s="1"/>
  <c r="AK1" i="7"/>
  <c r="AC44" i="7"/>
  <c r="AC39" i="7"/>
  <c r="AC22" i="7"/>
  <c r="Y44" i="7"/>
  <c r="Y39" i="7"/>
  <c r="Y22" i="7"/>
  <c r="Y24" i="7"/>
  <c r="K11" i="5"/>
  <c r="K12" i="5"/>
  <c r="K13" i="5"/>
  <c r="K14" i="5"/>
  <c r="K18" i="5"/>
  <c r="K19" i="5"/>
  <c r="K10" i="5"/>
  <c r="K32" i="5"/>
  <c r="K33" i="5"/>
  <c r="K27" i="5"/>
  <c r="K35" i="5"/>
  <c r="K36" i="5"/>
  <c r="K39" i="5"/>
  <c r="K31" i="5"/>
  <c r="J13" i="2"/>
  <c r="J14" i="2"/>
  <c r="J15" i="2"/>
  <c r="J16" i="2"/>
  <c r="J17" i="2"/>
  <c r="J18" i="2"/>
  <c r="J19" i="2"/>
  <c r="J20" i="2"/>
  <c r="J12" i="2"/>
  <c r="C20" i="5"/>
  <c r="U17" i="6"/>
  <c r="S18" i="6"/>
  <c r="Q18" i="6"/>
  <c r="M18" i="6"/>
  <c r="K18" i="6"/>
  <c r="E18" i="6"/>
  <c r="C18" i="6"/>
  <c r="O18" i="6"/>
  <c r="I40" i="5"/>
  <c r="G40" i="5"/>
  <c r="E42" i="5"/>
  <c r="C40" i="5"/>
  <c r="M42" i="5"/>
  <c r="M20" i="5"/>
  <c r="M22" i="5" s="1"/>
  <c r="U32" i="6"/>
  <c r="B41" i="2"/>
  <c r="B48" i="2" s="1"/>
  <c r="W44" i="7"/>
  <c r="U44" i="7"/>
  <c r="W39" i="7"/>
  <c r="W46" i="7" s="1"/>
  <c r="U39" i="7"/>
  <c r="U46" i="7" s="1"/>
  <c r="W22" i="7"/>
  <c r="U22" i="7"/>
  <c r="W24" i="7"/>
  <c r="U24" i="7"/>
  <c r="S38" i="6"/>
  <c r="S45" i="6" s="1"/>
  <c r="S23" i="6"/>
  <c r="S25" i="6"/>
  <c r="Q23" i="6"/>
  <c r="Q25" i="6"/>
  <c r="Q38" i="6"/>
  <c r="S43" i="6"/>
  <c r="Q43" i="6"/>
  <c r="Q45" i="6"/>
  <c r="Q47" i="6"/>
  <c r="Q51" i="6" s="1"/>
  <c r="M44" i="7"/>
  <c r="M39" i="7"/>
  <c r="M46" i="7" s="1"/>
  <c r="M22" i="7"/>
  <c r="M24" i="7"/>
  <c r="U10" i="6"/>
  <c r="U12" i="6"/>
  <c r="U13" i="6"/>
  <c r="U14" i="6"/>
  <c r="U15" i="6"/>
  <c r="U16" i="6"/>
  <c r="U9" i="6"/>
  <c r="O43" i="6"/>
  <c r="O38" i="6"/>
  <c r="O23" i="6"/>
  <c r="O25" i="6"/>
  <c r="O47" i="6" s="1"/>
  <c r="O51" i="6" s="1"/>
  <c r="M43" i="6"/>
  <c r="M38" i="6"/>
  <c r="M23" i="6"/>
  <c r="M25" i="6"/>
  <c r="G18" i="6"/>
  <c r="G25" i="6" s="1"/>
  <c r="I18" i="6"/>
  <c r="I25" i="6" s="1"/>
  <c r="U21" i="6"/>
  <c r="U22" i="6"/>
  <c r="C23" i="6"/>
  <c r="E23" i="6"/>
  <c r="G23" i="6"/>
  <c r="I23" i="6"/>
  <c r="K23" i="6"/>
  <c r="C25" i="6"/>
  <c r="E25" i="6"/>
  <c r="K25" i="6"/>
  <c r="U29" i="6"/>
  <c r="U30" i="6"/>
  <c r="U31" i="6"/>
  <c r="U33" i="6"/>
  <c r="U34" i="6"/>
  <c r="U35" i="6"/>
  <c r="U36" i="6"/>
  <c r="U37" i="6"/>
  <c r="C38" i="6"/>
  <c r="E38" i="6"/>
  <c r="E45" i="6" s="1"/>
  <c r="E47" i="6" s="1"/>
  <c r="E51" i="6" s="1"/>
  <c r="G38" i="6"/>
  <c r="G45" i="6" s="1"/>
  <c r="I38" i="6"/>
  <c r="K38" i="6"/>
  <c r="U41" i="6"/>
  <c r="U42" i="6"/>
  <c r="C43" i="6"/>
  <c r="C45" i="6"/>
  <c r="C47" i="6" s="1"/>
  <c r="C51" i="6" s="1"/>
  <c r="E43" i="6"/>
  <c r="G43" i="6"/>
  <c r="I43" i="6"/>
  <c r="I45" i="6"/>
  <c r="K43" i="6"/>
  <c r="K45" i="6"/>
  <c r="K47" i="6"/>
  <c r="K51" i="6"/>
  <c r="U49" i="6"/>
  <c r="AE46" i="7"/>
  <c r="AE48" i="7"/>
  <c r="AE52" i="7"/>
  <c r="AG46" i="7"/>
  <c r="AG48" i="7"/>
  <c r="AG52" i="7"/>
  <c r="AC46" i="7"/>
  <c r="Y46" i="7"/>
  <c r="U43" i="6"/>
  <c r="U23" i="6"/>
  <c r="O45" i="6"/>
  <c r="M45" i="6"/>
  <c r="M47" i="6"/>
  <c r="M51" i="6"/>
  <c r="S44" i="7"/>
  <c r="O44" i="7"/>
  <c r="K44" i="7"/>
  <c r="I44" i="7"/>
  <c r="G44" i="7"/>
  <c r="E44" i="7"/>
  <c r="C44" i="7"/>
  <c r="S39" i="7"/>
  <c r="S46" i="7" s="1"/>
  <c r="O39" i="7"/>
  <c r="O46" i="7" s="1"/>
  <c r="K39" i="7"/>
  <c r="K46" i="7" s="1"/>
  <c r="I39" i="7"/>
  <c r="I46" i="7" s="1"/>
  <c r="G39" i="7"/>
  <c r="G46" i="7"/>
  <c r="G48" i="7" s="1"/>
  <c r="G52" i="7" s="1"/>
  <c r="E39" i="7"/>
  <c r="E46" i="7" s="1"/>
  <c r="C39" i="7"/>
  <c r="C46" i="7" s="1"/>
  <c r="S22" i="7"/>
  <c r="O22" i="7"/>
  <c r="K22" i="7"/>
  <c r="I22" i="7"/>
  <c r="G22" i="7"/>
  <c r="E22" i="7"/>
  <c r="C22" i="7"/>
  <c r="I20" i="5"/>
  <c r="I22" i="5" s="1"/>
  <c r="G20" i="5"/>
  <c r="G22" i="5" s="1"/>
  <c r="E20" i="5"/>
  <c r="E22" i="5" s="1"/>
  <c r="L26" i="2"/>
  <c r="L21" i="2"/>
  <c r="L28" i="2" s="1"/>
  <c r="L46" i="2"/>
  <c r="B46" i="2"/>
  <c r="B26" i="2"/>
  <c r="J34" i="2"/>
  <c r="J39" i="2"/>
  <c r="J33" i="2"/>
  <c r="J37" i="2"/>
  <c r="J35" i="2"/>
  <c r="J36" i="2"/>
  <c r="J38" i="2"/>
  <c r="J40" i="2"/>
  <c r="J44" i="2"/>
  <c r="J45" i="2"/>
  <c r="H21" i="2"/>
  <c r="D21" i="2"/>
  <c r="F21" i="2"/>
  <c r="J24" i="2"/>
  <c r="J25" i="2"/>
  <c r="J26" i="2"/>
  <c r="D26" i="2"/>
  <c r="D46" i="2"/>
  <c r="U44" i="6"/>
  <c r="D41" i="2"/>
  <c r="F26" i="2"/>
  <c r="F28" i="2"/>
  <c r="F46" i="2"/>
  <c r="F41" i="2"/>
  <c r="H26" i="2"/>
  <c r="H46" i="2"/>
  <c r="H41" i="2"/>
  <c r="J52" i="2"/>
  <c r="K14" i="4"/>
  <c r="W18" i="6"/>
  <c r="W25" i="6" s="1"/>
  <c r="W23" i="6"/>
  <c r="W43" i="6"/>
  <c r="W38" i="6"/>
  <c r="W45" i="6" s="1"/>
  <c r="U1" i="6"/>
  <c r="I60" i="5"/>
  <c r="G60" i="5"/>
  <c r="E60" i="5"/>
  <c r="C60" i="5"/>
  <c r="M52" i="5"/>
  <c r="I52" i="5"/>
  <c r="G52" i="5"/>
  <c r="E52" i="5"/>
  <c r="M1" i="5"/>
  <c r="J7" i="3"/>
  <c r="L7" i="3"/>
  <c r="N46" i="3"/>
  <c r="P46" i="3"/>
  <c r="P39" i="3"/>
  <c r="P30" i="3"/>
  <c r="N30" i="3"/>
  <c r="L30" i="3"/>
  <c r="P17" i="3"/>
  <c r="N17" i="3"/>
  <c r="C1" i="5"/>
  <c r="K1" i="4"/>
  <c r="B1" i="4"/>
  <c r="B1" i="3"/>
  <c r="N1" i="3"/>
  <c r="J41" i="2"/>
  <c r="J48" i="2" s="1"/>
  <c r="G24" i="7"/>
  <c r="D28" i="2"/>
  <c r="F48" i="2"/>
  <c r="C24" i="7"/>
  <c r="E24" i="7"/>
  <c r="H48" i="2"/>
  <c r="H28" i="2"/>
  <c r="H50" i="2"/>
  <c r="H54" i="2"/>
  <c r="L8" i="3"/>
  <c r="J46" i="2"/>
  <c r="K52" i="5"/>
  <c r="F50" i="2"/>
  <c r="F54" i="2"/>
  <c r="J8" i="3"/>
  <c r="J27" i="2"/>
  <c r="J47" i="2"/>
  <c r="C42" i="5" l="1"/>
  <c r="K40" i="5"/>
  <c r="K42" i="5" s="1"/>
  <c r="Y52" i="7"/>
  <c r="Q48" i="7"/>
  <c r="Q52" i="7" s="1"/>
  <c r="L50" i="2"/>
  <c r="L54" i="2" s="1"/>
  <c r="P8" i="3" s="1"/>
  <c r="K58" i="5"/>
  <c r="K60" i="5" s="1"/>
  <c r="M48" i="7"/>
  <c r="M52" i="7" s="1"/>
  <c r="AI46" i="7"/>
  <c r="I48" i="7"/>
  <c r="I52" i="7" s="1"/>
  <c r="C48" i="7"/>
  <c r="C52" i="7" s="1"/>
  <c r="W48" i="7"/>
  <c r="W52" i="7" s="1"/>
  <c r="S48" i="7"/>
  <c r="S52" i="7" s="1"/>
  <c r="E48" i="7"/>
  <c r="E52" i="7" s="1"/>
  <c r="K48" i="7"/>
  <c r="K52" i="7" s="1"/>
  <c r="O48" i="7"/>
  <c r="O52" i="7" s="1"/>
  <c r="U48" i="7"/>
  <c r="U52" i="7" s="1"/>
  <c r="AI17" i="7"/>
  <c r="AI24" i="7" s="1"/>
  <c r="AK48" i="7"/>
  <c r="I47" i="6"/>
  <c r="I51" i="6" s="1"/>
  <c r="U38" i="6"/>
  <c r="W47" i="6"/>
  <c r="W51" i="6" s="1"/>
  <c r="G47" i="6"/>
  <c r="G51" i="6" s="1"/>
  <c r="S47" i="6"/>
  <c r="S51" i="6" s="1"/>
  <c r="U26" i="6"/>
  <c r="U19" i="6"/>
  <c r="K20" i="5"/>
  <c r="J21" i="2"/>
  <c r="J22" i="2" s="1"/>
  <c r="B28" i="2"/>
  <c r="B50" i="2" s="1"/>
  <c r="D48" i="2"/>
  <c r="D50" i="2" s="1"/>
  <c r="AI48" i="7" l="1"/>
  <c r="AI52" i="7" s="1"/>
  <c r="U45" i="6"/>
  <c r="U47" i="6" s="1"/>
  <c r="U51" i="6" s="1"/>
  <c r="U39" i="6"/>
  <c r="J28" i="2"/>
  <c r="J29" i="2" s="1"/>
  <c r="F6" i="3"/>
  <c r="F8" i="3" s="1"/>
  <c r="B54" i="2"/>
  <c r="U46" i="6"/>
  <c r="J50" i="2" l="1"/>
  <c r="J54" i="2" s="1"/>
  <c r="F7" i="3"/>
  <c r="H6" i="3"/>
  <c r="D54" i="2"/>
  <c r="U52" i="6" s="1"/>
  <c r="H7" i="3" l="1"/>
  <c r="N7" i="3" s="1"/>
  <c r="H8" i="3"/>
  <c r="N6" i="3"/>
  <c r="N8" i="3" s="1"/>
</calcChain>
</file>

<file path=xl/sharedStrings.xml><?xml version="1.0" encoding="utf-8"?>
<sst xmlns="http://schemas.openxmlformats.org/spreadsheetml/2006/main" count="350" uniqueCount="200">
  <si>
    <t xml:space="preserve">Enter charity name below </t>
  </si>
  <si>
    <t xml:space="preserve">Enter SC No. below   </t>
  </si>
  <si>
    <t>Lorn Toy Library</t>
  </si>
  <si>
    <t>SC091837</t>
  </si>
  <si>
    <t>Receipts and payments accounts</t>
  </si>
  <si>
    <t>For the period from</t>
  </si>
  <si>
    <t>Period start date</t>
  </si>
  <si>
    <t>to</t>
  </si>
  <si>
    <t>Period end date</t>
  </si>
  <si>
    <t>Section A Statement of receipts and payments</t>
  </si>
  <si>
    <t>Unrestricted funds</t>
  </si>
  <si>
    <t>Restricted funds</t>
  </si>
  <si>
    <t xml:space="preserve">Expendable endowment funds </t>
  </si>
  <si>
    <t>Permanent endowment funds</t>
  </si>
  <si>
    <t>Total funds current period</t>
  </si>
  <si>
    <t xml:space="preserve">Total funds last period </t>
  </si>
  <si>
    <t>to nearest £</t>
  </si>
  <si>
    <t xml:space="preserve">A1 Receipts </t>
  </si>
  <si>
    <t>Donations</t>
  </si>
  <si>
    <t>Legacies</t>
  </si>
  <si>
    <t>Grants</t>
  </si>
  <si>
    <t>Receipts from fundraising activities</t>
  </si>
  <si>
    <t>Gross trading receipts</t>
  </si>
  <si>
    <t>Income from investments other than land and buildings</t>
  </si>
  <si>
    <t>Rents from land &amp; buildings</t>
  </si>
  <si>
    <t>Gross receipts from other charitable activities</t>
  </si>
  <si>
    <t>Statutory Maternity Pay</t>
  </si>
  <si>
    <t xml:space="preserve">A1 Sub total </t>
  </si>
  <si>
    <t>A2 Receipts from asset &amp; investment sales</t>
  </si>
  <si>
    <t>Proceeds from sale of fixed assets</t>
  </si>
  <si>
    <t>Proceeds from sale of investments</t>
  </si>
  <si>
    <t xml:space="preserve">A2 Sub total </t>
  </si>
  <si>
    <t>Total receipts</t>
  </si>
  <si>
    <t>A3 Payments</t>
  </si>
  <si>
    <t>Expenses for fundraising activities</t>
  </si>
  <si>
    <t>Gross trading payments</t>
  </si>
  <si>
    <t>Investment management costs</t>
  </si>
  <si>
    <t>Payments relating directly to charitable activities</t>
  </si>
  <si>
    <t xml:space="preserve">Grants and donations </t>
  </si>
  <si>
    <t>Governance costs:</t>
  </si>
  <si>
    <t xml:space="preserve">  Audit / independent examination</t>
  </si>
  <si>
    <t xml:space="preserve">  Preparation of annual accounts</t>
  </si>
  <si>
    <t xml:space="preserve">  Legal costs</t>
  </si>
  <si>
    <t xml:space="preserve">Other </t>
  </si>
  <si>
    <t>A3 Sub total</t>
  </si>
  <si>
    <t>A4 Payments relating to asset and investment movements</t>
  </si>
  <si>
    <t>Purchases of fixed assets</t>
  </si>
  <si>
    <t>Purchase of investments</t>
  </si>
  <si>
    <t>A4 Sub total</t>
  </si>
  <si>
    <t>Total payments</t>
  </si>
  <si>
    <t>Net receipts / (payments)</t>
  </si>
  <si>
    <t>A5 Transfers to / (from) funds</t>
  </si>
  <si>
    <t>Surplus / (deficit) for year</t>
  </si>
  <si>
    <t>Section B Statement of balances</t>
  </si>
  <si>
    <t>Categories</t>
  </si>
  <si>
    <t xml:space="preserve">Details </t>
  </si>
  <si>
    <t xml:space="preserve">Unrestricted funds </t>
  </si>
  <si>
    <t xml:space="preserve">Restricted funds </t>
  </si>
  <si>
    <t xml:space="preserve">Permanent endowment funds </t>
  </si>
  <si>
    <t>Total current period</t>
  </si>
  <si>
    <t xml:space="preserve">Total last period </t>
  </si>
  <si>
    <t>B1 Cash funds</t>
  </si>
  <si>
    <t>Cash and bank balances at start of year</t>
  </si>
  <si>
    <t>Surplus / (deficit) shown on receipts and payments account</t>
  </si>
  <si>
    <t>Cash and bank balances at end of year</t>
  </si>
  <si>
    <t>(Agree balances with receipts and payments account(s))</t>
  </si>
  <si>
    <t>Details</t>
  </si>
  <si>
    <t>Fund to which asset belongs</t>
  </si>
  <si>
    <t>Market valuation</t>
  </si>
  <si>
    <t>Last year</t>
  </si>
  <si>
    <t>B2 Investments</t>
  </si>
  <si>
    <t xml:space="preserve">Total </t>
  </si>
  <si>
    <t>Cost (if available)</t>
  </si>
  <si>
    <t>Current value (if available)</t>
  </si>
  <si>
    <t>B3 Other assets</t>
  </si>
  <si>
    <t>Total</t>
  </si>
  <si>
    <t>Fund to which liability relates</t>
  </si>
  <si>
    <t>Amount due</t>
  </si>
  <si>
    <t>B4 Liabilities</t>
  </si>
  <si>
    <t>HMRC PAYE Creditor</t>
  </si>
  <si>
    <t>Unrestricted Funds</t>
  </si>
  <si>
    <t>Sept + Oct Rent</t>
  </si>
  <si>
    <t>Accountancy</t>
  </si>
  <si>
    <t>Amount due (estimate)</t>
  </si>
  <si>
    <t>B5 Contingent liabilities</t>
  </si>
  <si>
    <r>
      <t>Signed by one or two trustees on behalf of all the trustees</t>
    </r>
    <r>
      <rPr>
        <b/>
        <sz val="10"/>
        <color indexed="11"/>
        <rFont val="Arial"/>
        <family val="2"/>
      </rPr>
      <t xml:space="preserve"> </t>
    </r>
  </si>
  <si>
    <t>Signature</t>
  </si>
  <si>
    <t>Print Name</t>
  </si>
  <si>
    <t>Date of approval</t>
  </si>
  <si>
    <t>Chris Oliver (Treasurer)</t>
  </si>
  <si>
    <t>Annie Anderson (Chair Person)</t>
  </si>
  <si>
    <t xml:space="preserve">Section C Notes to the Accounts </t>
  </si>
  <si>
    <r>
      <t xml:space="preserve">C1 Nature and purpose of funds </t>
    </r>
    <r>
      <rPr>
        <i/>
        <sz val="12"/>
        <rFont val="Arial"/>
        <family val="2"/>
      </rPr>
      <t>(may be stated on analysis of funds worksheets)</t>
    </r>
  </si>
  <si>
    <r>
      <t xml:space="preserve">Grants were received from for the running costs of the Toy Library from: 
</t>
    </r>
    <r>
      <rPr>
        <b/>
        <sz val="11"/>
        <color rgb="FF000000"/>
        <rFont val="Arial"/>
        <family val="2"/>
      </rPr>
      <t xml:space="preserve">
Argyll and Bute Council
Foundation Scotland
Arnold Clark Community Fund
Corra Foundation
Oban Common Good Fund
AB Climate Action Network
DRAX
TSI Health and Wellbeing
</t>
    </r>
    <r>
      <rPr>
        <sz val="11"/>
        <color rgb="FF000000"/>
        <rFont val="Arial"/>
        <family val="2"/>
      </rPr>
      <t xml:space="preserve">
Donations were given to the Toy Library to support running costs from  
</t>
    </r>
    <r>
      <rPr>
        <b/>
        <sz val="11"/>
        <color rgb="FF000000"/>
        <rFont val="Arial"/>
        <family val="2"/>
      </rPr>
      <t xml:space="preserve">
Helix
</t>
    </r>
    <r>
      <rPr>
        <sz val="11"/>
        <color rgb="FF000000"/>
        <rFont val="Arial"/>
        <family val="2"/>
      </rPr>
      <t xml:space="preserve">Funds were also raised through the </t>
    </r>
    <r>
      <rPr>
        <b/>
        <sz val="11"/>
        <color rgb="FF000000"/>
        <rFont val="Arial"/>
        <family val="2"/>
      </rPr>
      <t>EasyFundraising</t>
    </r>
    <r>
      <rPr>
        <sz val="11"/>
        <color rgb="FF000000"/>
        <rFont val="Arial"/>
        <family val="2"/>
      </rPr>
      <t xml:space="preserve"> platform
</t>
    </r>
    <r>
      <rPr>
        <b/>
        <sz val="11"/>
        <color rgb="FF000000"/>
        <rFont val="Arial"/>
        <family val="2"/>
      </rPr>
      <t xml:space="preserve">
</t>
    </r>
  </si>
  <si>
    <t>Type of activity or project supported</t>
  </si>
  <si>
    <t>Individual / institution</t>
  </si>
  <si>
    <t xml:space="preserve">Number of grants made </t>
  </si>
  <si>
    <t>£</t>
  </si>
  <si>
    <t>C2 Grants</t>
  </si>
  <si>
    <t>C3a Trustee remuneration</t>
  </si>
  <si>
    <t>If no remuneration was paid during the period to any charity trustee or person connected to a trustee cross this box (otherwise complete section 3b)</t>
  </si>
  <si>
    <t>Authority under which paid</t>
  </si>
  <si>
    <t>C3b Trustee remuneration - details</t>
  </si>
  <si>
    <t xml:space="preserve">Lorn Toy Library continue to ran at a deficit of FTEs to cover holidays and absence due to sickness during the accounting year.  The team were also short staffed following staff moving on and challenges recruiting.  To ensure the sessions could continue to run while recruiting new staff and to cover holidays, Lorn Toy Library funded Annie Anderson (Chairperson) in line with other staffing rates to support the running of sessions to ensure the Lorn Toy Library could remain open.  </t>
  </si>
  <si>
    <t>C4a Trustee expenses</t>
  </si>
  <si>
    <t>If no expenses were paid to any charity trustee during the period then cross this box (otherwise complete section 4b)</t>
  </si>
  <si>
    <t>x</t>
  </si>
  <si>
    <t xml:space="preserve">Number of trustees </t>
  </si>
  <si>
    <t>C4b Trustee expenses - details</t>
  </si>
  <si>
    <t>Nature of relationship</t>
  </si>
  <si>
    <t>Nature of transaction</t>
  </si>
  <si>
    <t>Transaction amount (£)</t>
  </si>
  <si>
    <t>Balance outstanding at period end (£)</t>
  </si>
  <si>
    <t>C5 Transactions with trustees and connected persons</t>
  </si>
  <si>
    <t>C6 Other information</t>
  </si>
  <si>
    <t>Additional analysis (1)</t>
  </si>
  <si>
    <t xml:space="preserve">Analysis of receipts and payments </t>
  </si>
  <si>
    <t xml:space="preserve">1 Donations </t>
  </si>
  <si>
    <t>HELIX Donation</t>
  </si>
  <si>
    <t>Douglas Fontaine Donation</t>
  </si>
  <si>
    <t>Tea &amp; coffee donations</t>
  </si>
  <si>
    <t>Oban &amp; Lorn Lions Club</t>
  </si>
  <si>
    <t>Seil Community Choir</t>
  </si>
  <si>
    <t>Seil Drama Group</t>
  </si>
  <si>
    <t>Fiuran Property</t>
  </si>
  <si>
    <t>Argyll and Islands Agricultural Trust</t>
  </si>
  <si>
    <t xml:space="preserve">2 Grants </t>
  </si>
  <si>
    <t>THE CORRA FOUNDATI BOOST</t>
  </si>
  <si>
    <t>ARGYLL AND BUTE</t>
  </si>
  <si>
    <t>AB Climate Action Network</t>
  </si>
  <si>
    <t>DRAX</t>
  </si>
  <si>
    <t>ARGYLL AND BUTE Community Mental Health &amp; Wellbeing Fund</t>
  </si>
  <si>
    <t>OBAN COMMON GOOD FUND</t>
  </si>
  <si>
    <t>TSI Health and Wellbeing</t>
  </si>
  <si>
    <t xml:space="preserve">FOUNDATION SCOTLAND </t>
  </si>
  <si>
    <t>SCOTTISH SEA FARMS</t>
  </si>
  <si>
    <t>CMA HE HUGH STENHO HS FOUNDATION (Hugh Stenhouse Foundation)</t>
  </si>
  <si>
    <t>THE WOODWARD TRUST WCT3611</t>
  </si>
  <si>
    <t>ARGYLL &amp; BUTE CO 143638</t>
  </si>
  <si>
    <t>ARNOLD CLARK AUTOM</t>
  </si>
  <si>
    <t xml:space="preserve">3  Gross receipts from other charitable activities </t>
  </si>
  <si>
    <t xml:space="preserve">4  Payments relating directly to charitable activities </t>
  </si>
  <si>
    <t>Additional analysis (2)</t>
  </si>
  <si>
    <t>5  Breakdown of unrestricted funds</t>
  </si>
  <si>
    <t>Unrestricted fund 1 - enter name of fund below</t>
  </si>
  <si>
    <t>Unrestricted fund 2 - enter name of fund below</t>
  </si>
  <si>
    <t>Unrestricted fund 3 - enter name of fund below</t>
  </si>
  <si>
    <t>Unrestricted fund 4 - enter name of fund below</t>
  </si>
  <si>
    <t>Unrestricted fund 5 - enter name of fund below</t>
  </si>
  <si>
    <t>Restricted fund 6 - enter name of fund below</t>
  </si>
  <si>
    <t>Unrestricted fund 7 - enter name of fund below</t>
  </si>
  <si>
    <t>Restricted fund 9 - enter name of fund below</t>
  </si>
  <si>
    <t>Unrestricted fund 8 - enter name of fund below</t>
  </si>
  <si>
    <t>Unrestricted fund 9 - enter name of fund below</t>
  </si>
  <si>
    <t>Unrestricted fund 10 - enter name of fund below</t>
  </si>
  <si>
    <t>Unrestricted fund 11 - enter name of fund below</t>
  </si>
  <si>
    <t>Unrestricted fund 12 - enter name of fund below</t>
  </si>
  <si>
    <t>Unrestricted fund 13 - enter name of fund below</t>
  </si>
  <si>
    <t>Unrestricted fund 14 - enter name of fund below</t>
  </si>
  <si>
    <t>Unrestricted fund 15 - enter name of fund below</t>
  </si>
  <si>
    <r>
      <t xml:space="preserve">Arnold Clark Community Fund
</t>
    </r>
    <r>
      <rPr>
        <sz val="10"/>
        <rFont val="Arial"/>
        <family val="2"/>
      </rPr>
      <t>Carried over from 2023/24</t>
    </r>
  </si>
  <si>
    <r>
      <t xml:space="preserve">Fiuran Property Ltd
</t>
    </r>
    <r>
      <rPr>
        <sz val="10"/>
        <rFont val="Arial"/>
        <family val="2"/>
      </rPr>
      <t>Carried over from 2023/24</t>
    </r>
  </si>
  <si>
    <r>
      <t xml:space="preserve">Scottish Sea Farms
</t>
    </r>
    <r>
      <rPr>
        <sz val="10"/>
        <rFont val="Arial"/>
        <family val="2"/>
      </rPr>
      <t>Carried over from 2023/24</t>
    </r>
  </si>
  <si>
    <r>
      <t xml:space="preserve">Misc underspend
</t>
    </r>
    <r>
      <rPr>
        <sz val="10"/>
        <color rgb="FF000000"/>
        <rFont val="Arial"/>
        <family val="2"/>
      </rPr>
      <t>Carried over from 2023/24</t>
    </r>
  </si>
  <si>
    <t>The Corra Foundation Boost</t>
  </si>
  <si>
    <t>Argyll &amp; Bute</t>
  </si>
  <si>
    <t>Fundraising income</t>
  </si>
  <si>
    <t>Session donations, toy hires and memberships</t>
  </si>
  <si>
    <t>Tea and Coffee Donations</t>
  </si>
  <si>
    <t>DOUGLAS FONTAINE DONATION</t>
  </si>
  <si>
    <t xml:space="preserve">Total unrestricted funds </t>
  </si>
  <si>
    <t xml:space="preserve">Total unrestricted funds last period </t>
  </si>
  <si>
    <t xml:space="preserve">Receipts  </t>
  </si>
  <si>
    <t xml:space="preserve">Sub total </t>
  </si>
  <si>
    <t>Receipts from asset &amp; investment sales</t>
  </si>
  <si>
    <t xml:space="preserve">Total receipts </t>
  </si>
  <si>
    <t>Payments</t>
  </si>
  <si>
    <t>Payments relating to asset and investment movements</t>
  </si>
  <si>
    <t xml:space="preserve"> Sub total</t>
  </si>
  <si>
    <t xml:space="preserve">Transfers to / (from) funds </t>
  </si>
  <si>
    <t xml:space="preserve">Nature and purpose of funds </t>
  </si>
  <si>
    <t>Additional analysis (3)</t>
  </si>
  <si>
    <t>6  Breakdown of restricted funds</t>
  </si>
  <si>
    <t>Restricted fund 1 - enter name of fund below</t>
  </si>
  <si>
    <t>Restricted fund 2 - enter name of fund below</t>
  </si>
  <si>
    <t>Restricted fund 3 - enter name of fund below</t>
  </si>
  <si>
    <t>Restricted fund 4 - enter name of fund below</t>
  </si>
  <si>
    <t>Restricted fund 5 - enter name of fund below</t>
  </si>
  <si>
    <t>Restricted fund 7 - enter name of fund below</t>
  </si>
  <si>
    <t>Restricted fund 8 - enter name of fund below</t>
  </si>
  <si>
    <t>Restricted fund 10 - enter name of fund below</t>
  </si>
  <si>
    <t>Restricted fund 11 - enter name of fund below</t>
  </si>
  <si>
    <t>Carrry over from 23/24 
Foundation Scotland</t>
  </si>
  <si>
    <t>Argyll &amp; Bute
Communities Mental Health and Wellbeing Fund</t>
  </si>
  <si>
    <t>Oban Common Good Fund</t>
  </si>
  <si>
    <t xml:space="preserve">Total restricted funds </t>
  </si>
  <si>
    <t xml:space="preserve">Total restricted funds last period </t>
  </si>
  <si>
    <t>C Oliver</t>
  </si>
  <si>
    <r>
      <t xml:space="preserve">
Foundation Scotland:</t>
    </r>
    <r>
      <rPr>
        <sz val="11"/>
        <color rgb="FF000000"/>
        <rFont val="Arial"/>
        <family val="2"/>
      </rPr>
      <t xml:space="preserve"> To contribute to the cost of establishing the learning through play sessions to provide an outlet for both children and their carers to learn, strengthen family bonds and increase opportunities for social interaction.
</t>
    </r>
    <r>
      <rPr>
        <b/>
        <sz val="11"/>
        <color rgb="FF000000"/>
        <rFont val="Arial"/>
        <family val="2"/>
      </rPr>
      <t>Argyll &amp; Bute Community Mental Health &amp; Wellbeing Fund:</t>
    </r>
    <r>
      <rPr>
        <sz val="11"/>
        <color rgb="FF000000"/>
        <rFont val="Arial"/>
        <family val="2"/>
      </rPr>
      <t xml:space="preserve"> core costs of providing play sessions that offer practical play based ways to support the health and well being of children and their significant adults
</t>
    </r>
    <r>
      <rPr>
        <b/>
        <sz val="11"/>
        <color rgb="FF000000"/>
        <rFont val="Arial"/>
        <family val="2"/>
      </rPr>
      <t>Oban Common Good Fund: to establish a sling library including the purchase of slings and training for volunteers and staff</t>
    </r>
    <r>
      <rPr>
        <sz val="11"/>
        <color rgb="FF000000"/>
        <rFont val="Arial"/>
        <family val="2"/>
      </rPr>
      <t xml:space="preserve">
</t>
    </r>
    <r>
      <rPr>
        <b/>
        <sz val="11"/>
        <color rgb="FF000000"/>
        <rFont val="Arial"/>
        <family val="2"/>
      </rPr>
      <t>TSI Health and Wellbeing:</t>
    </r>
    <r>
      <rPr>
        <sz val="11"/>
        <color rgb="FF000000"/>
        <rFont val="Arial"/>
        <family val="2"/>
      </rPr>
      <t xml:space="preserve"> core costs of providing play sessions that offer practical play based ways to support the health and well being of children and their significant adults
</t>
    </r>
  </si>
  <si>
    <r>
      <t xml:space="preserve">Unrestricted funds, donations, grants, fundraising and trading contribute to the general running costs of the charity in accordance with the constitution.    
</t>
    </r>
    <r>
      <rPr>
        <b/>
        <sz val="11"/>
        <color rgb="FF000000"/>
        <rFont val="Arial"/>
        <family val="2"/>
      </rPr>
      <t xml:space="preserve">
The Corra Foundation Boost: </t>
    </r>
    <r>
      <rPr>
        <sz val="11"/>
        <color rgb="FF000000"/>
        <rFont val="Arial"/>
        <family val="2"/>
      </rPr>
      <t xml:space="preserve">running costs stay and play sessions 
</t>
    </r>
    <r>
      <rPr>
        <b/>
        <sz val="11"/>
        <color rgb="FF000000"/>
        <rFont val="Arial"/>
        <family val="2"/>
      </rPr>
      <t>Argyll &amp; Bute</t>
    </r>
    <r>
      <rPr>
        <sz val="11"/>
        <color rgb="FF000000"/>
        <rFont val="Arial"/>
        <family val="2"/>
      </rPr>
      <t xml:space="preserve">: core costs of providing play sessions
</t>
    </r>
    <r>
      <rPr>
        <b/>
        <sz val="11"/>
        <color rgb="FF000000"/>
        <rFont val="Arial"/>
        <family val="2"/>
      </rPr>
      <t>DRAX</t>
    </r>
    <r>
      <rPr>
        <sz val="11"/>
        <color rgb="FF000000"/>
        <rFont val="Arial"/>
        <family val="2"/>
      </rPr>
      <t xml:space="preserve">: arunning costs stay and play sessions 
</t>
    </r>
    <r>
      <rPr>
        <b/>
        <sz val="11"/>
        <color rgb="FF000000"/>
        <rFont val="Arial"/>
        <family val="2"/>
      </rPr>
      <t>AB Climate Action Network</t>
    </r>
    <r>
      <rPr>
        <sz val="11"/>
        <color rgb="FF000000"/>
        <rFont val="Arial"/>
        <family val="2"/>
      </rPr>
      <t xml:space="preserve">: running costs to support our reduce and reuse sessions  
</t>
    </r>
    <r>
      <rPr>
        <b/>
        <sz val="11"/>
        <color rgb="FF000000"/>
        <rFont val="Arial"/>
        <family val="2"/>
      </rPr>
      <t>Arnold Clark Community Fund</t>
    </r>
    <r>
      <rPr>
        <sz val="11"/>
        <color rgb="FF000000"/>
        <rFont val="Arial"/>
        <family val="2"/>
      </rPr>
      <t xml:space="preserve">: a grant to contribute to operational costs
</t>
    </r>
    <r>
      <rPr>
        <b/>
        <sz val="11"/>
        <color rgb="FF000000"/>
        <rFont val="Arial"/>
        <family val="2"/>
      </rPr>
      <t>Fiuran Property Ltd:</t>
    </r>
    <r>
      <rPr>
        <sz val="11"/>
        <color rgb="FF000000"/>
        <rFont val="Arial"/>
        <family val="2"/>
      </rPr>
      <t xml:space="preserve"> a donation to contribute to operational costs
</t>
    </r>
    <r>
      <rPr>
        <b/>
        <sz val="11"/>
        <color rgb="FF000000"/>
        <rFont val="Arial"/>
        <family val="2"/>
      </rPr>
      <t xml:space="preserve">Scottish Sea Farms: </t>
    </r>
    <r>
      <rPr>
        <sz val="11"/>
        <color rgb="FF000000"/>
        <rFont val="Arial"/>
        <family val="2"/>
      </rPr>
      <t xml:space="preserve">a grant to contribute to running of sessions 
</t>
    </r>
    <r>
      <rPr>
        <b/>
        <sz val="11"/>
        <color rgb="FF000000"/>
        <rFont val="Arial"/>
        <family val="2"/>
      </rPr>
      <t xml:space="preserve">Tea and Coffee Donations: </t>
    </r>
    <r>
      <rPr>
        <sz val="11"/>
        <color rgb="FF000000"/>
        <rFont val="Arial"/>
        <family val="2"/>
      </rPr>
      <t xml:space="preserve">funds raised through an honesty tin at the tea table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</si>
</sst>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_-;\-* #,##0_-;_-* &quot;-&quot;??_-;_-@_-"/>
    <numFmt numFmtId="165" formatCode="[$-809]dd\ mmmm\ yyyy;@"/>
    <numFmt numFmtId="166" formatCode="[$-F800]dddd\,\ mmmm\ dd\,\ yyyy"/>
    <numFmt numFmtId="167" formatCode="dd/mm/yyyy;@"/>
    <numFmt numFmtId="168" formatCode="* #,##0_-;\(* #,##0\)_-;_-* &quot;-&quot;??_-;_-@_-"/>
  </numFmts>
  <fonts count="46" x14ac:knownFonts="1">
    <font>
      <sz val="10"/>
      <name val="Arial"/>
    </font>
    <font>
      <sz val="10"/>
      <name val="Arial"/>
      <family val="2"/>
    </font>
    <font>
      <sz val="11"/>
      <name val="Arial"/>
      <family val="2"/>
    </font>
    <font>
      <b/>
      <sz val="11"/>
      <name val="Arial"/>
      <family val="2"/>
    </font>
    <font>
      <b/>
      <sz val="16"/>
      <name val="Arial"/>
      <family val="2"/>
    </font>
    <font>
      <b/>
      <sz val="9"/>
      <name val="Arial"/>
      <family val="2"/>
    </font>
    <font>
      <sz val="9"/>
      <name val="Arial"/>
      <family val="2"/>
    </font>
    <font>
      <b/>
      <sz val="8"/>
      <name val="Arial"/>
      <family val="2"/>
    </font>
    <font>
      <b/>
      <sz val="8"/>
      <color indexed="12"/>
      <name val="Arial"/>
      <family val="2"/>
    </font>
    <font>
      <sz val="8"/>
      <name val="Arial"/>
      <family val="2"/>
    </font>
    <font>
      <b/>
      <sz val="10"/>
      <name val="Arial"/>
      <family val="2"/>
    </font>
    <font>
      <b/>
      <i/>
      <sz val="12"/>
      <name val="Arial"/>
      <family val="2"/>
    </font>
    <font>
      <sz val="10"/>
      <name val="Arial"/>
      <family val="2"/>
    </font>
    <font>
      <b/>
      <sz val="16"/>
      <color indexed="9"/>
      <name val="Arial"/>
      <family val="2"/>
    </font>
    <font>
      <sz val="8"/>
      <name val="Arial"/>
      <family val="2"/>
    </font>
    <font>
      <b/>
      <sz val="10"/>
      <color indexed="22"/>
      <name val="Arial"/>
      <family val="2"/>
    </font>
    <font>
      <sz val="10"/>
      <color indexed="22"/>
      <name val="Arial"/>
      <family val="2"/>
    </font>
    <font>
      <b/>
      <sz val="11"/>
      <color indexed="55"/>
      <name val="Arial"/>
      <family val="2"/>
    </font>
    <font>
      <sz val="9"/>
      <color indexed="22"/>
      <name val="Arial"/>
      <family val="2"/>
    </font>
    <font>
      <b/>
      <sz val="12"/>
      <name val="Arial"/>
      <family val="2"/>
    </font>
    <font>
      <b/>
      <sz val="18"/>
      <name val="Arial"/>
      <family val="2"/>
    </font>
    <font>
      <sz val="12"/>
      <name val="Arial"/>
      <family val="2"/>
    </font>
    <font>
      <b/>
      <sz val="11"/>
      <color indexed="23"/>
      <name val="Arial"/>
      <family val="2"/>
    </font>
    <font>
      <i/>
      <sz val="10"/>
      <name val="Arial"/>
      <family val="2"/>
    </font>
    <font>
      <b/>
      <i/>
      <sz val="9"/>
      <name val="Arial"/>
      <family val="2"/>
    </font>
    <font>
      <i/>
      <sz val="9"/>
      <name val="Arial"/>
      <family val="2"/>
    </font>
    <font>
      <b/>
      <sz val="10"/>
      <color indexed="11"/>
      <name val="Arial"/>
      <family val="2"/>
    </font>
    <font>
      <b/>
      <i/>
      <sz val="10"/>
      <name val="Arial"/>
      <family val="2"/>
    </font>
    <font>
      <sz val="11"/>
      <color indexed="22"/>
      <name val="Arial"/>
      <family val="2"/>
    </font>
    <font>
      <b/>
      <sz val="9"/>
      <color indexed="22"/>
      <name val="Arial"/>
      <family val="2"/>
    </font>
    <font>
      <i/>
      <sz val="12"/>
      <name val="Arial"/>
      <family val="2"/>
    </font>
    <font>
      <sz val="10"/>
      <color rgb="FFFF0000"/>
      <name val="Arial"/>
      <family val="2"/>
    </font>
    <font>
      <sz val="11"/>
      <color rgb="FF000000"/>
      <name val="Arial"/>
      <family val="2"/>
    </font>
    <font>
      <b/>
      <sz val="11"/>
      <color rgb="FF000000"/>
      <name val="Arial"/>
      <family val="2"/>
    </font>
    <font>
      <b/>
      <sz val="10"/>
      <color rgb="FF000000"/>
      <name val="Arial"/>
      <family val="2"/>
    </font>
    <font>
      <b/>
      <sz val="11"/>
      <color theme="1"/>
      <name val="Arial"/>
      <family val="2"/>
    </font>
    <font>
      <sz val="11"/>
      <color theme="1"/>
      <name val="Arial"/>
      <family val="2"/>
    </font>
    <font>
      <b/>
      <sz val="10"/>
      <color theme="1"/>
      <name val="Arial"/>
      <family val="2"/>
    </font>
    <font>
      <sz val="10"/>
      <color theme="1"/>
      <name val="Arial"/>
      <family val="2"/>
    </font>
    <font>
      <sz val="8"/>
      <color theme="1"/>
      <name val="Arial"/>
      <family val="2"/>
    </font>
    <font>
      <sz val="9"/>
      <color theme="1"/>
      <name val="Arial"/>
      <family val="2"/>
    </font>
    <font>
      <b/>
      <sz val="12"/>
      <color theme="1"/>
      <name val="Arial"/>
      <family val="2"/>
    </font>
    <font>
      <sz val="12"/>
      <color theme="1"/>
      <name val="Arial"/>
      <family val="2"/>
    </font>
    <font>
      <sz val="10"/>
      <color rgb="FF444444"/>
      <name val="Calibri"/>
      <family val="2"/>
      <charset val="1"/>
    </font>
    <font>
      <sz val="10"/>
      <color rgb="FF000000"/>
      <name val="Arial"/>
      <family val="2"/>
    </font>
    <font>
      <sz val="20"/>
      <name val="STXingkai"/>
      <charset val="134"/>
    </font>
  </fonts>
  <fills count="5">
    <fill>
      <patternFill patternType="none"/>
    </fill>
    <fill>
      <patternFill patternType="gray125"/>
    </fill>
    <fill>
      <patternFill patternType="solid">
        <fgColor indexed="8"/>
        <bgColor indexed="64"/>
      </patternFill>
    </fill>
    <fill>
      <patternFill patternType="solid">
        <fgColor indexed="41"/>
        <bgColor indexed="64"/>
      </patternFill>
    </fill>
    <fill>
      <patternFill patternType="solid">
        <fgColor theme="0"/>
        <bgColor indexed="64"/>
      </patternFill>
    </fill>
  </fills>
  <borders count="28">
    <border>
      <left/>
      <right/>
      <top/>
      <bottom/>
      <diagonal/>
    </border>
    <border>
      <left/>
      <right/>
      <top style="thin">
        <color indexed="64"/>
      </top>
      <bottom style="thin">
        <color indexed="64"/>
      </bottom>
      <diagonal/>
    </border>
    <border>
      <left/>
      <right style="medium">
        <color indexed="64"/>
      </right>
      <top/>
      <bottom/>
      <diagonal/>
    </border>
    <border>
      <left/>
      <right/>
      <top style="thick">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thick">
        <color indexed="64"/>
      </bottom>
      <diagonal/>
    </border>
    <border>
      <left style="thin">
        <color indexed="64"/>
      </left>
      <right style="thin">
        <color indexed="64"/>
      </right>
      <top style="thick">
        <color indexed="64"/>
      </top>
      <bottom/>
      <diagonal/>
    </border>
    <border>
      <left style="medium">
        <color indexed="64"/>
      </left>
      <right style="medium">
        <color indexed="64"/>
      </right>
      <top style="thick">
        <color indexed="64"/>
      </top>
      <bottom style="medium">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theme="4" tint="0.39997558519241921"/>
      </top>
      <bottom style="thin">
        <color theme="4" tint="0.39997558519241921"/>
      </bottom>
      <diagonal/>
    </border>
  </borders>
  <cellStyleXfs count="2">
    <xf numFmtId="0" fontId="0" fillId="0" borderId="0"/>
    <xf numFmtId="43" fontId="1" fillId="0" borderId="0" applyFont="0" applyFill="0" applyBorder="0" applyAlignment="0" applyProtection="0"/>
  </cellStyleXfs>
  <cellXfs count="412">
    <xf numFmtId="0" fontId="0" fillId="0" borderId="0" xfId="0"/>
    <xf numFmtId="0" fontId="12" fillId="0" borderId="0" xfId="0" applyFont="1" applyProtection="1">
      <protection locked="0"/>
    </xf>
    <xf numFmtId="0" fontId="3" fillId="0" borderId="0" xfId="0" applyFont="1" applyAlignment="1" applyProtection="1">
      <alignment wrapText="1"/>
      <protection locked="0"/>
    </xf>
    <xf numFmtId="0" fontId="3" fillId="0" borderId="0" xfId="0" applyFont="1" applyAlignment="1" applyProtection="1">
      <alignment horizontal="right"/>
      <protection locked="0"/>
    </xf>
    <xf numFmtId="0" fontId="6"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applyFont="1" applyAlignment="1" applyProtection="1">
      <alignment wrapText="1"/>
      <protection locked="0"/>
    </xf>
    <xf numFmtId="0" fontId="11" fillId="0" borderId="0" xfId="0" applyFont="1" applyAlignment="1" applyProtection="1">
      <alignment horizontal="right" wrapText="1"/>
      <protection locked="0"/>
    </xf>
    <xf numFmtId="0" fontId="3" fillId="0" borderId="0" xfId="0" applyFont="1" applyAlignment="1" applyProtection="1">
      <alignment vertical="top"/>
      <protection locked="0"/>
    </xf>
    <xf numFmtId="0" fontId="11" fillId="0" borderId="0" xfId="0" applyFont="1" applyAlignment="1" applyProtection="1">
      <alignment horizontal="right" vertical="top" wrapText="1"/>
      <protection locked="0"/>
    </xf>
    <xf numFmtId="0" fontId="9" fillId="0" borderId="0" xfId="0" applyFont="1" applyProtection="1">
      <protection locked="0"/>
    </xf>
    <xf numFmtId="0" fontId="12" fillId="0" borderId="0" xfId="0" applyFont="1" applyAlignment="1" applyProtection="1">
      <alignment horizontal="center" vertical="center"/>
      <protection locked="0"/>
    </xf>
    <xf numFmtId="0" fontId="6" fillId="0" borderId="0" xfId="0" applyFont="1" applyAlignment="1" applyProtection="1">
      <alignment horizontal="right" vertical="top" wrapText="1"/>
      <protection locked="0"/>
    </xf>
    <xf numFmtId="0" fontId="5"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6"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8" fillId="0" borderId="0" xfId="0" applyFont="1" applyAlignment="1" applyProtection="1">
      <alignment vertical="top" wrapText="1"/>
      <protection locked="0"/>
    </xf>
    <xf numFmtId="164" fontId="6" fillId="0" borderId="0" xfId="1" applyNumberFormat="1" applyFont="1" applyAlignment="1" applyProtection="1">
      <alignment vertical="center" wrapText="1"/>
      <protection locked="0"/>
    </xf>
    <xf numFmtId="164" fontId="5" fillId="0" borderId="0" xfId="1" applyNumberFormat="1" applyFont="1" applyAlignment="1" applyProtection="1">
      <alignment vertical="top" wrapText="1"/>
      <protection locked="0"/>
    </xf>
    <xf numFmtId="0" fontId="3" fillId="0" borderId="0" xfId="0" applyFont="1" applyAlignment="1" applyProtection="1">
      <alignment horizontal="right" wrapText="1"/>
      <protection locked="0"/>
    </xf>
    <xf numFmtId="0" fontId="3" fillId="0" borderId="0" xfId="0" applyFont="1" applyAlignment="1" applyProtection="1">
      <alignment horizontal="left"/>
      <protection locked="0"/>
    </xf>
    <xf numFmtId="0" fontId="3" fillId="0" borderId="0" xfId="0" applyFont="1" applyAlignment="1" applyProtection="1">
      <alignment horizontal="left" vertical="top"/>
      <protection locked="0"/>
    </xf>
    <xf numFmtId="0" fontId="4" fillId="2" borderId="0" xfId="0" applyFont="1" applyFill="1" applyProtection="1">
      <protection locked="0"/>
    </xf>
    <xf numFmtId="41" fontId="12" fillId="0" borderId="0" xfId="1" applyNumberFormat="1" applyFont="1" applyProtection="1">
      <protection locked="0"/>
    </xf>
    <xf numFmtId="41" fontId="3" fillId="0" borderId="0" xfId="1" applyNumberFormat="1" applyFont="1" applyAlignment="1" applyProtection="1">
      <alignment horizontal="center" vertical="center" wrapText="1"/>
      <protection locked="0"/>
    </xf>
    <xf numFmtId="41" fontId="5" fillId="0" borderId="0" xfId="1" applyNumberFormat="1" applyFont="1" applyAlignment="1" applyProtection="1">
      <alignment horizontal="center" vertical="center" wrapText="1"/>
      <protection locked="0"/>
    </xf>
    <xf numFmtId="41" fontId="8" fillId="0" borderId="0" xfId="1" applyNumberFormat="1" applyFont="1" applyAlignment="1" applyProtection="1">
      <alignment horizontal="right" vertical="center" wrapText="1"/>
      <protection locked="0"/>
    </xf>
    <xf numFmtId="41" fontId="6" fillId="0" borderId="0" xfId="1" applyNumberFormat="1" applyFont="1" applyAlignment="1" applyProtection="1">
      <alignment wrapText="1"/>
      <protection locked="0"/>
    </xf>
    <xf numFmtId="41" fontId="9" fillId="0" borderId="0" xfId="1" applyNumberFormat="1" applyFont="1" applyAlignment="1" applyProtection="1">
      <protection locked="0"/>
    </xf>
    <xf numFmtId="41" fontId="6" fillId="0" borderId="0" xfId="1" applyNumberFormat="1" applyFont="1" applyBorder="1" applyAlignment="1" applyProtection="1">
      <alignment vertical="top" wrapText="1"/>
      <protection locked="0"/>
    </xf>
    <xf numFmtId="0" fontId="11" fillId="0" borderId="2" xfId="0" applyFont="1" applyBorder="1" applyAlignment="1" applyProtection="1">
      <alignment horizontal="right" vertical="center"/>
      <protection locked="0"/>
    </xf>
    <xf numFmtId="0" fontId="11" fillId="0" borderId="0" xfId="0" applyFont="1" applyAlignment="1" applyProtection="1">
      <alignment horizontal="right" vertical="top"/>
      <protection locked="0"/>
    </xf>
    <xf numFmtId="164" fontId="6" fillId="0" borderId="2" xfId="1" applyNumberFormat="1" applyFont="1" applyBorder="1" applyAlignment="1" applyProtection="1">
      <alignment vertical="center" wrapText="1"/>
      <protection locked="0"/>
    </xf>
    <xf numFmtId="0" fontId="13" fillId="2" borderId="0" xfId="0" applyFont="1" applyFill="1" applyAlignment="1" applyProtection="1">
      <alignment vertical="center"/>
      <protection locked="0"/>
    </xf>
    <xf numFmtId="41" fontId="13" fillId="2" borderId="0" xfId="1" applyNumberFormat="1"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12" fillId="0" borderId="0" xfId="0" applyFont="1" applyAlignment="1" applyProtection="1">
      <alignment vertical="center"/>
      <protection locked="0"/>
    </xf>
    <xf numFmtId="0" fontId="13" fillId="2" borderId="0" xfId="0" applyFont="1" applyFill="1" applyProtection="1">
      <protection locked="0"/>
    </xf>
    <xf numFmtId="0" fontId="17" fillId="0" borderId="0" xfId="0" applyFont="1" applyAlignment="1" applyProtection="1">
      <alignment horizontal="center" vertical="center" wrapText="1"/>
      <protection locked="0"/>
    </xf>
    <xf numFmtId="41" fontId="13" fillId="2" borderId="0" xfId="1" applyNumberFormat="1" applyFont="1" applyFill="1" applyBorder="1" applyAlignment="1" applyProtection="1">
      <protection locked="0"/>
    </xf>
    <xf numFmtId="0" fontId="17" fillId="0" borderId="0" xfId="0" applyFont="1" applyAlignment="1" applyProtection="1">
      <alignment horizontal="center" wrapText="1"/>
      <protection locked="0"/>
    </xf>
    <xf numFmtId="0" fontId="2" fillId="0" borderId="0" xfId="0" applyFont="1" applyAlignment="1">
      <alignment horizontal="right" vertical="top" wrapText="1"/>
    </xf>
    <xf numFmtId="41" fontId="6" fillId="0" borderId="0" xfId="0" applyNumberFormat="1" applyFont="1" applyAlignment="1" applyProtection="1">
      <alignment wrapText="1"/>
      <protection locked="0"/>
    </xf>
    <xf numFmtId="41" fontId="9" fillId="0" borderId="0" xfId="0" applyNumberFormat="1" applyFont="1" applyProtection="1">
      <protection locked="0"/>
    </xf>
    <xf numFmtId="41" fontId="9" fillId="0" borderId="3" xfId="0" applyNumberFormat="1" applyFont="1" applyBorder="1" applyProtection="1">
      <protection locked="0"/>
    </xf>
    <xf numFmtId="41" fontId="6" fillId="0" borderId="0" xfId="0" applyNumberFormat="1" applyFont="1" applyAlignment="1" applyProtection="1">
      <alignment vertical="top" wrapText="1"/>
      <protection locked="0"/>
    </xf>
    <xf numFmtId="164" fontId="5" fillId="0" borderId="0" xfId="1" applyNumberFormat="1" applyFont="1" applyBorder="1" applyAlignment="1" applyProtection="1">
      <alignment vertical="top" wrapText="1"/>
      <protection locked="0"/>
    </xf>
    <xf numFmtId="0" fontId="23" fillId="0" borderId="0" xfId="0" applyFont="1" applyProtection="1">
      <protection locked="0"/>
    </xf>
    <xf numFmtId="0" fontId="25" fillId="0" borderId="0" xfId="0" applyFont="1" applyAlignment="1" applyProtection="1">
      <alignment horizontal="center" vertical="top" wrapText="1"/>
      <protection locked="0"/>
    </xf>
    <xf numFmtId="0" fontId="24" fillId="0" borderId="0" xfId="0" applyFont="1" applyAlignment="1" applyProtection="1">
      <alignment horizontal="center" vertical="top" wrapText="1"/>
      <protection locked="0"/>
    </xf>
    <xf numFmtId="0" fontId="25" fillId="0" borderId="0" xfId="0" applyFont="1" applyAlignment="1" applyProtection="1">
      <alignment vertical="top" wrapText="1"/>
      <protection locked="0"/>
    </xf>
    <xf numFmtId="0" fontId="2" fillId="0" borderId="0" xfId="0" applyFont="1" applyAlignment="1">
      <alignment vertical="center"/>
    </xf>
    <xf numFmtId="0" fontId="5" fillId="0" borderId="0" xfId="0" applyFont="1" applyAlignment="1" applyProtection="1">
      <alignment horizontal="center" wrapText="1"/>
      <protection locked="0"/>
    </xf>
    <xf numFmtId="0" fontId="3" fillId="0" borderId="0" xfId="0" applyFont="1" applyAlignment="1" applyProtection="1">
      <alignment horizontal="left" wrapText="1"/>
      <protection locked="0"/>
    </xf>
    <xf numFmtId="41" fontId="6" fillId="0" borderId="0" xfId="1" applyNumberFormat="1"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0" fontId="10" fillId="0" borderId="0" xfId="0" applyFont="1" applyAlignment="1">
      <alignment vertical="top" wrapText="1"/>
    </xf>
    <xf numFmtId="0" fontId="3" fillId="0" borderId="0" xfId="0" applyFont="1" applyAlignment="1">
      <alignment vertical="center"/>
    </xf>
    <xf numFmtId="0" fontId="3" fillId="0" borderId="0" xfId="0" applyFont="1" applyProtection="1">
      <protection locked="0"/>
    </xf>
    <xf numFmtId="0" fontId="3" fillId="0" borderId="4" xfId="0" applyFont="1" applyBorder="1" applyAlignment="1">
      <alignment horizontal="center" vertical="center" wrapText="1"/>
    </xf>
    <xf numFmtId="0" fontId="13" fillId="2" borderId="0" xfId="0" applyFont="1" applyFill="1" applyAlignment="1" applyProtection="1">
      <alignment horizontal="left" vertical="center"/>
      <protection locked="0"/>
    </xf>
    <xf numFmtId="167" fontId="13" fillId="2" borderId="0" xfId="0" applyNumberFormat="1" applyFont="1" applyFill="1" applyAlignment="1" applyProtection="1">
      <alignment vertical="center"/>
      <protection locked="0"/>
    </xf>
    <xf numFmtId="164" fontId="10" fillId="0" borderId="0" xfId="1" applyNumberFormat="1" applyFont="1" applyBorder="1" applyAlignment="1" applyProtection="1">
      <alignment horizontal="center" vertical="center" wrapText="1"/>
      <protection locked="0"/>
    </xf>
    <xf numFmtId="3" fontId="5" fillId="0" borderId="0" xfId="1" applyNumberFormat="1" applyFont="1" applyBorder="1" applyAlignment="1" applyProtection="1">
      <alignment vertical="top" wrapText="1"/>
      <protection locked="0"/>
    </xf>
    <xf numFmtId="0" fontId="2" fillId="0" borderId="5" xfId="0" applyFont="1" applyBorder="1" applyAlignment="1" applyProtection="1">
      <alignment horizontal="left" wrapText="1"/>
      <protection locked="0"/>
    </xf>
    <xf numFmtId="0" fontId="2" fillId="0" borderId="5" xfId="0" applyFont="1" applyBorder="1" applyAlignment="1" applyProtection="1">
      <alignment horizontal="left" vertical="top" wrapText="1"/>
      <protection locked="0"/>
    </xf>
    <xf numFmtId="0" fontId="2" fillId="0" borderId="5" xfId="0" applyFont="1" applyBorder="1" applyAlignment="1" applyProtection="1">
      <alignment horizontal="right" vertical="top" wrapText="1"/>
      <protection locked="0"/>
    </xf>
    <xf numFmtId="0" fontId="2" fillId="0" borderId="0" xfId="0" applyFont="1" applyProtection="1">
      <protection locked="0"/>
    </xf>
    <xf numFmtId="3" fontId="3" fillId="0" borderId="5" xfId="1" applyNumberFormat="1" applyFont="1" applyBorder="1" applyAlignment="1" applyProtection="1">
      <alignment vertical="top" wrapText="1"/>
      <protection locked="0"/>
    </xf>
    <xf numFmtId="164" fontId="3" fillId="0" borderId="0" xfId="1" applyNumberFormat="1" applyFont="1" applyBorder="1" applyAlignment="1" applyProtection="1">
      <alignment vertical="top" wrapText="1"/>
      <protection locked="0"/>
    </xf>
    <xf numFmtId="41" fontId="2" fillId="0" borderId="0" xfId="1" applyNumberFormat="1" applyFont="1" applyBorder="1" applyAlignment="1" applyProtection="1">
      <alignment vertical="top" wrapText="1"/>
      <protection locked="0"/>
    </xf>
    <xf numFmtId="165" fontId="3" fillId="0" borderId="0" xfId="1" applyNumberFormat="1"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21" fillId="0" borderId="0" xfId="0" applyFont="1" applyAlignment="1" applyProtection="1">
      <alignment vertical="top"/>
      <protection locked="0"/>
    </xf>
    <xf numFmtId="0" fontId="19" fillId="0" borderId="0" xfId="0" applyFont="1" applyAlignment="1" applyProtection="1">
      <alignment vertical="top"/>
      <protection locked="0"/>
    </xf>
    <xf numFmtId="0" fontId="2" fillId="0" borderId="5" xfId="0" applyFont="1" applyBorder="1" applyAlignment="1" applyProtection="1">
      <alignment vertical="top" wrapText="1"/>
      <protection locked="0"/>
    </xf>
    <xf numFmtId="41" fontId="2" fillId="0" borderId="0" xfId="1" applyNumberFormat="1" applyFont="1" applyBorder="1" applyAlignment="1" applyProtection="1">
      <alignment horizontal="right" vertical="top" wrapText="1"/>
      <protection locked="0"/>
    </xf>
    <xf numFmtId="3" fontId="3" fillId="0" borderId="5" xfId="1" applyNumberFormat="1" applyFont="1" applyBorder="1" applyAlignment="1" applyProtection="1">
      <alignment horizontal="right" vertical="top" wrapText="1"/>
      <protection locked="0"/>
    </xf>
    <xf numFmtId="165" fontId="3" fillId="0" borderId="0" xfId="1" applyNumberFormat="1" applyFont="1" applyBorder="1" applyAlignment="1" applyProtection="1">
      <alignment horizontal="right" vertical="top" wrapText="1"/>
      <protection locked="0"/>
    </xf>
    <xf numFmtId="0" fontId="5" fillId="0" borderId="0" xfId="0" applyFont="1" applyAlignment="1" applyProtection="1">
      <alignment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horizontal="right"/>
      <protection locked="0"/>
    </xf>
    <xf numFmtId="0" fontId="2" fillId="0" borderId="6" xfId="0" applyFont="1" applyBorder="1" applyAlignment="1" applyProtection="1">
      <alignment horizontal="left" vertical="top" wrapText="1"/>
      <protection locked="0"/>
    </xf>
    <xf numFmtId="0" fontId="11" fillId="0" borderId="0" xfId="0" applyFont="1" applyAlignment="1" applyProtection="1">
      <alignment horizontal="right" vertical="center"/>
      <protection locked="0"/>
    </xf>
    <xf numFmtId="3" fontId="10" fillId="0" borderId="0" xfId="1" applyNumberFormat="1" applyFont="1" applyBorder="1" applyAlignment="1" applyProtection="1">
      <alignment horizontal="center" vertical="top" wrapText="1"/>
      <protection locked="0"/>
    </xf>
    <xf numFmtId="0" fontId="10" fillId="0" borderId="0" xfId="0" applyFont="1" applyAlignment="1" applyProtection="1">
      <alignment horizontal="center" vertical="top" wrapText="1"/>
      <protection locked="0"/>
    </xf>
    <xf numFmtId="41" fontId="2" fillId="0" borderId="0" xfId="1" applyNumberFormat="1" applyFont="1" applyFill="1" applyBorder="1" applyAlignment="1" applyProtection="1">
      <alignment vertical="top" wrapText="1"/>
      <protection locked="0"/>
    </xf>
    <xf numFmtId="41" fontId="2" fillId="0" borderId="0" xfId="1" applyNumberFormat="1" applyFont="1" applyFill="1" applyBorder="1" applyAlignment="1" applyProtection="1">
      <alignment horizontal="right" vertical="top" wrapText="1"/>
      <protection locked="0"/>
    </xf>
    <xf numFmtId="41" fontId="3" fillId="0" borderId="5" xfId="1" applyNumberFormat="1" applyFont="1" applyBorder="1" applyAlignment="1" applyProtection="1">
      <alignment vertical="top" wrapText="1"/>
      <protection locked="0"/>
    </xf>
    <xf numFmtId="41" fontId="3" fillId="0" borderId="0" xfId="1" applyNumberFormat="1" applyFont="1" applyBorder="1" applyAlignment="1" applyProtection="1">
      <alignment vertical="top" wrapText="1"/>
      <protection locked="0"/>
    </xf>
    <xf numFmtId="41" fontId="3" fillId="3" borderId="7" xfId="1" applyNumberFormat="1" applyFont="1" applyFill="1" applyBorder="1" applyAlignment="1" applyProtection="1">
      <alignment vertical="top" wrapText="1"/>
      <protection locked="0"/>
    </xf>
    <xf numFmtId="41" fontId="3" fillId="0" borderId="0" xfId="0" applyNumberFormat="1" applyFont="1" applyAlignment="1" applyProtection="1">
      <alignment vertical="top" wrapText="1"/>
      <protection locked="0"/>
    </xf>
    <xf numFmtId="41" fontId="3" fillId="0" borderId="5" xfId="0" applyNumberFormat="1" applyFont="1" applyBorder="1" applyProtection="1">
      <protection locked="0"/>
    </xf>
    <xf numFmtId="41" fontId="3" fillId="0" borderId="5"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right" vertical="top" wrapText="1"/>
      <protection locked="0"/>
    </xf>
    <xf numFmtId="41" fontId="3" fillId="3" borderId="7" xfId="1" applyNumberFormat="1" applyFont="1" applyFill="1" applyBorder="1" applyAlignment="1" applyProtection="1">
      <alignment horizontal="right" vertical="top" wrapText="1"/>
      <protection locked="0"/>
    </xf>
    <xf numFmtId="41" fontId="3" fillId="0" borderId="0" xfId="0" applyNumberFormat="1" applyFont="1" applyAlignment="1" applyProtection="1">
      <alignment horizontal="right" vertical="top" wrapText="1"/>
      <protection locked="0"/>
    </xf>
    <xf numFmtId="41" fontId="3" fillId="0" borderId="5" xfId="0" applyNumberFormat="1" applyFont="1" applyBorder="1" applyAlignment="1" applyProtection="1">
      <alignment horizontal="right"/>
      <protection locked="0"/>
    </xf>
    <xf numFmtId="0" fontId="10" fillId="0" borderId="0" xfId="0" applyFont="1" applyProtection="1">
      <protection locked="0"/>
    </xf>
    <xf numFmtId="41" fontId="10" fillId="0" borderId="0" xfId="1" applyNumberFormat="1" applyFont="1" applyProtection="1">
      <protection locked="0"/>
    </xf>
    <xf numFmtId="41" fontId="2" fillId="0" borderId="0" xfId="0" applyNumberFormat="1" applyFont="1" applyAlignment="1" applyProtection="1">
      <alignment horizontal="right" vertical="top" wrapText="1"/>
      <protection locked="0"/>
    </xf>
    <xf numFmtId="164" fontId="28" fillId="3" borderId="0" xfId="0" applyNumberFormat="1" applyFont="1" applyFill="1" applyAlignment="1">
      <alignment horizontal="right" wrapText="1"/>
    </xf>
    <xf numFmtId="164" fontId="3" fillId="0" borderId="5" xfId="1" applyNumberFormat="1" applyFont="1" applyBorder="1" applyAlignment="1" applyProtection="1">
      <alignment horizontal="right" vertical="top" wrapText="1"/>
      <protection locked="0"/>
    </xf>
    <xf numFmtId="164" fontId="3" fillId="0" borderId="8" xfId="1" applyNumberFormat="1" applyFont="1" applyBorder="1" applyAlignment="1" applyProtection="1">
      <alignment horizontal="right" vertical="top" wrapText="1"/>
      <protection locked="0"/>
    </xf>
    <xf numFmtId="164" fontId="3" fillId="0" borderId="9" xfId="1" applyNumberFormat="1" applyFont="1" applyBorder="1" applyAlignment="1" applyProtection="1">
      <alignment horizontal="right" vertical="top" wrapText="1"/>
      <protection locked="0"/>
    </xf>
    <xf numFmtId="3" fontId="3" fillId="0" borderId="8" xfId="1" applyNumberFormat="1" applyFont="1" applyBorder="1" applyAlignment="1" applyProtection="1">
      <alignment horizontal="right" vertical="top" wrapText="1"/>
      <protection locked="0"/>
    </xf>
    <xf numFmtId="168" fontId="3" fillId="0" borderId="0" xfId="1" applyNumberFormat="1" applyFont="1" applyAlignment="1" applyProtection="1">
      <alignment horizontal="right" shrinkToFit="1"/>
      <protection locked="0"/>
    </xf>
    <xf numFmtId="168" fontId="3" fillId="0" borderId="5" xfId="1" applyNumberFormat="1" applyFont="1" applyBorder="1" applyAlignment="1" applyProtection="1">
      <alignment horizontal="right" vertical="center" shrinkToFit="1"/>
      <protection locked="0"/>
    </xf>
    <xf numFmtId="168" fontId="2" fillId="0" borderId="0" xfId="0" applyNumberFormat="1" applyFont="1" applyAlignment="1" applyProtection="1">
      <alignment horizontal="right" vertical="top" shrinkToFit="1"/>
      <protection locked="0"/>
    </xf>
    <xf numFmtId="168" fontId="3" fillId="3" borderId="5" xfId="1" applyNumberFormat="1" applyFont="1" applyFill="1" applyBorder="1" applyAlignment="1" applyProtection="1">
      <alignment horizontal="right" vertical="center" shrinkToFit="1"/>
      <protection locked="0"/>
    </xf>
    <xf numFmtId="168" fontId="3" fillId="3" borderId="10" xfId="1" applyNumberFormat="1" applyFont="1" applyFill="1" applyBorder="1" applyAlignment="1" applyProtection="1">
      <alignment horizontal="right" vertical="center" shrinkToFit="1"/>
    </xf>
    <xf numFmtId="168" fontId="3" fillId="3" borderId="9" xfId="1" applyNumberFormat="1" applyFont="1" applyFill="1" applyBorder="1" applyAlignment="1" applyProtection="1">
      <alignment horizontal="right" vertical="center" shrinkToFit="1"/>
      <protection locked="0"/>
    </xf>
    <xf numFmtId="41" fontId="3" fillId="0" borderId="5" xfId="0" applyNumberFormat="1" applyFont="1" applyBorder="1" applyAlignment="1" applyProtection="1">
      <alignment horizontal="left" wrapText="1"/>
      <protection locked="0"/>
    </xf>
    <xf numFmtId="168" fontId="3" fillId="3" borderId="9" xfId="1" applyNumberFormat="1" applyFont="1" applyFill="1" applyBorder="1" applyAlignment="1" applyProtection="1">
      <alignment horizontal="right" shrinkToFit="1"/>
      <protection locked="0"/>
    </xf>
    <xf numFmtId="168" fontId="3" fillId="0" borderId="0" xfId="0" applyNumberFormat="1" applyFont="1" applyAlignment="1" applyProtection="1">
      <alignment horizontal="right" shrinkToFit="1"/>
      <protection locked="0"/>
    </xf>
    <xf numFmtId="41" fontId="3" fillId="3" borderId="9" xfId="1" applyNumberFormat="1" applyFont="1" applyFill="1" applyBorder="1" applyProtection="1">
      <protection locked="0"/>
    </xf>
    <xf numFmtId="41" fontId="3" fillId="0" borderId="0" xfId="0" applyNumberFormat="1" applyFont="1" applyProtection="1">
      <protection locked="0"/>
    </xf>
    <xf numFmtId="41" fontId="3" fillId="0" borderId="5" xfId="1" applyNumberFormat="1" applyFont="1" applyBorder="1" applyProtection="1">
      <protection locked="0"/>
    </xf>
    <xf numFmtId="41" fontId="3" fillId="3" borderId="7" xfId="1" applyNumberFormat="1" applyFont="1" applyFill="1" applyBorder="1" applyProtection="1">
      <protection locked="0"/>
    </xf>
    <xf numFmtId="41" fontId="3" fillId="0" borderId="6" xfId="0" applyNumberFormat="1" applyFont="1" applyBorder="1" applyProtection="1">
      <protection locked="0"/>
    </xf>
    <xf numFmtId="41" fontId="3" fillId="3" borderId="7" xfId="0" applyNumberFormat="1" applyFont="1" applyFill="1" applyBorder="1" applyProtection="1">
      <protection locked="0"/>
    </xf>
    <xf numFmtId="41" fontId="3" fillId="3" borderId="9" xfId="0" applyNumberFormat="1" applyFont="1" applyFill="1" applyBorder="1" applyProtection="1">
      <protection locked="0"/>
    </xf>
    <xf numFmtId="41" fontId="3" fillId="0" borderId="5" xfId="1" applyNumberFormat="1" applyFont="1" applyFill="1" applyBorder="1" applyAlignment="1" applyProtection="1">
      <alignment horizontal="left" vertical="top" wrapText="1"/>
      <protection locked="0"/>
    </xf>
    <xf numFmtId="41" fontId="3" fillId="0" borderId="5" xfId="0" applyNumberFormat="1" applyFont="1" applyBorder="1" applyAlignment="1" applyProtection="1">
      <alignment horizontal="left"/>
      <protection locked="0"/>
    </xf>
    <xf numFmtId="41" fontId="3" fillId="0" borderId="8" xfId="0" applyNumberFormat="1" applyFont="1" applyBorder="1" applyAlignment="1" applyProtection="1">
      <alignment horizontal="left"/>
      <protection locked="0"/>
    </xf>
    <xf numFmtId="41" fontId="3" fillId="0" borderId="9" xfId="1" applyNumberFormat="1" applyFont="1" applyFill="1" applyBorder="1" applyAlignment="1" applyProtection="1">
      <alignment horizontal="left"/>
      <protection locked="0"/>
    </xf>
    <xf numFmtId="41" fontId="3" fillId="0" borderId="0" xfId="1" applyNumberFormat="1" applyFont="1" applyFill="1" applyBorder="1" applyAlignment="1" applyProtection="1">
      <alignment horizontal="left"/>
      <protection locked="0"/>
    </xf>
    <xf numFmtId="41" fontId="3" fillId="0" borderId="0" xfId="0" applyNumberFormat="1" applyFont="1" applyAlignment="1" applyProtection="1">
      <alignment horizontal="center" vertical="top" wrapText="1"/>
      <protection locked="0"/>
    </xf>
    <xf numFmtId="41" fontId="2" fillId="0" borderId="5" xfId="1" applyNumberFormat="1" applyFont="1" applyBorder="1" applyAlignment="1" applyProtection="1">
      <alignment vertical="top" wrapText="1"/>
      <protection locked="0"/>
    </xf>
    <xf numFmtId="41" fontId="2" fillId="0" borderId="5" xfId="0" applyNumberFormat="1" applyFont="1" applyBorder="1" applyProtection="1">
      <protection locked="0"/>
    </xf>
    <xf numFmtId="41" fontId="2" fillId="0" borderId="0" xfId="0" applyNumberFormat="1" applyFont="1" applyProtection="1">
      <protection locked="0"/>
    </xf>
    <xf numFmtId="41" fontId="2" fillId="0" borderId="8" xfId="0" applyNumberFormat="1" applyFont="1" applyBorder="1" applyProtection="1">
      <protection locked="0"/>
    </xf>
    <xf numFmtId="168" fontId="2" fillId="0" borderId="0" xfId="1" applyNumberFormat="1" applyFont="1" applyAlignment="1" applyProtection="1">
      <alignment horizontal="right" shrinkToFit="1"/>
      <protection locked="0"/>
    </xf>
    <xf numFmtId="168" fontId="2" fillId="0" borderId="0" xfId="0" applyNumberFormat="1" applyFont="1" applyAlignment="1" applyProtection="1">
      <alignment horizontal="right" shrinkToFit="1"/>
      <protection locked="0"/>
    </xf>
    <xf numFmtId="0" fontId="19" fillId="0" borderId="8" xfId="0" applyFont="1" applyBorder="1" applyProtection="1">
      <protection locked="0"/>
    </xf>
    <xf numFmtId="0" fontId="4" fillId="0" borderId="0" xfId="0" applyFont="1" applyAlignment="1" applyProtection="1">
      <alignment vertical="center" wrapText="1"/>
      <protection locked="0"/>
    </xf>
    <xf numFmtId="0" fontId="4" fillId="0" borderId="0" xfId="0" applyFont="1" applyAlignment="1" applyProtection="1">
      <alignment vertical="top" wrapText="1"/>
      <protection locked="0"/>
    </xf>
    <xf numFmtId="165" fontId="3" fillId="0" borderId="5" xfId="1" applyNumberFormat="1" applyFont="1" applyBorder="1" applyAlignment="1" applyProtection="1">
      <alignment wrapText="1"/>
      <protection locked="0"/>
    </xf>
    <xf numFmtId="0" fontId="2" fillId="0" borderId="0" xfId="0" applyFont="1" applyAlignment="1" applyProtection="1">
      <alignment wrapText="1"/>
      <protection locked="0"/>
    </xf>
    <xf numFmtId="3" fontId="3" fillId="0" borderId="5" xfId="1" applyNumberFormat="1" applyFont="1" applyBorder="1" applyAlignment="1" applyProtection="1">
      <alignment wrapText="1"/>
      <protection locked="0"/>
    </xf>
    <xf numFmtId="3" fontId="3" fillId="0" borderId="5" xfId="1" applyNumberFormat="1" applyFont="1" applyBorder="1" applyAlignment="1" applyProtection="1">
      <alignment horizontal="right" wrapText="1"/>
      <protection locked="0"/>
    </xf>
    <xf numFmtId="41" fontId="3" fillId="0" borderId="5" xfId="1" applyNumberFormat="1" applyFont="1" applyBorder="1" applyAlignment="1" applyProtection="1">
      <alignment wrapText="1"/>
      <protection locked="0"/>
    </xf>
    <xf numFmtId="41" fontId="3" fillId="0" borderId="0" xfId="1" applyNumberFormat="1" applyFont="1" applyAlignment="1" applyProtection="1">
      <alignment wrapText="1"/>
      <protection locked="0"/>
    </xf>
    <xf numFmtId="41" fontId="3" fillId="3" borderId="5" xfId="1" applyNumberFormat="1" applyFont="1" applyFill="1" applyBorder="1" applyAlignment="1" applyProtection="1">
      <alignment wrapText="1"/>
    </xf>
    <xf numFmtId="41" fontId="2" fillId="0" borderId="0" xfId="0" applyNumberFormat="1" applyFont="1" applyAlignment="1" applyProtection="1">
      <alignment wrapText="1"/>
      <protection locked="0"/>
    </xf>
    <xf numFmtId="41" fontId="3" fillId="3" borderId="14" xfId="1" applyNumberFormat="1" applyFont="1" applyFill="1" applyBorder="1" applyAlignment="1" applyProtection="1">
      <alignment wrapText="1"/>
    </xf>
    <xf numFmtId="41" fontId="3" fillId="0" borderId="2" xfId="1" applyNumberFormat="1" applyFont="1" applyBorder="1" applyAlignment="1" applyProtection="1">
      <alignment wrapText="1"/>
      <protection locked="0"/>
    </xf>
    <xf numFmtId="41" fontId="8" fillId="0" borderId="0" xfId="1" applyNumberFormat="1" applyFont="1" applyAlignment="1" applyProtection="1">
      <alignment wrapText="1"/>
      <protection locked="0"/>
    </xf>
    <xf numFmtId="41" fontId="3" fillId="0" borderId="0" xfId="1" applyNumberFormat="1" applyFont="1" applyBorder="1" applyAlignment="1" applyProtection="1">
      <alignment wrapText="1"/>
      <protection locked="0"/>
    </xf>
    <xf numFmtId="41" fontId="2" fillId="0" borderId="0" xfId="1" applyNumberFormat="1" applyFont="1" applyBorder="1" applyAlignment="1" applyProtection="1">
      <alignment wrapText="1"/>
      <protection locked="0"/>
    </xf>
    <xf numFmtId="41" fontId="2" fillId="0" borderId="0" xfId="1" applyNumberFormat="1" applyFont="1" applyAlignment="1" applyProtection="1">
      <alignment wrapText="1"/>
      <protection locked="0"/>
    </xf>
    <xf numFmtId="41" fontId="3" fillId="3" borderId="15" xfId="1" applyNumberFormat="1" applyFont="1" applyFill="1" applyBorder="1" applyAlignment="1" applyProtection="1">
      <alignment wrapText="1"/>
    </xf>
    <xf numFmtId="41" fontId="7" fillId="0" borderId="0" xfId="1" applyNumberFormat="1" applyFont="1" applyAlignment="1" applyProtection="1">
      <alignment wrapText="1"/>
      <protection locked="0"/>
    </xf>
    <xf numFmtId="41" fontId="9" fillId="0" borderId="0" xfId="0" applyNumberFormat="1" applyFont="1" applyAlignment="1" applyProtection="1">
      <alignment wrapText="1"/>
      <protection locked="0"/>
    </xf>
    <xf numFmtId="41" fontId="3" fillId="0" borderId="8" xfId="1" applyNumberFormat="1" applyFont="1" applyBorder="1" applyAlignment="1" applyProtection="1">
      <alignment horizontal="right" vertical="top" wrapText="1"/>
      <protection locked="0"/>
    </xf>
    <xf numFmtId="41" fontId="3" fillId="0" borderId="9" xfId="1" applyNumberFormat="1" applyFont="1" applyBorder="1" applyAlignment="1" applyProtection="1">
      <alignment horizontal="right" vertical="top" wrapText="1"/>
      <protection locked="0"/>
    </xf>
    <xf numFmtId="41" fontId="3" fillId="0" borderId="5" xfId="0" applyNumberFormat="1" applyFont="1" applyBorder="1" applyAlignment="1" applyProtection="1">
      <alignment horizontal="right" wrapText="1"/>
      <protection locked="0"/>
    </xf>
    <xf numFmtId="41" fontId="3" fillId="0" borderId="0" xfId="1" applyNumberFormat="1" applyFont="1" applyBorder="1" applyAlignment="1" applyProtection="1">
      <alignment horizontal="center" vertical="top" wrapText="1"/>
      <protection locked="0"/>
    </xf>
    <xf numFmtId="43" fontId="19" fillId="0" borderId="0" xfId="0" applyNumberFormat="1" applyFont="1" applyAlignment="1" applyProtection="1">
      <alignment horizontal="left" vertical="top" wrapText="1"/>
      <protection locked="0"/>
    </xf>
    <xf numFmtId="41" fontId="3" fillId="0" borderId="0" xfId="1" applyNumberFormat="1" applyFont="1" applyFill="1" applyBorder="1" applyAlignment="1" applyProtection="1">
      <alignment vertical="top" wrapText="1"/>
      <protection locked="0"/>
    </xf>
    <xf numFmtId="168" fontId="3" fillId="0" borderId="0" xfId="1" applyNumberFormat="1" applyFont="1" applyFill="1" applyBorder="1" applyAlignment="1" applyProtection="1">
      <alignment horizontal="right" shrinkToFit="1"/>
      <protection locked="0"/>
    </xf>
    <xf numFmtId="168" fontId="3" fillId="3" borderId="9" xfId="0" applyNumberFormat="1" applyFont="1" applyFill="1" applyBorder="1" applyAlignment="1" applyProtection="1">
      <alignment horizontal="right" shrinkToFit="1"/>
      <protection locked="0"/>
    </xf>
    <xf numFmtId="41" fontId="3" fillId="0" borderId="5" xfId="0" applyNumberFormat="1" applyFont="1" applyBorder="1" applyAlignment="1" applyProtection="1">
      <alignment wrapText="1"/>
      <protection locked="0"/>
    </xf>
    <xf numFmtId="41" fontId="3" fillId="0" borderId="8" xfId="0" applyNumberFormat="1" applyFont="1" applyBorder="1" applyProtection="1">
      <protection locked="0"/>
    </xf>
    <xf numFmtId="41" fontId="3" fillId="3" borderId="9" xfId="1" applyNumberFormat="1" applyFont="1" applyFill="1" applyBorder="1" applyAlignment="1" applyProtection="1">
      <protection locked="0"/>
    </xf>
    <xf numFmtId="41" fontId="3" fillId="0" borderId="0" xfId="1" applyNumberFormat="1" applyFont="1" applyBorder="1" applyAlignment="1" applyProtection="1">
      <protection locked="0"/>
    </xf>
    <xf numFmtId="0" fontId="1" fillId="0" borderId="0" xfId="0" applyFont="1" applyProtection="1">
      <protection locked="0"/>
    </xf>
    <xf numFmtId="41" fontId="13" fillId="2" borderId="0" xfId="1" applyNumberFormat="1" applyFont="1" applyFill="1" applyAlignment="1" applyProtection="1">
      <alignment vertical="center"/>
      <protection locked="0"/>
    </xf>
    <xf numFmtId="41" fontId="15" fillId="0" borderId="0" xfId="1" applyNumberFormat="1" applyFont="1" applyAlignment="1" applyProtection="1">
      <alignment horizontal="center" vertical="top" wrapText="1"/>
      <protection locked="0"/>
    </xf>
    <xf numFmtId="41" fontId="3" fillId="3" borderId="0" xfId="1" applyNumberFormat="1" applyFont="1" applyFill="1" applyBorder="1" applyProtection="1">
      <protection locked="0"/>
    </xf>
    <xf numFmtId="41" fontId="3" fillId="3" borderId="0" xfId="0" applyNumberFormat="1" applyFont="1" applyFill="1" applyProtection="1">
      <protection locked="0"/>
    </xf>
    <xf numFmtId="41" fontId="3" fillId="0" borderId="0" xfId="1" applyNumberFormat="1" applyFont="1" applyBorder="1" applyProtection="1">
      <protection locked="0"/>
    </xf>
    <xf numFmtId="41" fontId="1" fillId="0" borderId="0" xfId="1" applyNumberFormat="1" applyFont="1" applyProtection="1">
      <protection locked="0"/>
    </xf>
    <xf numFmtId="168" fontId="3" fillId="3" borderId="0" xfId="1" applyNumberFormat="1" applyFont="1" applyFill="1" applyBorder="1" applyAlignment="1" applyProtection="1">
      <alignment horizontal="right" shrinkToFit="1"/>
      <protection locked="0"/>
    </xf>
    <xf numFmtId="168" fontId="3" fillId="3" borderId="0" xfId="0" applyNumberFormat="1" applyFont="1" applyFill="1" applyAlignment="1" applyProtection="1">
      <alignment horizontal="right" shrinkToFit="1"/>
      <protection locked="0"/>
    </xf>
    <xf numFmtId="41" fontId="29" fillId="0" borderId="0" xfId="1" applyNumberFormat="1" applyFont="1" applyAlignment="1" applyProtection="1">
      <alignment horizontal="center" vertical="top" wrapText="1"/>
      <protection locked="0"/>
    </xf>
    <xf numFmtId="41" fontId="3" fillId="0" borderId="0" xfId="1" applyNumberFormat="1" applyFont="1" applyProtection="1">
      <protection locked="0"/>
    </xf>
    <xf numFmtId="41" fontId="3" fillId="0" borderId="5" xfId="1" applyNumberFormat="1" applyFont="1" applyFill="1" applyBorder="1" applyAlignment="1" applyProtection="1">
      <alignment vertical="top" wrapText="1"/>
      <protection locked="0"/>
    </xf>
    <xf numFmtId="168" fontId="3" fillId="0" borderId="5" xfId="1" applyNumberFormat="1" applyFont="1" applyFill="1" applyBorder="1" applyAlignment="1" applyProtection="1">
      <alignment horizontal="right" vertical="center" shrinkToFit="1"/>
      <protection locked="0"/>
    </xf>
    <xf numFmtId="0" fontId="31" fillId="0" borderId="0" xfId="0" applyFont="1"/>
    <xf numFmtId="0" fontId="1" fillId="0" borderId="0" xfId="0" applyFont="1"/>
    <xf numFmtId="0" fontId="1" fillId="2" borderId="0" xfId="0" applyFont="1" applyFill="1" applyProtection="1">
      <protection locked="0"/>
    </xf>
    <xf numFmtId="41" fontId="1" fillId="0" borderId="0" xfId="0" applyNumberFormat="1" applyFont="1" applyProtection="1">
      <protection locked="0"/>
    </xf>
    <xf numFmtId="0" fontId="1" fillId="0" borderId="0" xfId="0" applyFont="1" applyAlignment="1" applyProtection="1">
      <alignment horizontal="center" vertical="center"/>
      <protection locked="0"/>
    </xf>
    <xf numFmtId="0" fontId="1" fillId="2" borderId="0" xfId="0" applyFont="1" applyFill="1" applyAlignment="1" applyProtection="1">
      <alignment vertical="center"/>
      <protection locked="0"/>
    </xf>
    <xf numFmtId="0" fontId="1" fillId="0" borderId="0" xfId="0" applyFont="1" applyAlignment="1" applyProtection="1">
      <alignment horizontal="center" vertical="center" wrapText="1"/>
      <protection locked="0"/>
    </xf>
    <xf numFmtId="0" fontId="1" fillId="0" borderId="0" xfId="0" applyFont="1" applyAlignment="1" applyProtection="1">
      <alignment vertical="center"/>
      <protection locked="0"/>
    </xf>
    <xf numFmtId="41" fontId="1" fillId="0" borderId="0" xfId="1" applyNumberFormat="1" applyFont="1" applyBorder="1" applyProtection="1">
      <protection locked="0"/>
    </xf>
    <xf numFmtId="43" fontId="1" fillId="0" borderId="0" xfId="0" applyNumberFormat="1" applyFont="1" applyProtection="1">
      <protection locked="0"/>
    </xf>
    <xf numFmtId="43" fontId="1" fillId="0" borderId="0" xfId="0" applyNumberFormat="1" applyFont="1" applyAlignment="1" applyProtection="1">
      <alignment vertical="top"/>
      <protection locked="0"/>
    </xf>
    <xf numFmtId="0" fontId="2" fillId="0" borderId="5" xfId="0" applyFont="1" applyBorder="1" applyAlignment="1" applyProtection="1">
      <alignment horizontal="left"/>
      <protection locked="0"/>
    </xf>
    <xf numFmtId="0" fontId="31" fillId="0" borderId="0" xfId="0" applyFont="1" applyProtection="1">
      <protection locked="0"/>
    </xf>
    <xf numFmtId="0" fontId="1" fillId="0" borderId="27" xfId="0" applyFont="1" applyBorder="1"/>
    <xf numFmtId="3" fontId="34" fillId="0" borderId="0" xfId="1" applyNumberFormat="1" applyFont="1" applyBorder="1" applyAlignment="1" applyProtection="1">
      <alignment horizontal="center" vertical="top" wrapText="1"/>
      <protection locked="0"/>
    </xf>
    <xf numFmtId="41" fontId="35" fillId="0" borderId="5" xfId="1" applyNumberFormat="1" applyFont="1" applyBorder="1" applyAlignment="1" applyProtection="1">
      <alignment wrapText="1"/>
      <protection locked="0"/>
    </xf>
    <xf numFmtId="41" fontId="35" fillId="0" borderId="0" xfId="1" applyNumberFormat="1" applyFont="1" applyAlignment="1" applyProtection="1">
      <alignment wrapText="1"/>
      <protection locked="0"/>
    </xf>
    <xf numFmtId="41" fontId="35" fillId="3" borderId="5" xfId="1" applyNumberFormat="1" applyFont="1" applyFill="1" applyBorder="1" applyAlignment="1" applyProtection="1">
      <alignment wrapText="1"/>
    </xf>
    <xf numFmtId="41" fontId="36" fillId="0" borderId="0" xfId="0" applyNumberFormat="1" applyFont="1" applyAlignment="1" applyProtection="1">
      <alignment wrapText="1"/>
      <protection locked="0"/>
    </xf>
    <xf numFmtId="41" fontId="35" fillId="3" borderId="14" xfId="1" applyNumberFormat="1" applyFont="1" applyFill="1" applyBorder="1" applyAlignment="1" applyProtection="1">
      <alignment wrapText="1"/>
    </xf>
    <xf numFmtId="41" fontId="35" fillId="0" borderId="2" xfId="1" applyNumberFormat="1" applyFont="1" applyBorder="1" applyAlignment="1" applyProtection="1">
      <alignment wrapText="1"/>
      <protection locked="0"/>
    </xf>
    <xf numFmtId="41" fontId="35" fillId="3" borderId="7" xfId="1" applyNumberFormat="1" applyFont="1" applyFill="1" applyBorder="1" applyAlignment="1" applyProtection="1">
      <alignment wrapText="1"/>
    </xf>
    <xf numFmtId="41" fontId="35" fillId="0" borderId="0" xfId="1" applyNumberFormat="1" applyFont="1" applyBorder="1" applyAlignment="1" applyProtection="1">
      <alignment wrapText="1"/>
      <protection locked="0"/>
    </xf>
    <xf numFmtId="41" fontId="36" fillId="0" borderId="0" xfId="0" applyNumberFormat="1" applyFont="1" applyProtection="1">
      <protection locked="0"/>
    </xf>
    <xf numFmtId="41" fontId="35" fillId="0" borderId="13" xfId="1" applyNumberFormat="1" applyFont="1" applyBorder="1" applyAlignment="1" applyProtection="1">
      <alignment wrapText="1"/>
      <protection locked="0"/>
    </xf>
    <xf numFmtId="41" fontId="35" fillId="0" borderId="16" xfId="1" applyNumberFormat="1" applyFont="1" applyBorder="1" applyAlignment="1" applyProtection="1">
      <alignment wrapText="1"/>
      <protection locked="0"/>
    </xf>
    <xf numFmtId="41" fontId="37" fillId="0" borderId="1" xfId="1" applyNumberFormat="1" applyFont="1" applyBorder="1" applyAlignment="1" applyProtection="1">
      <protection locked="0"/>
    </xf>
    <xf numFmtId="41" fontId="38" fillId="0" borderId="0" xfId="0" applyNumberFormat="1" applyFont="1" applyProtection="1">
      <protection locked="0"/>
    </xf>
    <xf numFmtId="41" fontId="39" fillId="0" borderId="0" xfId="0" applyNumberFormat="1" applyFont="1" applyProtection="1">
      <protection locked="0"/>
    </xf>
    <xf numFmtId="41" fontId="35" fillId="3" borderId="10" xfId="1" applyNumberFormat="1" applyFont="1" applyFill="1" applyBorder="1" applyAlignment="1" applyProtection="1">
      <alignment wrapText="1"/>
    </xf>
    <xf numFmtId="41" fontId="40" fillId="0" borderId="0" xfId="1" applyNumberFormat="1" applyFont="1" applyBorder="1" applyAlignment="1" applyProtection="1">
      <protection locked="0"/>
    </xf>
    <xf numFmtId="41" fontId="40" fillId="0" borderId="0" xfId="0" applyNumberFormat="1" applyFont="1" applyProtection="1">
      <protection locked="0"/>
    </xf>
    <xf numFmtId="41" fontId="40" fillId="0" borderId="0" xfId="0" applyNumberFormat="1" applyFont="1" applyAlignment="1" applyProtection="1">
      <alignment vertical="top" wrapText="1"/>
      <protection locked="0"/>
    </xf>
    <xf numFmtId="168" fontId="35" fillId="3" borderId="12" xfId="1" applyNumberFormat="1" applyFont="1" applyFill="1" applyBorder="1" applyAlignment="1" applyProtection="1">
      <alignment horizontal="right" shrinkToFit="1"/>
    </xf>
    <xf numFmtId="41" fontId="35" fillId="0" borderId="0" xfId="1" applyNumberFormat="1" applyFont="1" applyAlignment="1" applyProtection="1">
      <alignment horizontal="right" wrapText="1"/>
      <protection locked="0"/>
    </xf>
    <xf numFmtId="41" fontId="36" fillId="0" borderId="0" xfId="0" applyNumberFormat="1" applyFont="1" applyAlignment="1" applyProtection="1">
      <alignment horizontal="right" vertical="top" wrapText="1"/>
      <protection locked="0"/>
    </xf>
    <xf numFmtId="168" fontId="35" fillId="0" borderId="0" xfId="1" applyNumberFormat="1" applyFont="1" applyFill="1" applyBorder="1" applyAlignment="1" applyProtection="1">
      <alignment horizontal="right" shrinkToFit="1"/>
    </xf>
    <xf numFmtId="168" fontId="35" fillId="3" borderId="9" xfId="1" applyNumberFormat="1" applyFont="1" applyFill="1" applyBorder="1" applyAlignment="1" applyProtection="1">
      <alignment horizontal="right" shrinkToFit="1"/>
      <protection locked="0"/>
    </xf>
    <xf numFmtId="168" fontId="35" fillId="3" borderId="11" xfId="1" applyNumberFormat="1" applyFont="1" applyFill="1" applyBorder="1" applyAlignment="1" applyProtection="1">
      <alignment horizontal="right" shrinkToFit="1"/>
    </xf>
    <xf numFmtId="168" fontId="35" fillId="0" borderId="0" xfId="1" applyNumberFormat="1" applyFont="1" applyBorder="1" applyAlignment="1" applyProtection="1">
      <alignment horizontal="right" shrinkToFit="1"/>
      <protection locked="0"/>
    </xf>
    <xf numFmtId="168" fontId="35" fillId="0" borderId="0" xfId="1" applyNumberFormat="1" applyFont="1" applyAlignment="1" applyProtection="1">
      <alignment horizontal="right" shrinkToFit="1"/>
      <protection locked="0"/>
    </xf>
    <xf numFmtId="168" fontId="35" fillId="0" borderId="3" xfId="1" applyNumberFormat="1" applyFont="1" applyFill="1" applyBorder="1" applyAlignment="1" applyProtection="1">
      <alignment horizontal="right" shrinkToFit="1"/>
    </xf>
    <xf numFmtId="168" fontId="35" fillId="3" borderId="10" xfId="1" applyNumberFormat="1" applyFont="1" applyFill="1" applyBorder="1" applyAlignment="1" applyProtection="1">
      <alignment horizontal="right" shrinkToFit="1"/>
    </xf>
    <xf numFmtId="41" fontId="35" fillId="0" borderId="5" xfId="1" applyNumberFormat="1" applyFont="1" applyBorder="1" applyAlignment="1" applyProtection="1">
      <alignment vertical="top" wrapText="1"/>
      <protection locked="0"/>
    </xf>
    <xf numFmtId="41" fontId="35" fillId="3" borderId="7" xfId="1" applyNumberFormat="1" applyFont="1" applyFill="1" applyBorder="1" applyAlignment="1" applyProtection="1">
      <alignment vertical="top" wrapText="1"/>
      <protection locked="0"/>
    </xf>
    <xf numFmtId="41" fontId="35" fillId="0" borderId="0" xfId="1" applyNumberFormat="1" applyFont="1" applyBorder="1" applyAlignment="1" applyProtection="1">
      <alignment vertical="top" wrapText="1"/>
      <protection locked="0"/>
    </xf>
    <xf numFmtId="41" fontId="35" fillId="0" borderId="0" xfId="0" applyNumberFormat="1" applyFont="1" applyAlignment="1" applyProtection="1">
      <alignment vertical="top" wrapText="1"/>
      <protection locked="0"/>
    </xf>
    <xf numFmtId="41" fontId="35" fillId="0" borderId="5" xfId="0" applyNumberFormat="1" applyFont="1" applyBorder="1" applyProtection="1">
      <protection locked="0"/>
    </xf>
    <xf numFmtId="41" fontId="5" fillId="0" borderId="0" xfId="0" applyNumberFormat="1" applyFont="1" applyAlignment="1" applyProtection="1">
      <alignment vertical="top" wrapText="1"/>
      <protection locked="0"/>
    </xf>
    <xf numFmtId="41" fontId="35" fillId="0" borderId="5" xfId="0" applyNumberFormat="1" applyFont="1" applyBorder="1" applyAlignment="1" applyProtection="1">
      <alignment horizontal="left" wrapText="1"/>
      <protection locked="0"/>
    </xf>
    <xf numFmtId="0" fontId="38" fillId="0" borderId="0" xfId="0" applyFont="1" applyProtection="1">
      <protection locked="0"/>
    </xf>
    <xf numFmtId="41" fontId="35" fillId="0" borderId="0" xfId="0" applyNumberFormat="1" applyFont="1" applyAlignment="1" applyProtection="1">
      <alignment wrapText="1"/>
      <protection locked="0"/>
    </xf>
    <xf numFmtId="41" fontId="35" fillId="0" borderId="5" xfId="0" applyNumberFormat="1" applyFont="1" applyBorder="1" applyAlignment="1" applyProtection="1">
      <alignment wrapText="1"/>
      <protection locked="0"/>
    </xf>
    <xf numFmtId="41" fontId="35" fillId="0" borderId="0" xfId="0" applyNumberFormat="1" applyFont="1" applyAlignment="1" applyProtection="1">
      <alignment horizontal="left" vertical="top" wrapText="1"/>
      <protection locked="0"/>
    </xf>
    <xf numFmtId="41" fontId="35" fillId="0" borderId="5" xfId="1" applyNumberFormat="1" applyFont="1" applyFill="1" applyBorder="1" applyAlignment="1" applyProtection="1">
      <alignment horizontal="left" vertical="top" wrapText="1"/>
      <protection locked="0"/>
    </xf>
    <xf numFmtId="0" fontId="41" fillId="0" borderId="0" xfId="0" applyFont="1" applyAlignment="1" applyProtection="1">
      <alignment vertical="top" wrapText="1"/>
      <protection locked="0"/>
    </xf>
    <xf numFmtId="41" fontId="35" fillId="0" borderId="0" xfId="1" applyNumberFormat="1" applyFont="1" applyFill="1" applyBorder="1" applyAlignment="1" applyProtection="1">
      <alignment vertical="top" wrapText="1"/>
      <protection locked="0"/>
    </xf>
    <xf numFmtId="41" fontId="35" fillId="0" borderId="5" xfId="1" applyNumberFormat="1" applyFont="1" applyFill="1" applyBorder="1" applyAlignment="1" applyProtection="1">
      <alignment vertical="top" wrapText="1"/>
      <protection locked="0"/>
    </xf>
    <xf numFmtId="0" fontId="42" fillId="0" borderId="0" xfId="0" applyFont="1" applyAlignment="1" applyProtection="1">
      <alignment vertical="top" wrapText="1"/>
      <protection locked="0"/>
    </xf>
    <xf numFmtId="41" fontId="35" fillId="0" borderId="5" xfId="1" applyNumberFormat="1" applyFont="1" applyBorder="1" applyAlignment="1" applyProtection="1">
      <alignment horizontal="left" vertical="top" wrapText="1"/>
      <protection locked="0"/>
    </xf>
    <xf numFmtId="41" fontId="35" fillId="0" borderId="5" xfId="0" applyNumberFormat="1" applyFont="1" applyBorder="1" applyAlignment="1" applyProtection="1">
      <alignment horizontal="left"/>
      <protection locked="0"/>
    </xf>
    <xf numFmtId="41" fontId="35" fillId="0" borderId="0" xfId="0" applyNumberFormat="1" applyFont="1" applyProtection="1">
      <protection locked="0"/>
    </xf>
    <xf numFmtId="41" fontId="35" fillId="0" borderId="0" xfId="0" applyNumberFormat="1" applyFont="1" applyAlignment="1" applyProtection="1">
      <alignment horizontal="left"/>
      <protection locked="0"/>
    </xf>
    <xf numFmtId="41" fontId="35" fillId="0" borderId="8" xfId="0" applyNumberFormat="1" applyFont="1" applyBorder="1" applyAlignment="1" applyProtection="1">
      <alignment horizontal="left"/>
      <protection locked="0"/>
    </xf>
    <xf numFmtId="41" fontId="35" fillId="0" borderId="8" xfId="0" applyNumberFormat="1" applyFont="1" applyBorder="1" applyProtection="1">
      <protection locked="0"/>
    </xf>
    <xf numFmtId="41" fontId="35" fillId="0" borderId="5" xfId="1" applyNumberFormat="1" applyFont="1" applyFill="1" applyBorder="1" applyProtection="1">
      <protection locked="0"/>
    </xf>
    <xf numFmtId="41" fontId="35" fillId="0" borderId="0" xfId="1" applyNumberFormat="1" applyFont="1" applyFill="1" applyBorder="1" applyProtection="1">
      <protection locked="0"/>
    </xf>
    <xf numFmtId="41" fontId="35" fillId="0" borderId="5" xfId="1" applyNumberFormat="1" applyFont="1" applyBorder="1" applyProtection="1">
      <protection locked="0"/>
    </xf>
    <xf numFmtId="41" fontId="35" fillId="0" borderId="0" xfId="1" applyNumberFormat="1" applyFont="1" applyBorder="1" applyProtection="1">
      <protection locked="0"/>
    </xf>
    <xf numFmtId="41" fontId="35" fillId="0" borderId="0" xfId="1" applyNumberFormat="1" applyFont="1" applyFill="1" applyAlignment="1" applyProtection="1">
      <alignment vertical="top" wrapText="1"/>
      <protection locked="0"/>
    </xf>
    <xf numFmtId="0" fontId="2" fillId="0" borderId="0" xfId="0" applyFont="1"/>
    <xf numFmtId="3" fontId="33" fillId="0" borderId="5" xfId="1" applyNumberFormat="1" applyFont="1" applyBorder="1" applyAlignment="1" applyProtection="1">
      <alignment horizontal="center" vertical="center" wrapText="1"/>
      <protection locked="0"/>
    </xf>
    <xf numFmtId="0" fontId="2" fillId="0" borderId="24" xfId="0" applyFont="1" applyBorder="1" applyAlignment="1">
      <alignment horizontal="left" vertical="top" wrapText="1"/>
    </xf>
    <xf numFmtId="0" fontId="2" fillId="0" borderId="26" xfId="0" applyFont="1" applyBorder="1" applyAlignment="1">
      <alignment horizontal="left" vertical="top" wrapText="1"/>
    </xf>
    <xf numFmtId="41" fontId="13" fillId="0" borderId="0" xfId="1" applyNumberFormat="1" applyFont="1" applyFill="1" applyAlignment="1" applyProtection="1">
      <alignment horizontal="center"/>
      <protection locked="0"/>
    </xf>
    <xf numFmtId="168" fontId="35" fillId="0" borderId="5" xfId="1" applyNumberFormat="1" applyFont="1" applyBorder="1" applyAlignment="1" applyProtection="1">
      <alignment horizontal="right" vertical="center" shrinkToFit="1"/>
      <protection locked="0"/>
    </xf>
    <xf numFmtId="168" fontId="35" fillId="3" borderId="10" xfId="1" applyNumberFormat="1" applyFont="1" applyFill="1" applyBorder="1" applyAlignment="1" applyProtection="1">
      <alignment horizontal="right" vertical="center" shrinkToFit="1"/>
    </xf>
    <xf numFmtId="0" fontId="38" fillId="0" borderId="0" xfId="0" applyFont="1" applyAlignment="1">
      <alignment horizontal="left"/>
    </xf>
    <xf numFmtId="0" fontId="43" fillId="0" borderId="27" xfId="0" applyFont="1" applyBorder="1"/>
    <xf numFmtId="41" fontId="36" fillId="0" borderId="5" xfId="1" applyNumberFormat="1" applyFont="1" applyBorder="1" applyAlignment="1" applyProtection="1">
      <alignment vertical="top" wrapText="1"/>
      <protection locked="0"/>
    </xf>
    <xf numFmtId="41" fontId="2" fillId="0" borderId="0" xfId="0" applyNumberFormat="1" applyFont="1" applyAlignment="1" applyProtection="1">
      <alignment vertical="top" wrapText="1"/>
      <protection locked="0"/>
    </xf>
    <xf numFmtId="0" fontId="32" fillId="0" borderId="5" xfId="0" applyFont="1" applyBorder="1" applyAlignment="1" applyProtection="1">
      <alignment horizontal="left" vertical="top" wrapText="1"/>
      <protection locked="0"/>
    </xf>
    <xf numFmtId="41" fontId="36" fillId="0" borderId="5" xfId="1" applyNumberFormat="1" applyFont="1" applyFill="1" applyBorder="1" applyProtection="1">
      <protection locked="0"/>
    </xf>
    <xf numFmtId="41" fontId="36" fillId="0" borderId="0" xfId="1" applyNumberFormat="1" applyFont="1" applyFill="1" applyBorder="1" applyProtection="1">
      <protection locked="0"/>
    </xf>
    <xf numFmtId="41" fontId="35" fillId="0" borderId="0" xfId="1" applyNumberFormat="1" applyFont="1" applyFill="1" applyBorder="1" applyAlignment="1" applyProtection="1">
      <alignment horizontal="left" vertical="top" wrapText="1"/>
      <protection locked="0"/>
    </xf>
    <xf numFmtId="41" fontId="35" fillId="0" borderId="0" xfId="0" applyNumberFormat="1" applyFont="1" applyAlignment="1" applyProtection="1">
      <alignment horizontal="left" wrapText="1"/>
      <protection locked="0"/>
    </xf>
    <xf numFmtId="41" fontId="35" fillId="0" borderId="0" xfId="1" applyNumberFormat="1" applyFont="1" applyBorder="1" applyAlignment="1" applyProtection="1">
      <alignment horizontal="left" vertical="top" wrapText="1"/>
      <protection locked="0"/>
    </xf>
    <xf numFmtId="0" fontId="4" fillId="0" borderId="0" xfId="0" applyFont="1" applyAlignment="1" applyProtection="1">
      <alignment horizontal="left"/>
      <protection locked="0"/>
    </xf>
    <xf numFmtId="0" fontId="1" fillId="0" borderId="0" xfId="0" applyFont="1" applyAlignment="1" applyProtection="1">
      <alignment horizontal="center"/>
      <protection locked="0"/>
    </xf>
    <xf numFmtId="0" fontId="19" fillId="0" borderId="0" xfId="0" applyFont="1" applyAlignment="1" applyProtection="1">
      <alignment horizontal="left" vertical="top" wrapText="1"/>
      <protection locked="0"/>
    </xf>
    <xf numFmtId="0" fontId="3" fillId="0" borderId="0" xfId="0" applyFont="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0" fontId="2" fillId="0" borderId="0" xfId="0" applyFont="1" applyAlignment="1" applyProtection="1">
      <alignment horizontal="right" vertical="top" wrapText="1"/>
      <protection locked="0"/>
    </xf>
    <xf numFmtId="0" fontId="6" fillId="0" borderId="0" xfId="0" applyFont="1" applyAlignment="1" applyProtection="1">
      <alignment vertical="top" wrapText="1"/>
      <protection locked="0"/>
    </xf>
    <xf numFmtId="0" fontId="5" fillId="0" borderId="0" xfId="0" applyFont="1" applyAlignment="1" applyProtection="1">
      <alignment horizontal="center" vertical="center" wrapText="1"/>
      <protection locked="0"/>
    </xf>
    <xf numFmtId="0" fontId="3" fillId="0" borderId="0" xfId="0" applyFont="1" applyAlignment="1">
      <alignment horizontal="center" vertical="center"/>
    </xf>
    <xf numFmtId="0" fontId="6" fillId="0" borderId="0" xfId="0" applyFont="1" applyAlignment="1" applyProtection="1">
      <alignment horizontal="center" vertical="top" wrapText="1"/>
      <protection locked="0"/>
    </xf>
    <xf numFmtId="0" fontId="6" fillId="0" borderId="0" xfId="0" applyFont="1" applyAlignment="1" applyProtection="1">
      <alignment wrapText="1"/>
      <protection locked="0"/>
    </xf>
    <xf numFmtId="41" fontId="1" fillId="0" borderId="0" xfId="1" applyNumberFormat="1" applyFont="1" applyAlignment="1" applyProtection="1">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166" fontId="13" fillId="2" borderId="0" xfId="0" applyNumberFormat="1" applyFont="1" applyFill="1" applyAlignment="1" applyProtection="1">
      <alignment horizontal="left" vertical="center"/>
      <protection locked="0"/>
    </xf>
    <xf numFmtId="41" fontId="36" fillId="0" borderId="5" xfId="1" applyNumberFormat="1" applyFont="1" applyFill="1" applyBorder="1" applyAlignment="1" applyProtection="1">
      <alignment vertical="top" wrapText="1"/>
      <protection locked="0"/>
    </xf>
    <xf numFmtId="41" fontId="35" fillId="0" borderId="5" xfId="1" applyNumberFormat="1" applyFont="1" applyFill="1" applyBorder="1" applyAlignment="1" applyProtection="1">
      <alignment wrapText="1"/>
      <protection locked="0"/>
    </xf>
    <xf numFmtId="41" fontId="35" fillId="0" borderId="0" xfId="1" applyNumberFormat="1" applyFont="1" applyFill="1" applyAlignment="1" applyProtection="1">
      <alignment wrapText="1"/>
      <protection locked="0"/>
    </xf>
    <xf numFmtId="41" fontId="35" fillId="0" borderId="0" xfId="1" applyNumberFormat="1" applyFont="1" applyFill="1" applyBorder="1" applyAlignment="1" applyProtection="1">
      <alignment wrapText="1"/>
      <protection locked="0"/>
    </xf>
    <xf numFmtId="0" fontId="33" fillId="0" borderId="20" xfId="0" applyFont="1" applyBorder="1" applyAlignment="1" applyProtection="1">
      <alignment vertical="top" wrapText="1"/>
      <protection locked="0"/>
    </xf>
    <xf numFmtId="0" fontId="33" fillId="0" borderId="0" xfId="0" applyFont="1" applyAlignment="1" applyProtection="1">
      <alignment vertical="top" wrapText="1"/>
      <protection locked="0"/>
    </xf>
    <xf numFmtId="0" fontId="33" fillId="0" borderId="21" xfId="0" applyFont="1" applyBorder="1" applyAlignment="1" applyProtection="1">
      <alignment vertical="top" wrapText="1"/>
      <protection locked="0"/>
    </xf>
    <xf numFmtId="0" fontId="33" fillId="0" borderId="4" xfId="0" applyFont="1" applyBorder="1" applyAlignment="1" applyProtection="1">
      <alignment vertical="top" wrapText="1"/>
      <protection locked="0"/>
    </xf>
    <xf numFmtId="0" fontId="27" fillId="0" borderId="0" xfId="0" applyFont="1" applyAlignment="1" applyProtection="1">
      <alignment horizontal="center" vertical="center"/>
      <protection locked="0"/>
    </xf>
    <xf numFmtId="0" fontId="20" fillId="0" borderId="17" xfId="0" applyFont="1" applyBorder="1" applyAlignment="1" applyProtection="1">
      <alignment horizontal="center" vertical="top"/>
      <protection locked="0"/>
    </xf>
    <xf numFmtId="0" fontId="15" fillId="0" borderId="1" xfId="0" applyFont="1" applyBorder="1" applyAlignment="1" applyProtection="1">
      <alignment horizontal="center" vertical="top"/>
      <protection locked="0"/>
    </xf>
    <xf numFmtId="0" fontId="15" fillId="0" borderId="18" xfId="0" applyFont="1" applyBorder="1" applyAlignment="1" applyProtection="1">
      <alignment horizontal="center" vertical="top"/>
      <protection locked="0"/>
    </xf>
    <xf numFmtId="0" fontId="16" fillId="0" borderId="0" xfId="0" applyFont="1" applyAlignment="1" applyProtection="1">
      <alignment horizontal="center" vertical="top"/>
      <protection locked="0"/>
    </xf>
    <xf numFmtId="0" fontId="4" fillId="0" borderId="0" xfId="0" applyFont="1" applyAlignment="1" applyProtection="1">
      <alignment horizontal="left" vertical="top" wrapText="1"/>
      <protection locked="0"/>
    </xf>
    <xf numFmtId="0" fontId="3" fillId="0" borderId="19"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16" fillId="0" borderId="21" xfId="0" applyFont="1" applyBorder="1" applyAlignment="1" applyProtection="1">
      <alignment horizontal="center" vertical="top" wrapText="1"/>
      <protection locked="0"/>
    </xf>
    <xf numFmtId="0" fontId="16" fillId="0" borderId="4" xfId="0" applyFont="1" applyBorder="1" applyAlignment="1" applyProtection="1">
      <alignment horizontal="center" vertical="top" wrapText="1"/>
      <protection locked="0"/>
    </xf>
    <xf numFmtId="0" fontId="16" fillId="0" borderId="22" xfId="0" applyFont="1" applyBorder="1" applyAlignment="1" applyProtection="1">
      <alignment horizontal="center" vertical="top" wrapText="1"/>
      <protection locked="0"/>
    </xf>
    <xf numFmtId="0" fontId="3" fillId="0" borderId="0" xfId="0" applyFont="1" applyAlignment="1" applyProtection="1">
      <alignment horizontal="center" vertical="center" wrapText="1"/>
      <protection locked="0"/>
    </xf>
    <xf numFmtId="166" fontId="3" fillId="0" borderId="4" xfId="0" applyNumberFormat="1" applyFont="1" applyBorder="1" applyAlignment="1" applyProtection="1">
      <alignment horizontal="center" vertical="center"/>
      <protection locked="0"/>
    </xf>
    <xf numFmtId="166" fontId="3"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0" fontId="16" fillId="0" borderId="0" xfId="0" applyFont="1" applyAlignment="1" applyProtection="1">
      <alignment horizontal="left" vertical="top" wrapText="1"/>
      <protection locked="0"/>
    </xf>
    <xf numFmtId="41" fontId="4" fillId="0" borderId="0" xfId="1" applyNumberFormat="1" applyFont="1" applyFill="1" applyAlignment="1" applyProtection="1">
      <alignment horizontal="left"/>
      <protection locked="0"/>
    </xf>
    <xf numFmtId="0" fontId="2" fillId="0" borderId="0" xfId="0" applyFont="1" applyAlignment="1" applyProtection="1">
      <alignment horizontal="right" vertical="top" wrapText="1"/>
      <protection locked="0"/>
    </xf>
    <xf numFmtId="0" fontId="6" fillId="0" borderId="0" xfId="0" applyFont="1" applyAlignment="1" applyProtection="1">
      <alignment vertical="top" wrapText="1"/>
      <protection locked="0"/>
    </xf>
    <xf numFmtId="41" fontId="17" fillId="0" borderId="0" xfId="1" applyNumberFormat="1" applyFont="1" applyBorder="1" applyAlignment="1" applyProtection="1">
      <alignment horizontal="center" wrapText="1"/>
      <protection locked="0"/>
    </xf>
    <xf numFmtId="41" fontId="5" fillId="0" borderId="0" xfId="1" applyNumberFormat="1" applyFont="1" applyBorder="1" applyAlignment="1" applyProtection="1">
      <alignment horizontal="right" vertical="top" wrapText="1"/>
      <protection locked="0"/>
    </xf>
    <xf numFmtId="41" fontId="2" fillId="0" borderId="5" xfId="1" applyNumberFormat="1" applyFont="1" applyBorder="1" applyAlignment="1" applyProtection="1">
      <alignment horizontal="left" vertical="top" wrapText="1"/>
      <protection locked="0"/>
    </xf>
    <xf numFmtId="0" fontId="5" fillId="0" borderId="0" xfId="0" applyFont="1" applyAlignment="1" applyProtection="1">
      <alignment horizontal="center" vertical="center" wrapText="1"/>
      <protection locked="0"/>
    </xf>
    <xf numFmtId="0" fontId="3" fillId="0" borderId="0" xfId="0" applyFont="1" applyAlignment="1">
      <alignment horizontal="center" vertical="center"/>
    </xf>
    <xf numFmtId="0" fontId="3" fillId="0" borderId="4" xfId="0" applyFont="1" applyBorder="1" applyAlignment="1">
      <alignment horizontal="center" vertical="center"/>
    </xf>
    <xf numFmtId="0" fontId="22" fillId="0" borderId="0" xfId="0" applyFont="1" applyAlignment="1" applyProtection="1">
      <alignment horizontal="center" wrapText="1"/>
      <protection locked="0"/>
    </xf>
    <xf numFmtId="41" fontId="24" fillId="0" borderId="4" xfId="1" applyNumberFormat="1" applyFont="1" applyBorder="1" applyAlignment="1" applyProtection="1">
      <alignment horizontal="right" vertical="top" wrapText="1"/>
      <protection locked="0"/>
    </xf>
    <xf numFmtId="41" fontId="2" fillId="0" borderId="5" xfId="1" applyNumberFormat="1" applyFont="1" applyBorder="1" applyAlignment="1" applyProtection="1">
      <alignment horizontal="left" wrapText="1"/>
      <protection locked="0"/>
    </xf>
    <xf numFmtId="0" fontId="2" fillId="0" borderId="17" xfId="0" applyFont="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18" xfId="0" applyFont="1" applyBorder="1" applyAlignment="1" applyProtection="1">
      <alignment horizontal="center" wrapText="1"/>
      <protection locked="0"/>
    </xf>
    <xf numFmtId="0" fontId="6" fillId="0" borderId="0" xfId="0" applyFont="1" applyAlignment="1" applyProtection="1">
      <alignment horizontal="center" vertical="top" wrapText="1"/>
      <protection locked="0"/>
    </xf>
    <xf numFmtId="0" fontId="6" fillId="0" borderId="0" xfId="0" applyFont="1" applyAlignment="1" applyProtection="1">
      <alignment wrapText="1"/>
      <protection locked="0"/>
    </xf>
    <xf numFmtId="41" fontId="1" fillId="0" borderId="0" xfId="1" applyNumberFormat="1" applyFont="1" applyAlignment="1" applyProtection="1">
      <protection locked="0"/>
    </xf>
    <xf numFmtId="0" fontId="2" fillId="0" borderId="17"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18" xfId="0" applyFont="1" applyBorder="1" applyAlignment="1" applyProtection="1">
      <alignment horizontal="center"/>
      <protection locked="0"/>
    </xf>
    <xf numFmtId="0" fontId="19" fillId="0" borderId="23" xfId="0" applyFont="1" applyBorder="1" applyAlignment="1" applyProtection="1">
      <alignment vertical="top" wrapText="1"/>
      <protection locked="0"/>
    </xf>
    <xf numFmtId="0" fontId="21" fillId="0" borderId="23" xfId="0" applyFont="1" applyBorder="1" applyAlignment="1" applyProtection="1">
      <alignment vertical="top" wrapText="1"/>
      <protection locked="0"/>
    </xf>
    <xf numFmtId="41" fontId="1" fillId="0" borderId="0" xfId="1" applyNumberFormat="1" applyFont="1" applyBorder="1" applyAlignment="1" applyProtection="1">
      <protection locked="0"/>
    </xf>
    <xf numFmtId="41" fontId="3" fillId="0" borderId="24" xfId="1" applyNumberFormat="1" applyFont="1" applyBorder="1" applyAlignment="1" applyProtection="1">
      <alignment horizontal="left" vertical="center" wrapText="1"/>
      <protection locked="0"/>
    </xf>
    <xf numFmtId="0" fontId="1" fillId="0" borderId="0" xfId="0" applyFont="1" applyAlignment="1" applyProtection="1">
      <alignment horizontal="left" wrapText="1"/>
      <protection locked="0"/>
    </xf>
    <xf numFmtId="167" fontId="13" fillId="2" borderId="0" xfId="0" applyNumberFormat="1" applyFont="1" applyFill="1" applyAlignment="1" applyProtection="1">
      <alignment horizontal="left" vertical="center"/>
      <protection locked="0"/>
    </xf>
    <xf numFmtId="0" fontId="2" fillId="0" borderId="17"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18" xfId="0" applyFont="1" applyBorder="1" applyAlignment="1" applyProtection="1">
      <alignment horizontal="center" vertical="top" wrapText="1"/>
      <protection locked="0"/>
    </xf>
    <xf numFmtId="0" fontId="2" fillId="0" borderId="17" xfId="0" applyFont="1" applyBorder="1" applyAlignment="1">
      <alignment horizontal="center"/>
    </xf>
    <xf numFmtId="0" fontId="2" fillId="0" borderId="1" xfId="0" applyFont="1" applyBorder="1" applyAlignment="1">
      <alignment horizontal="center"/>
    </xf>
    <xf numFmtId="0" fontId="2" fillId="0" borderId="18" xfId="0" applyFont="1" applyBorder="1" applyAlignment="1">
      <alignment horizontal="center"/>
    </xf>
    <xf numFmtId="0" fontId="2" fillId="0" borderId="17" xfId="0" applyFont="1" applyBorder="1" applyAlignment="1">
      <alignment horizontal="center" vertical="center"/>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19" fillId="0" borderId="0" xfId="0" applyFont="1" applyAlignment="1" applyProtection="1">
      <alignment horizontal="left" vertical="top"/>
      <protection locked="0"/>
    </xf>
    <xf numFmtId="0" fontId="2" fillId="0" borderId="25" xfId="1" applyNumberFormat="1" applyFont="1" applyBorder="1" applyAlignment="1" applyProtection="1">
      <alignment horizontal="center"/>
      <protection locked="0"/>
    </xf>
    <xf numFmtId="0" fontId="2" fillId="0" borderId="24" xfId="1" applyNumberFormat="1" applyFont="1" applyBorder="1" applyAlignment="1" applyProtection="1">
      <alignment horizontal="center"/>
      <protection locked="0"/>
    </xf>
    <xf numFmtId="0" fontId="2" fillId="0" borderId="26" xfId="1" applyNumberFormat="1" applyFont="1" applyBorder="1" applyAlignment="1" applyProtection="1">
      <alignment horizontal="center"/>
      <protection locked="0"/>
    </xf>
    <xf numFmtId="0" fontId="2" fillId="0" borderId="20" xfId="1" applyNumberFormat="1" applyFont="1" applyBorder="1" applyAlignment="1" applyProtection="1">
      <alignment horizontal="center"/>
      <protection locked="0"/>
    </xf>
    <xf numFmtId="0" fontId="2" fillId="0" borderId="0" xfId="1" applyNumberFormat="1" applyFont="1" applyBorder="1" applyAlignment="1" applyProtection="1">
      <alignment horizontal="center"/>
      <protection locked="0"/>
    </xf>
    <xf numFmtId="0" fontId="2" fillId="0" borderId="23" xfId="1" applyNumberFormat="1" applyFont="1" applyBorder="1" applyAlignment="1" applyProtection="1">
      <alignment horizontal="center"/>
      <protection locked="0"/>
    </xf>
    <xf numFmtId="0" fontId="2" fillId="0" borderId="21" xfId="1" applyNumberFormat="1" applyFont="1" applyBorder="1" applyAlignment="1" applyProtection="1">
      <alignment horizontal="center"/>
      <protection locked="0"/>
    </xf>
    <xf numFmtId="0" fontId="2" fillId="0" borderId="4" xfId="1" applyNumberFormat="1" applyFont="1" applyBorder="1" applyAlignment="1" applyProtection="1">
      <alignment horizontal="center"/>
      <protection locked="0"/>
    </xf>
    <xf numFmtId="0" fontId="2" fillId="0" borderId="22" xfId="1" applyNumberFormat="1" applyFont="1" applyBorder="1" applyAlignment="1" applyProtection="1">
      <alignment horizontal="center"/>
      <protection locked="0"/>
    </xf>
    <xf numFmtId="0" fontId="1" fillId="0" borderId="0" xfId="0" applyFont="1" applyAlignment="1" applyProtection="1">
      <alignment horizontal="center"/>
      <protection locked="0"/>
    </xf>
    <xf numFmtId="0" fontId="1" fillId="0" borderId="4" xfId="0" applyFont="1" applyBorder="1" applyAlignment="1" applyProtection="1">
      <alignment horizontal="center"/>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41" fontId="2" fillId="0" borderId="17" xfId="1" applyNumberFormat="1" applyFont="1" applyBorder="1" applyAlignment="1" applyProtection="1">
      <alignment horizontal="left" wrapText="1"/>
      <protection locked="0"/>
    </xf>
    <xf numFmtId="41" fontId="2" fillId="0" borderId="1" xfId="1" applyNumberFormat="1" applyFont="1" applyBorder="1" applyAlignment="1" applyProtection="1">
      <alignment horizontal="left" wrapText="1"/>
      <protection locked="0"/>
    </xf>
    <xf numFmtId="41" fontId="2" fillId="0" borderId="18" xfId="1" applyNumberFormat="1" applyFont="1" applyBorder="1" applyAlignment="1" applyProtection="1">
      <alignment horizontal="left" wrapText="1"/>
      <protection locked="0"/>
    </xf>
    <xf numFmtId="41" fontId="2" fillId="0" borderId="21" xfId="1" applyNumberFormat="1" applyFont="1" applyBorder="1" applyAlignment="1" applyProtection="1">
      <alignment horizontal="left" wrapText="1"/>
      <protection locked="0"/>
    </xf>
    <xf numFmtId="41" fontId="2" fillId="0" borderId="4" xfId="1" applyNumberFormat="1" applyFont="1" applyBorder="1" applyAlignment="1" applyProtection="1">
      <alignment horizontal="left" wrapText="1"/>
      <protection locked="0"/>
    </xf>
    <xf numFmtId="41" fontId="2" fillId="0" borderId="22" xfId="1" applyNumberFormat="1" applyFont="1" applyBorder="1" applyAlignment="1" applyProtection="1">
      <alignment horizontal="left" wrapText="1"/>
      <protection locked="0"/>
    </xf>
    <xf numFmtId="0" fontId="2" fillId="0" borderId="17"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18" xfId="0" applyFont="1" applyBorder="1" applyAlignment="1" applyProtection="1">
      <alignment horizontal="left" wrapText="1"/>
      <protection locked="0"/>
    </xf>
    <xf numFmtId="165" fontId="3" fillId="0" borderId="8" xfId="1" applyNumberFormat="1" applyFont="1" applyBorder="1" applyAlignment="1" applyProtection="1">
      <alignment horizontal="center" vertical="center" wrapText="1"/>
      <protection locked="0"/>
    </xf>
    <xf numFmtId="165" fontId="3" fillId="0" borderId="6" xfId="1" applyNumberFormat="1" applyFont="1" applyBorder="1" applyAlignment="1" applyProtection="1">
      <alignment horizontal="center" vertical="center" wrapText="1"/>
      <protection locked="0"/>
    </xf>
    <xf numFmtId="0" fontId="32" fillId="0" borderId="25" xfId="1" applyNumberFormat="1" applyFont="1" applyFill="1" applyBorder="1" applyAlignment="1" applyProtection="1">
      <alignment horizontal="left" vertical="top" wrapText="1"/>
      <protection locked="0"/>
    </xf>
    <xf numFmtId="0" fontId="32" fillId="0" borderId="24" xfId="1" applyNumberFormat="1" applyFont="1" applyFill="1" applyBorder="1" applyAlignment="1" applyProtection="1">
      <alignment horizontal="left" vertical="top" wrapText="1"/>
      <protection locked="0"/>
    </xf>
    <xf numFmtId="0" fontId="32" fillId="0" borderId="26" xfId="1" applyNumberFormat="1" applyFont="1" applyFill="1" applyBorder="1" applyAlignment="1" applyProtection="1">
      <alignment horizontal="left" vertical="top" wrapText="1"/>
      <protection locked="0"/>
    </xf>
    <xf numFmtId="41" fontId="2" fillId="0" borderId="25" xfId="1" applyNumberFormat="1" applyFont="1" applyBorder="1" applyAlignment="1" applyProtection="1">
      <alignment horizontal="center" vertical="center" wrapText="1"/>
      <protection locked="0"/>
    </xf>
    <xf numFmtId="41" fontId="2" fillId="0" borderId="24" xfId="1" applyNumberFormat="1" applyFont="1" applyBorder="1" applyAlignment="1" applyProtection="1">
      <alignment horizontal="center" vertical="center" wrapText="1"/>
      <protection locked="0"/>
    </xf>
    <xf numFmtId="41" fontId="2" fillId="0" borderId="26" xfId="1" applyNumberFormat="1" applyFont="1" applyBorder="1" applyAlignment="1" applyProtection="1">
      <alignment horizontal="center" vertical="center" wrapText="1"/>
      <protection locked="0"/>
    </xf>
    <xf numFmtId="41" fontId="2" fillId="0" borderId="21" xfId="1" applyNumberFormat="1" applyFont="1" applyBorder="1" applyAlignment="1" applyProtection="1">
      <alignment horizontal="center" vertical="center" wrapText="1"/>
      <protection locked="0"/>
    </xf>
    <xf numFmtId="41" fontId="2" fillId="0" borderId="4" xfId="1" applyNumberFormat="1" applyFont="1" applyBorder="1" applyAlignment="1" applyProtection="1">
      <alignment horizontal="center" vertical="center" wrapText="1"/>
      <protection locked="0"/>
    </xf>
    <xf numFmtId="41" fontId="2" fillId="0" borderId="22" xfId="1" applyNumberFormat="1" applyFont="1" applyBorder="1" applyAlignment="1" applyProtection="1">
      <alignment horizontal="center" vertical="center" wrapText="1"/>
      <protection locked="0"/>
    </xf>
    <xf numFmtId="11" fontId="3" fillId="0" borderId="8" xfId="1" applyNumberFormat="1" applyFont="1" applyBorder="1" applyAlignment="1" applyProtection="1">
      <alignment horizontal="center" vertical="center" wrapText="1"/>
      <protection locked="0"/>
    </xf>
    <xf numFmtId="11" fontId="3" fillId="0" borderId="6" xfId="1" applyNumberFormat="1" applyFont="1" applyBorder="1" applyAlignment="1" applyProtection="1">
      <alignment horizontal="center" vertical="center" wrapText="1"/>
      <protection locked="0"/>
    </xf>
    <xf numFmtId="0" fontId="22" fillId="0" borderId="4" xfId="0" applyFont="1" applyBorder="1" applyAlignment="1" applyProtection="1">
      <alignment horizontal="center" vertical="center" wrapText="1"/>
      <protection locked="0"/>
    </xf>
    <xf numFmtId="0" fontId="22" fillId="0" borderId="4" xfId="0" applyFont="1" applyBorder="1" applyAlignment="1" applyProtection="1">
      <alignment horizontal="center" wrapText="1"/>
      <protection locked="0"/>
    </xf>
    <xf numFmtId="0" fontId="4" fillId="0" borderId="0" xfId="0" applyFont="1" applyAlignment="1" applyProtection="1">
      <alignment horizontal="left"/>
      <protection locked="0"/>
    </xf>
    <xf numFmtId="166" fontId="13" fillId="2" borderId="0" xfId="0" applyNumberFormat="1" applyFont="1" applyFill="1" applyAlignment="1" applyProtection="1">
      <alignment horizontal="left" vertical="center"/>
      <protection locked="0"/>
    </xf>
    <xf numFmtId="0" fontId="32" fillId="4" borderId="25" xfId="1" applyNumberFormat="1" applyFont="1" applyFill="1" applyBorder="1" applyAlignment="1" applyProtection="1">
      <alignment horizontal="left" vertical="top" wrapText="1"/>
      <protection locked="0"/>
    </xf>
    <xf numFmtId="0" fontId="32" fillId="4" borderId="24" xfId="1" applyNumberFormat="1" applyFont="1" applyFill="1" applyBorder="1" applyAlignment="1" applyProtection="1">
      <alignment horizontal="left" vertical="top" wrapText="1"/>
      <protection locked="0"/>
    </xf>
    <xf numFmtId="0" fontId="32" fillId="4" borderId="26" xfId="1" applyNumberFormat="1" applyFont="1" applyFill="1" applyBorder="1" applyAlignment="1" applyProtection="1">
      <alignment horizontal="left" vertical="top" wrapText="1"/>
      <protection locked="0"/>
    </xf>
    <xf numFmtId="0" fontId="32" fillId="4" borderId="20" xfId="1" applyNumberFormat="1" applyFont="1" applyFill="1" applyBorder="1" applyAlignment="1" applyProtection="1">
      <alignment horizontal="left" vertical="top" wrapText="1"/>
      <protection locked="0"/>
    </xf>
    <xf numFmtId="0" fontId="32" fillId="4" borderId="0" xfId="1" applyNumberFormat="1" applyFont="1" applyFill="1" applyAlignment="1" applyProtection="1">
      <alignment horizontal="left" vertical="top" wrapText="1"/>
      <protection locked="0"/>
    </xf>
    <xf numFmtId="0" fontId="32" fillId="4" borderId="23" xfId="1" applyNumberFormat="1" applyFont="1" applyFill="1" applyBorder="1" applyAlignment="1" applyProtection="1">
      <alignment horizontal="left" vertical="top" wrapText="1"/>
      <protection locked="0"/>
    </xf>
    <xf numFmtId="0" fontId="32" fillId="4" borderId="21" xfId="1" applyNumberFormat="1" applyFont="1" applyFill="1" applyBorder="1" applyAlignment="1" applyProtection="1">
      <alignment horizontal="left" vertical="top" wrapText="1"/>
      <protection locked="0"/>
    </xf>
    <xf numFmtId="0" fontId="32" fillId="4" borderId="4" xfId="1" applyNumberFormat="1" applyFont="1" applyFill="1" applyBorder="1" applyAlignment="1" applyProtection="1">
      <alignment horizontal="left" vertical="top" wrapText="1"/>
      <protection locked="0"/>
    </xf>
    <xf numFmtId="0" fontId="32" fillId="4" borderId="22" xfId="1" applyNumberFormat="1" applyFont="1" applyFill="1" applyBorder="1" applyAlignment="1" applyProtection="1">
      <alignment horizontal="left" vertical="top" wrapText="1"/>
      <protection locked="0"/>
    </xf>
    <xf numFmtId="0" fontId="3" fillId="0" borderId="0" xfId="0" applyFont="1" applyAlignment="1" applyProtection="1">
      <alignment horizontal="right" vertical="top" wrapText="1"/>
      <protection locked="0"/>
    </xf>
    <xf numFmtId="41" fontId="2" fillId="0" borderId="25" xfId="1" applyNumberFormat="1" applyFont="1" applyBorder="1" applyAlignment="1" applyProtection="1">
      <alignment horizontal="left" vertical="top" wrapText="1"/>
      <protection locked="0"/>
    </xf>
    <xf numFmtId="41" fontId="2" fillId="0" borderId="24" xfId="1" applyNumberFormat="1" applyFont="1" applyBorder="1" applyAlignment="1" applyProtection="1">
      <alignment horizontal="left" vertical="top" wrapText="1"/>
      <protection locked="0"/>
    </xf>
    <xf numFmtId="41" fontId="2" fillId="0" borderId="26" xfId="1" applyNumberFormat="1" applyFont="1" applyBorder="1" applyAlignment="1" applyProtection="1">
      <alignment horizontal="left" vertical="top" wrapText="1"/>
      <protection locked="0"/>
    </xf>
    <xf numFmtId="41" fontId="2" fillId="0" borderId="21" xfId="1" applyNumberFormat="1" applyFont="1" applyBorder="1" applyAlignment="1" applyProtection="1">
      <alignment horizontal="left" vertical="top" wrapText="1"/>
      <protection locked="0"/>
    </xf>
    <xf numFmtId="41" fontId="2" fillId="0" borderId="4" xfId="1" applyNumberFormat="1" applyFont="1" applyBorder="1" applyAlignment="1" applyProtection="1">
      <alignment horizontal="left" vertical="top" wrapText="1"/>
      <protection locked="0"/>
    </xf>
    <xf numFmtId="41" fontId="2" fillId="0" borderId="22" xfId="1" applyNumberFormat="1" applyFont="1" applyBorder="1" applyAlignment="1" applyProtection="1">
      <alignment horizontal="left" vertical="top" wrapText="1"/>
      <protection locked="0"/>
    </xf>
    <xf numFmtId="0" fontId="19" fillId="0" borderId="0" xfId="0" applyFont="1" applyAlignment="1" applyProtection="1">
      <alignment horizontal="left"/>
      <protection locked="0"/>
    </xf>
    <xf numFmtId="0" fontId="19" fillId="0" borderId="0" xfId="0" applyFont="1" applyAlignment="1" applyProtection="1">
      <alignment horizontal="left" vertical="top" wrapText="1"/>
      <protection locked="0"/>
    </xf>
    <xf numFmtId="0" fontId="4" fillId="0" borderId="0" xfId="0" applyFont="1" applyAlignment="1" applyProtection="1">
      <alignment horizontal="center"/>
      <protection locked="0"/>
    </xf>
    <xf numFmtId="166" fontId="0" fillId="0" borderId="5" xfId="0" applyNumberFormat="1" applyBorder="1" applyAlignment="1">
      <alignment horizontal="center" vertical="center"/>
    </xf>
    <xf numFmtId="0" fontId="45" fillId="0" borderId="17" xfId="0" applyFont="1" applyBorder="1" applyAlignment="1">
      <alignment horizontal="center" vertical="center"/>
    </xf>
    <xf numFmtId="0" fontId="45" fillId="0" borderId="1" xfId="0" applyFont="1" applyBorder="1" applyAlignment="1">
      <alignment horizontal="center" vertical="center"/>
    </xf>
    <xf numFmtId="0" fontId="45" fillId="0" borderId="18" xfId="0" applyFont="1" applyBorder="1" applyAlignment="1">
      <alignment horizontal="center" vertical="center"/>
    </xf>
    <xf numFmtId="0" fontId="33" fillId="0" borderId="25" xfId="0" applyFont="1" applyFill="1" applyBorder="1" applyAlignment="1" applyProtection="1">
      <alignment horizontal="left" vertical="top" wrapText="1"/>
      <protection locked="0"/>
    </xf>
    <xf numFmtId="0" fontId="33" fillId="0" borderId="24" xfId="0" applyFont="1" applyFill="1" applyBorder="1" applyAlignment="1" applyProtection="1">
      <alignment horizontal="left" vertical="top" wrapText="1"/>
      <protection locked="0"/>
    </xf>
    <xf numFmtId="0" fontId="32" fillId="0" borderId="20" xfId="0" applyFont="1" applyFill="1" applyBorder="1" applyAlignment="1">
      <alignment horizontal="left" vertical="top" wrapText="1"/>
    </xf>
    <xf numFmtId="0" fontId="32" fillId="0" borderId="0" xfId="0" applyFont="1" applyFill="1" applyAlignment="1">
      <alignment horizontal="left" vertical="top" wrapText="1"/>
    </xf>
    <xf numFmtId="0" fontId="32" fillId="0" borderId="23" xfId="0" applyFont="1" applyFill="1" applyBorder="1" applyAlignment="1">
      <alignment horizontal="left"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466725</xdr:colOff>
      <xdr:row>29</xdr:row>
      <xdr:rowOff>0</xdr:rowOff>
    </xdr:from>
    <xdr:to>
      <xdr:col>8</xdr:col>
      <xdr:colOff>95250</xdr:colOff>
      <xdr:row>29</xdr:row>
      <xdr:rowOff>0</xdr:rowOff>
    </xdr:to>
    <xdr:sp macro="" textlink="">
      <xdr:nvSpPr>
        <xdr:cNvPr id="2075" name="Rectangle 3">
          <a:extLst>
            <a:ext uri="{FF2B5EF4-FFF2-40B4-BE49-F238E27FC236}">
              <a16:creationId xmlns:a16="http://schemas.microsoft.com/office/drawing/2014/main" id="{00000000-0008-0000-0000-00001B080000}"/>
            </a:ext>
          </a:extLst>
        </xdr:cNvPr>
        <xdr:cNvSpPr>
          <a:spLocks noChangeArrowheads="1"/>
        </xdr:cNvSpPr>
      </xdr:nvSpPr>
      <xdr:spPr bwMode="auto">
        <a:xfrm>
          <a:off x="7029450" y="7686675"/>
          <a:ext cx="0" cy="0"/>
        </a:xfrm>
        <a:prstGeom prst="rect">
          <a:avLst/>
        </a:prstGeom>
        <a:noFill/>
        <a:ln w="9525">
          <a:noFill/>
          <a:miter lim="800000"/>
          <a:headEnd/>
          <a:tailEnd/>
        </a:ln>
      </xdr:spPr>
    </xdr:sp>
    <xdr:clientData/>
  </xdr:twoCellAnchor>
  <xdr:twoCellAnchor>
    <xdr:from>
      <xdr:col>8</xdr:col>
      <xdr:colOff>466725</xdr:colOff>
      <xdr:row>9</xdr:row>
      <xdr:rowOff>133350</xdr:rowOff>
    </xdr:from>
    <xdr:to>
      <xdr:col>8</xdr:col>
      <xdr:colOff>95250</xdr:colOff>
      <xdr:row>9</xdr:row>
      <xdr:rowOff>228600</xdr:rowOff>
    </xdr:to>
    <xdr:sp macro="" textlink="">
      <xdr:nvSpPr>
        <xdr:cNvPr id="2076" name="Rectangle 4">
          <a:extLst>
            <a:ext uri="{FF2B5EF4-FFF2-40B4-BE49-F238E27FC236}">
              <a16:creationId xmlns:a16="http://schemas.microsoft.com/office/drawing/2014/main" id="{00000000-0008-0000-0000-00001C080000}"/>
            </a:ext>
          </a:extLst>
        </xdr:cNvPr>
        <xdr:cNvSpPr>
          <a:spLocks noChangeArrowheads="1"/>
        </xdr:cNvSpPr>
      </xdr:nvSpPr>
      <xdr:spPr bwMode="auto">
        <a:xfrm>
          <a:off x="7029450" y="2705100"/>
          <a:ext cx="0" cy="95250"/>
        </a:xfrm>
        <a:prstGeom prst="rect">
          <a:avLst/>
        </a:prstGeom>
        <a:noFill/>
        <a:ln w="9525">
          <a:noFill/>
          <a:miter lim="800000"/>
          <a:headEnd/>
          <a:tailEnd/>
        </a:ln>
      </xdr:spPr>
    </xdr:sp>
    <xdr:clientData/>
  </xdr:twoCellAnchor>
  <xdr:twoCellAnchor>
    <xdr:from>
      <xdr:col>10</xdr:col>
      <xdr:colOff>285750</xdr:colOff>
      <xdr:row>55</xdr:row>
      <xdr:rowOff>0</xdr:rowOff>
    </xdr:from>
    <xdr:to>
      <xdr:col>10</xdr:col>
      <xdr:colOff>104775</xdr:colOff>
      <xdr:row>55</xdr:row>
      <xdr:rowOff>0</xdr:rowOff>
    </xdr:to>
    <xdr:sp macro="" textlink="">
      <xdr:nvSpPr>
        <xdr:cNvPr id="2077" name="Rectangle 8">
          <a:extLst>
            <a:ext uri="{FF2B5EF4-FFF2-40B4-BE49-F238E27FC236}">
              <a16:creationId xmlns:a16="http://schemas.microsoft.com/office/drawing/2014/main" id="{00000000-0008-0000-0000-00001D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10</xdr:col>
      <xdr:colOff>285750</xdr:colOff>
      <xdr:row>55</xdr:row>
      <xdr:rowOff>0</xdr:rowOff>
    </xdr:from>
    <xdr:to>
      <xdr:col>10</xdr:col>
      <xdr:colOff>104775</xdr:colOff>
      <xdr:row>55</xdr:row>
      <xdr:rowOff>0</xdr:rowOff>
    </xdr:to>
    <xdr:sp macro="" textlink="">
      <xdr:nvSpPr>
        <xdr:cNvPr id="2078" name="Rectangle 10">
          <a:extLst>
            <a:ext uri="{FF2B5EF4-FFF2-40B4-BE49-F238E27FC236}">
              <a16:creationId xmlns:a16="http://schemas.microsoft.com/office/drawing/2014/main" id="{00000000-0008-0000-0000-00001E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3</xdr:col>
      <xdr:colOff>9525</xdr:colOff>
      <xdr:row>5</xdr:row>
      <xdr:rowOff>9525</xdr:rowOff>
    </xdr:from>
    <xdr:to>
      <xdr:col>3</xdr:col>
      <xdr:colOff>571500</xdr:colOff>
      <xdr:row>6</xdr:row>
      <xdr:rowOff>0</xdr:rowOff>
    </xdr:to>
    <xdr:sp macro="" textlink="">
      <xdr:nvSpPr>
        <xdr:cNvPr id="2079" name="Text Box 14">
          <a:extLst>
            <a:ext uri="{FF2B5EF4-FFF2-40B4-BE49-F238E27FC236}">
              <a16:creationId xmlns:a16="http://schemas.microsoft.com/office/drawing/2014/main" id="{00000000-0008-0000-0000-00001F080000}"/>
            </a:ext>
          </a:extLst>
        </xdr:cNvPr>
        <xdr:cNvSpPr txBox="1">
          <a:spLocks noChangeArrowheads="1"/>
        </xdr:cNvSpPr>
      </xdr:nvSpPr>
      <xdr:spPr bwMode="auto">
        <a:xfrm>
          <a:off x="3552825" y="1323975"/>
          <a:ext cx="561975" cy="257175"/>
        </a:xfrm>
        <a:prstGeom prst="rect">
          <a:avLst/>
        </a:prstGeom>
        <a:solidFill>
          <a:srgbClr val="FFFFFF"/>
        </a:solidFill>
        <a:ln w="9525">
          <a:solidFill>
            <a:srgbClr val="000000"/>
          </a:solidFill>
          <a:miter lim="800000"/>
          <a:headEnd/>
          <a:tailEnd/>
        </a:ln>
      </xdr:spPr>
      <xdr:txBody>
        <a:bodyPr/>
        <a:lstStyle/>
        <a:p>
          <a:r>
            <a:rPr lang="en-GB"/>
            <a:t>01</a:t>
          </a:r>
        </a:p>
      </xdr:txBody>
    </xdr:sp>
    <xdr:clientData/>
  </xdr:twoCellAnchor>
  <xdr:twoCellAnchor>
    <xdr:from>
      <xdr:col>3</xdr:col>
      <xdr:colOff>628650</xdr:colOff>
      <xdr:row>5</xdr:row>
      <xdr:rowOff>9525</xdr:rowOff>
    </xdr:from>
    <xdr:to>
      <xdr:col>5</xdr:col>
      <xdr:colOff>209550</xdr:colOff>
      <xdr:row>6</xdr:row>
      <xdr:rowOff>0</xdr:rowOff>
    </xdr:to>
    <xdr:sp macro="" textlink="">
      <xdr:nvSpPr>
        <xdr:cNvPr id="2080" name="Text Box 15">
          <a:extLst>
            <a:ext uri="{FF2B5EF4-FFF2-40B4-BE49-F238E27FC236}">
              <a16:creationId xmlns:a16="http://schemas.microsoft.com/office/drawing/2014/main" id="{00000000-0008-0000-0000-000020080000}"/>
            </a:ext>
          </a:extLst>
        </xdr:cNvPr>
        <xdr:cNvSpPr txBox="1">
          <a:spLocks noChangeArrowheads="1"/>
        </xdr:cNvSpPr>
      </xdr:nvSpPr>
      <xdr:spPr bwMode="auto">
        <a:xfrm>
          <a:off x="4171950" y="1323975"/>
          <a:ext cx="771525" cy="257175"/>
        </a:xfrm>
        <a:prstGeom prst="rect">
          <a:avLst/>
        </a:prstGeom>
        <a:solidFill>
          <a:srgbClr val="FFFFFF"/>
        </a:solidFill>
        <a:ln w="9525">
          <a:solidFill>
            <a:srgbClr val="000000"/>
          </a:solidFill>
          <a:miter lim="800000"/>
          <a:headEnd/>
          <a:tailEnd/>
        </a:ln>
      </xdr:spPr>
      <xdr:txBody>
        <a:bodyPr/>
        <a:lstStyle/>
        <a:p>
          <a:r>
            <a:rPr lang="en-GB"/>
            <a:t>11</a:t>
          </a:r>
        </a:p>
      </xdr:txBody>
    </xdr:sp>
    <xdr:clientData/>
  </xdr:twoCellAnchor>
  <xdr:twoCellAnchor>
    <xdr:from>
      <xdr:col>5</xdr:col>
      <xdr:colOff>266700</xdr:colOff>
      <xdr:row>5</xdr:row>
      <xdr:rowOff>9525</xdr:rowOff>
    </xdr:from>
    <xdr:to>
      <xdr:col>6</xdr:col>
      <xdr:colOff>0</xdr:colOff>
      <xdr:row>6</xdr:row>
      <xdr:rowOff>0</xdr:rowOff>
    </xdr:to>
    <xdr:sp macro="" textlink="">
      <xdr:nvSpPr>
        <xdr:cNvPr id="2081" name="Text Box 16">
          <a:extLst>
            <a:ext uri="{FF2B5EF4-FFF2-40B4-BE49-F238E27FC236}">
              <a16:creationId xmlns:a16="http://schemas.microsoft.com/office/drawing/2014/main" id="{00000000-0008-0000-0000-000021080000}"/>
            </a:ext>
            <a:ext uri="{147F2762-F138-4A5C-976F-8EAC2B608ADB}">
              <a16:predDERef xmlns:a16="http://schemas.microsoft.com/office/drawing/2014/main" pred="{00000000-0008-0000-0000-000020080000}"/>
            </a:ext>
          </a:extLst>
        </xdr:cNvPr>
        <xdr:cNvSpPr txBox="1">
          <a:spLocks noChangeArrowheads="1"/>
        </xdr:cNvSpPr>
      </xdr:nvSpPr>
      <xdr:spPr bwMode="auto">
        <a:xfrm>
          <a:off x="5000625" y="1323975"/>
          <a:ext cx="657225" cy="257175"/>
        </a:xfrm>
        <a:prstGeom prst="rect">
          <a:avLst/>
        </a:prstGeom>
        <a:solidFill>
          <a:srgbClr val="FFFFFF"/>
        </a:solidFill>
        <a:ln w="9525">
          <a:solidFill>
            <a:srgbClr val="000000"/>
          </a:solidFill>
          <a:miter lim="800000"/>
          <a:headEnd/>
          <a:tailEnd/>
        </a:ln>
      </xdr:spPr>
      <xdr:txBody>
        <a:bodyPr/>
        <a:lstStyle/>
        <a:p>
          <a:pPr marL="0" indent="0"/>
          <a:r>
            <a:rPr lang="en-US" sz="1100">
              <a:latin typeface="+mn-lt"/>
              <a:ea typeface="+mn-lt"/>
              <a:cs typeface="+mn-lt"/>
            </a:rPr>
            <a:t>2024</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7620</xdr:colOff>
      <xdr:row>4</xdr:row>
      <xdr:rowOff>0</xdr:rowOff>
    </xdr:from>
    <xdr:to>
      <xdr:col>3</xdr:col>
      <xdr:colOff>567752</xdr:colOff>
      <xdr:row>4</xdr:row>
      <xdr:rowOff>182880</xdr:rowOff>
    </xdr:to>
    <xdr:sp macro="" textlink="">
      <xdr:nvSpPr>
        <xdr:cNvPr id="2065" name="Text Box 17">
          <a:extLst>
            <a:ext uri="{FF2B5EF4-FFF2-40B4-BE49-F238E27FC236}">
              <a16:creationId xmlns:a16="http://schemas.microsoft.com/office/drawing/2014/main" id="{00000000-0008-0000-0000-000011080000}"/>
            </a:ext>
          </a:extLst>
        </xdr:cNvPr>
        <xdr:cNvSpPr txBox="1">
          <a:spLocks noChangeArrowheads="1"/>
        </xdr:cNvSpPr>
      </xdr:nvSpPr>
      <xdr:spPr bwMode="auto">
        <a:xfrm>
          <a:off x="3649980" y="1097280"/>
          <a:ext cx="579120" cy="1828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3</xdr:col>
      <xdr:colOff>628650</xdr:colOff>
      <xdr:row>4</xdr:row>
      <xdr:rowOff>7620</xdr:rowOff>
    </xdr:from>
    <xdr:to>
      <xdr:col>5</xdr:col>
      <xdr:colOff>203803</xdr:colOff>
      <xdr:row>4</xdr:row>
      <xdr:rowOff>182880</xdr:rowOff>
    </xdr:to>
    <xdr:sp macro="" textlink="">
      <xdr:nvSpPr>
        <xdr:cNvPr id="2066" name="Text Box 18">
          <a:extLst>
            <a:ext uri="{FF2B5EF4-FFF2-40B4-BE49-F238E27FC236}">
              <a16:creationId xmlns:a16="http://schemas.microsoft.com/office/drawing/2014/main" id="{00000000-0008-0000-0000-000012080000}"/>
            </a:ext>
          </a:extLst>
        </xdr:cNvPr>
        <xdr:cNvSpPr txBox="1">
          <a:spLocks noChangeArrowheads="1"/>
        </xdr:cNvSpPr>
      </xdr:nvSpPr>
      <xdr:spPr bwMode="auto">
        <a:xfrm>
          <a:off x="4290060" y="1104900"/>
          <a:ext cx="7924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5</xdr:col>
      <xdr:colOff>264795</xdr:colOff>
      <xdr:row>4</xdr:row>
      <xdr:rowOff>7620</xdr:rowOff>
    </xdr:from>
    <xdr:to>
      <xdr:col>5</xdr:col>
      <xdr:colOff>927036</xdr:colOff>
      <xdr:row>4</xdr:row>
      <xdr:rowOff>182880</xdr:rowOff>
    </xdr:to>
    <xdr:sp macro="" textlink="">
      <xdr:nvSpPr>
        <xdr:cNvPr id="2067" name="Text Box 19">
          <a:extLst>
            <a:ext uri="{FF2B5EF4-FFF2-40B4-BE49-F238E27FC236}">
              <a16:creationId xmlns:a16="http://schemas.microsoft.com/office/drawing/2014/main" id="{00000000-0008-0000-0000-000013080000}"/>
            </a:ext>
          </a:extLst>
        </xdr:cNvPr>
        <xdr:cNvSpPr txBox="1">
          <a:spLocks noChangeArrowheads="1"/>
        </xdr:cNvSpPr>
      </xdr:nvSpPr>
      <xdr:spPr bwMode="auto">
        <a:xfrm>
          <a:off x="5143500" y="1104900"/>
          <a:ext cx="6781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endParaRPr lang="en-GB" sz="1000" b="0" i="0" u="none" strike="noStrike" baseline="0">
            <a:solidFill>
              <a:srgbClr val="000000"/>
            </a:solidFill>
            <a:latin typeface="Arial"/>
            <a:cs typeface="Arial"/>
          </a:endParaRPr>
        </a:p>
        <a:p>
          <a:pPr algn="ctr" rtl="0">
            <a:defRPr sz="1000"/>
          </a:pPr>
          <a:r>
            <a:rPr lang="en-GB" sz="1000" b="0" i="0" u="none" strike="noStrike" baseline="0">
              <a:solidFill>
                <a:srgbClr val="000000"/>
              </a:solidFill>
              <a:latin typeface="Arial"/>
              <a:cs typeface="Arial"/>
            </a:rPr>
            <a:t>Year </a:t>
          </a:r>
        </a:p>
      </xdr:txBody>
    </xdr:sp>
    <xdr:clientData/>
  </xdr:twoCellAnchor>
  <xdr:twoCellAnchor>
    <xdr:from>
      <xdr:col>7</xdr:col>
      <xdr:colOff>7620</xdr:colOff>
      <xdr:row>4</xdr:row>
      <xdr:rowOff>7620</xdr:rowOff>
    </xdr:from>
    <xdr:to>
      <xdr:col>7</xdr:col>
      <xdr:colOff>592394</xdr:colOff>
      <xdr:row>4</xdr:row>
      <xdr:rowOff>185121</xdr:rowOff>
    </xdr:to>
    <xdr:sp macro="" textlink="">
      <xdr:nvSpPr>
        <xdr:cNvPr id="2068" name="Text Box 20">
          <a:extLst>
            <a:ext uri="{FF2B5EF4-FFF2-40B4-BE49-F238E27FC236}">
              <a16:creationId xmlns:a16="http://schemas.microsoft.com/office/drawing/2014/main" id="{00000000-0008-0000-0000-000014080000}"/>
            </a:ext>
          </a:extLst>
        </xdr:cNvPr>
        <xdr:cNvSpPr txBox="1">
          <a:spLocks noChangeArrowheads="1"/>
        </xdr:cNvSpPr>
      </xdr:nvSpPr>
      <xdr:spPr bwMode="auto">
        <a:xfrm>
          <a:off x="6073140" y="1104900"/>
          <a:ext cx="594360" cy="16764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7</xdr:col>
      <xdr:colOff>651510</xdr:colOff>
      <xdr:row>4</xdr:row>
      <xdr:rowOff>17145</xdr:rowOff>
    </xdr:from>
    <xdr:to>
      <xdr:col>9</xdr:col>
      <xdr:colOff>312436</xdr:colOff>
      <xdr:row>4</xdr:row>
      <xdr:rowOff>192405</xdr:rowOff>
    </xdr:to>
    <xdr:sp macro="" textlink="">
      <xdr:nvSpPr>
        <xdr:cNvPr id="2069" name="Text Box 21">
          <a:extLst>
            <a:ext uri="{FF2B5EF4-FFF2-40B4-BE49-F238E27FC236}">
              <a16:creationId xmlns:a16="http://schemas.microsoft.com/office/drawing/2014/main" id="{00000000-0008-0000-0000-000015080000}"/>
            </a:ext>
            <a:ext uri="{147F2762-F138-4A5C-976F-8EAC2B608ADB}">
              <a16:predDERef xmlns:a16="http://schemas.microsoft.com/office/drawing/2014/main" pred="{00000000-0008-0000-0000-000014080000}"/>
            </a:ext>
          </a:extLst>
        </xdr:cNvPr>
        <xdr:cNvSpPr txBox="1">
          <a:spLocks noChangeArrowheads="1"/>
        </xdr:cNvSpPr>
      </xdr:nvSpPr>
      <xdr:spPr bwMode="auto">
        <a:xfrm>
          <a:off x="6547485" y="1122045"/>
          <a:ext cx="794401"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9</xdr:col>
      <xdr:colOff>363855</xdr:colOff>
      <xdr:row>4</xdr:row>
      <xdr:rowOff>7620</xdr:rowOff>
    </xdr:from>
    <xdr:to>
      <xdr:col>9</xdr:col>
      <xdr:colOff>1066774</xdr:colOff>
      <xdr:row>4</xdr:row>
      <xdr:rowOff>182880</xdr:rowOff>
    </xdr:to>
    <xdr:sp macro="" textlink="">
      <xdr:nvSpPr>
        <xdr:cNvPr id="2070" name="Text Box 22">
          <a:extLst>
            <a:ext uri="{FF2B5EF4-FFF2-40B4-BE49-F238E27FC236}">
              <a16:creationId xmlns:a16="http://schemas.microsoft.com/office/drawing/2014/main" id="{00000000-0008-0000-0000-000016080000}"/>
            </a:ext>
          </a:extLst>
        </xdr:cNvPr>
        <xdr:cNvSpPr txBox="1">
          <a:spLocks noChangeArrowheads="1"/>
        </xdr:cNvSpPr>
      </xdr:nvSpPr>
      <xdr:spPr bwMode="auto">
        <a:xfrm>
          <a:off x="7604760" y="1104900"/>
          <a:ext cx="72390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p>
      </xdr:txBody>
    </xdr:sp>
    <xdr:clientData/>
  </xdr:twoCellAnchor>
  <xdr:twoCellAnchor>
    <xdr:from>
      <xdr:col>7</xdr:col>
      <xdr:colOff>9525</xdr:colOff>
      <xdr:row>5</xdr:row>
      <xdr:rowOff>9525</xdr:rowOff>
    </xdr:from>
    <xdr:to>
      <xdr:col>7</xdr:col>
      <xdr:colOff>590550</xdr:colOff>
      <xdr:row>6</xdr:row>
      <xdr:rowOff>0</xdr:rowOff>
    </xdr:to>
    <xdr:sp macro="" textlink="">
      <xdr:nvSpPr>
        <xdr:cNvPr id="2088" name="Text Box 23">
          <a:extLst>
            <a:ext uri="{FF2B5EF4-FFF2-40B4-BE49-F238E27FC236}">
              <a16:creationId xmlns:a16="http://schemas.microsoft.com/office/drawing/2014/main" id="{00000000-0008-0000-0000-000028080000}"/>
            </a:ext>
            <a:ext uri="{147F2762-F138-4A5C-976F-8EAC2B608ADB}">
              <a16:predDERef xmlns:a16="http://schemas.microsoft.com/office/drawing/2014/main" pred="{00000000-0008-0000-0000-000016080000}"/>
            </a:ext>
          </a:extLst>
        </xdr:cNvPr>
        <xdr:cNvSpPr txBox="1">
          <a:spLocks noChangeArrowheads="1"/>
        </xdr:cNvSpPr>
      </xdr:nvSpPr>
      <xdr:spPr bwMode="auto">
        <a:xfrm>
          <a:off x="5905500" y="1323975"/>
          <a:ext cx="581025" cy="257175"/>
        </a:xfrm>
        <a:prstGeom prst="rect">
          <a:avLst/>
        </a:prstGeom>
        <a:solidFill>
          <a:srgbClr val="FFFFFF"/>
        </a:solidFill>
        <a:ln w="9525">
          <a:solidFill>
            <a:srgbClr val="000000"/>
          </a:solidFill>
          <a:miter lim="800000"/>
          <a:headEnd/>
          <a:tailEnd/>
        </a:ln>
      </xdr:spPr>
      <xdr:txBody>
        <a:bodyPr/>
        <a:lstStyle/>
        <a:p>
          <a:pPr marL="0" indent="0"/>
          <a:r>
            <a:rPr lang="en-US" sz="1100" b="0">
              <a:latin typeface="+mn-lt"/>
              <a:ea typeface="+mn-lt"/>
              <a:cs typeface="+mn-lt"/>
            </a:rPr>
            <a:t>31</a:t>
          </a:r>
        </a:p>
      </xdr:txBody>
    </xdr:sp>
    <xdr:clientData/>
  </xdr:twoCellAnchor>
  <xdr:twoCellAnchor>
    <xdr:from>
      <xdr:col>7</xdr:col>
      <xdr:colOff>647700</xdr:colOff>
      <xdr:row>5</xdr:row>
      <xdr:rowOff>9525</xdr:rowOff>
    </xdr:from>
    <xdr:to>
      <xdr:col>9</xdr:col>
      <xdr:colOff>304800</xdr:colOff>
      <xdr:row>6</xdr:row>
      <xdr:rowOff>0</xdr:rowOff>
    </xdr:to>
    <xdr:sp macro="" textlink="">
      <xdr:nvSpPr>
        <xdr:cNvPr id="2089" name="Text Box 24">
          <a:extLst>
            <a:ext uri="{FF2B5EF4-FFF2-40B4-BE49-F238E27FC236}">
              <a16:creationId xmlns:a16="http://schemas.microsoft.com/office/drawing/2014/main" id="{00000000-0008-0000-0000-000029080000}"/>
            </a:ext>
          </a:extLst>
        </xdr:cNvPr>
        <xdr:cNvSpPr txBox="1">
          <a:spLocks noChangeArrowheads="1"/>
        </xdr:cNvSpPr>
      </xdr:nvSpPr>
      <xdr:spPr bwMode="auto">
        <a:xfrm>
          <a:off x="6543675" y="1323975"/>
          <a:ext cx="790575" cy="257175"/>
        </a:xfrm>
        <a:prstGeom prst="rect">
          <a:avLst/>
        </a:prstGeom>
        <a:solidFill>
          <a:srgbClr val="FFFFFF"/>
        </a:solidFill>
        <a:ln w="9525">
          <a:solidFill>
            <a:srgbClr val="000000"/>
          </a:solidFill>
          <a:miter lim="800000"/>
          <a:headEnd/>
          <a:tailEnd/>
        </a:ln>
      </xdr:spPr>
      <xdr:txBody>
        <a:bodyPr/>
        <a:lstStyle/>
        <a:p>
          <a:r>
            <a:rPr lang="en-GB"/>
            <a:t>10</a:t>
          </a:r>
        </a:p>
      </xdr:txBody>
    </xdr:sp>
    <xdr:clientData/>
  </xdr:twoCellAnchor>
  <xdr:twoCellAnchor editAs="oneCell">
    <xdr:from>
      <xdr:col>0</xdr:col>
      <xdr:colOff>248643</xdr:colOff>
      <xdr:row>2</xdr:row>
      <xdr:rowOff>25401</xdr:rowOff>
    </xdr:from>
    <xdr:to>
      <xdr:col>0</xdr:col>
      <xdr:colOff>1892301</xdr:colOff>
      <xdr:row>5</xdr:row>
      <xdr:rowOff>177801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643" y="647701"/>
          <a:ext cx="1643658" cy="850900"/>
        </a:xfrm>
        <a:prstGeom prst="rect">
          <a:avLst/>
        </a:prstGeom>
      </xdr:spPr>
    </xdr:pic>
    <xdr:clientData/>
  </xdr:twoCellAnchor>
  <xdr:twoCellAnchor>
    <xdr:from>
      <xdr:col>9</xdr:col>
      <xdr:colOff>363855</xdr:colOff>
      <xdr:row>5</xdr:row>
      <xdr:rowOff>17145</xdr:rowOff>
    </xdr:from>
    <xdr:to>
      <xdr:col>9</xdr:col>
      <xdr:colOff>1066774</xdr:colOff>
      <xdr:row>6</xdr:row>
      <xdr:rowOff>272</xdr:rowOff>
    </xdr:to>
    <xdr:sp macro="" textlink="">
      <xdr:nvSpPr>
        <xdr:cNvPr id="2073" name="Text Box 25">
          <a:extLst>
            <a:ext uri="{FF2B5EF4-FFF2-40B4-BE49-F238E27FC236}">
              <a16:creationId xmlns:a16="http://schemas.microsoft.com/office/drawing/2014/main" id="{00000000-0008-0000-0000-000019080000}"/>
            </a:ext>
            <a:ext uri="{147F2762-F138-4A5C-976F-8EAC2B608ADB}">
              <a16:predDERef xmlns:a16="http://schemas.microsoft.com/office/drawing/2014/main" pred="{00000000-0008-0000-0000-000002000000}"/>
            </a:ext>
          </a:extLst>
        </xdr:cNvPr>
        <xdr:cNvSpPr txBox="1">
          <a:spLocks noChangeArrowheads="1"/>
        </xdr:cNvSpPr>
      </xdr:nvSpPr>
      <xdr:spPr bwMode="auto">
        <a:xfrm>
          <a:off x="7604760" y="1310640"/>
          <a:ext cx="723900" cy="2590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1" i="0" u="none" strike="noStrike" baseline="0">
              <a:solidFill>
                <a:srgbClr val="000000"/>
              </a:solidFill>
              <a:latin typeface="Arial"/>
              <a:cs typeface="Arial"/>
            </a:rPr>
            <a:t>2025</a:t>
          </a:r>
        </a:p>
        <a:p>
          <a:pPr algn="ctr" rtl="0">
            <a:defRPr sz="1000"/>
          </a:pPr>
          <a:endParaRPr lang="en-GB" sz="1000" b="1"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4107" name="Rectangle 1">
          <a:extLst>
            <a:ext uri="{FF2B5EF4-FFF2-40B4-BE49-F238E27FC236}">
              <a16:creationId xmlns:a16="http://schemas.microsoft.com/office/drawing/2014/main" id="{00000000-0008-0000-0100-00000B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4108" name="Rectangle 2">
          <a:extLst>
            <a:ext uri="{FF2B5EF4-FFF2-40B4-BE49-F238E27FC236}">
              <a16:creationId xmlns:a16="http://schemas.microsoft.com/office/drawing/2014/main" id="{00000000-0008-0000-0100-00000C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8</xdr:col>
      <xdr:colOff>285750</xdr:colOff>
      <xdr:row>2</xdr:row>
      <xdr:rowOff>190500</xdr:rowOff>
    </xdr:from>
    <xdr:to>
      <xdr:col>8</xdr:col>
      <xdr:colOff>104775</xdr:colOff>
      <xdr:row>2</xdr:row>
      <xdr:rowOff>285750</xdr:rowOff>
    </xdr:to>
    <xdr:sp macro="" textlink="">
      <xdr:nvSpPr>
        <xdr:cNvPr id="4109" name="Rectangle 3">
          <a:extLst>
            <a:ext uri="{FF2B5EF4-FFF2-40B4-BE49-F238E27FC236}">
              <a16:creationId xmlns:a16="http://schemas.microsoft.com/office/drawing/2014/main" id="{00000000-0008-0000-0100-00000D100000}"/>
            </a:ext>
          </a:extLst>
        </xdr:cNvPr>
        <xdr:cNvSpPr>
          <a:spLocks noChangeArrowheads="1"/>
        </xdr:cNvSpPr>
      </xdr:nvSpPr>
      <xdr:spPr bwMode="auto">
        <a:xfrm>
          <a:off x="6838950" y="866775"/>
          <a:ext cx="0" cy="9525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4110" name="Picture 4">
          <a:extLst>
            <a:ext uri="{FF2B5EF4-FFF2-40B4-BE49-F238E27FC236}">
              <a16:creationId xmlns:a16="http://schemas.microsoft.com/office/drawing/2014/main" id="{00000000-0008-0000-0100-00000E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8</xdr:row>
      <xdr:rowOff>0</xdr:rowOff>
    </xdr:from>
    <xdr:to>
      <xdr:col>8</xdr:col>
      <xdr:colOff>104775</xdr:colOff>
      <xdr:row>8</xdr:row>
      <xdr:rowOff>0</xdr:rowOff>
    </xdr:to>
    <xdr:sp macro="" textlink="">
      <xdr:nvSpPr>
        <xdr:cNvPr id="4111" name="Rectangle 5">
          <a:extLst>
            <a:ext uri="{FF2B5EF4-FFF2-40B4-BE49-F238E27FC236}">
              <a16:creationId xmlns:a16="http://schemas.microsoft.com/office/drawing/2014/main" id="{00000000-0008-0000-0100-00000F100000}"/>
            </a:ext>
          </a:extLst>
        </xdr:cNvPr>
        <xdr:cNvSpPr>
          <a:spLocks noChangeArrowheads="1"/>
        </xdr:cNvSpPr>
      </xdr:nvSpPr>
      <xdr:spPr bwMode="auto">
        <a:xfrm>
          <a:off x="6838950" y="3495675"/>
          <a:ext cx="0" cy="0"/>
        </a:xfrm>
        <a:prstGeom prst="rect">
          <a:avLst/>
        </a:prstGeom>
        <a:noFill/>
        <a:ln w="9525">
          <a:noFill/>
          <a:miter lim="800000"/>
          <a:headEnd/>
          <a:tailEnd/>
        </a:ln>
      </xdr:spPr>
    </xdr:sp>
    <xdr:clientData/>
  </xdr:twoCellAnchor>
  <xdr:twoCellAnchor>
    <xdr:from>
      <xdr:col>14</xdr:col>
      <xdr:colOff>285750</xdr:colOff>
      <xdr:row>2</xdr:row>
      <xdr:rowOff>190500</xdr:rowOff>
    </xdr:from>
    <xdr:to>
      <xdr:col>14</xdr:col>
      <xdr:colOff>104775</xdr:colOff>
      <xdr:row>2</xdr:row>
      <xdr:rowOff>285750</xdr:rowOff>
    </xdr:to>
    <xdr:sp macro="" textlink="">
      <xdr:nvSpPr>
        <xdr:cNvPr id="4112" name="Rectangle 6">
          <a:extLst>
            <a:ext uri="{FF2B5EF4-FFF2-40B4-BE49-F238E27FC236}">
              <a16:creationId xmlns:a16="http://schemas.microsoft.com/office/drawing/2014/main" id="{00000000-0008-0000-0100-000010100000}"/>
            </a:ext>
          </a:extLst>
        </xdr:cNvPr>
        <xdr:cNvSpPr>
          <a:spLocks noChangeArrowheads="1"/>
        </xdr:cNvSpPr>
      </xdr:nvSpPr>
      <xdr:spPr bwMode="auto">
        <a:xfrm>
          <a:off x="10153650" y="866775"/>
          <a:ext cx="0" cy="95250"/>
        </a:xfrm>
        <a:prstGeom prst="rect">
          <a:avLst/>
        </a:prstGeom>
        <a:noFill/>
        <a:ln w="9525">
          <a:noFill/>
          <a:miter lim="800000"/>
          <a:headEnd/>
          <a:tailEnd/>
        </a:ln>
      </xdr:spPr>
    </xdr:sp>
    <xdr:clientData/>
  </xdr:twoCellAnchor>
  <xdr:twoCellAnchor>
    <xdr:from>
      <xdr:col>14</xdr:col>
      <xdr:colOff>285750</xdr:colOff>
      <xdr:row>8</xdr:row>
      <xdr:rowOff>0</xdr:rowOff>
    </xdr:from>
    <xdr:to>
      <xdr:col>14</xdr:col>
      <xdr:colOff>104775</xdr:colOff>
      <xdr:row>8</xdr:row>
      <xdr:rowOff>0</xdr:rowOff>
    </xdr:to>
    <xdr:sp macro="" textlink="">
      <xdr:nvSpPr>
        <xdr:cNvPr id="4113" name="Rectangle 7">
          <a:extLst>
            <a:ext uri="{FF2B5EF4-FFF2-40B4-BE49-F238E27FC236}">
              <a16:creationId xmlns:a16="http://schemas.microsoft.com/office/drawing/2014/main" id="{00000000-0008-0000-0100-000011100000}"/>
            </a:ext>
          </a:extLst>
        </xdr:cNvPr>
        <xdr:cNvSpPr>
          <a:spLocks noChangeArrowheads="1"/>
        </xdr:cNvSpPr>
      </xdr:nvSpPr>
      <xdr:spPr bwMode="auto">
        <a:xfrm>
          <a:off x="10153650" y="3495675"/>
          <a:ext cx="0" cy="0"/>
        </a:xfrm>
        <a:prstGeom prst="rect">
          <a:avLst/>
        </a:prstGeom>
        <a:noFill/>
        <a:ln w="9525">
          <a:noFill/>
          <a:miter lim="800000"/>
          <a:headEnd/>
          <a:tailEnd/>
        </a:ln>
      </xdr:spPr>
    </xdr:sp>
    <xdr:clientData/>
  </xdr:twoCellAnchor>
  <xdr:twoCellAnchor>
    <xdr:from>
      <xdr:col>12</xdr:col>
      <xdr:colOff>285750</xdr:colOff>
      <xdr:row>2</xdr:row>
      <xdr:rowOff>190500</xdr:rowOff>
    </xdr:from>
    <xdr:to>
      <xdr:col>12</xdr:col>
      <xdr:colOff>104775</xdr:colOff>
      <xdr:row>2</xdr:row>
      <xdr:rowOff>285750</xdr:rowOff>
    </xdr:to>
    <xdr:sp macro="" textlink="">
      <xdr:nvSpPr>
        <xdr:cNvPr id="4114" name="Rectangle 8">
          <a:extLst>
            <a:ext uri="{FF2B5EF4-FFF2-40B4-BE49-F238E27FC236}">
              <a16:creationId xmlns:a16="http://schemas.microsoft.com/office/drawing/2014/main" id="{00000000-0008-0000-0100-000012100000}"/>
            </a:ext>
          </a:extLst>
        </xdr:cNvPr>
        <xdr:cNvSpPr>
          <a:spLocks noChangeArrowheads="1"/>
        </xdr:cNvSpPr>
      </xdr:nvSpPr>
      <xdr:spPr bwMode="auto">
        <a:xfrm>
          <a:off x="9067800" y="866775"/>
          <a:ext cx="0" cy="95250"/>
        </a:xfrm>
        <a:prstGeom prst="rect">
          <a:avLst/>
        </a:prstGeom>
        <a:noFill/>
        <a:ln w="9525">
          <a:noFill/>
          <a:miter lim="800000"/>
          <a:headEnd/>
          <a:tailEnd/>
        </a:ln>
      </xdr:spPr>
    </xdr:sp>
    <xdr:clientData/>
  </xdr:twoCellAnchor>
  <xdr:twoCellAnchor>
    <xdr:from>
      <xdr:col>12</xdr:col>
      <xdr:colOff>285750</xdr:colOff>
      <xdr:row>8</xdr:row>
      <xdr:rowOff>0</xdr:rowOff>
    </xdr:from>
    <xdr:to>
      <xdr:col>12</xdr:col>
      <xdr:colOff>104775</xdr:colOff>
      <xdr:row>8</xdr:row>
      <xdr:rowOff>0</xdr:rowOff>
    </xdr:to>
    <xdr:sp macro="" textlink="">
      <xdr:nvSpPr>
        <xdr:cNvPr id="4115" name="Rectangle 9">
          <a:extLst>
            <a:ext uri="{FF2B5EF4-FFF2-40B4-BE49-F238E27FC236}">
              <a16:creationId xmlns:a16="http://schemas.microsoft.com/office/drawing/2014/main" id="{00000000-0008-0000-0100-000013100000}"/>
            </a:ext>
          </a:extLst>
        </xdr:cNvPr>
        <xdr:cNvSpPr>
          <a:spLocks noChangeArrowheads="1"/>
        </xdr:cNvSpPr>
      </xdr:nvSpPr>
      <xdr:spPr bwMode="auto">
        <a:xfrm>
          <a:off x="9067800" y="3495675"/>
          <a:ext cx="0" cy="0"/>
        </a:xfrm>
        <a:prstGeom prst="rect">
          <a:avLst/>
        </a:prstGeom>
        <a:noFill/>
        <a:ln w="9525">
          <a:noFill/>
          <a:miter lim="800000"/>
          <a:headEnd/>
          <a:tailEnd/>
        </a:ln>
      </xdr:spPr>
    </xdr:sp>
    <xdr:clientData/>
  </xdr:twoCellAnchor>
  <xdr:oneCellAnchor>
    <xdr:from>
      <xdr:col>1</xdr:col>
      <xdr:colOff>825500</xdr:colOff>
      <xdr:row>49</xdr:row>
      <xdr:rowOff>0</xdr:rowOff>
    </xdr:from>
    <xdr:ext cx="2158365" cy="414655"/>
    <xdr:pic>
      <xdr:nvPicPr>
        <xdr:cNvPr id="3" name="Picture 2">
          <a:extLst>
            <a:ext uri="{FF2B5EF4-FFF2-40B4-BE49-F238E27FC236}">
              <a16:creationId xmlns:a16="http://schemas.microsoft.com/office/drawing/2014/main" id="{B67F4BFA-E750-4D1D-B59C-D6F313F7871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55900" y="12712700"/>
          <a:ext cx="2158365" cy="414655"/>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5126" name="Rectangle 1">
          <a:extLst>
            <a:ext uri="{FF2B5EF4-FFF2-40B4-BE49-F238E27FC236}">
              <a16:creationId xmlns:a16="http://schemas.microsoft.com/office/drawing/2014/main" id="{00000000-0008-0000-0200-000006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5127" name="Rectangle 2">
          <a:extLst>
            <a:ext uri="{FF2B5EF4-FFF2-40B4-BE49-F238E27FC236}">
              <a16:creationId xmlns:a16="http://schemas.microsoft.com/office/drawing/2014/main" id="{00000000-0008-0000-0200-000007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8</xdr:col>
      <xdr:colOff>285750</xdr:colOff>
      <xdr:row>3</xdr:row>
      <xdr:rowOff>0</xdr:rowOff>
    </xdr:from>
    <xdr:to>
      <xdr:col>8</xdr:col>
      <xdr:colOff>104775</xdr:colOff>
      <xdr:row>3</xdr:row>
      <xdr:rowOff>0</xdr:rowOff>
    </xdr:to>
    <xdr:sp macro="" textlink="">
      <xdr:nvSpPr>
        <xdr:cNvPr id="5128" name="Rectangle 3">
          <a:extLst>
            <a:ext uri="{FF2B5EF4-FFF2-40B4-BE49-F238E27FC236}">
              <a16:creationId xmlns:a16="http://schemas.microsoft.com/office/drawing/2014/main" id="{00000000-0008-0000-0200-000008140000}"/>
            </a:ext>
          </a:extLst>
        </xdr:cNvPr>
        <xdr:cNvSpPr>
          <a:spLocks noChangeArrowheads="1"/>
        </xdr:cNvSpPr>
      </xdr:nvSpPr>
      <xdr:spPr bwMode="auto">
        <a:xfrm>
          <a:off x="66484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5129" name="Picture 4">
          <a:extLst>
            <a:ext uri="{FF2B5EF4-FFF2-40B4-BE49-F238E27FC236}">
              <a16:creationId xmlns:a16="http://schemas.microsoft.com/office/drawing/2014/main" id="{00000000-0008-0000-0200-0000091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4</xdr:row>
      <xdr:rowOff>0</xdr:rowOff>
    </xdr:from>
    <xdr:to>
      <xdr:col>8</xdr:col>
      <xdr:colOff>104775</xdr:colOff>
      <xdr:row>4</xdr:row>
      <xdr:rowOff>0</xdr:rowOff>
    </xdr:to>
    <xdr:sp macro="" textlink="">
      <xdr:nvSpPr>
        <xdr:cNvPr id="5130" name="Rectangle 5">
          <a:extLst>
            <a:ext uri="{FF2B5EF4-FFF2-40B4-BE49-F238E27FC236}">
              <a16:creationId xmlns:a16="http://schemas.microsoft.com/office/drawing/2014/main" id="{00000000-0008-0000-0200-00000A140000}"/>
            </a:ext>
          </a:extLst>
        </xdr:cNvPr>
        <xdr:cNvSpPr>
          <a:spLocks noChangeArrowheads="1"/>
        </xdr:cNvSpPr>
      </xdr:nvSpPr>
      <xdr:spPr bwMode="auto">
        <a:xfrm>
          <a:off x="6648450" y="1009650"/>
          <a:ext cx="0" cy="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6165" name="Rectangle 1">
          <a:extLst>
            <a:ext uri="{FF2B5EF4-FFF2-40B4-BE49-F238E27FC236}">
              <a16:creationId xmlns:a16="http://schemas.microsoft.com/office/drawing/2014/main" id="{00000000-0008-0000-0300-000015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6166" name="Rectangle 2">
          <a:extLst>
            <a:ext uri="{FF2B5EF4-FFF2-40B4-BE49-F238E27FC236}">
              <a16:creationId xmlns:a16="http://schemas.microsoft.com/office/drawing/2014/main" id="{00000000-0008-0000-0300-000016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6167" name="Rectangle 3">
          <a:extLst>
            <a:ext uri="{FF2B5EF4-FFF2-40B4-BE49-F238E27FC236}">
              <a16:creationId xmlns:a16="http://schemas.microsoft.com/office/drawing/2014/main" id="{00000000-0008-0000-0300-00001718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6168" name="Picture 4">
          <a:extLst>
            <a:ext uri="{FF2B5EF4-FFF2-40B4-BE49-F238E27FC236}">
              <a16:creationId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6169" name="Rectangle 5">
          <a:extLst>
            <a:ext uri="{FF2B5EF4-FFF2-40B4-BE49-F238E27FC236}">
              <a16:creationId xmlns:a16="http://schemas.microsoft.com/office/drawing/2014/main" id="{00000000-0008-0000-0300-00001918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44</xdr:row>
      <xdr:rowOff>190500</xdr:rowOff>
    </xdr:from>
    <xdr:to>
      <xdr:col>5</xdr:col>
      <xdr:colOff>104775</xdr:colOff>
      <xdr:row>44</xdr:row>
      <xdr:rowOff>285750</xdr:rowOff>
    </xdr:to>
    <xdr:sp macro="" textlink="">
      <xdr:nvSpPr>
        <xdr:cNvPr id="6170" name="Rectangle 6">
          <a:extLst>
            <a:ext uri="{FF2B5EF4-FFF2-40B4-BE49-F238E27FC236}">
              <a16:creationId xmlns:a16="http://schemas.microsoft.com/office/drawing/2014/main" id="{00000000-0008-0000-0300-00001A180000}"/>
            </a:ext>
          </a:extLst>
        </xdr:cNvPr>
        <xdr:cNvSpPr>
          <a:spLocks noChangeArrowheads="1"/>
        </xdr:cNvSpPr>
      </xdr:nvSpPr>
      <xdr:spPr bwMode="auto">
        <a:xfrm>
          <a:off x="5648325" y="7029450"/>
          <a:ext cx="0" cy="95250"/>
        </a:xfrm>
        <a:prstGeom prst="rect">
          <a:avLst/>
        </a:prstGeom>
        <a:noFill/>
        <a:ln w="9525">
          <a:noFill/>
          <a:miter lim="800000"/>
          <a:headEnd/>
          <a:tailEnd/>
        </a:ln>
      </xdr:spPr>
    </xdr:sp>
    <xdr:clientData/>
  </xdr:twoCellAnchor>
  <xdr:twoCellAnchor>
    <xdr:from>
      <xdr:col>11</xdr:col>
      <xdr:colOff>285750</xdr:colOff>
      <xdr:row>44</xdr:row>
      <xdr:rowOff>190500</xdr:rowOff>
    </xdr:from>
    <xdr:to>
      <xdr:col>11</xdr:col>
      <xdr:colOff>104775</xdr:colOff>
      <xdr:row>44</xdr:row>
      <xdr:rowOff>285750</xdr:rowOff>
    </xdr:to>
    <xdr:sp macro="" textlink="">
      <xdr:nvSpPr>
        <xdr:cNvPr id="6171" name="Rectangle 7">
          <a:extLst>
            <a:ext uri="{FF2B5EF4-FFF2-40B4-BE49-F238E27FC236}">
              <a16:creationId xmlns:a16="http://schemas.microsoft.com/office/drawing/2014/main" id="{00000000-0008-0000-0300-00001B180000}"/>
            </a:ext>
          </a:extLst>
        </xdr:cNvPr>
        <xdr:cNvSpPr>
          <a:spLocks noChangeArrowheads="1"/>
        </xdr:cNvSpPr>
      </xdr:nvSpPr>
      <xdr:spPr bwMode="auto">
        <a:xfrm>
          <a:off x="9001125" y="7029450"/>
          <a:ext cx="0" cy="95250"/>
        </a:xfrm>
        <a:prstGeom prst="rect">
          <a:avLst/>
        </a:prstGeom>
        <a:noFill/>
        <a:ln w="9525">
          <a:noFill/>
          <a:miter lim="800000"/>
          <a:headEnd/>
          <a:tailEnd/>
        </a:ln>
      </xdr:spPr>
    </xdr:sp>
    <xdr:clientData/>
  </xdr:twoCellAnchor>
  <xdr:twoCellAnchor>
    <xdr:from>
      <xdr:col>9</xdr:col>
      <xdr:colOff>285750</xdr:colOff>
      <xdr:row>44</xdr:row>
      <xdr:rowOff>190500</xdr:rowOff>
    </xdr:from>
    <xdr:to>
      <xdr:col>9</xdr:col>
      <xdr:colOff>104775</xdr:colOff>
      <xdr:row>44</xdr:row>
      <xdr:rowOff>285750</xdr:rowOff>
    </xdr:to>
    <xdr:sp macro="" textlink="">
      <xdr:nvSpPr>
        <xdr:cNvPr id="6172" name="Rectangle 8">
          <a:extLst>
            <a:ext uri="{FF2B5EF4-FFF2-40B4-BE49-F238E27FC236}">
              <a16:creationId xmlns:a16="http://schemas.microsoft.com/office/drawing/2014/main" id="{00000000-0008-0000-0300-00001C180000}"/>
            </a:ext>
          </a:extLst>
        </xdr:cNvPr>
        <xdr:cNvSpPr>
          <a:spLocks noChangeArrowheads="1"/>
        </xdr:cNvSpPr>
      </xdr:nvSpPr>
      <xdr:spPr bwMode="auto">
        <a:xfrm>
          <a:off x="7905750" y="7029450"/>
          <a:ext cx="0" cy="95250"/>
        </a:xfrm>
        <a:prstGeom prst="rect">
          <a:avLst/>
        </a:prstGeom>
        <a:noFill/>
        <a:ln w="9525">
          <a:noFill/>
          <a:miter lim="800000"/>
          <a:headEnd/>
          <a:tailEnd/>
        </a:ln>
      </xdr:spPr>
    </xdr:sp>
    <xdr:clientData/>
  </xdr:twoCellAnchor>
  <xdr:twoCellAnchor>
    <xdr:from>
      <xdr:col>5</xdr:col>
      <xdr:colOff>285750</xdr:colOff>
      <xdr:row>54</xdr:row>
      <xdr:rowOff>190500</xdr:rowOff>
    </xdr:from>
    <xdr:to>
      <xdr:col>5</xdr:col>
      <xdr:colOff>104775</xdr:colOff>
      <xdr:row>54</xdr:row>
      <xdr:rowOff>285750</xdr:rowOff>
    </xdr:to>
    <xdr:sp macro="" textlink="">
      <xdr:nvSpPr>
        <xdr:cNvPr id="6173" name="Rectangle 9">
          <a:extLst>
            <a:ext uri="{FF2B5EF4-FFF2-40B4-BE49-F238E27FC236}">
              <a16:creationId xmlns:a16="http://schemas.microsoft.com/office/drawing/2014/main" id="{00000000-0008-0000-0300-00001D180000}"/>
            </a:ext>
          </a:extLst>
        </xdr:cNvPr>
        <xdr:cNvSpPr>
          <a:spLocks noChangeArrowheads="1"/>
        </xdr:cNvSpPr>
      </xdr:nvSpPr>
      <xdr:spPr bwMode="auto">
        <a:xfrm>
          <a:off x="5648325" y="10429875"/>
          <a:ext cx="0" cy="95250"/>
        </a:xfrm>
        <a:prstGeom prst="rect">
          <a:avLst/>
        </a:prstGeom>
        <a:noFill/>
        <a:ln w="9525">
          <a:noFill/>
          <a:miter lim="800000"/>
          <a:headEnd/>
          <a:tailEnd/>
        </a:ln>
      </xdr:spPr>
    </xdr:sp>
    <xdr:clientData/>
  </xdr:twoCellAnchor>
  <xdr:twoCellAnchor>
    <xdr:from>
      <xdr:col>11</xdr:col>
      <xdr:colOff>285750</xdr:colOff>
      <xdr:row>54</xdr:row>
      <xdr:rowOff>190500</xdr:rowOff>
    </xdr:from>
    <xdr:to>
      <xdr:col>11</xdr:col>
      <xdr:colOff>104775</xdr:colOff>
      <xdr:row>54</xdr:row>
      <xdr:rowOff>285750</xdr:rowOff>
    </xdr:to>
    <xdr:sp macro="" textlink="">
      <xdr:nvSpPr>
        <xdr:cNvPr id="6174" name="Rectangle 10">
          <a:extLst>
            <a:ext uri="{FF2B5EF4-FFF2-40B4-BE49-F238E27FC236}">
              <a16:creationId xmlns:a16="http://schemas.microsoft.com/office/drawing/2014/main" id="{00000000-0008-0000-0300-00001E180000}"/>
            </a:ext>
          </a:extLst>
        </xdr:cNvPr>
        <xdr:cNvSpPr>
          <a:spLocks noChangeArrowheads="1"/>
        </xdr:cNvSpPr>
      </xdr:nvSpPr>
      <xdr:spPr bwMode="auto">
        <a:xfrm>
          <a:off x="9001125" y="10429875"/>
          <a:ext cx="0" cy="95250"/>
        </a:xfrm>
        <a:prstGeom prst="rect">
          <a:avLst/>
        </a:prstGeom>
        <a:noFill/>
        <a:ln w="9525">
          <a:noFill/>
          <a:miter lim="800000"/>
          <a:headEnd/>
          <a:tailEnd/>
        </a:ln>
      </xdr:spPr>
    </xdr:sp>
    <xdr:clientData/>
  </xdr:twoCellAnchor>
  <xdr:twoCellAnchor>
    <xdr:from>
      <xdr:col>9</xdr:col>
      <xdr:colOff>285750</xdr:colOff>
      <xdr:row>54</xdr:row>
      <xdr:rowOff>190500</xdr:rowOff>
    </xdr:from>
    <xdr:to>
      <xdr:col>9</xdr:col>
      <xdr:colOff>104775</xdr:colOff>
      <xdr:row>54</xdr:row>
      <xdr:rowOff>285750</xdr:rowOff>
    </xdr:to>
    <xdr:sp macro="" textlink="">
      <xdr:nvSpPr>
        <xdr:cNvPr id="6175" name="Rectangle 11">
          <a:extLst>
            <a:ext uri="{FF2B5EF4-FFF2-40B4-BE49-F238E27FC236}">
              <a16:creationId xmlns:a16="http://schemas.microsoft.com/office/drawing/2014/main" id="{00000000-0008-0000-0300-00001F180000}"/>
            </a:ext>
          </a:extLst>
        </xdr:cNvPr>
        <xdr:cNvSpPr>
          <a:spLocks noChangeArrowheads="1"/>
        </xdr:cNvSpPr>
      </xdr:nvSpPr>
      <xdr:spPr bwMode="auto">
        <a:xfrm>
          <a:off x="7905750" y="10429875"/>
          <a:ext cx="0" cy="95250"/>
        </a:xfrm>
        <a:prstGeom prst="rect">
          <a:avLst/>
        </a:prstGeom>
        <a:noFill/>
        <a:ln w="9525">
          <a:noFill/>
          <a:miter lim="800000"/>
          <a:headEnd/>
          <a:tailEnd/>
        </a:ln>
      </xdr:spPr>
    </xdr:sp>
    <xdr:clientData/>
  </xdr:twoCellAnchor>
  <xdr:twoCellAnchor>
    <xdr:from>
      <xdr:col>5</xdr:col>
      <xdr:colOff>285750</xdr:colOff>
      <xdr:row>7</xdr:row>
      <xdr:rowOff>190500</xdr:rowOff>
    </xdr:from>
    <xdr:to>
      <xdr:col>5</xdr:col>
      <xdr:colOff>104775</xdr:colOff>
      <xdr:row>7</xdr:row>
      <xdr:rowOff>285750</xdr:rowOff>
    </xdr:to>
    <xdr:sp macro="" textlink="">
      <xdr:nvSpPr>
        <xdr:cNvPr id="6176" name="Rectangle 15">
          <a:extLst>
            <a:ext uri="{FF2B5EF4-FFF2-40B4-BE49-F238E27FC236}">
              <a16:creationId xmlns:a16="http://schemas.microsoft.com/office/drawing/2014/main" id="{00000000-0008-0000-0300-000020180000}"/>
            </a:ext>
          </a:extLst>
        </xdr:cNvPr>
        <xdr:cNvSpPr>
          <a:spLocks noChangeArrowheads="1"/>
        </xdr:cNvSpPr>
      </xdr:nvSpPr>
      <xdr:spPr bwMode="auto">
        <a:xfrm>
          <a:off x="5648325" y="1943100"/>
          <a:ext cx="0" cy="95250"/>
        </a:xfrm>
        <a:prstGeom prst="rect">
          <a:avLst/>
        </a:prstGeom>
        <a:noFill/>
        <a:ln w="9525">
          <a:noFill/>
          <a:miter lim="800000"/>
          <a:headEnd/>
          <a:tailEnd/>
        </a:ln>
      </xdr:spPr>
    </xdr:sp>
    <xdr:clientData/>
  </xdr:twoCellAnchor>
  <xdr:twoCellAnchor>
    <xdr:from>
      <xdr:col>11</xdr:col>
      <xdr:colOff>285750</xdr:colOff>
      <xdr:row>7</xdr:row>
      <xdr:rowOff>190500</xdr:rowOff>
    </xdr:from>
    <xdr:to>
      <xdr:col>11</xdr:col>
      <xdr:colOff>104775</xdr:colOff>
      <xdr:row>7</xdr:row>
      <xdr:rowOff>285750</xdr:rowOff>
    </xdr:to>
    <xdr:sp macro="" textlink="">
      <xdr:nvSpPr>
        <xdr:cNvPr id="6177" name="Rectangle 16">
          <a:extLst>
            <a:ext uri="{FF2B5EF4-FFF2-40B4-BE49-F238E27FC236}">
              <a16:creationId xmlns:a16="http://schemas.microsoft.com/office/drawing/2014/main" id="{00000000-0008-0000-0300-000021180000}"/>
            </a:ext>
          </a:extLst>
        </xdr:cNvPr>
        <xdr:cNvSpPr>
          <a:spLocks noChangeArrowheads="1"/>
        </xdr:cNvSpPr>
      </xdr:nvSpPr>
      <xdr:spPr bwMode="auto">
        <a:xfrm>
          <a:off x="9001125" y="1943100"/>
          <a:ext cx="0" cy="95250"/>
        </a:xfrm>
        <a:prstGeom prst="rect">
          <a:avLst/>
        </a:prstGeom>
        <a:noFill/>
        <a:ln w="9525">
          <a:noFill/>
          <a:miter lim="800000"/>
          <a:headEnd/>
          <a:tailEnd/>
        </a:ln>
      </xdr:spPr>
    </xdr:sp>
    <xdr:clientData/>
  </xdr:twoCellAnchor>
  <xdr:twoCellAnchor>
    <xdr:from>
      <xdr:col>9</xdr:col>
      <xdr:colOff>285750</xdr:colOff>
      <xdr:row>7</xdr:row>
      <xdr:rowOff>190500</xdr:rowOff>
    </xdr:from>
    <xdr:to>
      <xdr:col>9</xdr:col>
      <xdr:colOff>104775</xdr:colOff>
      <xdr:row>7</xdr:row>
      <xdr:rowOff>285750</xdr:rowOff>
    </xdr:to>
    <xdr:sp macro="" textlink="">
      <xdr:nvSpPr>
        <xdr:cNvPr id="6178" name="Rectangle 17">
          <a:extLst>
            <a:ext uri="{FF2B5EF4-FFF2-40B4-BE49-F238E27FC236}">
              <a16:creationId xmlns:a16="http://schemas.microsoft.com/office/drawing/2014/main" id="{00000000-0008-0000-0300-000022180000}"/>
            </a:ext>
          </a:extLst>
        </xdr:cNvPr>
        <xdr:cNvSpPr>
          <a:spLocks noChangeArrowheads="1"/>
        </xdr:cNvSpPr>
      </xdr:nvSpPr>
      <xdr:spPr bwMode="auto">
        <a:xfrm>
          <a:off x="7905750" y="1943100"/>
          <a:ext cx="0" cy="95250"/>
        </a:xfrm>
        <a:prstGeom prst="rect">
          <a:avLst/>
        </a:prstGeom>
        <a:noFill/>
        <a:ln w="9525">
          <a:noFill/>
          <a:miter lim="800000"/>
          <a:headEnd/>
          <a:tailEnd/>
        </a:ln>
      </xdr:spPr>
    </xdr:sp>
    <xdr:clientData/>
  </xdr:twoCellAnchor>
  <xdr:twoCellAnchor>
    <xdr:from>
      <xdr:col>5</xdr:col>
      <xdr:colOff>285750</xdr:colOff>
      <xdr:row>24</xdr:row>
      <xdr:rowOff>190500</xdr:rowOff>
    </xdr:from>
    <xdr:to>
      <xdr:col>5</xdr:col>
      <xdr:colOff>104775</xdr:colOff>
      <xdr:row>24</xdr:row>
      <xdr:rowOff>285750</xdr:rowOff>
    </xdr:to>
    <xdr:sp macro="" textlink="">
      <xdr:nvSpPr>
        <xdr:cNvPr id="6179" name="Rectangle 18">
          <a:extLst>
            <a:ext uri="{FF2B5EF4-FFF2-40B4-BE49-F238E27FC236}">
              <a16:creationId xmlns:a16="http://schemas.microsoft.com/office/drawing/2014/main" id="{00000000-0008-0000-0300-000023180000}"/>
            </a:ext>
          </a:extLst>
        </xdr:cNvPr>
        <xdr:cNvSpPr>
          <a:spLocks noChangeArrowheads="1"/>
        </xdr:cNvSpPr>
      </xdr:nvSpPr>
      <xdr:spPr bwMode="auto">
        <a:xfrm>
          <a:off x="5648325" y="4581525"/>
          <a:ext cx="0" cy="57150"/>
        </a:xfrm>
        <a:prstGeom prst="rect">
          <a:avLst/>
        </a:prstGeom>
        <a:noFill/>
        <a:ln w="9525">
          <a:noFill/>
          <a:miter lim="800000"/>
          <a:headEnd/>
          <a:tailEnd/>
        </a:ln>
      </xdr:spPr>
    </xdr:sp>
    <xdr:clientData/>
  </xdr:twoCellAnchor>
  <xdr:twoCellAnchor>
    <xdr:from>
      <xdr:col>11</xdr:col>
      <xdr:colOff>285750</xdr:colOff>
      <xdr:row>24</xdr:row>
      <xdr:rowOff>190500</xdr:rowOff>
    </xdr:from>
    <xdr:to>
      <xdr:col>11</xdr:col>
      <xdr:colOff>104775</xdr:colOff>
      <xdr:row>24</xdr:row>
      <xdr:rowOff>285750</xdr:rowOff>
    </xdr:to>
    <xdr:sp macro="" textlink="">
      <xdr:nvSpPr>
        <xdr:cNvPr id="6180" name="Rectangle 19">
          <a:extLst>
            <a:ext uri="{FF2B5EF4-FFF2-40B4-BE49-F238E27FC236}">
              <a16:creationId xmlns:a16="http://schemas.microsoft.com/office/drawing/2014/main" id="{00000000-0008-0000-0300-000024180000}"/>
            </a:ext>
          </a:extLst>
        </xdr:cNvPr>
        <xdr:cNvSpPr>
          <a:spLocks noChangeArrowheads="1"/>
        </xdr:cNvSpPr>
      </xdr:nvSpPr>
      <xdr:spPr bwMode="auto">
        <a:xfrm>
          <a:off x="9001125" y="4581525"/>
          <a:ext cx="0" cy="57150"/>
        </a:xfrm>
        <a:prstGeom prst="rect">
          <a:avLst/>
        </a:prstGeom>
        <a:noFill/>
        <a:ln w="9525">
          <a:noFill/>
          <a:miter lim="800000"/>
          <a:headEnd/>
          <a:tailEnd/>
        </a:ln>
      </xdr:spPr>
    </xdr:sp>
    <xdr:clientData/>
  </xdr:twoCellAnchor>
  <xdr:twoCellAnchor>
    <xdr:from>
      <xdr:col>9</xdr:col>
      <xdr:colOff>285750</xdr:colOff>
      <xdr:row>24</xdr:row>
      <xdr:rowOff>190500</xdr:rowOff>
    </xdr:from>
    <xdr:to>
      <xdr:col>9</xdr:col>
      <xdr:colOff>104775</xdr:colOff>
      <xdr:row>24</xdr:row>
      <xdr:rowOff>285750</xdr:rowOff>
    </xdr:to>
    <xdr:sp macro="" textlink="">
      <xdr:nvSpPr>
        <xdr:cNvPr id="6181" name="Rectangle 20">
          <a:extLst>
            <a:ext uri="{FF2B5EF4-FFF2-40B4-BE49-F238E27FC236}">
              <a16:creationId xmlns:a16="http://schemas.microsoft.com/office/drawing/2014/main" id="{00000000-0008-0000-0300-000025180000}"/>
            </a:ext>
          </a:extLst>
        </xdr:cNvPr>
        <xdr:cNvSpPr>
          <a:spLocks noChangeArrowheads="1"/>
        </xdr:cNvSpPr>
      </xdr:nvSpPr>
      <xdr:spPr bwMode="auto">
        <a:xfrm>
          <a:off x="7905750" y="4581525"/>
          <a:ext cx="0" cy="5715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0</xdr:row>
      <xdr:rowOff>0</xdr:rowOff>
    </xdr:from>
    <xdr:to>
      <xdr:col>20</xdr:col>
      <xdr:colOff>0</xdr:colOff>
      <xdr:row>0</xdr:row>
      <xdr:rowOff>0</xdr:rowOff>
    </xdr:to>
    <xdr:sp macro="" textlink="">
      <xdr:nvSpPr>
        <xdr:cNvPr id="7180" name="Rectangle 1">
          <a:extLst>
            <a:ext uri="{FF2B5EF4-FFF2-40B4-BE49-F238E27FC236}">
              <a16:creationId xmlns:a16="http://schemas.microsoft.com/office/drawing/2014/main" id="{00000000-0008-0000-0500-00000C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20</xdr:col>
      <xdr:colOff>0</xdr:colOff>
      <xdr:row>0</xdr:row>
      <xdr:rowOff>0</xdr:rowOff>
    </xdr:from>
    <xdr:to>
      <xdr:col>20</xdr:col>
      <xdr:colOff>0</xdr:colOff>
      <xdr:row>0</xdr:row>
      <xdr:rowOff>0</xdr:rowOff>
    </xdr:to>
    <xdr:sp macro="" textlink="">
      <xdr:nvSpPr>
        <xdr:cNvPr id="7181" name="Rectangle 2">
          <a:extLst>
            <a:ext uri="{FF2B5EF4-FFF2-40B4-BE49-F238E27FC236}">
              <a16:creationId xmlns:a16="http://schemas.microsoft.com/office/drawing/2014/main" id="{00000000-0008-0000-0500-00000D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7183" name="Picture 4">
          <a:extLst>
            <a:ext uri="{FF2B5EF4-FFF2-40B4-BE49-F238E27FC236}">
              <a16:creationId xmlns:a16="http://schemas.microsoft.com/office/drawing/2014/main" id="{00000000-0008-0000-0500-00000F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21</xdr:col>
      <xdr:colOff>285750</xdr:colOff>
      <xdr:row>4</xdr:row>
      <xdr:rowOff>0</xdr:rowOff>
    </xdr:from>
    <xdr:to>
      <xdr:col>21</xdr:col>
      <xdr:colOff>104775</xdr:colOff>
      <xdr:row>4</xdr:row>
      <xdr:rowOff>0</xdr:rowOff>
    </xdr:to>
    <xdr:sp macro="" textlink="">
      <xdr:nvSpPr>
        <xdr:cNvPr id="7186" name="Rectangle 7">
          <a:extLst>
            <a:ext uri="{FF2B5EF4-FFF2-40B4-BE49-F238E27FC236}">
              <a16:creationId xmlns:a16="http://schemas.microsoft.com/office/drawing/2014/main" id="{00000000-0008-0000-0500-000012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21</xdr:col>
      <xdr:colOff>285750</xdr:colOff>
      <xdr:row>4</xdr:row>
      <xdr:rowOff>0</xdr:rowOff>
    </xdr:from>
    <xdr:to>
      <xdr:col>21</xdr:col>
      <xdr:colOff>104775</xdr:colOff>
      <xdr:row>4</xdr:row>
      <xdr:rowOff>0</xdr:rowOff>
    </xdr:to>
    <xdr:sp macro="" textlink="">
      <xdr:nvSpPr>
        <xdr:cNvPr id="7189" name="Rectangle 10">
          <a:extLst>
            <a:ext uri="{FF2B5EF4-FFF2-40B4-BE49-F238E27FC236}">
              <a16:creationId xmlns:a16="http://schemas.microsoft.com/office/drawing/2014/main" id="{00000000-0008-0000-0500-000015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2" name="Rectangle 6">
          <a:extLst>
            <a:ext uri="{FF2B5EF4-FFF2-40B4-BE49-F238E27FC236}">
              <a16:creationId xmlns:a16="http://schemas.microsoft.com/office/drawing/2014/main" id="{BE8881C7-3088-484D-831E-C0ADB57DF28A}"/>
            </a:ext>
          </a:extLst>
        </xdr:cNvPr>
        <xdr:cNvSpPr>
          <a:spLocks noChangeArrowheads="1"/>
        </xdr:cNvSpPr>
      </xdr:nvSpPr>
      <xdr:spPr bwMode="auto">
        <a:xfrm>
          <a:off x="8020050"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3" name="Rectangle 9">
          <a:extLst>
            <a:ext uri="{FF2B5EF4-FFF2-40B4-BE49-F238E27FC236}">
              <a16:creationId xmlns:a16="http://schemas.microsoft.com/office/drawing/2014/main" id="{0836CF0D-9D95-4775-98CC-99BA1B9439EE}"/>
            </a:ext>
          </a:extLst>
        </xdr:cNvPr>
        <xdr:cNvSpPr>
          <a:spLocks noChangeArrowheads="1"/>
        </xdr:cNvSpPr>
      </xdr:nvSpPr>
      <xdr:spPr bwMode="auto">
        <a:xfrm>
          <a:off x="8020050" y="1009650"/>
          <a:ext cx="0" cy="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6"/>
  <sheetViews>
    <sheetView tabSelected="1" zoomScale="75" zoomScaleNormal="85" zoomScaleSheetLayoutView="80" workbookViewId="0">
      <selection sqref="A1:A6"/>
    </sheetView>
  </sheetViews>
  <sheetFormatPr defaultColWidth="9.140625" defaultRowHeight="12.75" x14ac:dyDescent="0.2"/>
  <cols>
    <col min="1" max="1" width="35.28515625" style="1" customWidth="1"/>
    <col min="2" max="2" width="16.140625" style="25" customWidth="1"/>
    <col min="3" max="3" width="1.7109375" style="1" customWidth="1"/>
    <col min="4" max="4" width="16.28515625" style="1" customWidth="1"/>
    <col min="5" max="5" width="1.5703125" style="1" customWidth="1"/>
    <col min="6" max="6" width="13.85546875" style="1" customWidth="1"/>
    <col min="7" max="7" width="3.5703125" style="1" customWidth="1"/>
    <col min="8" max="8" width="15.42578125" style="1" customWidth="1"/>
    <col min="9" max="9" width="1.5703125" style="1" customWidth="1"/>
    <col min="10" max="10" width="16" style="1" customWidth="1"/>
    <col min="11" max="11" width="1.5703125" style="1" customWidth="1"/>
    <col min="12" max="12" width="16.85546875" style="1" customWidth="1"/>
    <col min="13" max="16384" width="9.140625" style="1"/>
  </cols>
  <sheetData>
    <row r="1" spans="1:13" ht="18" customHeight="1" x14ac:dyDescent="0.2">
      <c r="A1" s="291"/>
      <c r="B1" s="295" t="s">
        <v>0</v>
      </c>
      <c r="C1" s="295"/>
      <c r="D1" s="295"/>
      <c r="E1" s="295"/>
      <c r="F1" s="295"/>
      <c r="G1" s="295"/>
      <c r="H1" s="295"/>
      <c r="I1" s="295"/>
      <c r="J1" s="295"/>
      <c r="K1" s="168"/>
      <c r="L1" s="272" t="s">
        <v>1</v>
      </c>
      <c r="M1" s="182"/>
    </row>
    <row r="2" spans="1:13" ht="30.75" customHeight="1" x14ac:dyDescent="0.2">
      <c r="A2" s="291"/>
      <c r="B2" s="296" t="s">
        <v>2</v>
      </c>
      <c r="C2" s="296"/>
      <c r="D2" s="296"/>
      <c r="E2" s="296"/>
      <c r="F2" s="296"/>
      <c r="G2" s="296"/>
      <c r="H2" s="296"/>
      <c r="I2" s="296"/>
      <c r="J2" s="296"/>
      <c r="K2" s="168"/>
      <c r="L2" s="138" t="s">
        <v>3</v>
      </c>
      <c r="M2" s="280"/>
    </row>
    <row r="3" spans="1:13" ht="24" customHeight="1" x14ac:dyDescent="0.2">
      <c r="A3" s="291"/>
      <c r="B3" s="292" t="s">
        <v>4</v>
      </c>
      <c r="C3" s="293"/>
      <c r="D3" s="293"/>
      <c r="E3" s="293"/>
      <c r="F3" s="293"/>
      <c r="G3" s="293"/>
      <c r="H3" s="293"/>
      <c r="I3" s="293"/>
      <c r="J3" s="294"/>
      <c r="K3" s="168"/>
      <c r="L3" s="137"/>
      <c r="M3" s="168"/>
    </row>
    <row r="4" spans="1:13" ht="14.25" customHeight="1" x14ac:dyDescent="0.2">
      <c r="A4" s="291"/>
      <c r="B4" s="297" t="s">
        <v>5</v>
      </c>
      <c r="C4" s="299"/>
      <c r="D4" s="300" t="s">
        <v>6</v>
      </c>
      <c r="E4" s="301"/>
      <c r="F4" s="302"/>
      <c r="G4" s="303" t="s">
        <v>7</v>
      </c>
      <c r="H4" s="300" t="s">
        <v>8</v>
      </c>
      <c r="I4" s="301"/>
      <c r="J4" s="302"/>
      <c r="K4" s="168"/>
      <c r="L4" s="137"/>
      <c r="M4" s="168"/>
    </row>
    <row r="5" spans="1:13" ht="16.5" customHeight="1" x14ac:dyDescent="0.2">
      <c r="A5" s="291"/>
      <c r="B5" s="297"/>
      <c r="C5" s="299"/>
      <c r="D5" s="306"/>
      <c r="E5" s="306"/>
      <c r="F5" s="306"/>
      <c r="G5" s="303"/>
      <c r="H5" s="307"/>
      <c r="I5" s="307"/>
      <c r="J5" s="307"/>
      <c r="K5" s="168"/>
      <c r="L5" s="137"/>
      <c r="M5" s="168"/>
    </row>
    <row r="6" spans="1:13" ht="21" customHeight="1" x14ac:dyDescent="0.2">
      <c r="A6" s="291"/>
      <c r="B6" s="298"/>
      <c r="C6" s="299"/>
      <c r="D6" s="304"/>
      <c r="E6" s="304"/>
      <c r="F6" s="304"/>
      <c r="G6" s="303"/>
      <c r="H6" s="305"/>
      <c r="I6" s="305"/>
      <c r="J6" s="305"/>
      <c r="K6" s="168"/>
      <c r="L6" s="137"/>
      <c r="M6" s="168"/>
    </row>
    <row r="8" spans="1:13" ht="20.25" x14ac:dyDescent="0.3">
      <c r="A8" s="39" t="s">
        <v>9</v>
      </c>
      <c r="B8" s="41"/>
      <c r="C8" s="39"/>
      <c r="D8" s="39"/>
      <c r="E8" s="39"/>
      <c r="F8" s="39"/>
      <c r="G8" s="39"/>
      <c r="H8" s="39"/>
      <c r="I8" s="39"/>
      <c r="J8" s="39"/>
      <c r="K8" s="24"/>
      <c r="L8" s="183"/>
      <c r="M8" s="168"/>
    </row>
    <row r="9" spans="1:13" ht="45" x14ac:dyDescent="0.25">
      <c r="A9" s="40"/>
      <c r="B9" s="26" t="s">
        <v>10</v>
      </c>
      <c r="C9" s="271"/>
      <c r="D9" s="271" t="s">
        <v>11</v>
      </c>
      <c r="E9" s="271"/>
      <c r="F9" s="271" t="s">
        <v>12</v>
      </c>
      <c r="G9" s="271"/>
      <c r="H9" s="271" t="s">
        <v>13</v>
      </c>
      <c r="I9" s="271"/>
      <c r="J9" s="271" t="s">
        <v>14</v>
      </c>
      <c r="K9" s="2"/>
      <c r="L9" s="271" t="s">
        <v>15</v>
      </c>
      <c r="M9" s="168"/>
    </row>
    <row r="10" spans="1:13" ht="24" customHeight="1" x14ac:dyDescent="0.25">
      <c r="A10" s="3"/>
      <c r="B10" s="27" t="s">
        <v>16</v>
      </c>
      <c r="C10" s="4"/>
      <c r="D10" s="27" t="s">
        <v>16</v>
      </c>
      <c r="E10" s="27"/>
      <c r="F10" s="27" t="s">
        <v>16</v>
      </c>
      <c r="G10" s="27"/>
      <c r="H10" s="27" t="s">
        <v>16</v>
      </c>
      <c r="I10" s="27"/>
      <c r="J10" s="27" t="s">
        <v>16</v>
      </c>
      <c r="K10" s="27"/>
      <c r="L10" s="27" t="s">
        <v>16</v>
      </c>
      <c r="M10" s="168"/>
    </row>
    <row r="11" spans="1:13" ht="20.100000000000001" customHeight="1" x14ac:dyDescent="0.25">
      <c r="A11" s="22" t="s">
        <v>17</v>
      </c>
      <c r="B11" s="28"/>
      <c r="C11" s="5"/>
      <c r="D11" s="5"/>
      <c r="E11" s="5"/>
      <c r="F11" s="5"/>
      <c r="G11" s="5"/>
      <c r="H11" s="5"/>
      <c r="I11" s="5"/>
      <c r="J11" s="5"/>
      <c r="K11" s="6"/>
      <c r="L11" s="168"/>
      <c r="M11" s="168"/>
    </row>
    <row r="12" spans="1:13" ht="20.100000000000001" customHeight="1" x14ac:dyDescent="0.25">
      <c r="A12" s="66" t="s">
        <v>18</v>
      </c>
      <c r="B12" s="284">
        <v>1640</v>
      </c>
      <c r="C12" s="285"/>
      <c r="D12" s="284">
        <v>0</v>
      </c>
      <c r="E12" s="197"/>
      <c r="F12" s="196">
        <v>0</v>
      </c>
      <c r="G12" s="197"/>
      <c r="H12" s="196">
        <v>0</v>
      </c>
      <c r="I12" s="197"/>
      <c r="J12" s="198">
        <f>SUM(B12,D12,F12,H12)</f>
        <v>1640</v>
      </c>
      <c r="K12" s="199"/>
      <c r="L12" s="196">
        <v>1258</v>
      </c>
      <c r="M12" s="168"/>
    </row>
    <row r="13" spans="1:13" ht="20.100000000000001" customHeight="1" x14ac:dyDescent="0.25">
      <c r="A13" s="66" t="s">
        <v>19</v>
      </c>
      <c r="B13" s="284">
        <v>0</v>
      </c>
      <c r="C13" s="285"/>
      <c r="D13" s="284">
        <v>0</v>
      </c>
      <c r="E13" s="197"/>
      <c r="F13" s="196">
        <v>0</v>
      </c>
      <c r="G13" s="197"/>
      <c r="H13" s="196">
        <v>0</v>
      </c>
      <c r="I13" s="197"/>
      <c r="J13" s="198">
        <f t="shared" ref="J13:J20" si="0">SUM(B13,D13,F13,H13)</f>
        <v>0</v>
      </c>
      <c r="K13" s="199"/>
      <c r="L13" s="196">
        <v>0</v>
      </c>
      <c r="M13" s="168"/>
    </row>
    <row r="14" spans="1:13" ht="20.100000000000001" customHeight="1" x14ac:dyDescent="0.25">
      <c r="A14" s="66" t="s">
        <v>20</v>
      </c>
      <c r="B14" s="284">
        <v>8043</v>
      </c>
      <c r="C14" s="285"/>
      <c r="D14" s="284">
        <v>15589</v>
      </c>
      <c r="E14" s="197"/>
      <c r="F14" s="196">
        <v>0</v>
      </c>
      <c r="G14" s="197"/>
      <c r="H14" s="196">
        <v>0</v>
      </c>
      <c r="I14" s="197"/>
      <c r="J14" s="198">
        <f t="shared" si="0"/>
        <v>23632</v>
      </c>
      <c r="K14" s="199"/>
      <c r="L14" s="196">
        <v>12500</v>
      </c>
      <c r="M14" s="168"/>
    </row>
    <row r="15" spans="1:13" ht="20.100000000000001" customHeight="1" x14ac:dyDescent="0.25">
      <c r="A15" s="66" t="s">
        <v>21</v>
      </c>
      <c r="B15" s="284">
        <v>2164</v>
      </c>
      <c r="C15" s="285"/>
      <c r="D15" s="284">
        <v>0</v>
      </c>
      <c r="E15" s="197"/>
      <c r="F15" s="196">
        <v>0</v>
      </c>
      <c r="G15" s="197"/>
      <c r="H15" s="196">
        <v>0</v>
      </c>
      <c r="I15" s="197"/>
      <c r="J15" s="198">
        <f t="shared" si="0"/>
        <v>2164</v>
      </c>
      <c r="K15" s="199"/>
      <c r="L15" s="196">
        <v>1439</v>
      </c>
      <c r="M15" s="168"/>
    </row>
    <row r="16" spans="1:13" ht="20.100000000000001" customHeight="1" x14ac:dyDescent="0.25">
      <c r="A16" s="66" t="s">
        <v>22</v>
      </c>
      <c r="B16" s="284">
        <v>5365</v>
      </c>
      <c r="C16" s="285"/>
      <c r="D16" s="284">
        <v>0</v>
      </c>
      <c r="E16" s="197"/>
      <c r="F16" s="196">
        <v>0</v>
      </c>
      <c r="G16" s="197"/>
      <c r="H16" s="196">
        <v>0</v>
      </c>
      <c r="I16" s="197"/>
      <c r="J16" s="198">
        <f t="shared" si="0"/>
        <v>5365</v>
      </c>
      <c r="K16" s="199"/>
      <c r="L16" s="196">
        <v>6939</v>
      </c>
      <c r="M16" s="168"/>
    </row>
    <row r="17" spans="1:13" ht="29.25" x14ac:dyDescent="0.25">
      <c r="A17" s="66" t="s">
        <v>23</v>
      </c>
      <c r="B17" s="284">
        <v>0</v>
      </c>
      <c r="C17" s="285"/>
      <c r="D17" s="284">
        <v>0</v>
      </c>
      <c r="E17" s="197"/>
      <c r="F17" s="196">
        <v>0</v>
      </c>
      <c r="G17" s="197"/>
      <c r="H17" s="196">
        <v>0</v>
      </c>
      <c r="I17" s="197"/>
      <c r="J17" s="198">
        <f t="shared" si="0"/>
        <v>0</v>
      </c>
      <c r="K17" s="199"/>
      <c r="L17" s="196">
        <v>0</v>
      </c>
      <c r="M17" s="168"/>
    </row>
    <row r="18" spans="1:13" ht="20.100000000000001" customHeight="1" x14ac:dyDescent="0.25">
      <c r="A18" s="66" t="s">
        <v>24</v>
      </c>
      <c r="B18" s="196">
        <v>0</v>
      </c>
      <c r="C18" s="197"/>
      <c r="D18" s="196">
        <v>0</v>
      </c>
      <c r="E18" s="197"/>
      <c r="F18" s="196">
        <v>0</v>
      </c>
      <c r="G18" s="197"/>
      <c r="H18" s="196">
        <v>0</v>
      </c>
      <c r="I18" s="197"/>
      <c r="J18" s="198">
        <f t="shared" si="0"/>
        <v>0</v>
      </c>
      <c r="K18" s="199"/>
      <c r="L18" s="196">
        <v>0</v>
      </c>
      <c r="M18" s="168"/>
    </row>
    <row r="19" spans="1:13" ht="29.25" x14ac:dyDescent="0.25">
      <c r="A19" s="66" t="s">
        <v>25</v>
      </c>
      <c r="B19" s="196">
        <v>0</v>
      </c>
      <c r="C19" s="197"/>
      <c r="D19" s="196">
        <v>0</v>
      </c>
      <c r="E19" s="197"/>
      <c r="F19" s="196">
        <v>0</v>
      </c>
      <c r="G19" s="197"/>
      <c r="H19" s="196">
        <v>0</v>
      </c>
      <c r="I19" s="197"/>
      <c r="J19" s="198">
        <f t="shared" si="0"/>
        <v>0</v>
      </c>
      <c r="K19" s="199"/>
      <c r="L19" s="196">
        <v>0</v>
      </c>
      <c r="M19" s="168"/>
    </row>
    <row r="20" spans="1:13" ht="20.100000000000001" customHeight="1" x14ac:dyDescent="0.25">
      <c r="A20" s="66" t="s">
        <v>26</v>
      </c>
      <c r="B20" s="196">
        <v>0</v>
      </c>
      <c r="C20" s="197"/>
      <c r="D20" s="196">
        <v>0</v>
      </c>
      <c r="E20" s="197"/>
      <c r="F20" s="196">
        <v>0</v>
      </c>
      <c r="G20" s="197"/>
      <c r="H20" s="196">
        <v>0</v>
      </c>
      <c r="I20" s="197"/>
      <c r="J20" s="198">
        <f t="shared" si="0"/>
        <v>0</v>
      </c>
      <c r="K20" s="199"/>
      <c r="L20" s="196">
        <v>0</v>
      </c>
      <c r="M20" s="168"/>
    </row>
    <row r="21" spans="1:13" ht="17.25" customHeight="1" thickBot="1" x14ac:dyDescent="0.3">
      <c r="A21" s="7" t="s">
        <v>27</v>
      </c>
      <c r="B21" s="200">
        <f>SUM(B12:B20)</f>
        <v>17212</v>
      </c>
      <c r="C21" s="201"/>
      <c r="D21" s="200">
        <f>SUM(D12:D20)</f>
        <v>15589</v>
      </c>
      <c r="E21" s="197"/>
      <c r="F21" s="200">
        <f>SUM(F12:F20)</f>
        <v>0</v>
      </c>
      <c r="G21" s="197"/>
      <c r="H21" s="200">
        <f>SUM(H12:H20)</f>
        <v>0</v>
      </c>
      <c r="I21" s="197"/>
      <c r="J21" s="202">
        <f t="shared" ref="J21" si="1">H21+D21+B21+F21</f>
        <v>32801</v>
      </c>
      <c r="K21" s="199"/>
      <c r="L21" s="200">
        <f>SUM(L12:L20)</f>
        <v>22136</v>
      </c>
      <c r="M21" s="168"/>
    </row>
    <row r="22" spans="1:13" ht="16.5" customHeight="1" thickTop="1" x14ac:dyDescent="0.2">
      <c r="A22" s="278"/>
      <c r="B22" s="29"/>
      <c r="C22" s="44"/>
      <c r="D22" s="44"/>
      <c r="E22" s="44"/>
      <c r="F22" s="44"/>
      <c r="G22" s="44"/>
      <c r="H22" s="44"/>
      <c r="I22" s="44"/>
      <c r="J22" s="45" t="str">
        <f>IF(B21+D21+F21+H21-J21=0," ","error")</f>
        <v xml:space="preserve"> </v>
      </c>
      <c r="K22" s="44"/>
      <c r="L22" s="184"/>
      <c r="M22" s="168"/>
    </row>
    <row r="23" spans="1:13" ht="30" x14ac:dyDescent="0.25">
      <c r="A23" s="55" t="s">
        <v>28</v>
      </c>
      <c r="B23" s="149"/>
      <c r="C23" s="6"/>
      <c r="D23" s="6"/>
      <c r="E23" s="6"/>
      <c r="F23" s="6"/>
      <c r="G23" s="6"/>
      <c r="H23" s="6"/>
      <c r="I23" s="6"/>
      <c r="J23" s="6"/>
      <c r="K23" s="6"/>
      <c r="L23" s="168"/>
      <c r="M23" s="168"/>
    </row>
    <row r="24" spans="1:13" ht="20.100000000000001" customHeight="1" x14ac:dyDescent="0.25">
      <c r="A24" s="66" t="s">
        <v>29</v>
      </c>
      <c r="B24" s="143">
        <v>0</v>
      </c>
      <c r="C24" s="144"/>
      <c r="D24" s="143">
        <v>0</v>
      </c>
      <c r="E24" s="144"/>
      <c r="F24" s="143">
        <v>0</v>
      </c>
      <c r="G24" s="144"/>
      <c r="H24" s="143">
        <v>0</v>
      </c>
      <c r="I24" s="144"/>
      <c r="J24" s="145">
        <f>H24+D24+B24+F24</f>
        <v>0</v>
      </c>
      <c r="K24" s="146"/>
      <c r="L24" s="143">
        <v>0</v>
      </c>
      <c r="M24" s="168"/>
    </row>
    <row r="25" spans="1:13" ht="20.100000000000001" customHeight="1" x14ac:dyDescent="0.25">
      <c r="A25" s="66" t="s">
        <v>30</v>
      </c>
      <c r="B25" s="143">
        <v>0</v>
      </c>
      <c r="C25" s="144"/>
      <c r="D25" s="143">
        <v>0</v>
      </c>
      <c r="E25" s="144"/>
      <c r="F25" s="143">
        <v>0</v>
      </c>
      <c r="G25" s="144"/>
      <c r="H25" s="143">
        <v>0</v>
      </c>
      <c r="I25" s="144"/>
      <c r="J25" s="145">
        <f>H25+D25+B25+F25</f>
        <v>0</v>
      </c>
      <c r="K25" s="146"/>
      <c r="L25" s="143">
        <v>0</v>
      </c>
      <c r="M25" s="168"/>
    </row>
    <row r="26" spans="1:13" ht="17.25" customHeight="1" thickBot="1" x14ac:dyDescent="0.3">
      <c r="A26" s="7" t="s">
        <v>31</v>
      </c>
      <c r="B26" s="147">
        <f>SUM(B24:B25)</f>
        <v>0</v>
      </c>
      <c r="C26" s="148"/>
      <c r="D26" s="147">
        <f>SUM(D24:D25)</f>
        <v>0</v>
      </c>
      <c r="E26" s="144"/>
      <c r="F26" s="147">
        <f>SUM(F24:F25)</f>
        <v>0</v>
      </c>
      <c r="G26" s="144"/>
      <c r="H26" s="147">
        <f>SUM(H24:H25)</f>
        <v>0</v>
      </c>
      <c r="I26" s="144"/>
      <c r="J26" s="147">
        <f>SUM(J24:J25)</f>
        <v>0</v>
      </c>
      <c r="K26" s="146"/>
      <c r="L26" s="147">
        <f>SUM(L24:L25)</f>
        <v>0</v>
      </c>
      <c r="M26" s="168"/>
    </row>
    <row r="27" spans="1:13" ht="8.25" customHeight="1" thickTop="1" x14ac:dyDescent="0.25">
      <c r="A27" s="21"/>
      <c r="B27" s="150"/>
      <c r="C27" s="151"/>
      <c r="D27" s="150"/>
      <c r="E27" s="151"/>
      <c r="F27" s="150"/>
      <c r="G27" s="151"/>
      <c r="H27" s="150"/>
      <c r="I27" s="152"/>
      <c r="J27" s="132" t="str">
        <f>IF(B26+D26+F26+H26-J26=0," ","error")</f>
        <v xml:space="preserve"> </v>
      </c>
      <c r="K27" s="146"/>
      <c r="L27" s="132"/>
      <c r="M27" s="168"/>
    </row>
    <row r="28" spans="1:13" ht="20.100000000000001" customHeight="1" thickBot="1" x14ac:dyDescent="0.3">
      <c r="A28" s="7" t="s">
        <v>32</v>
      </c>
      <c r="B28" s="153">
        <f>B26+B21</f>
        <v>17212</v>
      </c>
      <c r="C28" s="152"/>
      <c r="D28" s="153">
        <f>D26+D21</f>
        <v>15589</v>
      </c>
      <c r="E28" s="152"/>
      <c r="F28" s="153">
        <f>F26+F21</f>
        <v>0</v>
      </c>
      <c r="G28" s="152"/>
      <c r="H28" s="153">
        <f>H26+H21</f>
        <v>0</v>
      </c>
      <c r="I28" s="152"/>
      <c r="J28" s="153">
        <f>J26+J21</f>
        <v>32801</v>
      </c>
      <c r="K28" s="146"/>
      <c r="L28" s="153">
        <f>L26+L21</f>
        <v>22136</v>
      </c>
      <c r="M28" s="168"/>
    </row>
    <row r="29" spans="1:13" ht="16.5" customHeight="1" thickTop="1" x14ac:dyDescent="0.2">
      <c r="A29" s="168"/>
      <c r="B29" s="279"/>
      <c r="C29" s="184"/>
      <c r="D29" s="184"/>
      <c r="E29" s="184"/>
      <c r="F29" s="184"/>
      <c r="G29" s="184"/>
      <c r="H29" s="184"/>
      <c r="I29" s="184"/>
      <c r="J29" s="45" t="str">
        <f>IF(B28+D28+H28-J28=0," ","error")</f>
        <v xml:space="preserve"> </v>
      </c>
      <c r="K29" s="184"/>
      <c r="L29" s="184"/>
      <c r="M29" s="168"/>
    </row>
    <row r="30" spans="1:13" ht="18" customHeight="1" x14ac:dyDescent="0.2">
      <c r="A30" s="23" t="s">
        <v>33</v>
      </c>
      <c r="B30" s="154"/>
      <c r="C30" s="155"/>
      <c r="D30" s="155"/>
      <c r="E30" s="155"/>
      <c r="F30" s="155"/>
      <c r="G30" s="155"/>
      <c r="H30" s="155"/>
      <c r="I30" s="155"/>
      <c r="J30" s="155"/>
      <c r="K30" s="155"/>
      <c r="L30" s="155"/>
      <c r="M30" s="168"/>
    </row>
    <row r="31" spans="1:13" ht="20.100000000000001" customHeight="1" x14ac:dyDescent="0.25">
      <c r="A31" s="67" t="s">
        <v>34</v>
      </c>
      <c r="B31" s="284">
        <v>335</v>
      </c>
      <c r="C31" s="286"/>
      <c r="D31" s="284">
        <v>40</v>
      </c>
      <c r="E31" s="197"/>
      <c r="F31" s="196">
        <v>0</v>
      </c>
      <c r="G31" s="197"/>
      <c r="H31" s="196">
        <v>0</v>
      </c>
      <c r="I31" s="197"/>
      <c r="J31" s="198">
        <f>H31+D31+B31+F31</f>
        <v>375</v>
      </c>
      <c r="K31" s="204"/>
      <c r="L31" s="196">
        <v>474</v>
      </c>
      <c r="M31" s="168"/>
    </row>
    <row r="32" spans="1:13" ht="20.100000000000001" customHeight="1" x14ac:dyDescent="0.25">
      <c r="A32" s="67" t="s">
        <v>35</v>
      </c>
      <c r="B32" s="284">
        <v>19156</v>
      </c>
      <c r="C32" s="286"/>
      <c r="D32" s="284">
        <f>11977</f>
        <v>11977</v>
      </c>
      <c r="E32" s="197"/>
      <c r="F32" s="196">
        <v>0</v>
      </c>
      <c r="G32" s="197"/>
      <c r="H32" s="196">
        <v>0</v>
      </c>
      <c r="I32" s="197"/>
      <c r="J32" s="198">
        <f>H32+D32+B32+F32</f>
        <v>31133</v>
      </c>
      <c r="K32" s="204"/>
      <c r="L32" s="196">
        <v>30360</v>
      </c>
      <c r="M32" s="168"/>
    </row>
    <row r="33" spans="1:16" ht="20.100000000000001" customHeight="1" x14ac:dyDescent="0.25">
      <c r="A33" s="67" t="s">
        <v>36</v>
      </c>
      <c r="B33" s="196">
        <v>0</v>
      </c>
      <c r="C33" s="203"/>
      <c r="D33" s="196">
        <v>0</v>
      </c>
      <c r="E33" s="197"/>
      <c r="F33" s="196">
        <v>0</v>
      </c>
      <c r="G33" s="197"/>
      <c r="H33" s="196">
        <v>0</v>
      </c>
      <c r="I33" s="197"/>
      <c r="J33" s="198">
        <f t="shared" ref="J33:J40" si="2">H33+D33+B33+F33</f>
        <v>0</v>
      </c>
      <c r="K33" s="204"/>
      <c r="L33" s="196">
        <v>0</v>
      </c>
      <c r="M33" s="168"/>
      <c r="N33" s="168"/>
      <c r="O33" s="168"/>
      <c r="P33" s="168"/>
    </row>
    <row r="34" spans="1:16" ht="28.5" x14ac:dyDescent="0.25">
      <c r="A34" s="67" t="s">
        <v>37</v>
      </c>
      <c r="B34" s="196">
        <v>0</v>
      </c>
      <c r="C34" s="203"/>
      <c r="D34" s="196">
        <v>0</v>
      </c>
      <c r="E34" s="197"/>
      <c r="F34" s="196">
        <v>0</v>
      </c>
      <c r="G34" s="197"/>
      <c r="H34" s="196">
        <v>0</v>
      </c>
      <c r="I34" s="197"/>
      <c r="J34" s="198">
        <f t="shared" si="2"/>
        <v>0</v>
      </c>
      <c r="K34" s="204"/>
      <c r="L34" s="196">
        <v>0</v>
      </c>
      <c r="M34" s="168"/>
      <c r="N34" s="168"/>
      <c r="O34" s="168"/>
      <c r="P34" s="168"/>
    </row>
    <row r="35" spans="1:16" ht="20.100000000000001" customHeight="1" x14ac:dyDescent="0.25">
      <c r="A35" s="67" t="s">
        <v>38</v>
      </c>
      <c r="B35" s="196">
        <v>0</v>
      </c>
      <c r="C35" s="203"/>
      <c r="D35" s="196">
        <v>0</v>
      </c>
      <c r="E35" s="197"/>
      <c r="F35" s="196">
        <v>0</v>
      </c>
      <c r="G35" s="197"/>
      <c r="H35" s="196">
        <v>0</v>
      </c>
      <c r="I35" s="197"/>
      <c r="J35" s="198">
        <f t="shared" si="2"/>
        <v>0</v>
      </c>
      <c r="K35" s="204"/>
      <c r="L35" s="196">
        <v>0</v>
      </c>
      <c r="M35" s="168"/>
      <c r="N35" s="168"/>
      <c r="O35" s="168"/>
      <c r="P35" s="168"/>
    </row>
    <row r="36" spans="1:16" ht="20.100000000000001" customHeight="1" x14ac:dyDescent="0.25">
      <c r="A36" s="67" t="s">
        <v>39</v>
      </c>
      <c r="B36" s="196">
        <v>0</v>
      </c>
      <c r="C36" s="203"/>
      <c r="D36" s="196">
        <v>0</v>
      </c>
      <c r="E36" s="197"/>
      <c r="F36" s="196">
        <v>0</v>
      </c>
      <c r="G36" s="197"/>
      <c r="H36" s="196">
        <v>0</v>
      </c>
      <c r="I36" s="197"/>
      <c r="J36" s="198">
        <f t="shared" si="2"/>
        <v>0</v>
      </c>
      <c r="K36" s="204"/>
      <c r="L36" s="196">
        <v>0</v>
      </c>
      <c r="M36" s="168"/>
      <c r="N36" s="168"/>
      <c r="O36" s="168"/>
      <c r="P36" s="168"/>
    </row>
    <row r="37" spans="1:16" ht="20.100000000000001" customHeight="1" x14ac:dyDescent="0.25">
      <c r="A37" s="68" t="s">
        <v>40</v>
      </c>
      <c r="B37" s="196">
        <v>0</v>
      </c>
      <c r="C37" s="203"/>
      <c r="D37" s="196">
        <v>0</v>
      </c>
      <c r="E37" s="197"/>
      <c r="F37" s="196">
        <v>0</v>
      </c>
      <c r="G37" s="197"/>
      <c r="H37" s="196">
        <v>0</v>
      </c>
      <c r="I37" s="197"/>
      <c r="J37" s="198">
        <f t="shared" si="2"/>
        <v>0</v>
      </c>
      <c r="K37" s="204"/>
      <c r="L37" s="196">
        <v>0</v>
      </c>
      <c r="M37" s="168"/>
      <c r="N37" s="168"/>
      <c r="O37" s="168"/>
      <c r="P37" s="168"/>
    </row>
    <row r="38" spans="1:16" ht="20.100000000000001" customHeight="1" x14ac:dyDescent="0.25">
      <c r="A38" s="68" t="s">
        <v>41</v>
      </c>
      <c r="B38" s="196">
        <v>0</v>
      </c>
      <c r="C38" s="203"/>
      <c r="D38" s="196">
        <v>0</v>
      </c>
      <c r="E38" s="197"/>
      <c r="F38" s="196">
        <v>0</v>
      </c>
      <c r="G38" s="197"/>
      <c r="H38" s="196">
        <v>0</v>
      </c>
      <c r="I38" s="197"/>
      <c r="J38" s="198">
        <f t="shared" si="2"/>
        <v>0</v>
      </c>
      <c r="K38" s="204"/>
      <c r="L38" s="196">
        <v>0</v>
      </c>
      <c r="M38" s="168"/>
      <c r="N38" s="168"/>
      <c r="O38" s="168"/>
      <c r="P38" s="168"/>
    </row>
    <row r="39" spans="1:16" ht="20.100000000000001" customHeight="1" x14ac:dyDescent="0.25">
      <c r="A39" s="68" t="s">
        <v>42</v>
      </c>
      <c r="B39" s="196">
        <v>0</v>
      </c>
      <c r="C39" s="203"/>
      <c r="D39" s="196">
        <v>0</v>
      </c>
      <c r="E39" s="197"/>
      <c r="F39" s="196">
        <v>0</v>
      </c>
      <c r="G39" s="197"/>
      <c r="H39" s="196">
        <v>0</v>
      </c>
      <c r="I39" s="197"/>
      <c r="J39" s="198">
        <f t="shared" si="2"/>
        <v>0</v>
      </c>
      <c r="K39" s="204"/>
      <c r="L39" s="196">
        <v>0</v>
      </c>
      <c r="M39" s="168"/>
      <c r="N39" s="168"/>
      <c r="O39" s="168"/>
      <c r="P39" s="168"/>
    </row>
    <row r="40" spans="1:16" ht="20.100000000000001" customHeight="1" x14ac:dyDescent="0.25">
      <c r="A40" s="68" t="s">
        <v>43</v>
      </c>
      <c r="B40" s="196">
        <v>0</v>
      </c>
      <c r="C40" s="203"/>
      <c r="D40" s="196">
        <v>0</v>
      </c>
      <c r="E40" s="197"/>
      <c r="F40" s="196">
        <v>0</v>
      </c>
      <c r="G40" s="197"/>
      <c r="H40" s="196">
        <v>0</v>
      </c>
      <c r="I40" s="197"/>
      <c r="J40" s="198">
        <f t="shared" si="2"/>
        <v>0</v>
      </c>
      <c r="K40" s="204"/>
      <c r="L40" s="196">
        <v>0</v>
      </c>
      <c r="M40" s="168"/>
      <c r="N40" s="168"/>
      <c r="O40" s="168"/>
      <c r="P40" s="168"/>
    </row>
    <row r="41" spans="1:16" ht="20.100000000000001" customHeight="1" thickTop="1" thickBot="1" x14ac:dyDescent="0.3">
      <c r="A41" s="9" t="s">
        <v>44</v>
      </c>
      <c r="B41" s="200">
        <f>SUM(B31:B40)</f>
        <v>19491</v>
      </c>
      <c r="C41" s="206"/>
      <c r="D41" s="200">
        <f>SUM(D31:D40)</f>
        <v>12017</v>
      </c>
      <c r="E41" s="197"/>
      <c r="F41" s="200">
        <f>SUM(F31:F40)</f>
        <v>0</v>
      </c>
      <c r="G41" s="197"/>
      <c r="H41" s="200">
        <f>SUM(H31:H40)</f>
        <v>0</v>
      </c>
      <c r="I41" s="197"/>
      <c r="J41" s="200">
        <f>SUM(J31:J40)</f>
        <v>31508</v>
      </c>
      <c r="K41" s="204"/>
      <c r="L41" s="200">
        <f>SUM(L31:L40)</f>
        <v>30834</v>
      </c>
      <c r="M41" s="168"/>
      <c r="N41" s="168"/>
      <c r="O41" s="168"/>
      <c r="P41" s="168"/>
    </row>
    <row r="42" spans="1:16" s="10" customFormat="1" ht="17.25" customHeight="1" thickTop="1" x14ac:dyDescent="0.2">
      <c r="B42" s="30"/>
      <c r="C42" s="45"/>
      <c r="D42" s="46"/>
      <c r="E42" s="45"/>
      <c r="F42" s="45"/>
      <c r="G42" s="45"/>
      <c r="H42" s="45"/>
      <c r="I42" s="45"/>
      <c r="J42" s="45"/>
      <c r="K42" s="45"/>
      <c r="L42" s="45"/>
    </row>
    <row r="43" spans="1:16" ht="30" x14ac:dyDescent="0.25">
      <c r="A43" s="55" t="s">
        <v>45</v>
      </c>
      <c r="B43" s="149"/>
      <c r="C43" s="6"/>
      <c r="D43" s="6"/>
      <c r="E43" s="6"/>
      <c r="F43" s="6"/>
      <c r="G43" s="6"/>
      <c r="H43" s="6"/>
      <c r="I43" s="6"/>
      <c r="J43" s="6"/>
      <c r="K43" s="6"/>
      <c r="L43" s="168"/>
      <c r="M43" s="168"/>
      <c r="N43" s="168"/>
      <c r="O43" s="168"/>
      <c r="P43" s="168"/>
    </row>
    <row r="44" spans="1:16" ht="20.100000000000001" customHeight="1" x14ac:dyDescent="0.25">
      <c r="A44" s="67" t="s">
        <v>46</v>
      </c>
      <c r="B44" s="196"/>
      <c r="C44" s="203"/>
      <c r="D44" s="196"/>
      <c r="E44" s="197"/>
      <c r="F44" s="196"/>
      <c r="G44" s="197"/>
      <c r="H44" s="196"/>
      <c r="I44" s="197"/>
      <c r="J44" s="198">
        <f>H44+D44+F44+B44</f>
        <v>0</v>
      </c>
      <c r="K44" s="204"/>
      <c r="L44" s="196"/>
      <c r="M44" s="168"/>
      <c r="N44" s="168"/>
      <c r="O44" s="168"/>
      <c r="P44" s="168"/>
    </row>
    <row r="45" spans="1:16" ht="20.100000000000001" customHeight="1" thickBot="1" x14ac:dyDescent="0.3">
      <c r="A45" s="67" t="s">
        <v>47</v>
      </c>
      <c r="B45" s="205"/>
      <c r="C45" s="203"/>
      <c r="D45" s="205"/>
      <c r="E45" s="197"/>
      <c r="F45" s="205"/>
      <c r="G45" s="197"/>
      <c r="H45" s="205"/>
      <c r="I45" s="197"/>
      <c r="J45" s="198">
        <f>H45+D45+F45+B45</f>
        <v>0</v>
      </c>
      <c r="K45" s="204"/>
      <c r="L45" s="205"/>
      <c r="M45" s="168"/>
      <c r="N45" s="168"/>
      <c r="O45" s="168"/>
      <c r="P45" s="168"/>
    </row>
    <row r="46" spans="1:16" ht="20.100000000000001" customHeight="1" thickTop="1" thickBot="1" x14ac:dyDescent="0.3">
      <c r="A46" s="9" t="s">
        <v>48</v>
      </c>
      <c r="B46" s="200">
        <f>SUM(B44:B45)</f>
        <v>0</v>
      </c>
      <c r="C46" s="206"/>
      <c r="D46" s="200">
        <f>SUM(D44:D45)</f>
        <v>0</v>
      </c>
      <c r="E46" s="197"/>
      <c r="F46" s="200">
        <f>SUM(F44:F45)</f>
        <v>0</v>
      </c>
      <c r="G46" s="197"/>
      <c r="H46" s="200">
        <f>SUM(H44:H45)</f>
        <v>0</v>
      </c>
      <c r="I46" s="197"/>
      <c r="J46" s="200">
        <f>SUM(J44:J45)</f>
        <v>0</v>
      </c>
      <c r="K46" s="204"/>
      <c r="L46" s="200">
        <f>SUM(L44:L45)</f>
        <v>0</v>
      </c>
      <c r="M46" s="168"/>
      <c r="N46" s="168"/>
      <c r="O46" s="168"/>
      <c r="P46" s="168"/>
    </row>
    <row r="47" spans="1:16" ht="13.5" customHeight="1" x14ac:dyDescent="0.2">
      <c r="A47" s="168"/>
      <c r="B47" s="207"/>
      <c r="C47" s="208"/>
      <c r="D47" s="207"/>
      <c r="E47" s="208"/>
      <c r="F47" s="208"/>
      <c r="G47" s="208"/>
      <c r="H47" s="207"/>
      <c r="I47" s="208"/>
      <c r="J47" s="209" t="str">
        <f>IF(B46+D46+F46+H46-J46=0," ","error")</f>
        <v xml:space="preserve"> </v>
      </c>
      <c r="K47" s="208"/>
      <c r="L47" s="208"/>
      <c r="M47" s="168"/>
      <c r="N47" s="168"/>
      <c r="O47" s="168"/>
      <c r="P47" s="168"/>
    </row>
    <row r="48" spans="1:16" s="11" customFormat="1" ht="20.100000000000001" customHeight="1" thickTop="1" thickBot="1" x14ac:dyDescent="0.3">
      <c r="A48" s="32" t="s">
        <v>49</v>
      </c>
      <c r="B48" s="210">
        <f>+B46+B41</f>
        <v>19491</v>
      </c>
      <c r="C48" s="199"/>
      <c r="D48" s="210">
        <f>+D46+D41</f>
        <v>12017</v>
      </c>
      <c r="E48" s="199"/>
      <c r="F48" s="210">
        <f>+F46+F41</f>
        <v>0</v>
      </c>
      <c r="G48" s="199"/>
      <c r="H48" s="210">
        <f>+H46+H41</f>
        <v>0</v>
      </c>
      <c r="I48" s="199"/>
      <c r="J48" s="210">
        <f>+J46+J41</f>
        <v>31508</v>
      </c>
      <c r="K48" s="199"/>
      <c r="L48" s="210">
        <f>+L46+L41</f>
        <v>30834</v>
      </c>
      <c r="M48" s="185"/>
      <c r="N48" s="185"/>
      <c r="O48" s="185"/>
      <c r="P48" s="185"/>
    </row>
    <row r="49" spans="1:16" x14ac:dyDescent="0.2">
      <c r="A49" s="168"/>
      <c r="B49" s="211"/>
      <c r="C49" s="212"/>
      <c r="D49" s="212"/>
      <c r="E49" s="212"/>
      <c r="F49" s="212"/>
      <c r="G49" s="212"/>
      <c r="H49" s="212"/>
      <c r="I49" s="212"/>
      <c r="J49" s="209"/>
      <c r="K49" s="213"/>
      <c r="L49" s="208"/>
      <c r="M49" s="168"/>
      <c r="N49" s="168"/>
      <c r="O49" s="168"/>
      <c r="P49" s="168"/>
    </row>
    <row r="50" spans="1:16" ht="20.100000000000001" customHeight="1" x14ac:dyDescent="0.25">
      <c r="A50" s="33" t="s">
        <v>50</v>
      </c>
      <c r="B50" s="214">
        <f>+B28-B48</f>
        <v>-2279</v>
      </c>
      <c r="C50" s="215"/>
      <c r="D50" s="214">
        <f>+D28-D48</f>
        <v>3572</v>
      </c>
      <c r="E50" s="215"/>
      <c r="F50" s="214">
        <f>+F28-F48</f>
        <v>0</v>
      </c>
      <c r="G50" s="215"/>
      <c r="H50" s="214">
        <f>+H28-H48</f>
        <v>0</v>
      </c>
      <c r="I50" s="215"/>
      <c r="J50" s="214">
        <f>+J28-J48</f>
        <v>1293</v>
      </c>
      <c r="K50" s="216"/>
      <c r="L50" s="214">
        <f>+L28-L48</f>
        <v>-8698</v>
      </c>
      <c r="M50" s="69"/>
      <c r="N50" s="168"/>
      <c r="O50" s="168"/>
      <c r="P50" s="168"/>
    </row>
    <row r="51" spans="1:16" ht="14.25" customHeight="1" x14ac:dyDescent="0.25">
      <c r="A51" s="33"/>
      <c r="B51" s="217"/>
      <c r="C51" s="215"/>
      <c r="D51" s="217"/>
      <c r="E51" s="215"/>
      <c r="F51" s="217"/>
      <c r="G51" s="215"/>
      <c r="H51" s="217"/>
      <c r="I51" s="215"/>
      <c r="J51" s="217"/>
      <c r="K51" s="216"/>
      <c r="L51" s="217"/>
      <c r="M51" s="69"/>
      <c r="N51" s="168"/>
      <c r="O51" s="168"/>
      <c r="P51" s="168"/>
    </row>
    <row r="52" spans="1:16" ht="19.5" customHeight="1" thickTop="1" thickBot="1" x14ac:dyDescent="0.3">
      <c r="A52" s="76" t="s">
        <v>51</v>
      </c>
      <c r="B52" s="218">
        <v>-28</v>
      </c>
      <c r="C52" s="215"/>
      <c r="D52" s="218">
        <v>28</v>
      </c>
      <c r="E52" s="215"/>
      <c r="F52" s="218"/>
      <c r="G52" s="215"/>
      <c r="H52" s="218"/>
      <c r="I52" s="215"/>
      <c r="J52" s="219">
        <f>IF(H52+F52+D52+B52=0,0,"Transfer error")</f>
        <v>0</v>
      </c>
      <c r="K52" s="216"/>
      <c r="L52" s="218"/>
      <c r="M52" s="168"/>
      <c r="N52" s="168"/>
      <c r="O52" s="168"/>
      <c r="P52" s="168"/>
    </row>
    <row r="53" spans="1:16" ht="14.25" customHeight="1" thickTop="1" thickBot="1" x14ac:dyDescent="0.3">
      <c r="A53" s="8"/>
      <c r="B53" s="220"/>
      <c r="C53" s="215"/>
      <c r="D53" s="220"/>
      <c r="E53" s="215"/>
      <c r="F53" s="221"/>
      <c r="G53" s="215"/>
      <c r="H53" s="220"/>
      <c r="I53" s="215"/>
      <c r="J53" s="222"/>
      <c r="K53" s="216"/>
      <c r="L53" s="220"/>
      <c r="M53" s="168"/>
      <c r="N53" s="168"/>
      <c r="O53" s="168"/>
      <c r="P53" s="168"/>
    </row>
    <row r="54" spans="1:16" ht="29.25" customHeight="1" thickTop="1" thickBot="1" x14ac:dyDescent="0.3">
      <c r="A54" s="9" t="s">
        <v>52</v>
      </c>
      <c r="B54" s="223">
        <f>+B50+B52</f>
        <v>-2307</v>
      </c>
      <c r="C54" s="215"/>
      <c r="D54" s="223">
        <f>+D50+D52</f>
        <v>3600</v>
      </c>
      <c r="E54" s="215"/>
      <c r="F54" s="223">
        <f>+F50+F52</f>
        <v>0</v>
      </c>
      <c r="G54" s="215"/>
      <c r="H54" s="223">
        <f>+H50+H52</f>
        <v>0</v>
      </c>
      <c r="I54" s="215"/>
      <c r="J54" s="223">
        <f>+J50+J52</f>
        <v>1293</v>
      </c>
      <c r="K54" s="216"/>
      <c r="L54" s="223">
        <f>+L50+L52</f>
        <v>-8698</v>
      </c>
      <c r="M54" s="168"/>
      <c r="N54" s="168"/>
      <c r="O54" s="168"/>
      <c r="P54" s="168"/>
    </row>
    <row r="55" spans="1:16" ht="13.5" thickTop="1" x14ac:dyDescent="0.2">
      <c r="A55" s="168"/>
      <c r="B55" s="174"/>
      <c r="C55" s="168"/>
      <c r="D55" s="168"/>
      <c r="E55" s="168"/>
      <c r="F55" s="168"/>
      <c r="G55" s="168"/>
      <c r="H55" s="168"/>
      <c r="I55" s="168"/>
      <c r="J55" s="45"/>
      <c r="K55" s="168"/>
      <c r="L55" s="168"/>
      <c r="M55" s="168"/>
      <c r="N55" s="168"/>
      <c r="O55" s="168"/>
      <c r="P55" s="168"/>
    </row>
    <row r="56" spans="1:16" x14ac:dyDescent="0.2">
      <c r="A56" s="168"/>
      <c r="B56" s="174"/>
      <c r="C56" s="168"/>
      <c r="D56" s="168"/>
      <c r="E56" s="168"/>
      <c r="F56" s="168"/>
      <c r="G56" s="168"/>
      <c r="H56" s="168"/>
      <c r="I56" s="168"/>
      <c r="J56" s="168"/>
      <c r="K56" s="168"/>
      <c r="L56" s="168"/>
      <c r="M56" s="168"/>
      <c r="N56" s="168"/>
      <c r="O56" s="168"/>
      <c r="P56" s="168"/>
    </row>
  </sheetData>
  <mergeCells count="13">
    <mergeCell ref="A1:A6"/>
    <mergeCell ref="B3:J3"/>
    <mergeCell ref="B1:J1"/>
    <mergeCell ref="B2:J2"/>
    <mergeCell ref="B4:B6"/>
    <mergeCell ref="C4:C6"/>
    <mergeCell ref="D4:F4"/>
    <mergeCell ref="H4:J4"/>
    <mergeCell ref="G4:G6"/>
    <mergeCell ref="D6:F6"/>
    <mergeCell ref="H6:J6"/>
    <mergeCell ref="D5:F5"/>
    <mergeCell ref="H5:J5"/>
  </mergeCells>
  <phoneticPr fontId="14" type="noConversion"/>
  <pageMargins left="0.55118110236220474" right="0.51181102362204722" top="0.47244094488188981" bottom="0.39370078740157483" header="0.47244094488188981" footer="0.43307086614173229"/>
  <pageSetup paperSize="9" scale="65" orientation="portrait" r:id="rId1"/>
  <headerFooter alignWithMargins="0">
    <oddHeader>&amp;LAPPENDIX 2</oddHeader>
    <oddFooter>&amp;L&amp;F&amp;A&amp;C&amp;P&amp;R&amp;D</oddFooter>
  </headerFooter>
  <cellWatches>
    <cellWatch r="D6"/>
  </cellWatch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3"/>
  <sheetViews>
    <sheetView zoomScale="75" zoomScaleNormal="75" zoomScaleSheetLayoutView="80" workbookViewId="0">
      <pane ySplit="2" topLeftCell="A3" activePane="bottomLeft" state="frozen"/>
      <selection activeCell="D45" sqref="D45"/>
      <selection pane="bottomLeft" activeCell="A3" sqref="A3"/>
    </sheetView>
  </sheetViews>
  <sheetFormatPr defaultColWidth="9.140625" defaultRowHeight="12.75" x14ac:dyDescent="0.2"/>
  <cols>
    <col min="1" max="1" width="28.85546875" style="1" customWidth="1"/>
    <col min="2" max="2" width="19" style="25" customWidth="1"/>
    <col min="3" max="3" width="3.85546875" style="1" customWidth="1"/>
    <col min="4" max="4" width="15.42578125" style="1" customWidth="1"/>
    <col min="5" max="5" width="1.5703125" style="1" customWidth="1"/>
    <col min="6" max="6" width="15.42578125" style="1" customWidth="1"/>
    <col min="7" max="7" width="1.42578125" style="1" customWidth="1"/>
    <col min="8" max="8" width="15.42578125" style="1" customWidth="1"/>
    <col min="9" max="9" width="1.5703125" style="1" customWidth="1"/>
    <col min="10" max="10" width="15.5703125" style="1" customWidth="1"/>
    <col min="11" max="11" width="1.5703125" style="1" customWidth="1"/>
    <col min="12" max="12" width="14.7109375" style="1" customWidth="1"/>
    <col min="13" max="13" width="1.5703125" style="1" customWidth="1"/>
    <col min="14" max="14" width="14.7109375" style="1" customWidth="1"/>
    <col min="15" max="15" width="1.5703125" style="1" customWidth="1"/>
    <col min="16" max="16" width="18.7109375" style="1" customWidth="1"/>
    <col min="17" max="16384" width="9.140625" style="1"/>
  </cols>
  <sheetData>
    <row r="1" spans="1:17" ht="27" customHeight="1" x14ac:dyDescent="0.3">
      <c r="A1" s="168"/>
      <c r="B1" s="308" t="str">
        <f>'R&amp;P Accounts'!B2</f>
        <v>Lorn Toy Library</v>
      </c>
      <c r="C1" s="308"/>
      <c r="D1" s="308"/>
      <c r="E1" s="308"/>
      <c r="F1" s="308"/>
      <c r="G1" s="308"/>
      <c r="H1" s="308"/>
      <c r="I1" s="308"/>
      <c r="J1" s="308"/>
      <c r="K1" s="308"/>
      <c r="L1" s="308"/>
      <c r="M1" s="168"/>
      <c r="N1" s="308" t="str">
        <f>'R&amp;P Accounts'!L2</f>
        <v>SC091837</v>
      </c>
      <c r="O1" s="308"/>
      <c r="P1" s="308"/>
      <c r="Q1" s="168"/>
    </row>
    <row r="2" spans="1:17" s="38" customFormat="1" ht="26.25" customHeight="1" x14ac:dyDescent="0.2">
      <c r="A2" s="62" t="s">
        <v>53</v>
      </c>
      <c r="B2" s="36"/>
      <c r="C2" s="35"/>
      <c r="D2" s="35"/>
      <c r="E2" s="35"/>
      <c r="F2" s="334"/>
      <c r="G2" s="334"/>
      <c r="H2" s="334"/>
      <c r="I2" s="37"/>
      <c r="J2" s="37"/>
      <c r="K2" s="37"/>
      <c r="L2" s="186"/>
      <c r="M2" s="37"/>
      <c r="N2" s="186"/>
      <c r="O2" s="37"/>
      <c r="P2" s="186"/>
      <c r="Q2" s="188"/>
    </row>
    <row r="3" spans="1:17" ht="40.5" customHeight="1" x14ac:dyDescent="0.25">
      <c r="A3" s="42" t="s">
        <v>54</v>
      </c>
      <c r="B3" s="311" t="s">
        <v>55</v>
      </c>
      <c r="C3" s="311"/>
      <c r="D3" s="311"/>
      <c r="E3" s="14"/>
      <c r="F3" s="57" t="s">
        <v>56</v>
      </c>
      <c r="G3" s="185"/>
      <c r="H3" s="57" t="s">
        <v>57</v>
      </c>
      <c r="I3" s="187"/>
      <c r="J3" s="57" t="s">
        <v>12</v>
      </c>
      <c r="K3" s="187"/>
      <c r="L3" s="57" t="s">
        <v>58</v>
      </c>
      <c r="M3" s="187"/>
      <c r="N3" s="57" t="s">
        <v>59</v>
      </c>
      <c r="O3" s="187"/>
      <c r="P3" s="57" t="s">
        <v>60</v>
      </c>
      <c r="Q3" s="168"/>
    </row>
    <row r="4" spans="1:17" x14ac:dyDescent="0.2">
      <c r="A4" s="168"/>
      <c r="B4" s="312"/>
      <c r="C4" s="312"/>
      <c r="D4" s="312"/>
      <c r="E4" s="277"/>
      <c r="F4" s="13" t="s">
        <v>16</v>
      </c>
      <c r="G4" s="168"/>
      <c r="H4" s="13" t="s">
        <v>16</v>
      </c>
      <c r="I4" s="274"/>
      <c r="J4" s="13" t="s">
        <v>16</v>
      </c>
      <c r="K4" s="274"/>
      <c r="L4" s="13" t="s">
        <v>16</v>
      </c>
      <c r="M4" s="274"/>
      <c r="N4" s="13" t="s">
        <v>16</v>
      </c>
      <c r="O4" s="274"/>
      <c r="P4" s="13" t="s">
        <v>16</v>
      </c>
      <c r="Q4" s="168"/>
    </row>
    <row r="5" spans="1:17" ht="30" customHeight="1" x14ac:dyDescent="0.2">
      <c r="A5" s="329" t="s">
        <v>61</v>
      </c>
      <c r="B5" s="313" t="s">
        <v>62</v>
      </c>
      <c r="C5" s="313"/>
      <c r="D5" s="313"/>
      <c r="E5" s="19"/>
      <c r="F5" s="109">
        <v>4707</v>
      </c>
      <c r="G5" s="110"/>
      <c r="H5" s="109">
        <v>1818</v>
      </c>
      <c r="I5" s="110"/>
      <c r="J5" s="109"/>
      <c r="K5" s="110"/>
      <c r="L5" s="109"/>
      <c r="M5" s="110"/>
      <c r="N5" s="111">
        <f>F5+H5+J5+L5</f>
        <v>6525</v>
      </c>
      <c r="O5" s="110"/>
      <c r="P5" s="256">
        <v>15224.25</v>
      </c>
      <c r="Q5" s="168"/>
    </row>
    <row r="6" spans="1:17" ht="30" customHeight="1" x14ac:dyDescent="0.2">
      <c r="A6" s="330"/>
      <c r="B6" s="313" t="s">
        <v>63</v>
      </c>
      <c r="C6" s="313"/>
      <c r="D6" s="313"/>
      <c r="E6" s="19"/>
      <c r="F6" s="180">
        <f>'R&amp;P Accounts'!B50</f>
        <v>-2279</v>
      </c>
      <c r="G6" s="110"/>
      <c r="H6" s="180">
        <f>'R&amp;P Accounts'!D50</f>
        <v>3572</v>
      </c>
      <c r="I6" s="110"/>
      <c r="J6" s="109"/>
      <c r="K6" s="110"/>
      <c r="L6" s="109"/>
      <c r="M6" s="110"/>
      <c r="N6" s="111">
        <f>F6+H6+J6+L6</f>
        <v>1293</v>
      </c>
      <c r="O6" s="110"/>
      <c r="P6" s="256">
        <v>-8700</v>
      </c>
      <c r="Q6" s="168"/>
    </row>
    <row r="7" spans="1:17" ht="30" customHeight="1" x14ac:dyDescent="0.2">
      <c r="A7" s="168"/>
      <c r="B7" s="332" t="s">
        <v>64</v>
      </c>
      <c r="C7" s="332"/>
      <c r="D7" s="332"/>
      <c r="E7" s="34"/>
      <c r="F7" s="112">
        <f>SUM(F5:F6)</f>
        <v>2428</v>
      </c>
      <c r="G7" s="273"/>
      <c r="H7" s="112">
        <f>SUM(H5:H6)</f>
        <v>5390</v>
      </c>
      <c r="I7" s="273"/>
      <c r="J7" s="112">
        <f>SUM(J5:J6)</f>
        <v>0</v>
      </c>
      <c r="K7" s="273"/>
      <c r="L7" s="112">
        <f>SUM(L5:L6)</f>
        <v>0</v>
      </c>
      <c r="M7" s="309"/>
      <c r="N7" s="113">
        <f>F7+H7+J7+L7</f>
        <v>7818</v>
      </c>
      <c r="O7" s="309"/>
      <c r="P7" s="257">
        <f>P5+P6</f>
        <v>6524.25</v>
      </c>
      <c r="Q7" s="168"/>
    </row>
    <row r="8" spans="1:17" ht="26.25" customHeight="1" x14ac:dyDescent="0.2">
      <c r="A8" s="168"/>
      <c r="B8" s="333" t="s">
        <v>65</v>
      </c>
      <c r="C8" s="333"/>
      <c r="D8" s="333"/>
      <c r="E8" s="18"/>
      <c r="F8" s="103">
        <f>F6-'R&amp;P Accounts'!B54</f>
        <v>28</v>
      </c>
      <c r="G8" s="273"/>
      <c r="H8" s="103">
        <f>H6-'R&amp;P Accounts'!D54</f>
        <v>-28</v>
      </c>
      <c r="I8" s="273"/>
      <c r="J8" s="103">
        <f>J6-'R&amp;P Accounts'!F54</f>
        <v>0</v>
      </c>
      <c r="K8" s="273"/>
      <c r="L8" s="103">
        <f>L6-'R&amp;P Accounts'!H54</f>
        <v>0</v>
      </c>
      <c r="M8" s="309"/>
      <c r="N8" s="103">
        <f>N6-'R&amp;P Accounts'!J54</f>
        <v>0</v>
      </c>
      <c r="O8" s="309"/>
      <c r="P8" s="103">
        <f>P6-'R&amp;P Accounts'!L54</f>
        <v>-2</v>
      </c>
      <c r="Q8" s="168"/>
    </row>
    <row r="9" spans="1:17" x14ac:dyDescent="0.2">
      <c r="A9" s="168"/>
      <c r="B9" s="325"/>
      <c r="C9" s="325"/>
      <c r="D9" s="325"/>
      <c r="E9" s="15"/>
      <c r="F9" s="168"/>
      <c r="G9" s="310"/>
      <c r="H9" s="168"/>
      <c r="I9" s="310"/>
      <c r="J9" s="274"/>
      <c r="K9" s="274"/>
      <c r="L9" s="168"/>
      <c r="M9" s="310"/>
      <c r="N9" s="168"/>
      <c r="O9" s="310"/>
      <c r="P9" s="168"/>
      <c r="Q9" s="168"/>
    </row>
    <row r="10" spans="1:17" ht="30.75" customHeight="1" x14ac:dyDescent="0.25">
      <c r="A10" s="168"/>
      <c r="B10" s="317" t="s">
        <v>66</v>
      </c>
      <c r="C10" s="317"/>
      <c r="D10" s="317"/>
      <c r="E10" s="16"/>
      <c r="F10" s="168"/>
      <c r="G10" s="310"/>
      <c r="H10" s="275"/>
      <c r="I10" s="310"/>
      <c r="J10" s="314" t="s">
        <v>67</v>
      </c>
      <c r="K10" s="314"/>
      <c r="L10" s="314"/>
      <c r="M10" s="310"/>
      <c r="N10" s="275" t="s">
        <v>68</v>
      </c>
      <c r="O10" s="310"/>
      <c r="P10" s="275" t="s">
        <v>69</v>
      </c>
      <c r="Q10" s="168"/>
    </row>
    <row r="11" spans="1:17" s="49" customFormat="1" x14ac:dyDescent="0.2">
      <c r="B11" s="318"/>
      <c r="C11" s="318"/>
      <c r="D11" s="318"/>
      <c r="E11" s="50"/>
      <c r="F11" s="51"/>
      <c r="H11" s="51"/>
      <c r="I11" s="52"/>
      <c r="J11" s="52"/>
      <c r="K11" s="52"/>
      <c r="M11" s="52"/>
      <c r="N11" s="13" t="s">
        <v>16</v>
      </c>
      <c r="O11" s="274"/>
      <c r="P11" s="13" t="s">
        <v>16</v>
      </c>
    </row>
    <row r="12" spans="1:17" ht="20.100000000000001" customHeight="1" x14ac:dyDescent="0.2">
      <c r="A12" s="329" t="s">
        <v>70</v>
      </c>
      <c r="B12" s="319"/>
      <c r="C12" s="319"/>
      <c r="D12" s="319"/>
      <c r="E12" s="20"/>
      <c r="F12" s="168"/>
      <c r="G12" s="310"/>
      <c r="H12" s="168"/>
      <c r="I12" s="274"/>
      <c r="J12" s="335"/>
      <c r="K12" s="336"/>
      <c r="L12" s="337"/>
      <c r="M12" s="14"/>
      <c r="N12" s="104"/>
      <c r="O12" s="273"/>
      <c r="P12" s="104"/>
      <c r="Q12" s="168"/>
    </row>
    <row r="13" spans="1:17" ht="20.100000000000001" customHeight="1" x14ac:dyDescent="0.2">
      <c r="A13" s="330"/>
      <c r="B13" s="319"/>
      <c r="C13" s="319"/>
      <c r="D13" s="319"/>
      <c r="E13" s="20"/>
      <c r="F13" s="168"/>
      <c r="G13" s="310"/>
      <c r="H13" s="275"/>
      <c r="I13" s="274"/>
      <c r="J13" s="335"/>
      <c r="K13" s="336"/>
      <c r="L13" s="337"/>
      <c r="M13" s="14"/>
      <c r="N13" s="104"/>
      <c r="O13" s="273"/>
      <c r="P13" s="104"/>
      <c r="Q13" s="168"/>
    </row>
    <row r="14" spans="1:17" ht="20.100000000000001" customHeight="1" x14ac:dyDescent="0.2">
      <c r="A14" s="330"/>
      <c r="B14" s="319"/>
      <c r="C14" s="319"/>
      <c r="D14" s="319"/>
      <c r="E14" s="20"/>
      <c r="F14" s="274"/>
      <c r="G14" s="274"/>
      <c r="H14" s="48"/>
      <c r="I14" s="274"/>
      <c r="J14" s="335"/>
      <c r="K14" s="336"/>
      <c r="L14" s="337"/>
      <c r="M14" s="14"/>
      <c r="N14" s="104"/>
      <c r="O14" s="273"/>
      <c r="P14" s="104"/>
      <c r="Q14" s="168"/>
    </row>
    <row r="15" spans="1:17" ht="20.100000000000001" customHeight="1" x14ac:dyDescent="0.2">
      <c r="A15" s="330"/>
      <c r="B15" s="319"/>
      <c r="C15" s="319"/>
      <c r="D15" s="319"/>
      <c r="E15" s="20"/>
      <c r="F15" s="274"/>
      <c r="G15" s="274"/>
      <c r="H15" s="48"/>
      <c r="I15" s="274"/>
      <c r="J15" s="335"/>
      <c r="K15" s="336"/>
      <c r="L15" s="337"/>
      <c r="M15" s="14"/>
      <c r="N15" s="104"/>
      <c r="O15" s="273"/>
      <c r="P15" s="104"/>
      <c r="Q15" s="168"/>
    </row>
    <row r="16" spans="1:17" ht="20.100000000000001" customHeight="1" thickBot="1" x14ac:dyDescent="0.25">
      <c r="A16" s="330"/>
      <c r="B16" s="319"/>
      <c r="C16" s="319"/>
      <c r="D16" s="319"/>
      <c r="E16" s="20"/>
      <c r="F16" s="274"/>
      <c r="G16" s="274"/>
      <c r="H16" s="48"/>
      <c r="I16" s="274"/>
      <c r="J16" s="335"/>
      <c r="K16" s="336"/>
      <c r="L16" s="337"/>
      <c r="M16" s="14"/>
      <c r="N16" s="105"/>
      <c r="O16" s="273"/>
      <c r="P16" s="105"/>
      <c r="Q16" s="168"/>
    </row>
    <row r="17" spans="1:17" ht="20.100000000000001" customHeight="1" thickBot="1" x14ac:dyDescent="0.25">
      <c r="A17" s="281"/>
      <c r="B17" s="56"/>
      <c r="C17" s="56"/>
      <c r="D17" s="56"/>
      <c r="E17" s="20"/>
      <c r="F17" s="274"/>
      <c r="G17" s="274"/>
      <c r="H17" s="48"/>
      <c r="I17" s="274"/>
      <c r="J17" s="168"/>
      <c r="K17" s="274"/>
      <c r="L17" s="64" t="s">
        <v>71</v>
      </c>
      <c r="M17" s="14"/>
      <c r="N17" s="106">
        <f>SUM(N12:N16)</f>
        <v>0</v>
      </c>
      <c r="O17" s="273"/>
      <c r="P17" s="106">
        <f>SUM(P12:P16)</f>
        <v>0</v>
      </c>
      <c r="Q17" s="168"/>
    </row>
    <row r="18" spans="1:17" x14ac:dyDescent="0.2">
      <c r="A18" s="168"/>
      <c r="B18" s="331"/>
      <c r="C18" s="331"/>
      <c r="D18" s="331"/>
      <c r="E18" s="274"/>
      <c r="F18" s="168"/>
      <c r="G18" s="274"/>
      <c r="H18" s="168"/>
      <c r="I18" s="274"/>
      <c r="J18" s="274"/>
      <c r="K18" s="274"/>
      <c r="L18" s="13"/>
      <c r="M18" s="274"/>
      <c r="N18" s="13"/>
      <c r="O18" s="274"/>
      <c r="P18" s="13"/>
      <c r="Q18" s="168"/>
    </row>
    <row r="19" spans="1:17" ht="27" customHeight="1" x14ac:dyDescent="0.25">
      <c r="A19" s="168"/>
      <c r="B19" s="317" t="s">
        <v>66</v>
      </c>
      <c r="C19" s="317"/>
      <c r="D19" s="317"/>
      <c r="E19" s="17"/>
      <c r="F19" s="168"/>
      <c r="G19" s="274"/>
      <c r="H19" s="314" t="s">
        <v>67</v>
      </c>
      <c r="I19" s="314"/>
      <c r="J19" s="314"/>
      <c r="K19" s="274"/>
      <c r="L19" s="275" t="s">
        <v>72</v>
      </c>
      <c r="M19" s="274"/>
      <c r="N19" s="275" t="s">
        <v>73</v>
      </c>
      <c r="O19" s="274"/>
      <c r="P19" s="275" t="s">
        <v>69</v>
      </c>
      <c r="Q19" s="168"/>
    </row>
    <row r="20" spans="1:17" s="49" customFormat="1" x14ac:dyDescent="0.2">
      <c r="B20" s="318"/>
      <c r="C20" s="318"/>
      <c r="D20" s="318"/>
      <c r="E20" s="50"/>
      <c r="I20" s="52"/>
      <c r="J20" s="51"/>
      <c r="K20" s="52"/>
      <c r="L20" s="13" t="s">
        <v>16</v>
      </c>
      <c r="M20" s="274"/>
      <c r="N20" s="13" t="s">
        <v>16</v>
      </c>
      <c r="O20" s="274"/>
      <c r="P20" s="13" t="s">
        <v>16</v>
      </c>
    </row>
    <row r="21" spans="1:17" ht="20.100000000000001" customHeight="1" x14ac:dyDescent="0.2">
      <c r="A21" s="329" t="s">
        <v>74</v>
      </c>
      <c r="B21" s="319"/>
      <c r="C21" s="319"/>
      <c r="D21" s="319"/>
      <c r="E21" s="20"/>
      <c r="F21" s="168"/>
      <c r="G21" s="274"/>
      <c r="H21" s="326"/>
      <c r="I21" s="327"/>
      <c r="J21" s="328"/>
      <c r="K21" s="14"/>
      <c r="L21" s="104"/>
      <c r="M21" s="273"/>
      <c r="N21" s="104"/>
      <c r="O21" s="273"/>
      <c r="P21" s="104"/>
      <c r="Q21" s="168"/>
    </row>
    <row r="22" spans="1:17" ht="20.100000000000001" customHeight="1" x14ac:dyDescent="0.2">
      <c r="A22" s="330"/>
      <c r="B22" s="319"/>
      <c r="C22" s="319"/>
      <c r="D22" s="319"/>
      <c r="E22" s="20"/>
      <c r="F22" s="168"/>
      <c r="G22" s="274"/>
      <c r="H22" s="326"/>
      <c r="I22" s="327"/>
      <c r="J22" s="328"/>
      <c r="K22" s="14"/>
      <c r="L22" s="104"/>
      <c r="M22" s="273"/>
      <c r="N22" s="104"/>
      <c r="O22" s="273"/>
      <c r="P22" s="104"/>
      <c r="Q22" s="168"/>
    </row>
    <row r="23" spans="1:17" ht="20.100000000000001" customHeight="1" x14ac:dyDescent="0.2">
      <c r="A23" s="330"/>
      <c r="B23" s="319"/>
      <c r="C23" s="319"/>
      <c r="D23" s="319"/>
      <c r="E23" s="20"/>
      <c r="F23" s="168"/>
      <c r="G23" s="274"/>
      <c r="H23" s="326"/>
      <c r="I23" s="327"/>
      <c r="J23" s="328"/>
      <c r="K23" s="14"/>
      <c r="L23" s="104"/>
      <c r="M23" s="273"/>
      <c r="N23" s="104"/>
      <c r="O23" s="273"/>
      <c r="P23" s="104"/>
      <c r="Q23" s="168"/>
    </row>
    <row r="24" spans="1:17" ht="20.100000000000001" customHeight="1" x14ac:dyDescent="0.2">
      <c r="A24" s="330"/>
      <c r="B24" s="319"/>
      <c r="C24" s="319"/>
      <c r="D24" s="319"/>
      <c r="E24" s="20"/>
      <c r="F24" s="168"/>
      <c r="G24" s="274"/>
      <c r="H24" s="326"/>
      <c r="I24" s="327"/>
      <c r="J24" s="328"/>
      <c r="K24" s="14"/>
      <c r="L24" s="104"/>
      <c r="M24" s="273"/>
      <c r="N24" s="104"/>
      <c r="O24" s="273"/>
      <c r="P24" s="104"/>
      <c r="Q24" s="168"/>
    </row>
    <row r="25" spans="1:17" ht="20.100000000000001" customHeight="1" x14ac:dyDescent="0.2">
      <c r="A25" s="330"/>
      <c r="B25" s="319"/>
      <c r="C25" s="319"/>
      <c r="D25" s="319"/>
      <c r="E25" s="20"/>
      <c r="F25" s="168"/>
      <c r="G25" s="274"/>
      <c r="H25" s="326"/>
      <c r="I25" s="327"/>
      <c r="J25" s="328"/>
      <c r="K25" s="14"/>
      <c r="L25" s="104"/>
      <c r="M25" s="273"/>
      <c r="N25" s="104"/>
      <c r="O25" s="273"/>
      <c r="P25" s="104"/>
      <c r="Q25" s="168"/>
    </row>
    <row r="26" spans="1:17" ht="20.100000000000001" customHeight="1" x14ac:dyDescent="0.2">
      <c r="A26" s="330"/>
      <c r="B26" s="319"/>
      <c r="C26" s="319"/>
      <c r="D26" s="319"/>
      <c r="E26" s="20"/>
      <c r="F26" s="168"/>
      <c r="G26" s="274"/>
      <c r="H26" s="326"/>
      <c r="I26" s="327"/>
      <c r="J26" s="328"/>
      <c r="K26" s="14"/>
      <c r="L26" s="104"/>
      <c r="M26" s="273"/>
      <c r="N26" s="104"/>
      <c r="O26" s="273"/>
      <c r="P26" s="104"/>
      <c r="Q26" s="168"/>
    </row>
    <row r="27" spans="1:17" ht="20.100000000000001" customHeight="1" x14ac:dyDescent="0.2">
      <c r="A27" s="330"/>
      <c r="B27" s="319"/>
      <c r="C27" s="319"/>
      <c r="D27" s="319"/>
      <c r="E27" s="20"/>
      <c r="F27" s="168"/>
      <c r="G27" s="274"/>
      <c r="H27" s="326"/>
      <c r="I27" s="327"/>
      <c r="J27" s="328"/>
      <c r="K27" s="14"/>
      <c r="L27" s="104"/>
      <c r="M27" s="273"/>
      <c r="N27" s="104"/>
      <c r="O27" s="273"/>
      <c r="P27" s="104"/>
      <c r="Q27" s="168"/>
    </row>
    <row r="28" spans="1:17" ht="20.100000000000001" customHeight="1" x14ac:dyDescent="0.2">
      <c r="A28" s="330"/>
      <c r="B28" s="319"/>
      <c r="C28" s="319"/>
      <c r="D28" s="319"/>
      <c r="E28" s="20"/>
      <c r="F28" s="168"/>
      <c r="G28" s="274"/>
      <c r="H28" s="326"/>
      <c r="I28" s="327"/>
      <c r="J28" s="328"/>
      <c r="K28" s="14"/>
      <c r="L28" s="104"/>
      <c r="M28" s="273"/>
      <c r="N28" s="104"/>
      <c r="O28" s="273"/>
      <c r="P28" s="104"/>
      <c r="Q28" s="168"/>
    </row>
    <row r="29" spans="1:17" ht="20.100000000000001" customHeight="1" thickBot="1" x14ac:dyDescent="0.25">
      <c r="A29" s="330"/>
      <c r="B29" s="319"/>
      <c r="C29" s="319"/>
      <c r="D29" s="319"/>
      <c r="E29" s="20"/>
      <c r="F29" s="168"/>
      <c r="G29" s="274"/>
      <c r="H29" s="326"/>
      <c r="I29" s="327"/>
      <c r="J29" s="328"/>
      <c r="K29" s="14"/>
      <c r="L29" s="105"/>
      <c r="M29" s="273"/>
      <c r="N29" s="105"/>
      <c r="O29" s="273"/>
      <c r="P29" s="105"/>
      <c r="Q29" s="168"/>
    </row>
    <row r="30" spans="1:17" ht="20.100000000000001" customHeight="1" thickBot="1" x14ac:dyDescent="0.25">
      <c r="A30" s="281"/>
      <c r="B30" s="56"/>
      <c r="C30" s="56"/>
      <c r="D30" s="56"/>
      <c r="E30" s="20"/>
      <c r="F30" s="168"/>
      <c r="G30" s="274"/>
      <c r="H30" s="168"/>
      <c r="I30" s="274"/>
      <c r="J30" s="57" t="s">
        <v>75</v>
      </c>
      <c r="K30" s="274"/>
      <c r="L30" s="106">
        <f>SUM(L21:L29)</f>
        <v>0</v>
      </c>
      <c r="M30" s="273"/>
      <c r="N30" s="106">
        <f>SUM(N21:N29)</f>
        <v>0</v>
      </c>
      <c r="O30" s="273"/>
      <c r="P30" s="106">
        <f>SUM(P21:P29)</f>
        <v>0</v>
      </c>
      <c r="Q30" s="168"/>
    </row>
    <row r="31" spans="1:17" ht="10.5" customHeight="1" x14ac:dyDescent="0.2">
      <c r="A31" s="168"/>
      <c r="B31" s="325"/>
      <c r="C31" s="325"/>
      <c r="D31" s="325"/>
      <c r="E31" s="323"/>
      <c r="F31" s="168"/>
      <c r="G31" s="323"/>
      <c r="H31" s="13"/>
      <c r="I31" s="310"/>
      <c r="J31" s="274"/>
      <c r="K31" s="274"/>
      <c r="L31" s="54"/>
      <c r="M31" s="310"/>
      <c r="N31" s="54"/>
      <c r="O31" s="324"/>
      <c r="P31" s="54"/>
      <c r="Q31" s="168"/>
    </row>
    <row r="32" spans="1:17" ht="19.5" customHeight="1" x14ac:dyDescent="0.25">
      <c r="A32" s="168"/>
      <c r="B32" s="317" t="s">
        <v>66</v>
      </c>
      <c r="C32" s="317"/>
      <c r="D32" s="317"/>
      <c r="E32" s="323"/>
      <c r="F32" s="168"/>
      <c r="G32" s="323"/>
      <c r="H32" s="13"/>
      <c r="I32" s="310"/>
      <c r="J32" s="314" t="s">
        <v>76</v>
      </c>
      <c r="K32" s="314"/>
      <c r="L32" s="314"/>
      <c r="M32" s="310"/>
      <c r="N32" s="275" t="s">
        <v>77</v>
      </c>
      <c r="O32" s="324"/>
      <c r="P32" s="275" t="s">
        <v>69</v>
      </c>
      <c r="Q32" s="168"/>
    </row>
    <row r="33" spans="1:17" s="49" customFormat="1" x14ac:dyDescent="0.2">
      <c r="B33" s="318"/>
      <c r="C33" s="318"/>
      <c r="D33" s="318"/>
      <c r="E33" s="50"/>
      <c r="F33" s="168"/>
      <c r="H33" s="51"/>
      <c r="I33" s="52"/>
      <c r="J33" s="52"/>
      <c r="K33" s="52"/>
      <c r="M33" s="52"/>
      <c r="N33" s="13" t="s">
        <v>16</v>
      </c>
      <c r="O33" s="274"/>
      <c r="P33" s="13" t="s">
        <v>16</v>
      </c>
    </row>
    <row r="34" spans="1:17" ht="20.100000000000001" customHeight="1" x14ac:dyDescent="0.2">
      <c r="A34" s="329" t="s">
        <v>78</v>
      </c>
      <c r="B34" s="319" t="s">
        <v>79</v>
      </c>
      <c r="C34" s="319"/>
      <c r="D34" s="319"/>
      <c r="E34" s="20"/>
      <c r="F34" s="168"/>
      <c r="G34" s="274"/>
      <c r="H34" s="13"/>
      <c r="I34" s="274"/>
      <c r="J34" s="335" t="s">
        <v>80</v>
      </c>
      <c r="K34" s="336"/>
      <c r="L34" s="337"/>
      <c r="M34" s="274"/>
      <c r="N34" s="95">
        <v>819</v>
      </c>
      <c r="O34" s="102"/>
      <c r="P34" s="95"/>
      <c r="Q34" s="168"/>
    </row>
    <row r="35" spans="1:17" ht="20.100000000000001" customHeight="1" x14ac:dyDescent="0.2">
      <c r="A35" s="330"/>
      <c r="B35" s="319" t="s">
        <v>81</v>
      </c>
      <c r="C35" s="319"/>
      <c r="D35" s="319"/>
      <c r="E35" s="20"/>
      <c r="F35" s="168"/>
      <c r="G35" s="274"/>
      <c r="H35" s="13"/>
      <c r="I35" s="274"/>
      <c r="J35" s="335" t="s">
        <v>80</v>
      </c>
      <c r="K35" s="336"/>
      <c r="L35" s="337"/>
      <c r="M35" s="274"/>
      <c r="N35" s="95">
        <f>337+354</f>
        <v>691</v>
      </c>
      <c r="O35" s="102"/>
      <c r="P35" s="95"/>
      <c r="Q35" s="168"/>
    </row>
    <row r="36" spans="1:17" ht="20.100000000000001" customHeight="1" x14ac:dyDescent="0.2">
      <c r="A36" s="330"/>
      <c r="B36" s="319" t="s">
        <v>82</v>
      </c>
      <c r="C36" s="319"/>
      <c r="D36" s="319"/>
      <c r="E36" s="20"/>
      <c r="F36" s="168"/>
      <c r="G36" s="274"/>
      <c r="H36" s="13"/>
      <c r="I36" s="274"/>
      <c r="J36" s="335" t="s">
        <v>80</v>
      </c>
      <c r="K36" s="336"/>
      <c r="L36" s="337"/>
      <c r="M36" s="274"/>
      <c r="N36" s="95">
        <v>718</v>
      </c>
      <c r="O36" s="102"/>
      <c r="P36" s="95"/>
      <c r="Q36" s="168"/>
    </row>
    <row r="37" spans="1:17" ht="20.100000000000001" customHeight="1" x14ac:dyDescent="0.2">
      <c r="A37" s="330"/>
      <c r="B37" s="319"/>
      <c r="C37" s="319"/>
      <c r="D37" s="319"/>
      <c r="E37" s="20"/>
      <c r="F37" s="168"/>
      <c r="G37" s="274"/>
      <c r="H37" s="13"/>
      <c r="I37" s="274"/>
      <c r="J37" s="320"/>
      <c r="K37" s="321"/>
      <c r="L37" s="322"/>
      <c r="M37" s="274"/>
      <c r="N37" s="95"/>
      <c r="O37" s="102"/>
      <c r="P37" s="95"/>
      <c r="Q37" s="168"/>
    </row>
    <row r="38" spans="1:17" ht="20.100000000000001" customHeight="1" thickBot="1" x14ac:dyDescent="0.25">
      <c r="A38" s="330"/>
      <c r="B38" s="319"/>
      <c r="C38" s="319"/>
      <c r="D38" s="319"/>
      <c r="E38" s="20"/>
      <c r="F38" s="168"/>
      <c r="G38" s="274"/>
      <c r="H38" s="13"/>
      <c r="I38" s="274"/>
      <c r="J38" s="320"/>
      <c r="K38" s="321"/>
      <c r="L38" s="322"/>
      <c r="M38" s="274"/>
      <c r="N38" s="156"/>
      <c r="O38" s="102"/>
      <c r="P38" s="156"/>
      <c r="Q38" s="168"/>
    </row>
    <row r="39" spans="1:17" ht="20.100000000000001" customHeight="1" thickBot="1" x14ac:dyDescent="0.25">
      <c r="A39" s="281"/>
      <c r="B39" s="56"/>
      <c r="C39" s="56"/>
      <c r="D39" s="56"/>
      <c r="E39" s="20"/>
      <c r="F39" s="168"/>
      <c r="G39" s="274"/>
      <c r="H39" s="13"/>
      <c r="I39" s="274"/>
      <c r="J39" s="168"/>
      <c r="K39" s="274"/>
      <c r="L39" s="57" t="s">
        <v>75</v>
      </c>
      <c r="M39" s="274"/>
      <c r="N39" s="157">
        <f>SUM(N34:N38)</f>
        <v>2228</v>
      </c>
      <c r="O39" s="102"/>
      <c r="P39" s="157">
        <f>SUM(P34:P38)</f>
        <v>0</v>
      </c>
      <c r="Q39" s="168"/>
    </row>
    <row r="40" spans="1:17" x14ac:dyDescent="0.2">
      <c r="A40" s="12"/>
      <c r="B40" s="31"/>
      <c r="C40" s="274"/>
      <c r="D40" s="274"/>
      <c r="E40" s="274"/>
      <c r="F40" s="274"/>
      <c r="G40" s="274"/>
      <c r="H40" s="274"/>
      <c r="I40" s="274"/>
      <c r="J40" s="274"/>
      <c r="K40" s="274"/>
      <c r="L40" s="168"/>
      <c r="M40" s="274"/>
      <c r="N40" s="168"/>
      <c r="O40" s="274"/>
      <c r="P40" s="168"/>
      <c r="Q40" s="168"/>
    </row>
    <row r="41" spans="1:17" ht="24" x14ac:dyDescent="0.25">
      <c r="A41" s="168"/>
      <c r="B41" s="317" t="s">
        <v>66</v>
      </c>
      <c r="C41" s="317"/>
      <c r="D41" s="317"/>
      <c r="E41" s="274"/>
      <c r="F41" s="168"/>
      <c r="G41" s="274"/>
      <c r="H41" s="274"/>
      <c r="I41" s="274"/>
      <c r="J41" s="314" t="s">
        <v>76</v>
      </c>
      <c r="K41" s="314"/>
      <c r="L41" s="314"/>
      <c r="M41" s="274"/>
      <c r="N41" s="13" t="s">
        <v>83</v>
      </c>
      <c r="O41" s="274"/>
      <c r="P41" s="275" t="s">
        <v>69</v>
      </c>
      <c r="Q41" s="168"/>
    </row>
    <row r="42" spans="1:17" s="49" customFormat="1" x14ac:dyDescent="0.2">
      <c r="B42" s="318"/>
      <c r="C42" s="318"/>
      <c r="D42" s="318"/>
      <c r="E42" s="50"/>
      <c r="F42" s="51"/>
      <c r="H42" s="51"/>
      <c r="I42" s="52"/>
      <c r="J42" s="52"/>
      <c r="K42" s="52"/>
      <c r="L42" s="51"/>
      <c r="M42" s="52"/>
      <c r="N42" s="13" t="s">
        <v>16</v>
      </c>
      <c r="O42" s="274"/>
      <c r="P42" s="13" t="s">
        <v>16</v>
      </c>
    </row>
    <row r="43" spans="1:17" ht="20.100000000000001" customHeight="1" x14ac:dyDescent="0.2">
      <c r="A43" s="329" t="s">
        <v>84</v>
      </c>
      <c r="B43" s="319"/>
      <c r="C43" s="319"/>
      <c r="D43" s="319"/>
      <c r="E43" s="20"/>
      <c r="F43" s="168"/>
      <c r="G43" s="274"/>
      <c r="H43" s="274"/>
      <c r="I43" s="274"/>
      <c r="J43" s="320"/>
      <c r="K43" s="321"/>
      <c r="L43" s="322"/>
      <c r="M43" s="274"/>
      <c r="N43" s="79"/>
      <c r="O43" s="273"/>
      <c r="P43" s="79"/>
      <c r="Q43" s="168"/>
    </row>
    <row r="44" spans="1:17" ht="20.100000000000001" customHeight="1" x14ac:dyDescent="0.2">
      <c r="A44" s="330"/>
      <c r="B44" s="319"/>
      <c r="C44" s="319"/>
      <c r="D44" s="319"/>
      <c r="E44" s="20"/>
      <c r="F44" s="168"/>
      <c r="G44" s="274"/>
      <c r="H44" s="274"/>
      <c r="I44" s="274"/>
      <c r="J44" s="320"/>
      <c r="K44" s="321"/>
      <c r="L44" s="322"/>
      <c r="M44" s="274"/>
      <c r="N44" s="79"/>
      <c r="O44" s="273"/>
      <c r="P44" s="79"/>
      <c r="Q44" s="168"/>
    </row>
    <row r="45" spans="1:17" ht="20.100000000000001" customHeight="1" thickBot="1" x14ac:dyDescent="0.25">
      <c r="A45" s="330"/>
      <c r="B45" s="319"/>
      <c r="C45" s="319"/>
      <c r="D45" s="319"/>
      <c r="E45" s="20"/>
      <c r="F45" s="168"/>
      <c r="G45" s="274"/>
      <c r="H45" s="274"/>
      <c r="I45" s="274"/>
      <c r="J45" s="320"/>
      <c r="K45" s="321"/>
      <c r="L45" s="322"/>
      <c r="M45" s="274"/>
      <c r="N45" s="107"/>
      <c r="O45" s="273"/>
      <c r="P45" s="107"/>
      <c r="Q45" s="168"/>
    </row>
    <row r="46" spans="1:17" ht="20.100000000000001" customHeight="1" thickBot="1" x14ac:dyDescent="0.25">
      <c r="A46" s="281"/>
      <c r="B46" s="56"/>
      <c r="C46" s="56"/>
      <c r="D46" s="56"/>
      <c r="E46" s="20"/>
      <c r="F46" s="168"/>
      <c r="G46" s="274"/>
      <c r="H46" s="274"/>
      <c r="I46" s="274"/>
      <c r="J46" s="168"/>
      <c r="K46" s="274"/>
      <c r="L46" s="57" t="s">
        <v>75</v>
      </c>
      <c r="M46" s="274"/>
      <c r="N46" s="106">
        <f>SUM(N43:N45)</f>
        <v>0</v>
      </c>
      <c r="O46" s="273"/>
      <c r="P46" s="106">
        <f>SUM(P43:P45)</f>
        <v>0</v>
      </c>
      <c r="Q46" s="168"/>
    </row>
    <row r="47" spans="1:17" x14ac:dyDescent="0.2">
      <c r="A47" s="12"/>
      <c r="B47" s="31"/>
      <c r="C47" s="274"/>
      <c r="D47" s="274"/>
      <c r="E47" s="274"/>
      <c r="F47" s="274"/>
      <c r="G47" s="274"/>
      <c r="H47" s="274"/>
      <c r="I47" s="274"/>
      <c r="J47" s="274"/>
      <c r="K47" s="274"/>
      <c r="L47" s="168"/>
      <c r="M47" s="274"/>
      <c r="N47" s="168"/>
      <c r="O47" s="274"/>
      <c r="P47" s="168"/>
      <c r="Q47" s="168"/>
    </row>
    <row r="48" spans="1:17" ht="40.5" customHeight="1" x14ac:dyDescent="0.25">
      <c r="A48" s="58" t="s">
        <v>85</v>
      </c>
      <c r="B48" s="315" t="s">
        <v>86</v>
      </c>
      <c r="C48" s="315"/>
      <c r="D48" s="315"/>
      <c r="E48" s="315"/>
      <c r="F48" s="315"/>
      <c r="G48" s="59"/>
      <c r="H48" s="316" t="s">
        <v>87</v>
      </c>
      <c r="I48" s="316"/>
      <c r="J48" s="316"/>
      <c r="K48" s="316"/>
      <c r="L48" s="316"/>
      <c r="M48" s="276"/>
      <c r="N48" s="276"/>
      <c r="O48" s="60"/>
      <c r="P48" s="61" t="s">
        <v>88</v>
      </c>
      <c r="Q48" s="168"/>
    </row>
    <row r="49" spans="1:17" ht="33.75" customHeight="1" x14ac:dyDescent="0.2">
      <c r="A49" s="43"/>
      <c r="B49" s="404" t="s">
        <v>197</v>
      </c>
      <c r="C49" s="405"/>
      <c r="D49" s="405"/>
      <c r="E49" s="405"/>
      <c r="F49" s="406"/>
      <c r="G49" s="53"/>
      <c r="H49" s="341" t="s">
        <v>89</v>
      </c>
      <c r="I49" s="342"/>
      <c r="J49" s="342"/>
      <c r="K49" s="342"/>
      <c r="L49" s="342"/>
      <c r="M49" s="342"/>
      <c r="N49" s="343"/>
      <c r="O49" s="168"/>
      <c r="P49" s="403">
        <v>46233</v>
      </c>
      <c r="Q49" s="168"/>
    </row>
    <row r="50" spans="1:17" ht="33.75" customHeight="1" x14ac:dyDescent="0.2">
      <c r="A50" s="43"/>
      <c r="B50" s="338"/>
      <c r="C50" s="339"/>
      <c r="D50" s="339"/>
      <c r="E50" s="339"/>
      <c r="F50" s="340"/>
      <c r="G50" s="53"/>
      <c r="H50" s="341" t="s">
        <v>90</v>
      </c>
      <c r="I50" s="342"/>
      <c r="J50" s="342"/>
      <c r="K50" s="342"/>
      <c r="L50" s="342"/>
      <c r="M50" s="342"/>
      <c r="N50" s="343"/>
      <c r="O50" s="168"/>
      <c r="P50" s="403">
        <v>46233</v>
      </c>
      <c r="Q50" s="168"/>
    </row>
    <row r="51" spans="1:17" ht="14.25" x14ac:dyDescent="0.2">
      <c r="A51" s="168"/>
      <c r="B51" s="174"/>
      <c r="C51" s="168"/>
      <c r="D51" s="168"/>
      <c r="E51" s="168"/>
      <c r="F51" s="53"/>
      <c r="G51" s="53"/>
      <c r="H51" s="168"/>
      <c r="I51" s="168"/>
      <c r="J51" s="168"/>
      <c r="K51" s="168"/>
      <c r="L51" s="168"/>
      <c r="M51" s="168"/>
      <c r="N51" s="168"/>
      <c r="O51" s="168"/>
      <c r="P51" s="168"/>
      <c r="Q51" s="168"/>
    </row>
    <row r="52" spans="1:17" x14ac:dyDescent="0.2">
      <c r="A52" s="168"/>
      <c r="B52" s="174"/>
      <c r="C52" s="168"/>
      <c r="D52" s="168"/>
      <c r="E52" s="168"/>
      <c r="F52" s="168"/>
      <c r="G52" s="168"/>
      <c r="H52" s="168"/>
      <c r="I52" s="168"/>
      <c r="J52" s="168"/>
      <c r="K52" s="168"/>
      <c r="L52" s="168"/>
      <c r="M52" s="168"/>
      <c r="N52" s="168"/>
      <c r="O52" s="168"/>
      <c r="P52" s="168"/>
      <c r="Q52" s="168"/>
    </row>
    <row r="53" spans="1:17" x14ac:dyDescent="0.2">
      <c r="A53" s="168"/>
      <c r="B53" s="174"/>
      <c r="C53" s="168"/>
      <c r="D53" s="168"/>
      <c r="E53" s="168"/>
      <c r="F53" s="168"/>
      <c r="G53" s="168"/>
      <c r="H53" s="168"/>
      <c r="I53" s="168"/>
      <c r="J53" s="168"/>
      <c r="K53" s="168"/>
      <c r="L53" s="168"/>
      <c r="M53" s="168"/>
      <c r="N53" s="168"/>
      <c r="O53" s="168"/>
      <c r="P53" s="168"/>
      <c r="Q53" s="168"/>
    </row>
  </sheetData>
  <mergeCells count="91">
    <mergeCell ref="J12:L12"/>
    <mergeCell ref="J13:L13"/>
    <mergeCell ref="B49:F49"/>
    <mergeCell ref="B50:F50"/>
    <mergeCell ref="H49:N49"/>
    <mergeCell ref="H50:N50"/>
    <mergeCell ref="J14:L14"/>
    <mergeCell ref="J15:L15"/>
    <mergeCell ref="J16:L16"/>
    <mergeCell ref="H19:J19"/>
    <mergeCell ref="H25:J25"/>
    <mergeCell ref="J32:L32"/>
    <mergeCell ref="J34:L34"/>
    <mergeCell ref="J35:L35"/>
    <mergeCell ref="J36:L36"/>
    <mergeCell ref="J44:L44"/>
    <mergeCell ref="B19:D19"/>
    <mergeCell ref="F2:H2"/>
    <mergeCell ref="B21:D21"/>
    <mergeCell ref="B22:D22"/>
    <mergeCell ref="G9:G10"/>
    <mergeCell ref="A5:A6"/>
    <mergeCell ref="B15:D15"/>
    <mergeCell ref="B16:D16"/>
    <mergeCell ref="B18:D18"/>
    <mergeCell ref="A12:A16"/>
    <mergeCell ref="B7:D7"/>
    <mergeCell ref="B8:D8"/>
    <mergeCell ref="B5:D5"/>
    <mergeCell ref="B9:D9"/>
    <mergeCell ref="B10:D10"/>
    <mergeCell ref="B12:D12"/>
    <mergeCell ref="B13:D13"/>
    <mergeCell ref="B14:D14"/>
    <mergeCell ref="A21:A29"/>
    <mergeCell ref="H24:J24"/>
    <mergeCell ref="A43:A45"/>
    <mergeCell ref="B43:D43"/>
    <mergeCell ref="B44:D44"/>
    <mergeCell ref="B45:D45"/>
    <mergeCell ref="B36:D36"/>
    <mergeCell ref="A34:A38"/>
    <mergeCell ref="B23:D23"/>
    <mergeCell ref="B24:D24"/>
    <mergeCell ref="H29:J29"/>
    <mergeCell ref="H27:J27"/>
    <mergeCell ref="H28:J28"/>
    <mergeCell ref="H26:J26"/>
    <mergeCell ref="J45:L45"/>
    <mergeCell ref="J37:L37"/>
    <mergeCell ref="O31:O32"/>
    <mergeCell ref="B11:D11"/>
    <mergeCell ref="B20:D20"/>
    <mergeCell ref="B28:D28"/>
    <mergeCell ref="B29:D29"/>
    <mergeCell ref="B31:D31"/>
    <mergeCell ref="B32:D32"/>
    <mergeCell ref="B25:D25"/>
    <mergeCell ref="B26:D26"/>
    <mergeCell ref="B27:D27"/>
    <mergeCell ref="G31:G32"/>
    <mergeCell ref="I31:I32"/>
    <mergeCell ref="G12:G13"/>
    <mergeCell ref="H21:J21"/>
    <mergeCell ref="H22:J22"/>
    <mergeCell ref="H23:J23"/>
    <mergeCell ref="M31:M32"/>
    <mergeCell ref="B48:F48"/>
    <mergeCell ref="H48:L48"/>
    <mergeCell ref="B41:D41"/>
    <mergeCell ref="B33:D33"/>
    <mergeCell ref="B38:D38"/>
    <mergeCell ref="B34:D34"/>
    <mergeCell ref="B35:D35"/>
    <mergeCell ref="B42:D42"/>
    <mergeCell ref="B37:D37"/>
    <mergeCell ref="J38:L38"/>
    <mergeCell ref="J41:L41"/>
    <mergeCell ref="J43:L43"/>
    <mergeCell ref="E31:E32"/>
    <mergeCell ref="B1:L1"/>
    <mergeCell ref="N1:P1"/>
    <mergeCell ref="M7:M8"/>
    <mergeCell ref="M9:M10"/>
    <mergeCell ref="O7:O8"/>
    <mergeCell ref="O9:O10"/>
    <mergeCell ref="B3:D3"/>
    <mergeCell ref="B4:D4"/>
    <mergeCell ref="B6:D6"/>
    <mergeCell ref="I9:I10"/>
    <mergeCell ref="J10:L10"/>
  </mergeCells>
  <phoneticPr fontId="14" type="noConversion"/>
  <pageMargins left="0.35433070866141736" right="0.31496062992125984" top="0.47244094488188981" bottom="0.39370078740157483" header="0.47244094488188981" footer="0.19685039370078741"/>
  <pageSetup paperSize="9" scale="57" fitToHeight="3" orientation="portrait" r:id="rId1"/>
  <headerFooter alignWithMargins="0">
    <oddHeader>&amp;LAPPENDIX 2</oddHeader>
    <oddFooter>&amp;L&amp;F&amp;A&amp;C&amp;P&amp;R&amp;D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6"/>
  <sheetViews>
    <sheetView zoomScale="85" zoomScaleNormal="85" zoomScaleSheetLayoutView="80" workbookViewId="0"/>
  </sheetViews>
  <sheetFormatPr defaultColWidth="9.140625" defaultRowHeight="12.75" x14ac:dyDescent="0.2"/>
  <cols>
    <col min="1" max="1" width="31.7109375" style="1" customWidth="1"/>
    <col min="2" max="2" width="15.42578125" style="25" customWidth="1"/>
    <col min="3" max="3" width="1.7109375" style="1" customWidth="1"/>
    <col min="4" max="4" width="15.42578125" style="1" customWidth="1"/>
    <col min="5" max="5" width="1.5703125" style="1" customWidth="1"/>
    <col min="6" max="6" width="15.42578125" style="1" customWidth="1"/>
    <col min="7" max="7" width="1.42578125" style="1" customWidth="1"/>
    <col min="8" max="8" width="15.42578125" style="1" customWidth="1"/>
    <col min="9" max="9" width="1.5703125" style="1" customWidth="1"/>
    <col min="10" max="11" width="14.7109375" style="1" customWidth="1"/>
    <col min="12" max="13" width="9.140625" style="1"/>
    <col min="14" max="14" width="18.7109375" style="1" customWidth="1"/>
    <col min="15" max="16384" width="9.140625" style="1"/>
  </cols>
  <sheetData>
    <row r="1" spans="1:14" ht="27.75" customHeight="1" x14ac:dyDescent="0.3">
      <c r="A1" s="168"/>
      <c r="B1" s="308" t="str">
        <f>'R&amp;P Accounts'!B2</f>
        <v>Lorn Toy Library</v>
      </c>
      <c r="C1" s="308"/>
      <c r="D1" s="308"/>
      <c r="E1" s="308"/>
      <c r="F1" s="308"/>
      <c r="G1" s="308"/>
      <c r="H1" s="308"/>
      <c r="I1" s="308"/>
      <c r="J1" s="308"/>
      <c r="K1" s="382" t="str">
        <f>'R&amp;P Accounts'!L2</f>
        <v>SC091837</v>
      </c>
      <c r="L1" s="382"/>
      <c r="M1" s="168"/>
      <c r="N1" s="168"/>
    </row>
    <row r="2" spans="1:14" ht="10.5" customHeight="1" x14ac:dyDescent="0.2">
      <c r="A2" s="354"/>
      <c r="B2" s="354"/>
      <c r="C2" s="354"/>
      <c r="D2" s="354"/>
      <c r="E2" s="354"/>
      <c r="F2" s="354"/>
      <c r="G2" s="354"/>
      <c r="H2" s="354"/>
      <c r="I2" s="354"/>
      <c r="J2" s="354"/>
      <c r="K2" s="354"/>
      <c r="L2" s="168"/>
      <c r="M2" s="168"/>
      <c r="N2" s="168"/>
    </row>
    <row r="3" spans="1:14" s="38" customFormat="1" ht="26.25" customHeight="1" x14ac:dyDescent="0.2">
      <c r="A3" s="35" t="s">
        <v>91</v>
      </c>
      <c r="B3" s="36"/>
      <c r="C3" s="35"/>
      <c r="D3" s="35"/>
      <c r="E3" s="35"/>
      <c r="F3" s="35"/>
      <c r="G3" s="383"/>
      <c r="H3" s="383"/>
      <c r="I3" s="383"/>
      <c r="J3" s="383"/>
      <c r="K3" s="63"/>
      <c r="L3" s="188"/>
      <c r="M3" s="188"/>
      <c r="N3" s="188"/>
    </row>
    <row r="4" spans="1:14" ht="15" customHeight="1" x14ac:dyDescent="0.2">
      <c r="A4" s="354"/>
      <c r="B4" s="354"/>
      <c r="C4" s="354"/>
      <c r="D4" s="354"/>
      <c r="E4" s="354"/>
      <c r="F4" s="354"/>
      <c r="G4" s="354"/>
      <c r="H4" s="354"/>
      <c r="I4" s="354"/>
      <c r="J4" s="354"/>
      <c r="K4" s="354"/>
      <c r="L4" s="168"/>
      <c r="M4" s="168"/>
      <c r="N4" s="168"/>
    </row>
    <row r="5" spans="1:14" ht="20.100000000000001" customHeight="1" x14ac:dyDescent="0.2">
      <c r="A5" s="356" t="s">
        <v>92</v>
      </c>
      <c r="B5" s="384" t="s">
        <v>93</v>
      </c>
      <c r="C5" s="385"/>
      <c r="D5" s="385"/>
      <c r="E5" s="385"/>
      <c r="F5" s="385"/>
      <c r="G5" s="385"/>
      <c r="H5" s="385"/>
      <c r="I5" s="385"/>
      <c r="J5" s="385"/>
      <c r="K5" s="386"/>
      <c r="L5" s="168"/>
      <c r="M5" s="168"/>
      <c r="N5" s="258"/>
    </row>
    <row r="6" spans="1:14" ht="20.100000000000001" customHeight="1" x14ac:dyDescent="0.2">
      <c r="A6" s="357"/>
      <c r="B6" s="387"/>
      <c r="C6" s="388"/>
      <c r="D6" s="388"/>
      <c r="E6" s="388"/>
      <c r="F6" s="388"/>
      <c r="G6" s="388"/>
      <c r="H6" s="388"/>
      <c r="I6" s="388"/>
      <c r="J6" s="388"/>
      <c r="K6" s="389"/>
      <c r="L6" s="168"/>
      <c r="M6" s="168"/>
      <c r="N6" s="194"/>
    </row>
    <row r="7" spans="1:14" ht="29.25" customHeight="1" x14ac:dyDescent="0.2">
      <c r="A7" s="357"/>
      <c r="B7" s="387"/>
      <c r="C7" s="388"/>
      <c r="D7" s="388"/>
      <c r="E7" s="388"/>
      <c r="F7" s="388"/>
      <c r="G7" s="388"/>
      <c r="H7" s="388"/>
      <c r="I7" s="388"/>
      <c r="J7" s="388"/>
      <c r="K7" s="389"/>
      <c r="L7" s="168"/>
      <c r="M7" s="168"/>
      <c r="N7" s="194"/>
    </row>
    <row r="8" spans="1:14" ht="41.25" customHeight="1" x14ac:dyDescent="0.2">
      <c r="A8" s="357"/>
      <c r="B8" s="387"/>
      <c r="C8" s="388"/>
      <c r="D8" s="388"/>
      <c r="E8" s="388"/>
      <c r="F8" s="388"/>
      <c r="G8" s="388"/>
      <c r="H8" s="388"/>
      <c r="I8" s="388"/>
      <c r="J8" s="388"/>
      <c r="K8" s="389"/>
      <c r="L8" s="168"/>
      <c r="M8" s="168"/>
      <c r="N8" s="259"/>
    </row>
    <row r="9" spans="1:14" ht="141" customHeight="1" x14ac:dyDescent="0.2">
      <c r="A9" s="357"/>
      <c r="B9" s="390"/>
      <c r="C9" s="391"/>
      <c r="D9" s="391"/>
      <c r="E9" s="391"/>
      <c r="F9" s="391"/>
      <c r="G9" s="391"/>
      <c r="H9" s="391"/>
      <c r="I9" s="391"/>
      <c r="J9" s="391"/>
      <c r="K9" s="392"/>
      <c r="L9" s="168"/>
      <c r="M9" s="168"/>
      <c r="N9" s="194"/>
    </row>
    <row r="10" spans="1:14" x14ac:dyDescent="0.2">
      <c r="A10" s="323"/>
      <c r="B10" s="323"/>
      <c r="C10" s="323"/>
      <c r="D10" s="323"/>
      <c r="E10" s="323"/>
      <c r="F10" s="323"/>
      <c r="G10" s="323"/>
      <c r="H10" s="323"/>
      <c r="I10" s="323"/>
      <c r="J10" s="323"/>
      <c r="K10" s="323"/>
      <c r="L10" s="168"/>
      <c r="M10" s="168"/>
      <c r="N10" s="194"/>
    </row>
    <row r="11" spans="1:14" ht="27" customHeight="1" x14ac:dyDescent="0.2">
      <c r="A11" s="168"/>
      <c r="B11" s="380" t="s">
        <v>94</v>
      </c>
      <c r="C11" s="380"/>
      <c r="D11" s="380"/>
      <c r="E11" s="380"/>
      <c r="F11" s="380"/>
      <c r="G11" s="274"/>
      <c r="H11" s="13" t="s">
        <v>95</v>
      </c>
      <c r="I11" s="274"/>
      <c r="J11" s="13" t="s">
        <v>96</v>
      </c>
      <c r="K11" s="13" t="s">
        <v>97</v>
      </c>
      <c r="L11" s="168"/>
      <c r="M11" s="168"/>
      <c r="N11" s="194"/>
    </row>
    <row r="12" spans="1:14" ht="20.100000000000001" customHeight="1" x14ac:dyDescent="0.25">
      <c r="A12" s="356" t="s">
        <v>98</v>
      </c>
      <c r="B12" s="358"/>
      <c r="C12" s="359"/>
      <c r="D12" s="359"/>
      <c r="E12" s="359"/>
      <c r="F12" s="360"/>
      <c r="G12" s="14"/>
      <c r="H12" s="139"/>
      <c r="I12" s="140"/>
      <c r="J12" s="141"/>
      <c r="K12" s="142"/>
      <c r="L12" s="168"/>
      <c r="M12" s="168"/>
      <c r="N12" s="194"/>
    </row>
    <row r="13" spans="1:14" ht="20.100000000000001" customHeight="1" x14ac:dyDescent="0.25">
      <c r="A13" s="357"/>
      <c r="B13" s="358"/>
      <c r="C13" s="359"/>
      <c r="D13" s="359"/>
      <c r="E13" s="359"/>
      <c r="F13" s="360"/>
      <c r="G13" s="14"/>
      <c r="H13" s="139"/>
      <c r="I13" s="140"/>
      <c r="J13" s="141"/>
      <c r="K13" s="142"/>
      <c r="L13" s="168"/>
      <c r="M13" s="168"/>
      <c r="N13" s="194"/>
    </row>
    <row r="14" spans="1:14" ht="20.25" customHeight="1" x14ac:dyDescent="0.25">
      <c r="A14" s="274"/>
      <c r="B14" s="393" t="s">
        <v>71</v>
      </c>
      <c r="C14" s="393"/>
      <c r="D14" s="393"/>
      <c r="E14" s="393"/>
      <c r="F14" s="393"/>
      <c r="G14" s="393"/>
      <c r="H14" s="393"/>
      <c r="I14" s="393"/>
      <c r="J14" s="393"/>
      <c r="K14" s="158">
        <f>SUM(K12:K13)</f>
        <v>0</v>
      </c>
      <c r="L14" s="168"/>
      <c r="M14" s="168"/>
      <c r="N14" s="168"/>
    </row>
    <row r="15" spans="1:14" ht="15.75" customHeight="1" x14ac:dyDescent="0.2">
      <c r="A15" s="274"/>
      <c r="B15" s="274"/>
      <c r="C15" s="274"/>
      <c r="D15" s="274"/>
      <c r="E15" s="274"/>
      <c r="F15" s="274"/>
      <c r="G15" s="274"/>
      <c r="H15" s="274"/>
      <c r="I15" s="274"/>
      <c r="J15" s="274"/>
      <c r="K15" s="274"/>
      <c r="L15" s="168"/>
      <c r="M15" s="168"/>
      <c r="N15" s="259"/>
    </row>
    <row r="16" spans="1:14" ht="20.100000000000001" customHeight="1" x14ac:dyDescent="0.2">
      <c r="A16" s="270" t="s">
        <v>99</v>
      </c>
      <c r="B16" s="394" t="s">
        <v>100</v>
      </c>
      <c r="C16" s="395"/>
      <c r="D16" s="395"/>
      <c r="E16" s="395"/>
      <c r="F16" s="395"/>
      <c r="G16" s="395"/>
      <c r="H16" s="395"/>
      <c r="I16" s="395"/>
      <c r="J16" s="396"/>
      <c r="K16" s="378"/>
      <c r="L16" s="168"/>
      <c r="M16" s="168"/>
      <c r="N16" s="259"/>
    </row>
    <row r="17" spans="1:14" ht="17.25" customHeight="1" x14ac:dyDescent="0.2">
      <c r="A17" s="12"/>
      <c r="B17" s="397"/>
      <c r="C17" s="398"/>
      <c r="D17" s="398"/>
      <c r="E17" s="398"/>
      <c r="F17" s="398"/>
      <c r="G17" s="398"/>
      <c r="H17" s="398"/>
      <c r="I17" s="398"/>
      <c r="J17" s="399"/>
      <c r="K17" s="379"/>
      <c r="L17" s="168"/>
      <c r="M17" s="168"/>
      <c r="N17" s="194"/>
    </row>
    <row r="18" spans="1:14" ht="12.75" customHeight="1" x14ac:dyDescent="0.2">
      <c r="A18" s="323"/>
      <c r="B18" s="323"/>
      <c r="C18" s="323"/>
      <c r="D18" s="323"/>
      <c r="E18" s="323"/>
      <c r="F18" s="323"/>
      <c r="G18" s="323"/>
      <c r="H18" s="323"/>
      <c r="I18" s="323"/>
      <c r="J18" s="323"/>
      <c r="K18" s="323"/>
      <c r="L18" s="168"/>
      <c r="M18" s="168"/>
      <c r="N18" s="182"/>
    </row>
    <row r="19" spans="1:14" ht="27" customHeight="1" x14ac:dyDescent="0.2">
      <c r="A19" s="168"/>
      <c r="B19" s="380" t="s">
        <v>101</v>
      </c>
      <c r="C19" s="380"/>
      <c r="D19" s="380"/>
      <c r="E19" s="380"/>
      <c r="F19" s="380"/>
      <c r="G19" s="380"/>
      <c r="H19" s="380"/>
      <c r="I19" s="380"/>
      <c r="J19" s="380"/>
      <c r="K19" s="13" t="s">
        <v>97</v>
      </c>
      <c r="L19" s="168"/>
      <c r="M19" s="168"/>
      <c r="N19" s="168"/>
    </row>
    <row r="20" spans="1:14" ht="82.5" customHeight="1" x14ac:dyDescent="0.2">
      <c r="A20" s="280" t="s">
        <v>102</v>
      </c>
      <c r="B20" s="369" t="s">
        <v>103</v>
      </c>
      <c r="C20" s="370"/>
      <c r="D20" s="370"/>
      <c r="E20" s="370"/>
      <c r="F20" s="370"/>
      <c r="G20" s="370"/>
      <c r="H20" s="370"/>
      <c r="I20" s="370"/>
      <c r="J20" s="371"/>
      <c r="K20" s="252">
        <v>2562</v>
      </c>
      <c r="L20" s="193"/>
      <c r="M20" s="168"/>
      <c r="N20" s="168"/>
    </row>
    <row r="21" spans="1:14" x14ac:dyDescent="0.2">
      <c r="A21" s="323"/>
      <c r="B21" s="323"/>
      <c r="C21" s="323"/>
      <c r="D21" s="323"/>
      <c r="E21" s="323"/>
      <c r="F21" s="323"/>
      <c r="G21" s="323"/>
      <c r="H21" s="323"/>
      <c r="I21" s="323"/>
      <c r="J21" s="323"/>
      <c r="K21" s="323"/>
      <c r="L21" s="168"/>
      <c r="M21" s="168"/>
      <c r="N21" s="168"/>
    </row>
    <row r="22" spans="1:14" ht="20.100000000000001" customHeight="1" x14ac:dyDescent="0.2">
      <c r="A22" s="270" t="s">
        <v>104</v>
      </c>
      <c r="B22" s="372" t="s">
        <v>105</v>
      </c>
      <c r="C22" s="373"/>
      <c r="D22" s="373"/>
      <c r="E22" s="373"/>
      <c r="F22" s="373"/>
      <c r="G22" s="373"/>
      <c r="H22" s="373"/>
      <c r="I22" s="373"/>
      <c r="J22" s="374"/>
      <c r="K22" s="367" t="s">
        <v>106</v>
      </c>
      <c r="L22" s="168"/>
      <c r="M22" s="168"/>
      <c r="N22" s="168"/>
    </row>
    <row r="23" spans="1:14" ht="17.25" customHeight="1" x14ac:dyDescent="0.2">
      <c r="A23" s="12"/>
      <c r="B23" s="375"/>
      <c r="C23" s="376"/>
      <c r="D23" s="376"/>
      <c r="E23" s="376"/>
      <c r="F23" s="376"/>
      <c r="G23" s="376"/>
      <c r="H23" s="376"/>
      <c r="I23" s="376"/>
      <c r="J23" s="377"/>
      <c r="K23" s="368"/>
      <c r="L23" s="168"/>
      <c r="M23" s="168"/>
      <c r="N23" s="168"/>
    </row>
    <row r="24" spans="1:14" ht="12.75" customHeight="1" x14ac:dyDescent="0.2">
      <c r="A24" s="323"/>
      <c r="B24" s="323"/>
      <c r="C24" s="323"/>
      <c r="D24" s="323"/>
      <c r="E24" s="323"/>
      <c r="F24" s="323"/>
      <c r="G24" s="323"/>
      <c r="H24" s="323"/>
      <c r="I24" s="323"/>
      <c r="J24" s="323"/>
      <c r="K24" s="323"/>
      <c r="L24" s="168"/>
      <c r="M24" s="168"/>
      <c r="N24" s="168"/>
    </row>
    <row r="25" spans="1:14" ht="27" customHeight="1" x14ac:dyDescent="0.2">
      <c r="A25" s="354"/>
      <c r="B25" s="354"/>
      <c r="C25" s="354"/>
      <c r="D25" s="354"/>
      <c r="E25" s="354"/>
      <c r="F25" s="354"/>
      <c r="G25" s="354"/>
      <c r="H25" s="354"/>
      <c r="I25" s="274"/>
      <c r="J25" s="13" t="s">
        <v>107</v>
      </c>
      <c r="K25" s="13" t="s">
        <v>97</v>
      </c>
      <c r="L25" s="168"/>
      <c r="M25" s="168"/>
      <c r="N25" s="168"/>
    </row>
    <row r="26" spans="1:14" ht="20.100000000000001" customHeight="1" x14ac:dyDescent="0.2">
      <c r="A26" s="356" t="s">
        <v>108</v>
      </c>
      <c r="B26" s="358"/>
      <c r="C26" s="359"/>
      <c r="D26" s="359"/>
      <c r="E26" s="359"/>
      <c r="F26" s="359"/>
      <c r="G26" s="359"/>
      <c r="H26" s="360"/>
      <c r="I26" s="14"/>
      <c r="J26" s="70"/>
      <c r="K26" s="70"/>
      <c r="L26" s="168"/>
      <c r="M26" s="168"/>
      <c r="N26" s="168"/>
    </row>
    <row r="27" spans="1:14" ht="20.100000000000001" customHeight="1" x14ac:dyDescent="0.2">
      <c r="A27" s="357"/>
      <c r="B27" s="358"/>
      <c r="C27" s="359"/>
      <c r="D27" s="359"/>
      <c r="E27" s="359"/>
      <c r="F27" s="359"/>
      <c r="G27" s="359"/>
      <c r="H27" s="360"/>
      <c r="I27" s="14"/>
      <c r="J27" s="70"/>
      <c r="K27" s="70"/>
      <c r="L27" s="168"/>
      <c r="M27" s="168"/>
      <c r="N27" s="168"/>
    </row>
    <row r="28" spans="1:14" x14ac:dyDescent="0.2">
      <c r="A28" s="323"/>
      <c r="B28" s="323"/>
      <c r="C28" s="323"/>
      <c r="D28" s="323"/>
      <c r="E28" s="323"/>
      <c r="F28" s="323"/>
      <c r="G28" s="323"/>
      <c r="H28" s="323"/>
      <c r="I28" s="323"/>
      <c r="J28" s="323"/>
      <c r="K28" s="323"/>
      <c r="L28" s="168"/>
      <c r="M28" s="168"/>
      <c r="N28" s="168"/>
    </row>
    <row r="29" spans="1:14" ht="36" x14ac:dyDescent="0.25">
      <c r="A29" s="168"/>
      <c r="B29" s="381" t="s">
        <v>109</v>
      </c>
      <c r="C29" s="381"/>
      <c r="D29" s="381"/>
      <c r="E29" s="274"/>
      <c r="F29" s="381" t="s">
        <v>110</v>
      </c>
      <c r="G29" s="381"/>
      <c r="H29" s="381"/>
      <c r="I29" s="274"/>
      <c r="J29" s="13" t="s">
        <v>111</v>
      </c>
      <c r="K29" s="13" t="s">
        <v>112</v>
      </c>
      <c r="L29" s="168"/>
      <c r="M29" s="168"/>
      <c r="N29" s="168"/>
    </row>
    <row r="30" spans="1:14" ht="20.100000000000001" customHeight="1" x14ac:dyDescent="0.2">
      <c r="A30" s="356" t="s">
        <v>113</v>
      </c>
      <c r="B30" s="358"/>
      <c r="C30" s="359"/>
      <c r="D30" s="360"/>
      <c r="E30" s="71"/>
      <c r="F30" s="364"/>
      <c r="G30" s="365"/>
      <c r="H30" s="366"/>
      <c r="I30" s="14"/>
      <c r="J30" s="70"/>
      <c r="K30" s="70"/>
      <c r="L30" s="168"/>
      <c r="M30" s="168"/>
      <c r="N30" s="168"/>
    </row>
    <row r="31" spans="1:14" ht="31.5" customHeight="1" x14ac:dyDescent="0.2">
      <c r="A31" s="357"/>
      <c r="B31" s="361"/>
      <c r="C31" s="362"/>
      <c r="D31" s="363"/>
      <c r="E31" s="71"/>
      <c r="F31" s="364"/>
      <c r="G31" s="365"/>
      <c r="H31" s="366"/>
      <c r="I31" s="14"/>
      <c r="J31" s="70"/>
      <c r="K31" s="70"/>
      <c r="L31" s="168"/>
      <c r="M31" s="168"/>
      <c r="N31" s="168"/>
    </row>
    <row r="32" spans="1:14" x14ac:dyDescent="0.2">
      <c r="A32" s="354"/>
      <c r="B32" s="355"/>
      <c r="C32" s="355"/>
      <c r="D32" s="355"/>
      <c r="E32" s="355"/>
      <c r="F32" s="355"/>
      <c r="G32" s="355"/>
      <c r="H32" s="355"/>
      <c r="I32" s="355"/>
      <c r="J32" s="355"/>
      <c r="K32" s="355"/>
      <c r="L32" s="168"/>
      <c r="M32" s="168"/>
      <c r="N32" s="182"/>
    </row>
    <row r="33" spans="1:14" ht="19.5" customHeight="1" x14ac:dyDescent="0.2">
      <c r="A33" s="344" t="s">
        <v>114</v>
      </c>
      <c r="B33" s="345"/>
      <c r="C33" s="346"/>
      <c r="D33" s="346"/>
      <c r="E33" s="346"/>
      <c r="F33" s="346"/>
      <c r="G33" s="346"/>
      <c r="H33" s="346"/>
      <c r="I33" s="346"/>
      <c r="J33" s="346"/>
      <c r="K33" s="347"/>
      <c r="L33" s="168"/>
      <c r="M33" s="168"/>
      <c r="N33" s="258"/>
    </row>
    <row r="34" spans="1:14" ht="19.5" customHeight="1" x14ac:dyDescent="0.2">
      <c r="A34" s="344"/>
      <c r="B34" s="348"/>
      <c r="C34" s="349"/>
      <c r="D34" s="349"/>
      <c r="E34" s="349"/>
      <c r="F34" s="349"/>
      <c r="G34" s="349"/>
      <c r="H34" s="349"/>
      <c r="I34" s="349"/>
      <c r="J34" s="349"/>
      <c r="K34" s="350"/>
      <c r="L34" s="168"/>
      <c r="M34" s="168"/>
      <c r="N34" s="168"/>
    </row>
    <row r="35" spans="1:14" ht="4.5" customHeight="1" x14ac:dyDescent="0.2">
      <c r="A35" s="344"/>
      <c r="B35" s="348"/>
      <c r="C35" s="349"/>
      <c r="D35" s="349"/>
      <c r="E35" s="349"/>
      <c r="F35" s="349"/>
      <c r="G35" s="349"/>
      <c r="H35" s="349"/>
      <c r="I35" s="349"/>
      <c r="J35" s="349"/>
      <c r="K35" s="350"/>
      <c r="L35" s="168"/>
      <c r="M35" s="168"/>
      <c r="N35" s="168"/>
    </row>
    <row r="36" spans="1:14" ht="4.5" customHeight="1" x14ac:dyDescent="0.2">
      <c r="A36" s="344"/>
      <c r="B36" s="351"/>
      <c r="C36" s="352"/>
      <c r="D36" s="352"/>
      <c r="E36" s="352"/>
      <c r="F36" s="352"/>
      <c r="G36" s="352"/>
      <c r="H36" s="352"/>
      <c r="I36" s="352"/>
      <c r="J36" s="352"/>
      <c r="K36" s="353"/>
      <c r="L36" s="168"/>
      <c r="M36" s="168"/>
      <c r="N36" s="168"/>
    </row>
    <row r="37" spans="1:14" x14ac:dyDescent="0.2">
      <c r="A37" s="168"/>
      <c r="B37" s="189"/>
      <c r="C37" s="168"/>
      <c r="D37" s="168"/>
      <c r="E37" s="168"/>
      <c r="F37" s="168"/>
      <c r="G37" s="168"/>
      <c r="H37" s="168"/>
      <c r="I37" s="168"/>
      <c r="J37" s="168"/>
      <c r="K37" s="168"/>
      <c r="L37" s="168"/>
      <c r="M37" s="168"/>
      <c r="N37" s="168"/>
    </row>
    <row r="38" spans="1:14" x14ac:dyDescent="0.2">
      <c r="A38" s="168"/>
      <c r="B38" s="174"/>
      <c r="C38" s="168"/>
      <c r="D38" s="168"/>
      <c r="E38" s="168"/>
      <c r="F38" s="168"/>
      <c r="G38" s="168"/>
      <c r="H38" s="168"/>
      <c r="I38" s="168"/>
      <c r="J38" s="168"/>
      <c r="K38" s="168"/>
      <c r="L38" s="168"/>
      <c r="M38" s="168"/>
      <c r="N38" s="168"/>
    </row>
    <row r="39" spans="1:14" x14ac:dyDescent="0.2">
      <c r="A39" s="168"/>
      <c r="B39" s="174"/>
      <c r="C39" s="168"/>
      <c r="D39" s="168"/>
      <c r="E39" s="168"/>
      <c r="F39" s="168"/>
      <c r="G39" s="168"/>
      <c r="H39" s="168"/>
      <c r="I39" s="168"/>
      <c r="J39" s="168"/>
      <c r="K39" s="168"/>
      <c r="L39" s="168"/>
      <c r="M39" s="168"/>
      <c r="N39" s="168"/>
    </row>
    <row r="40" spans="1:14" x14ac:dyDescent="0.2">
      <c r="A40" s="168"/>
      <c r="B40" s="174"/>
      <c r="C40" s="168"/>
      <c r="D40" s="168"/>
      <c r="E40" s="168"/>
      <c r="F40" s="168"/>
      <c r="G40" s="168"/>
      <c r="H40" s="168"/>
      <c r="I40" s="168"/>
      <c r="J40" s="168"/>
      <c r="K40" s="168"/>
      <c r="L40" s="168"/>
      <c r="M40" s="168"/>
      <c r="N40" s="168"/>
    </row>
    <row r="41" spans="1:14" x14ac:dyDescent="0.2">
      <c r="A41" s="168"/>
      <c r="B41" s="174"/>
      <c r="C41" s="168"/>
      <c r="D41" s="168"/>
      <c r="E41" s="168"/>
      <c r="F41" s="168"/>
      <c r="G41" s="168"/>
      <c r="H41" s="168"/>
      <c r="I41" s="168"/>
      <c r="J41" s="168"/>
      <c r="K41" s="168"/>
      <c r="L41" s="168"/>
      <c r="M41" s="168"/>
      <c r="N41" s="168"/>
    </row>
    <row r="42" spans="1:14" x14ac:dyDescent="0.2">
      <c r="A42" s="168"/>
      <c r="B42" s="174"/>
      <c r="C42" s="168"/>
      <c r="D42" s="168"/>
      <c r="E42" s="168"/>
      <c r="F42" s="168"/>
      <c r="G42" s="168"/>
      <c r="H42" s="168"/>
      <c r="I42" s="168"/>
      <c r="J42" s="168"/>
      <c r="K42" s="168"/>
      <c r="L42" s="168"/>
      <c r="M42" s="168"/>
      <c r="N42" s="168"/>
    </row>
    <row r="43" spans="1:14" x14ac:dyDescent="0.2">
      <c r="A43" s="168"/>
      <c r="B43" s="174"/>
      <c r="C43" s="168"/>
      <c r="D43" s="168"/>
      <c r="E43" s="168"/>
      <c r="F43" s="168"/>
      <c r="G43" s="168"/>
      <c r="H43" s="168"/>
      <c r="I43" s="168"/>
      <c r="J43" s="168"/>
      <c r="K43" s="168"/>
      <c r="L43" s="168"/>
      <c r="M43" s="168"/>
      <c r="N43" s="168"/>
    </row>
    <row r="44" spans="1:14" x14ac:dyDescent="0.2">
      <c r="A44" s="168"/>
      <c r="B44" s="174"/>
      <c r="C44" s="168"/>
      <c r="D44" s="168"/>
      <c r="E44" s="168"/>
      <c r="F44" s="168"/>
      <c r="G44" s="168"/>
      <c r="H44" s="168"/>
      <c r="I44" s="168"/>
      <c r="J44" s="168"/>
      <c r="K44" s="168"/>
      <c r="L44" s="168"/>
      <c r="M44" s="168"/>
      <c r="N44" s="168"/>
    </row>
    <row r="45" spans="1:14" x14ac:dyDescent="0.2">
      <c r="A45" s="168"/>
      <c r="B45" s="174"/>
      <c r="C45" s="168"/>
      <c r="D45" s="168"/>
      <c r="E45" s="168"/>
      <c r="F45" s="168"/>
      <c r="G45" s="168"/>
      <c r="H45" s="168"/>
      <c r="I45" s="168"/>
      <c r="J45" s="168"/>
      <c r="K45" s="168"/>
      <c r="L45" s="168"/>
      <c r="M45" s="168"/>
      <c r="N45" s="168"/>
    </row>
    <row r="46" spans="1:14" x14ac:dyDescent="0.2">
      <c r="A46" s="168"/>
      <c r="B46" s="174"/>
      <c r="C46" s="168"/>
      <c r="D46" s="168"/>
      <c r="E46" s="168"/>
      <c r="F46" s="168"/>
      <c r="G46" s="168"/>
      <c r="H46" s="168"/>
      <c r="I46" s="168"/>
      <c r="J46" s="168"/>
      <c r="K46" s="168"/>
      <c r="L46" s="168"/>
      <c r="M46" s="168"/>
      <c r="N46" s="168"/>
    </row>
    <row r="47" spans="1:14" x14ac:dyDescent="0.2">
      <c r="A47" s="168"/>
      <c r="B47" s="174"/>
      <c r="C47" s="168"/>
      <c r="D47" s="168"/>
      <c r="E47" s="168"/>
      <c r="F47" s="168"/>
      <c r="G47" s="168"/>
      <c r="H47" s="168"/>
      <c r="I47" s="168"/>
      <c r="J47" s="168"/>
      <c r="K47" s="168"/>
      <c r="L47" s="168"/>
      <c r="M47" s="168"/>
      <c r="N47" s="168"/>
    </row>
    <row r="48" spans="1:14" x14ac:dyDescent="0.2">
      <c r="A48" s="168"/>
      <c r="B48" s="174"/>
      <c r="C48" s="168"/>
      <c r="D48" s="168"/>
      <c r="E48" s="168"/>
      <c r="F48" s="168"/>
      <c r="G48" s="168"/>
      <c r="H48" s="168"/>
      <c r="I48" s="168"/>
      <c r="J48" s="168"/>
      <c r="K48" s="168"/>
      <c r="L48" s="168"/>
      <c r="M48" s="168"/>
      <c r="N48" s="168"/>
    </row>
    <row r="49" spans="1:12" x14ac:dyDescent="0.2">
      <c r="A49" s="168"/>
      <c r="B49" s="174"/>
      <c r="C49" s="168"/>
      <c r="D49" s="168"/>
      <c r="E49" s="168"/>
      <c r="F49" s="168"/>
      <c r="G49" s="168"/>
      <c r="H49" s="168"/>
      <c r="I49" s="168"/>
      <c r="J49" s="168"/>
      <c r="K49" s="168"/>
      <c r="L49" s="168"/>
    </row>
    <row r="50" spans="1:12" x14ac:dyDescent="0.2">
      <c r="A50" s="168"/>
      <c r="B50" s="174"/>
      <c r="C50" s="168"/>
      <c r="D50" s="168"/>
      <c r="E50" s="168"/>
      <c r="F50" s="168"/>
      <c r="G50" s="168"/>
      <c r="H50" s="168"/>
      <c r="I50" s="168"/>
      <c r="J50" s="168"/>
      <c r="K50" s="168"/>
      <c r="L50" s="168"/>
    </row>
    <row r="51" spans="1:12" x14ac:dyDescent="0.2">
      <c r="A51" s="168"/>
      <c r="B51" s="174"/>
      <c r="C51" s="168"/>
      <c r="D51" s="168"/>
      <c r="E51" s="168"/>
      <c r="F51" s="168"/>
      <c r="G51" s="168"/>
      <c r="H51" s="168"/>
      <c r="I51" s="168"/>
      <c r="J51" s="168"/>
      <c r="K51" s="168"/>
      <c r="L51" s="168"/>
    </row>
    <row r="52" spans="1:12" x14ac:dyDescent="0.2">
      <c r="A52" s="168"/>
      <c r="B52" s="174"/>
      <c r="C52" s="168"/>
      <c r="D52" s="168"/>
      <c r="E52" s="168"/>
      <c r="F52" s="168"/>
      <c r="G52" s="168"/>
      <c r="H52" s="168"/>
      <c r="I52" s="168"/>
      <c r="J52" s="168"/>
      <c r="K52" s="168"/>
      <c r="L52" s="168"/>
    </row>
    <row r="53" spans="1:12" x14ac:dyDescent="0.2">
      <c r="A53" s="168"/>
      <c r="B53" s="174"/>
      <c r="C53" s="168"/>
      <c r="D53" s="168"/>
      <c r="E53" s="168"/>
      <c r="F53" s="168"/>
      <c r="G53" s="168"/>
      <c r="H53" s="168"/>
      <c r="I53" s="168"/>
      <c r="J53" s="168"/>
      <c r="K53" s="168"/>
      <c r="L53" s="168"/>
    </row>
    <row r="54" spans="1:12" x14ac:dyDescent="0.2">
      <c r="A54" s="168"/>
      <c r="B54" s="174"/>
      <c r="C54" s="168"/>
      <c r="D54" s="168"/>
      <c r="E54" s="168"/>
      <c r="F54" s="168"/>
      <c r="G54" s="168"/>
      <c r="H54" s="168"/>
      <c r="I54" s="168"/>
      <c r="J54" s="168"/>
      <c r="K54" s="168"/>
      <c r="L54" s="168"/>
    </row>
    <row r="55" spans="1:12" x14ac:dyDescent="0.2">
      <c r="A55" s="168"/>
      <c r="B55" s="174"/>
      <c r="C55" s="168"/>
      <c r="D55" s="168"/>
      <c r="E55" s="168"/>
      <c r="F55" s="168"/>
      <c r="G55" s="168"/>
      <c r="H55" s="168"/>
      <c r="I55" s="168"/>
      <c r="J55" s="168"/>
      <c r="K55" s="168"/>
      <c r="L55" s="168"/>
    </row>
    <row r="56" spans="1:12" x14ac:dyDescent="0.2">
      <c r="A56" s="168"/>
      <c r="B56" s="174"/>
      <c r="C56" s="168"/>
      <c r="D56" s="168"/>
      <c r="E56" s="168"/>
      <c r="F56" s="168"/>
      <c r="G56" s="168"/>
      <c r="H56" s="168"/>
      <c r="I56" s="168"/>
      <c r="J56" s="168"/>
      <c r="K56" s="168"/>
      <c r="L56" s="168"/>
    </row>
  </sheetData>
  <mergeCells count="37">
    <mergeCell ref="B11:F11"/>
    <mergeCell ref="A12:A13"/>
    <mergeCell ref="B12:F12"/>
    <mergeCell ref="B13:F13"/>
    <mergeCell ref="B26:H26"/>
    <mergeCell ref="B14:J14"/>
    <mergeCell ref="B16:J17"/>
    <mergeCell ref="K1:L1"/>
    <mergeCell ref="G3:J3"/>
    <mergeCell ref="A10:K10"/>
    <mergeCell ref="B1:J1"/>
    <mergeCell ref="A4:K4"/>
    <mergeCell ref="A5:A9"/>
    <mergeCell ref="A2:K2"/>
    <mergeCell ref="B5:K9"/>
    <mergeCell ref="F29:H29"/>
    <mergeCell ref="A28:K28"/>
    <mergeCell ref="A25:H25"/>
    <mergeCell ref="A24:K24"/>
    <mergeCell ref="A26:A27"/>
    <mergeCell ref="B27:H27"/>
    <mergeCell ref="B29:D29"/>
    <mergeCell ref="K22:K23"/>
    <mergeCell ref="A21:K21"/>
    <mergeCell ref="B20:J20"/>
    <mergeCell ref="B22:J23"/>
    <mergeCell ref="K16:K17"/>
    <mergeCell ref="A18:K18"/>
    <mergeCell ref="B19:J19"/>
    <mergeCell ref="A33:A36"/>
    <mergeCell ref="B33:K36"/>
    <mergeCell ref="A32:K32"/>
    <mergeCell ref="A30:A31"/>
    <mergeCell ref="B30:D30"/>
    <mergeCell ref="B31:D31"/>
    <mergeCell ref="F31:H31"/>
    <mergeCell ref="F30:H30"/>
  </mergeCells>
  <phoneticPr fontId="14" type="noConversion"/>
  <pageMargins left="0.35433070866141736" right="0.31496062992125984" top="0.47244094488188981" bottom="0.39370078740157483" header="0.47244094488188981" footer="0.19685039370078741"/>
  <pageSetup paperSize="9" scale="71" fitToHeight="3" orientation="portrait" r:id="rId1"/>
  <headerFooter alignWithMargins="0">
    <oddHeader>&amp;LAPPENDIX 2</oddHeader>
    <oddFooter>&amp;L&amp;F / &amp;A&amp;C&amp;P&amp;R&amp;D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24"/>
  <sheetViews>
    <sheetView zoomScale="85" zoomScaleNormal="85" zoomScalePageLayoutView="70" workbookViewId="0"/>
  </sheetViews>
  <sheetFormatPr defaultColWidth="9.140625" defaultRowHeight="12.75" x14ac:dyDescent="0.2"/>
  <cols>
    <col min="1" max="1" width="65.5703125" style="1" customWidth="1"/>
    <col min="2" max="2" width="1.5703125" style="1" customWidth="1"/>
    <col min="3" max="3" width="15.42578125" style="25" customWidth="1"/>
    <col min="4" max="4" width="1.7109375" style="1" customWidth="1"/>
    <col min="5" max="5" width="15.42578125" style="1" customWidth="1"/>
    <col min="6" max="6" width="1.5703125" style="1" customWidth="1"/>
    <col min="7" max="7" width="15.42578125" style="1" customWidth="1"/>
    <col min="8" max="8" width="1.42578125" style="1" customWidth="1"/>
    <col min="9" max="9" width="15.42578125" style="1" customWidth="1"/>
    <col min="10" max="10" width="1.5703125" style="1" customWidth="1"/>
    <col min="11" max="11" width="14.7109375" style="1" customWidth="1"/>
    <col min="12" max="12" width="1.7109375" style="1" customWidth="1"/>
    <col min="13" max="13" width="14.7109375" style="1" customWidth="1"/>
    <col min="14" max="16384" width="9.140625" style="1"/>
  </cols>
  <sheetData>
    <row r="1" spans="1:15" ht="27.75" customHeight="1" x14ac:dyDescent="0.3">
      <c r="A1" s="168"/>
      <c r="B1" s="168"/>
      <c r="C1" s="308" t="str">
        <f>'R&amp;P Accounts'!B2</f>
        <v>Lorn Toy Library</v>
      </c>
      <c r="D1" s="308"/>
      <c r="E1" s="308"/>
      <c r="F1" s="308"/>
      <c r="G1" s="308"/>
      <c r="H1" s="308"/>
      <c r="I1" s="308"/>
      <c r="J1" s="308"/>
      <c r="K1" s="308"/>
      <c r="L1" s="168"/>
      <c r="M1" s="382" t="str">
        <f>'R&amp;P Accounts'!L2</f>
        <v>SC091837</v>
      </c>
      <c r="N1" s="382"/>
      <c r="O1" s="168"/>
    </row>
    <row r="2" spans="1:15" ht="10.5" customHeight="1" x14ac:dyDescent="0.2">
      <c r="A2" s="269"/>
      <c r="B2" s="269"/>
      <c r="C2" s="269"/>
      <c r="D2" s="269"/>
      <c r="E2" s="269"/>
      <c r="F2" s="269"/>
      <c r="G2" s="269"/>
      <c r="H2" s="269"/>
      <c r="I2" s="269"/>
      <c r="J2" s="269"/>
      <c r="K2" s="269"/>
      <c r="L2" s="269"/>
      <c r="M2" s="168"/>
      <c r="N2" s="168"/>
      <c r="O2" s="168"/>
    </row>
    <row r="3" spans="1:15" s="38" customFormat="1" ht="26.25" customHeight="1" x14ac:dyDescent="0.2">
      <c r="A3" s="35" t="s">
        <v>115</v>
      </c>
      <c r="B3" s="35"/>
      <c r="C3" s="36"/>
      <c r="D3" s="35"/>
      <c r="E3" s="35"/>
      <c r="F3" s="35"/>
      <c r="G3" s="35"/>
      <c r="H3" s="282"/>
      <c r="I3" s="282"/>
      <c r="J3" s="282"/>
      <c r="K3" s="282"/>
      <c r="L3" s="63"/>
      <c r="M3" s="186"/>
      <c r="N3" s="188"/>
      <c r="O3" s="188"/>
    </row>
    <row r="4" spans="1:15" ht="15" customHeight="1" x14ac:dyDescent="0.2">
      <c r="A4" s="354"/>
      <c r="B4" s="354"/>
      <c r="C4" s="354"/>
      <c r="D4" s="354"/>
      <c r="E4" s="354"/>
      <c r="F4" s="354"/>
      <c r="G4" s="354"/>
      <c r="H4" s="354"/>
      <c r="I4" s="354"/>
      <c r="J4" s="354"/>
      <c r="K4" s="354"/>
      <c r="L4" s="354"/>
      <c r="M4" s="168"/>
      <c r="N4" s="168"/>
      <c r="O4" s="168"/>
    </row>
    <row r="5" spans="1:15" ht="20.100000000000001" customHeight="1" x14ac:dyDescent="0.2">
      <c r="A5" s="401" t="s">
        <v>116</v>
      </c>
      <c r="B5" s="401"/>
      <c r="C5" s="401"/>
      <c r="D5" s="401"/>
      <c r="E5" s="401"/>
      <c r="F5" s="401"/>
      <c r="G5" s="401"/>
      <c r="H5" s="401"/>
      <c r="I5" s="401"/>
      <c r="J5" s="401"/>
      <c r="K5" s="401"/>
      <c r="L5" s="401"/>
      <c r="M5" s="168"/>
      <c r="N5" s="168"/>
      <c r="O5" s="168"/>
    </row>
    <row r="6" spans="1:15" ht="20.100000000000001" customHeight="1" x14ac:dyDescent="0.2">
      <c r="A6" s="270"/>
      <c r="B6" s="270"/>
      <c r="C6" s="270"/>
      <c r="D6" s="270"/>
      <c r="E6" s="270"/>
      <c r="F6" s="270"/>
      <c r="G6" s="270"/>
      <c r="H6" s="270"/>
      <c r="I6" s="270"/>
      <c r="J6" s="270"/>
      <c r="K6" s="270"/>
      <c r="L6" s="270"/>
      <c r="M6" s="168"/>
      <c r="N6" s="168"/>
      <c r="O6" s="168"/>
    </row>
    <row r="7" spans="1:15" ht="20.100000000000001" customHeight="1" x14ac:dyDescent="0.2">
      <c r="A7" s="270" t="s">
        <v>117</v>
      </c>
      <c r="B7" s="270"/>
      <c r="C7" s="270"/>
      <c r="D7" s="270"/>
      <c r="E7" s="270"/>
      <c r="F7" s="270"/>
      <c r="G7" s="270"/>
      <c r="H7" s="270"/>
      <c r="I7" s="270"/>
      <c r="J7" s="270"/>
      <c r="K7" s="270"/>
      <c r="L7" s="270"/>
      <c r="M7" s="270"/>
      <c r="N7" s="168"/>
      <c r="O7" s="168"/>
    </row>
    <row r="8" spans="1:15" ht="40.5" customHeight="1" x14ac:dyDescent="0.2">
      <c r="A8" s="168"/>
      <c r="B8" s="168"/>
      <c r="C8" s="57" t="s">
        <v>56</v>
      </c>
      <c r="D8" s="185"/>
      <c r="E8" s="57" t="s">
        <v>57</v>
      </c>
      <c r="F8" s="187"/>
      <c r="G8" s="57" t="s">
        <v>12</v>
      </c>
      <c r="H8" s="187"/>
      <c r="I8" s="57" t="s">
        <v>58</v>
      </c>
      <c r="J8" s="187"/>
      <c r="K8" s="57" t="s">
        <v>59</v>
      </c>
      <c r="L8" s="187"/>
      <c r="M8" s="57" t="s">
        <v>60</v>
      </c>
      <c r="N8" s="168"/>
      <c r="O8" s="168"/>
    </row>
    <row r="9" spans="1:15" ht="20.100000000000001" customHeight="1" x14ac:dyDescent="0.2">
      <c r="A9" s="280"/>
      <c r="B9" s="280"/>
      <c r="C9" s="13" t="s">
        <v>16</v>
      </c>
      <c r="D9" s="168"/>
      <c r="E9" s="13" t="s">
        <v>16</v>
      </c>
      <c r="F9" s="274"/>
      <c r="G9" s="13" t="s">
        <v>16</v>
      </c>
      <c r="H9" s="274"/>
      <c r="I9" s="13" t="s">
        <v>16</v>
      </c>
      <c r="J9" s="274"/>
      <c r="K9" s="13" t="s">
        <v>16</v>
      </c>
      <c r="L9" s="274"/>
      <c r="M9" s="13" t="s">
        <v>16</v>
      </c>
      <c r="N9" s="168"/>
      <c r="O9" s="168"/>
    </row>
    <row r="10" spans="1:15" ht="16.5" customHeight="1" x14ac:dyDescent="0.2">
      <c r="A10" s="77" t="s">
        <v>118</v>
      </c>
      <c r="B10" s="14"/>
      <c r="C10" s="260">
        <v>1500</v>
      </c>
      <c r="D10" s="72"/>
      <c r="E10" s="130">
        <v>0</v>
      </c>
      <c r="F10" s="72"/>
      <c r="G10" s="130">
        <v>0</v>
      </c>
      <c r="H10" s="261"/>
      <c r="I10" s="130">
        <v>0</v>
      </c>
      <c r="J10" s="261"/>
      <c r="K10" s="130">
        <f>SUM(C10,E10,G10,I10)</f>
        <v>1500</v>
      </c>
      <c r="L10" s="72"/>
      <c r="M10" s="131">
        <v>0</v>
      </c>
      <c r="N10" s="168"/>
      <c r="O10" s="168"/>
    </row>
    <row r="11" spans="1:15" ht="16.5" customHeight="1" x14ac:dyDescent="0.2">
      <c r="A11" s="77" t="s">
        <v>119</v>
      </c>
      <c r="B11" s="14"/>
      <c r="C11" s="260">
        <v>100</v>
      </c>
      <c r="D11" s="72"/>
      <c r="E11" s="130">
        <v>0</v>
      </c>
      <c r="F11" s="72"/>
      <c r="G11" s="130">
        <v>0</v>
      </c>
      <c r="H11" s="261"/>
      <c r="I11" s="130">
        <v>0</v>
      </c>
      <c r="J11" s="261"/>
      <c r="K11" s="130">
        <f t="shared" ref="K11:K19" si="0">SUM(C11,E11,G11,I11)</f>
        <v>100</v>
      </c>
      <c r="L11" s="72"/>
      <c r="M11" s="131">
        <v>0</v>
      </c>
      <c r="N11" s="168"/>
      <c r="O11" s="168"/>
    </row>
    <row r="12" spans="1:15" ht="16.5" customHeight="1" x14ac:dyDescent="0.2">
      <c r="A12" s="77" t="s">
        <v>120</v>
      </c>
      <c r="B12" s="14"/>
      <c r="C12" s="260">
        <v>40.46</v>
      </c>
      <c r="D12" s="72"/>
      <c r="E12" s="130">
        <v>0</v>
      </c>
      <c r="F12" s="72"/>
      <c r="G12" s="130">
        <v>0</v>
      </c>
      <c r="H12" s="261"/>
      <c r="I12" s="130">
        <v>0</v>
      </c>
      <c r="J12" s="261"/>
      <c r="K12" s="130">
        <f t="shared" si="0"/>
        <v>40.46</v>
      </c>
      <c r="L12" s="72"/>
      <c r="M12" s="131">
        <v>97</v>
      </c>
      <c r="N12" s="168"/>
      <c r="O12" s="168"/>
    </row>
    <row r="13" spans="1:15" ht="16.5" customHeight="1" x14ac:dyDescent="0.2">
      <c r="A13" s="77" t="s">
        <v>121</v>
      </c>
      <c r="B13" s="14"/>
      <c r="C13" s="260">
        <v>0</v>
      </c>
      <c r="D13" s="72"/>
      <c r="E13" s="130">
        <v>0</v>
      </c>
      <c r="F13" s="72"/>
      <c r="G13" s="130">
        <v>0</v>
      </c>
      <c r="H13" s="261"/>
      <c r="I13" s="130">
        <v>0</v>
      </c>
      <c r="J13" s="261"/>
      <c r="K13" s="130">
        <f t="shared" si="0"/>
        <v>0</v>
      </c>
      <c r="L13" s="72"/>
      <c r="M13" s="131">
        <v>110</v>
      </c>
      <c r="N13" s="168"/>
      <c r="O13" s="168"/>
    </row>
    <row r="14" spans="1:15" ht="16.5" customHeight="1" x14ac:dyDescent="0.2">
      <c r="A14" s="77" t="s">
        <v>122</v>
      </c>
      <c r="B14" s="14"/>
      <c r="C14" s="260">
        <v>0</v>
      </c>
      <c r="D14" s="72"/>
      <c r="E14" s="130">
        <v>0</v>
      </c>
      <c r="F14" s="72"/>
      <c r="G14" s="130">
        <v>0</v>
      </c>
      <c r="H14" s="261"/>
      <c r="I14" s="130">
        <v>0</v>
      </c>
      <c r="J14" s="261"/>
      <c r="K14" s="130">
        <f t="shared" si="0"/>
        <v>0</v>
      </c>
      <c r="L14" s="72"/>
      <c r="M14" s="131">
        <v>210</v>
      </c>
      <c r="N14" s="168"/>
      <c r="O14" s="168"/>
    </row>
    <row r="15" spans="1:15" ht="16.5" customHeight="1" x14ac:dyDescent="0.2">
      <c r="A15" s="77" t="s">
        <v>123</v>
      </c>
      <c r="B15" s="14"/>
      <c r="C15" s="260">
        <v>0</v>
      </c>
      <c r="D15" s="72"/>
      <c r="E15" s="130">
        <v>0</v>
      </c>
      <c r="F15" s="72"/>
      <c r="G15" s="130">
        <v>0</v>
      </c>
      <c r="H15" s="261"/>
      <c r="I15" s="130">
        <v>0</v>
      </c>
      <c r="J15" s="261"/>
      <c r="K15" s="130">
        <f t="shared" ref="K15:K17" si="1">SUM(C15,E15,G15,I15)</f>
        <v>0</v>
      </c>
      <c r="L15" s="72"/>
      <c r="M15" s="131">
        <v>41</v>
      </c>
      <c r="N15" s="168"/>
      <c r="O15" s="168"/>
    </row>
    <row r="16" spans="1:15" ht="16.5" customHeight="1" x14ac:dyDescent="0.2">
      <c r="A16" s="77" t="s">
        <v>124</v>
      </c>
      <c r="B16" s="14"/>
      <c r="C16" s="260">
        <v>0</v>
      </c>
      <c r="D16" s="72"/>
      <c r="E16" s="130">
        <v>0</v>
      </c>
      <c r="F16" s="72"/>
      <c r="G16" s="130">
        <v>0</v>
      </c>
      <c r="H16" s="261"/>
      <c r="I16" s="130">
        <v>0</v>
      </c>
      <c r="J16" s="261"/>
      <c r="K16" s="130">
        <f t="shared" si="1"/>
        <v>0</v>
      </c>
      <c r="L16" s="72"/>
      <c r="M16" s="131">
        <v>300</v>
      </c>
      <c r="N16" s="168"/>
      <c r="O16" s="168"/>
    </row>
    <row r="17" spans="1:15" ht="16.5" customHeight="1" x14ac:dyDescent="0.2">
      <c r="A17" s="77" t="s">
        <v>125</v>
      </c>
      <c r="B17" s="14"/>
      <c r="C17" s="260">
        <v>0</v>
      </c>
      <c r="D17" s="72"/>
      <c r="E17" s="130">
        <v>0</v>
      </c>
      <c r="F17" s="72"/>
      <c r="G17" s="130">
        <v>0</v>
      </c>
      <c r="H17" s="261"/>
      <c r="I17" s="130">
        <v>0</v>
      </c>
      <c r="J17" s="261"/>
      <c r="K17" s="130">
        <f t="shared" si="1"/>
        <v>0</v>
      </c>
      <c r="L17" s="72"/>
      <c r="M17" s="131">
        <v>500</v>
      </c>
      <c r="N17" s="168"/>
      <c r="O17" s="168"/>
    </row>
    <row r="18" spans="1:15" ht="16.5" customHeight="1" x14ac:dyDescent="0.2">
      <c r="A18" s="77"/>
      <c r="B18" s="14"/>
      <c r="C18" s="260">
        <v>0</v>
      </c>
      <c r="D18" s="72"/>
      <c r="E18" s="130">
        <v>0</v>
      </c>
      <c r="F18" s="72"/>
      <c r="G18" s="130">
        <v>0</v>
      </c>
      <c r="H18" s="261"/>
      <c r="I18" s="130">
        <v>0</v>
      </c>
      <c r="J18" s="261"/>
      <c r="K18" s="130">
        <f t="shared" si="0"/>
        <v>0</v>
      </c>
      <c r="L18" s="72"/>
      <c r="M18" s="131">
        <v>0</v>
      </c>
      <c r="N18" s="168"/>
      <c r="O18" s="168"/>
    </row>
    <row r="19" spans="1:15" ht="16.5" customHeight="1" x14ac:dyDescent="0.2">
      <c r="A19" s="77"/>
      <c r="B19" s="14"/>
      <c r="C19" s="260">
        <v>0</v>
      </c>
      <c r="D19" s="72"/>
      <c r="E19" s="130">
        <v>0</v>
      </c>
      <c r="F19" s="72"/>
      <c r="G19" s="130">
        <v>0</v>
      </c>
      <c r="H19" s="261"/>
      <c r="I19" s="130">
        <v>0</v>
      </c>
      <c r="J19" s="261"/>
      <c r="K19" s="130">
        <f t="shared" si="0"/>
        <v>0</v>
      </c>
      <c r="L19" s="72"/>
      <c r="M19" s="131">
        <v>0</v>
      </c>
      <c r="N19" s="168"/>
      <c r="O19" s="168"/>
    </row>
    <row r="20" spans="1:15" ht="20.25" customHeight="1" x14ac:dyDescent="0.2">
      <c r="A20" s="74" t="s">
        <v>71</v>
      </c>
      <c r="B20" s="74"/>
      <c r="C20" s="225">
        <f>SUM(C10:C19)</f>
        <v>1640.46</v>
      </c>
      <c r="D20" s="91"/>
      <c r="E20" s="92">
        <f>SUM(E10:E11)</f>
        <v>0</v>
      </c>
      <c r="F20" s="91"/>
      <c r="G20" s="92">
        <f>SUM(G10:G11)</f>
        <v>0</v>
      </c>
      <c r="H20" s="91"/>
      <c r="I20" s="92">
        <f>SUM(I10:I11)</f>
        <v>0</v>
      </c>
      <c r="J20" s="91"/>
      <c r="K20" s="92">
        <f>SUM(K10:K19)</f>
        <v>1640.46</v>
      </c>
      <c r="L20" s="159"/>
      <c r="M20" s="92">
        <f>SUM(M10:M17)</f>
        <v>1258</v>
      </c>
      <c r="N20" s="168"/>
      <c r="O20" s="168"/>
    </row>
    <row r="21" spans="1:15" ht="13.5" customHeight="1" x14ac:dyDescent="0.2">
      <c r="A21" s="270"/>
      <c r="B21" s="270"/>
      <c r="C21" s="270"/>
      <c r="D21" s="270"/>
      <c r="E21" s="270"/>
      <c r="F21" s="270"/>
      <c r="G21" s="270"/>
      <c r="H21" s="270"/>
      <c r="I21" s="270"/>
      <c r="J21" s="270"/>
      <c r="K21" s="270"/>
      <c r="L21" s="270"/>
      <c r="M21" s="168"/>
      <c r="N21" s="168"/>
      <c r="O21" s="168"/>
    </row>
    <row r="22" spans="1:15" ht="15" customHeight="1" x14ac:dyDescent="0.2">
      <c r="A22" s="270"/>
      <c r="B22" s="270"/>
      <c r="C22" s="160"/>
      <c r="D22" s="160"/>
      <c r="E22" s="160">
        <f>IF('R&amp;P Accounts'!D12-'Additional notes (1)  '!E20=0,0,"reference error")</f>
        <v>0</v>
      </c>
      <c r="F22" s="160"/>
      <c r="G22" s="160">
        <f>IF('R&amp;P Accounts'!F12-'Additional notes (1)  '!G20=0,0,"reference error")</f>
        <v>0</v>
      </c>
      <c r="H22" s="160"/>
      <c r="I22" s="160">
        <f>IF('R&amp;P Accounts'!H12-'Additional notes (1)  '!I20=0,0,"reference error")</f>
        <v>0</v>
      </c>
      <c r="J22" s="160"/>
      <c r="K22" s="160"/>
      <c r="L22" s="160"/>
      <c r="M22" s="160">
        <f>IF('R&amp;P Accounts'!L12-'Additional notes (1)  '!M20=0,0,"reference error")</f>
        <v>0</v>
      </c>
      <c r="N22" s="168"/>
      <c r="O22" s="168"/>
    </row>
    <row r="23" spans="1:15" ht="13.5" customHeight="1" x14ac:dyDescent="0.2">
      <c r="A23" s="270"/>
      <c r="B23" s="270"/>
      <c r="C23" s="270"/>
      <c r="D23" s="270"/>
      <c r="E23" s="270"/>
      <c r="F23" s="270"/>
      <c r="G23" s="270"/>
      <c r="H23" s="270"/>
      <c r="I23" s="270"/>
      <c r="J23" s="270"/>
      <c r="K23" s="270"/>
      <c r="L23" s="270"/>
      <c r="M23" s="168"/>
      <c r="N23" s="168"/>
      <c r="O23" s="168"/>
    </row>
    <row r="24" spans="1:15" ht="20.100000000000001" customHeight="1" x14ac:dyDescent="0.2">
      <c r="A24" s="401" t="s">
        <v>126</v>
      </c>
      <c r="B24" s="401"/>
      <c r="C24" s="401"/>
      <c r="D24" s="401"/>
      <c r="E24" s="401"/>
      <c r="F24" s="401"/>
      <c r="G24" s="401"/>
      <c r="H24" s="401"/>
      <c r="I24" s="401"/>
      <c r="J24" s="401"/>
      <c r="K24" s="401"/>
      <c r="L24" s="401"/>
      <c r="M24" s="401"/>
      <c r="N24" s="168"/>
      <c r="O24" s="168"/>
    </row>
    <row r="25" spans="1:15" ht="33.75" customHeight="1" x14ac:dyDescent="0.2">
      <c r="A25" s="168"/>
      <c r="B25" s="168"/>
      <c r="C25" s="57" t="s">
        <v>56</v>
      </c>
      <c r="D25" s="185"/>
      <c r="E25" s="57" t="s">
        <v>57</v>
      </c>
      <c r="F25" s="187"/>
      <c r="G25" s="57"/>
      <c r="H25" s="187"/>
      <c r="I25" s="57"/>
      <c r="J25" s="187"/>
      <c r="K25" s="57" t="s">
        <v>59</v>
      </c>
      <c r="L25" s="187"/>
      <c r="M25" s="57" t="s">
        <v>60</v>
      </c>
      <c r="N25" s="168"/>
      <c r="O25" s="168"/>
    </row>
    <row r="26" spans="1:15" ht="20.100000000000001" customHeight="1" x14ac:dyDescent="0.2">
      <c r="A26" s="280"/>
      <c r="B26" s="280"/>
      <c r="C26" s="13" t="s">
        <v>16</v>
      </c>
      <c r="D26" s="168"/>
      <c r="E26" s="13" t="s">
        <v>16</v>
      </c>
      <c r="F26" s="274"/>
      <c r="G26" s="13"/>
      <c r="H26" s="274"/>
      <c r="I26" s="13"/>
      <c r="J26" s="274"/>
      <c r="K26" s="13" t="s">
        <v>16</v>
      </c>
      <c r="L26" s="274"/>
      <c r="M26" s="13" t="s">
        <v>16</v>
      </c>
      <c r="N26" s="168"/>
      <c r="O26" s="168"/>
    </row>
    <row r="27" spans="1:15" ht="16.5" customHeight="1" x14ac:dyDescent="0.2">
      <c r="A27" s="77" t="s">
        <v>127</v>
      </c>
      <c r="B27" s="14"/>
      <c r="C27" s="260">
        <v>3000</v>
      </c>
      <c r="D27" s="72"/>
      <c r="E27" s="130">
        <v>0</v>
      </c>
      <c r="F27" s="72"/>
      <c r="G27" s="130">
        <v>0</v>
      </c>
      <c r="H27" s="261"/>
      <c r="I27" s="130">
        <v>0</v>
      </c>
      <c r="J27" s="261"/>
      <c r="K27" s="130">
        <f t="shared" ref="K27:K39" si="2">SUM(C27,E27,G27,I27)</f>
        <v>3000</v>
      </c>
      <c r="L27" s="72"/>
      <c r="M27" s="131">
        <v>0</v>
      </c>
      <c r="N27" s="168"/>
      <c r="O27" s="168"/>
    </row>
    <row r="28" spans="1:15" ht="16.5" customHeight="1" x14ac:dyDescent="0.2">
      <c r="A28" s="77" t="s">
        <v>128</v>
      </c>
      <c r="B28" s="14"/>
      <c r="C28" s="260">
        <v>1093</v>
      </c>
      <c r="D28" s="72"/>
      <c r="E28" s="130">
        <v>0</v>
      </c>
      <c r="F28" s="72"/>
      <c r="G28" s="130">
        <v>0</v>
      </c>
      <c r="H28" s="261"/>
      <c r="I28" s="130">
        <v>0</v>
      </c>
      <c r="J28" s="261"/>
      <c r="K28" s="130">
        <f>SUM(C28,E28,G28,I28)</f>
        <v>1093</v>
      </c>
      <c r="L28" s="72"/>
      <c r="M28" s="131">
        <v>0</v>
      </c>
      <c r="N28" s="168"/>
      <c r="O28" s="168"/>
    </row>
    <row r="29" spans="1:15" ht="16.5" customHeight="1" x14ac:dyDescent="0.2">
      <c r="A29" s="77" t="s">
        <v>129</v>
      </c>
      <c r="B29" s="14"/>
      <c r="C29" s="260">
        <v>1000</v>
      </c>
      <c r="D29" s="72"/>
      <c r="E29" s="130">
        <v>0</v>
      </c>
      <c r="F29" s="72"/>
      <c r="G29" s="130">
        <v>0</v>
      </c>
      <c r="H29" s="261"/>
      <c r="I29" s="130">
        <v>0</v>
      </c>
      <c r="J29" s="261"/>
      <c r="K29" s="130">
        <f>SUM(C29,E29,G29,I29)</f>
        <v>1000</v>
      </c>
      <c r="L29" s="72"/>
      <c r="M29" s="131">
        <v>0</v>
      </c>
      <c r="N29" s="168"/>
      <c r="O29" s="168"/>
    </row>
    <row r="30" spans="1:15" ht="16.5" customHeight="1" x14ac:dyDescent="0.2">
      <c r="A30" s="77" t="s">
        <v>130</v>
      </c>
      <c r="B30" s="14"/>
      <c r="C30" s="260">
        <v>1950</v>
      </c>
      <c r="D30" s="72"/>
      <c r="E30" s="130">
        <v>0</v>
      </c>
      <c r="F30" s="72"/>
      <c r="G30" s="130">
        <v>0</v>
      </c>
      <c r="H30" s="261"/>
      <c r="I30" s="130">
        <v>0</v>
      </c>
      <c r="J30" s="261"/>
      <c r="K30" s="130">
        <f t="shared" si="2"/>
        <v>1950</v>
      </c>
      <c r="L30" s="72"/>
      <c r="M30" s="131">
        <v>0</v>
      </c>
      <c r="N30" s="168"/>
      <c r="O30" s="168"/>
    </row>
    <row r="31" spans="1:15" ht="16.5" customHeight="1" x14ac:dyDescent="0.2">
      <c r="A31" s="77" t="s">
        <v>131</v>
      </c>
      <c r="B31" s="14"/>
      <c r="C31" s="260">
        <v>0</v>
      </c>
      <c r="D31" s="72"/>
      <c r="E31" s="130">
        <v>5900</v>
      </c>
      <c r="F31" s="72"/>
      <c r="G31" s="130">
        <v>0</v>
      </c>
      <c r="H31" s="261"/>
      <c r="I31" s="130">
        <v>0</v>
      </c>
      <c r="J31" s="261"/>
      <c r="K31" s="130">
        <f>SUM(C31,E31,G31,I31)</f>
        <v>5900</v>
      </c>
      <c r="L31" s="72"/>
      <c r="M31" s="131">
        <v>0</v>
      </c>
      <c r="N31" s="168"/>
      <c r="O31" s="168"/>
    </row>
    <row r="32" spans="1:15" ht="16.5" customHeight="1" x14ac:dyDescent="0.2">
      <c r="A32" s="77" t="s">
        <v>132</v>
      </c>
      <c r="B32" s="14"/>
      <c r="C32" s="260">
        <v>0</v>
      </c>
      <c r="D32" s="72"/>
      <c r="E32" s="130">
        <v>4000</v>
      </c>
      <c r="F32" s="72"/>
      <c r="G32" s="130">
        <v>0</v>
      </c>
      <c r="H32" s="261"/>
      <c r="I32" s="130">
        <v>0</v>
      </c>
      <c r="J32" s="261"/>
      <c r="K32" s="130">
        <f>SUM(C32,E32,G32,I32)</f>
        <v>4000</v>
      </c>
      <c r="L32" s="72"/>
      <c r="M32" s="131">
        <v>0</v>
      </c>
      <c r="N32" s="168"/>
      <c r="O32" s="168"/>
    </row>
    <row r="33" spans="1:15" ht="16.5" customHeight="1" x14ac:dyDescent="0.2">
      <c r="A33" s="77" t="s">
        <v>133</v>
      </c>
      <c r="B33" s="14"/>
      <c r="C33" s="260">
        <v>0</v>
      </c>
      <c r="D33" s="72"/>
      <c r="E33" s="130">
        <v>5189</v>
      </c>
      <c r="F33" s="72"/>
      <c r="G33" s="130">
        <v>0</v>
      </c>
      <c r="H33" s="261"/>
      <c r="I33" s="130">
        <v>0</v>
      </c>
      <c r="J33" s="261"/>
      <c r="K33" s="130">
        <f>SUM(C33,E33,G33,I33)</f>
        <v>5189</v>
      </c>
      <c r="L33" s="72"/>
      <c r="M33" s="131">
        <v>0</v>
      </c>
      <c r="N33" s="168"/>
      <c r="O33" s="168"/>
    </row>
    <row r="34" spans="1:15" ht="16.5" customHeight="1" x14ac:dyDescent="0.2">
      <c r="A34" s="77" t="s">
        <v>134</v>
      </c>
      <c r="B34" s="14"/>
      <c r="C34" s="260">
        <v>0</v>
      </c>
      <c r="D34" s="72"/>
      <c r="E34" s="130">
        <v>500</v>
      </c>
      <c r="F34" s="72"/>
      <c r="G34" s="130">
        <v>0</v>
      </c>
      <c r="H34" s="261"/>
      <c r="I34" s="130">
        <v>0</v>
      </c>
      <c r="J34" s="261"/>
      <c r="K34" s="130">
        <f>SUM(C34,E34,G34,I34)</f>
        <v>500</v>
      </c>
      <c r="L34" s="72"/>
      <c r="M34" s="131">
        <v>5000</v>
      </c>
      <c r="N34" s="168"/>
      <c r="O34" s="168"/>
    </row>
    <row r="35" spans="1:15" ht="16.5" customHeight="1" x14ac:dyDescent="0.2">
      <c r="A35" s="77" t="s">
        <v>135</v>
      </c>
      <c r="B35" s="14"/>
      <c r="C35" s="260">
        <v>0</v>
      </c>
      <c r="D35" s="72"/>
      <c r="E35" s="130">
        <v>0</v>
      </c>
      <c r="F35" s="72"/>
      <c r="G35" s="130">
        <v>0</v>
      </c>
      <c r="H35" s="261"/>
      <c r="I35" s="130">
        <v>0</v>
      </c>
      <c r="J35" s="261"/>
      <c r="K35" s="130">
        <f t="shared" si="2"/>
        <v>0</v>
      </c>
      <c r="L35" s="72"/>
      <c r="M35" s="131">
        <v>1000</v>
      </c>
      <c r="N35" s="168"/>
      <c r="O35" s="168"/>
    </row>
    <row r="36" spans="1:15" ht="16.5" customHeight="1" x14ac:dyDescent="0.2">
      <c r="A36" s="77" t="s">
        <v>136</v>
      </c>
      <c r="B36" s="14"/>
      <c r="C36" s="260">
        <v>0</v>
      </c>
      <c r="D36" s="72"/>
      <c r="E36" s="130">
        <v>0</v>
      </c>
      <c r="F36" s="72"/>
      <c r="G36" s="130">
        <v>0</v>
      </c>
      <c r="H36" s="261"/>
      <c r="I36" s="130">
        <v>0</v>
      </c>
      <c r="J36" s="261"/>
      <c r="K36" s="130">
        <f t="shared" si="2"/>
        <v>0</v>
      </c>
      <c r="L36" s="72"/>
      <c r="M36" s="131">
        <v>1500</v>
      </c>
      <c r="N36" s="168"/>
      <c r="O36" s="168"/>
    </row>
    <row r="37" spans="1:15" ht="16.5" customHeight="1" x14ac:dyDescent="0.2">
      <c r="A37" s="77" t="s">
        <v>137</v>
      </c>
      <c r="B37" s="14"/>
      <c r="C37" s="260">
        <v>0</v>
      </c>
      <c r="D37" s="72"/>
      <c r="E37" s="130">
        <v>0</v>
      </c>
      <c r="F37" s="72"/>
      <c r="G37" s="130">
        <v>0</v>
      </c>
      <c r="H37" s="261"/>
      <c r="I37" s="130">
        <v>0</v>
      </c>
      <c r="J37" s="261"/>
      <c r="K37" s="130">
        <f t="shared" si="2"/>
        <v>0</v>
      </c>
      <c r="L37" s="72"/>
      <c r="M37" s="131">
        <v>1500</v>
      </c>
      <c r="N37" s="168"/>
      <c r="O37" s="168"/>
    </row>
    <row r="38" spans="1:15" ht="16.5" customHeight="1" x14ac:dyDescent="0.2">
      <c r="A38" s="77" t="s">
        <v>138</v>
      </c>
      <c r="B38" s="14"/>
      <c r="C38" s="260">
        <v>0</v>
      </c>
      <c r="D38" s="72"/>
      <c r="E38" s="130">
        <v>0</v>
      </c>
      <c r="F38" s="72"/>
      <c r="G38" s="130">
        <v>0</v>
      </c>
      <c r="H38" s="261"/>
      <c r="I38" s="130">
        <v>0</v>
      </c>
      <c r="J38" s="261"/>
      <c r="K38" s="130">
        <f t="shared" si="2"/>
        <v>0</v>
      </c>
      <c r="L38" s="72"/>
      <c r="M38" s="131">
        <v>2500</v>
      </c>
      <c r="N38" s="168"/>
      <c r="O38" s="168"/>
    </row>
    <row r="39" spans="1:15" ht="16.5" customHeight="1" x14ac:dyDescent="0.2">
      <c r="A39" s="77" t="s">
        <v>139</v>
      </c>
      <c r="B39" s="14"/>
      <c r="C39" s="260">
        <v>1000</v>
      </c>
      <c r="D39" s="72"/>
      <c r="E39" s="130">
        <v>0</v>
      </c>
      <c r="F39" s="72"/>
      <c r="G39" s="130">
        <v>0</v>
      </c>
      <c r="H39" s="261"/>
      <c r="I39" s="130">
        <v>0</v>
      </c>
      <c r="J39" s="261"/>
      <c r="K39" s="130">
        <f t="shared" si="2"/>
        <v>1000</v>
      </c>
      <c r="L39" s="72"/>
      <c r="M39" s="131">
        <v>1000</v>
      </c>
      <c r="N39" s="168"/>
      <c r="O39" s="168"/>
    </row>
    <row r="40" spans="1:15" ht="15.75" customHeight="1" thickBot="1" x14ac:dyDescent="0.25">
      <c r="A40" s="74" t="s">
        <v>71</v>
      </c>
      <c r="B40" s="74"/>
      <c r="C40" s="92">
        <f>SUM(C27:C39)</f>
        <v>8043</v>
      </c>
      <c r="D40" s="91"/>
      <c r="E40" s="92">
        <f>SUM(E27:E39)</f>
        <v>15589</v>
      </c>
      <c r="F40" s="91"/>
      <c r="G40" s="92">
        <f>SUM(G27:G39)</f>
        <v>0</v>
      </c>
      <c r="H40" s="161"/>
      <c r="I40" s="92">
        <f>SUM(I27:I39)</f>
        <v>0</v>
      </c>
      <c r="J40" s="91"/>
      <c r="K40" s="92">
        <f>SUM(C40:I40)</f>
        <v>23632</v>
      </c>
      <c r="L40" s="159"/>
      <c r="M40" s="92">
        <f>SUM(M27:M39)</f>
        <v>12500</v>
      </c>
      <c r="N40" s="168"/>
      <c r="O40" s="168"/>
    </row>
    <row r="41" spans="1:15" ht="12" customHeight="1" x14ac:dyDescent="0.2">
      <c r="A41" s="270"/>
      <c r="B41" s="270"/>
      <c r="C41" s="270"/>
      <c r="D41" s="270"/>
      <c r="E41" s="270"/>
      <c r="F41" s="270"/>
      <c r="G41" s="270"/>
      <c r="H41" s="270"/>
      <c r="I41" s="270"/>
      <c r="J41" s="270"/>
      <c r="K41" s="270"/>
      <c r="L41" s="270"/>
      <c r="M41" s="168"/>
      <c r="N41" s="168"/>
      <c r="O41" s="168"/>
    </row>
    <row r="42" spans="1:15" ht="13.5" customHeight="1" x14ac:dyDescent="0.2">
      <c r="A42" s="270"/>
      <c r="B42" s="270"/>
      <c r="C42" s="160">
        <f>IF('R&amp;P Accounts'!B14-'Additional notes (1)  '!C40=0,0,"reference error")</f>
        <v>0</v>
      </c>
      <c r="D42" s="160"/>
      <c r="E42" s="160">
        <f>IF('R&amp;P Accounts'!D14-'Additional notes (1)  '!E40=0,0,"reference error")</f>
        <v>0</v>
      </c>
      <c r="F42" s="160"/>
      <c r="G42" s="160"/>
      <c r="H42" s="160"/>
      <c r="I42" s="160"/>
      <c r="J42" s="160"/>
      <c r="K42" s="160">
        <f>IF('R&amp;P Accounts'!J14-'Additional notes (1)  '!K40=0,0,"reference error")</f>
        <v>0</v>
      </c>
      <c r="L42" s="160"/>
      <c r="M42" s="160">
        <f>IF('R&amp;P Accounts'!L14-'Additional notes (1)  '!M40=0,0,"reference error")</f>
        <v>0</v>
      </c>
      <c r="N42" s="168"/>
      <c r="O42" s="168"/>
    </row>
    <row r="43" spans="1:15" ht="11.25" customHeight="1" x14ac:dyDescent="0.2">
      <c r="A43" s="270"/>
      <c r="B43" s="270"/>
      <c r="C43" s="270"/>
      <c r="D43" s="270"/>
      <c r="E43" s="270"/>
      <c r="F43" s="270"/>
      <c r="G43" s="270"/>
      <c r="H43" s="270"/>
      <c r="I43" s="270"/>
      <c r="J43" s="270"/>
      <c r="K43" s="270"/>
      <c r="L43" s="270"/>
      <c r="M43" s="168"/>
      <c r="N43" s="168"/>
      <c r="O43" s="168"/>
    </row>
    <row r="44" spans="1:15" ht="20.100000000000001" customHeight="1" x14ac:dyDescent="0.2">
      <c r="A44" s="401" t="s">
        <v>140</v>
      </c>
      <c r="B44" s="401"/>
      <c r="C44" s="401"/>
      <c r="D44" s="401"/>
      <c r="E44" s="401"/>
      <c r="F44" s="401"/>
      <c r="G44" s="401"/>
      <c r="H44" s="401"/>
      <c r="I44" s="401"/>
      <c r="J44" s="401"/>
      <c r="K44" s="401"/>
      <c r="L44" s="401"/>
      <c r="M44" s="168"/>
      <c r="N44" s="168"/>
      <c r="O44" s="168"/>
    </row>
    <row r="45" spans="1:15" ht="40.5" customHeight="1" x14ac:dyDescent="0.2">
      <c r="A45" s="168"/>
      <c r="B45" s="168"/>
      <c r="C45" s="57" t="s">
        <v>56</v>
      </c>
      <c r="D45" s="185"/>
      <c r="E45" s="57" t="s">
        <v>57</v>
      </c>
      <c r="F45" s="187"/>
      <c r="G45" s="57" t="s">
        <v>12</v>
      </c>
      <c r="H45" s="187"/>
      <c r="I45" s="57" t="s">
        <v>58</v>
      </c>
      <c r="J45" s="187"/>
      <c r="K45" s="57" t="s">
        <v>59</v>
      </c>
      <c r="L45" s="187"/>
      <c r="M45" s="57" t="s">
        <v>60</v>
      </c>
      <c r="N45" s="168"/>
      <c r="O45" s="168"/>
    </row>
    <row r="46" spans="1:15" ht="20.100000000000001" customHeight="1" x14ac:dyDescent="0.2">
      <c r="A46" s="280"/>
      <c r="B46" s="280"/>
      <c r="C46" s="13" t="s">
        <v>16</v>
      </c>
      <c r="D46" s="168"/>
      <c r="E46" s="13" t="s">
        <v>16</v>
      </c>
      <c r="F46" s="274"/>
      <c r="G46" s="13" t="s">
        <v>16</v>
      </c>
      <c r="H46" s="274"/>
      <c r="I46" s="13" t="s">
        <v>16</v>
      </c>
      <c r="J46" s="274"/>
      <c r="K46" s="13" t="s">
        <v>16</v>
      </c>
      <c r="L46" s="274"/>
      <c r="M46" s="13" t="s">
        <v>16</v>
      </c>
      <c r="N46" s="168"/>
      <c r="O46" s="168"/>
    </row>
    <row r="47" spans="1:15" ht="16.5" customHeight="1" x14ac:dyDescent="0.25">
      <c r="A47" s="77"/>
      <c r="B47" s="14"/>
      <c r="C47" s="90"/>
      <c r="D47" s="91"/>
      <c r="E47" s="90"/>
      <c r="F47" s="91"/>
      <c r="G47" s="90"/>
      <c r="H47" s="93"/>
      <c r="I47" s="90"/>
      <c r="J47" s="93"/>
      <c r="K47" s="283">
        <f t="shared" ref="K47:K49" si="3">SUM(C47,E47,G47,I47)</f>
        <v>0</v>
      </c>
      <c r="L47" s="91"/>
      <c r="M47" s="94">
        <v>0</v>
      </c>
      <c r="N47" s="193"/>
      <c r="O47" s="168"/>
    </row>
    <row r="48" spans="1:15" ht="16.5" customHeight="1" x14ac:dyDescent="0.25">
      <c r="A48" s="77"/>
      <c r="B48" s="14"/>
      <c r="C48" s="90"/>
      <c r="D48" s="91"/>
      <c r="E48" s="90"/>
      <c r="F48" s="91"/>
      <c r="G48" s="90"/>
      <c r="H48" s="93"/>
      <c r="I48" s="90"/>
      <c r="J48" s="93"/>
      <c r="K48" s="283">
        <f t="shared" si="3"/>
        <v>0</v>
      </c>
      <c r="L48" s="91"/>
      <c r="M48" s="94">
        <v>0</v>
      </c>
      <c r="N48" s="193"/>
      <c r="O48" s="168"/>
    </row>
    <row r="49" spans="1:15" ht="16.5" customHeight="1" x14ac:dyDescent="0.25">
      <c r="A49" s="77"/>
      <c r="B49" s="14"/>
      <c r="C49" s="90"/>
      <c r="D49" s="91"/>
      <c r="E49" s="90"/>
      <c r="F49" s="91"/>
      <c r="G49" s="90"/>
      <c r="H49" s="93"/>
      <c r="I49" s="90"/>
      <c r="J49" s="93"/>
      <c r="K49" s="283">
        <f t="shared" si="3"/>
        <v>0</v>
      </c>
      <c r="L49" s="91"/>
      <c r="M49" s="94">
        <v>0</v>
      </c>
      <c r="N49" s="193"/>
      <c r="O49" s="168"/>
    </row>
    <row r="50" spans="1:15" ht="20.25" customHeight="1" thickBot="1" x14ac:dyDescent="0.25">
      <c r="A50" s="74" t="s">
        <v>71</v>
      </c>
      <c r="B50" s="74"/>
      <c r="C50" s="92">
        <f>SUM(C47:C49)</f>
        <v>0</v>
      </c>
      <c r="D50" s="91"/>
      <c r="E50" s="92">
        <f>SUM(E47:E49)</f>
        <v>0</v>
      </c>
      <c r="F50" s="91"/>
      <c r="G50" s="92">
        <f>SUM(G47:G49)</f>
        <v>0</v>
      </c>
      <c r="H50" s="91"/>
      <c r="I50" s="92">
        <f>SUM(I47:I49)</f>
        <v>0</v>
      </c>
      <c r="J50" s="91"/>
      <c r="K50" s="92">
        <f>SUM(K47:K49)</f>
        <v>0</v>
      </c>
      <c r="L50" s="159"/>
      <c r="M50" s="92">
        <f>SUM(M47:M49)</f>
        <v>0</v>
      </c>
      <c r="N50" s="168"/>
      <c r="O50" s="168"/>
    </row>
    <row r="51" spans="1:15" ht="10.5" customHeight="1" x14ac:dyDescent="0.2">
      <c r="A51" s="74"/>
      <c r="B51" s="74"/>
      <c r="C51" s="88"/>
      <c r="D51" s="72"/>
      <c r="E51" s="88"/>
      <c r="F51" s="72"/>
      <c r="G51" s="88"/>
      <c r="H51" s="72"/>
      <c r="I51" s="88"/>
      <c r="J51" s="72"/>
      <c r="K51" s="88"/>
      <c r="L51" s="73"/>
      <c r="M51" s="88"/>
      <c r="N51" s="168"/>
      <c r="O51" s="168"/>
    </row>
    <row r="52" spans="1:15" ht="12.75" customHeight="1" x14ac:dyDescent="0.2">
      <c r="A52" s="274"/>
      <c r="B52" s="274"/>
      <c r="C52" s="229">
        <f>IF(C50-'R&amp;P Accounts'!B19=0,0,"reference error")</f>
        <v>0</v>
      </c>
      <c r="D52" s="81"/>
      <c r="E52" s="229">
        <f>IF(E50-'R&amp;P Accounts'!D19=0,0,"reference error")</f>
        <v>0</v>
      </c>
      <c r="F52" s="229"/>
      <c r="G52" s="229">
        <f>IF(G50-'R&amp;P Accounts'!F21=0,0,"reference error")</f>
        <v>0</v>
      </c>
      <c r="H52" s="229"/>
      <c r="I52" s="229">
        <f>IF(I50-'R&amp;P Accounts'!H21=0,0,"reference error")</f>
        <v>0</v>
      </c>
      <c r="J52" s="229"/>
      <c r="K52" s="229">
        <f>IF(K50-'R&amp;P Accounts'!J19=0,0,"reference error")</f>
        <v>0</v>
      </c>
      <c r="L52" s="229"/>
      <c r="M52" s="229">
        <f>IF(M50-'R&amp;P Accounts'!L19=0,0,"reference error")</f>
        <v>0</v>
      </c>
      <c r="N52" s="168"/>
      <c r="O52" s="168"/>
    </row>
    <row r="53" spans="1:15" ht="12.75" customHeight="1" x14ac:dyDescent="0.2">
      <c r="A53" s="274"/>
      <c r="B53" s="274"/>
      <c r="C53" s="47"/>
      <c r="D53" s="274"/>
      <c r="E53" s="47"/>
      <c r="F53" s="47"/>
      <c r="G53" s="47"/>
      <c r="H53" s="47"/>
      <c r="I53" s="47"/>
      <c r="J53" s="47"/>
      <c r="K53" s="47"/>
      <c r="L53" s="47"/>
      <c r="M53" s="47"/>
      <c r="N53" s="168"/>
      <c r="O53" s="168"/>
    </row>
    <row r="54" spans="1:15" ht="19.5" customHeight="1" x14ac:dyDescent="0.25">
      <c r="A54" s="400" t="s">
        <v>141</v>
      </c>
      <c r="B54" s="400"/>
      <c r="C54" s="400"/>
      <c r="D54" s="400"/>
      <c r="E54" s="400"/>
      <c r="F54" s="400"/>
      <c r="G54" s="400"/>
      <c r="H54" s="400"/>
      <c r="I54" s="400"/>
      <c r="J54" s="400"/>
      <c r="K54" s="400"/>
      <c r="L54" s="400"/>
      <c r="M54" s="400"/>
      <c r="N54" s="168"/>
      <c r="O54" s="168"/>
    </row>
    <row r="55" spans="1:15" ht="40.5" customHeight="1" x14ac:dyDescent="0.2">
      <c r="A55" s="168"/>
      <c r="B55" s="168"/>
      <c r="C55" s="57" t="s">
        <v>56</v>
      </c>
      <c r="D55" s="185"/>
      <c r="E55" s="57" t="s">
        <v>57</v>
      </c>
      <c r="F55" s="187"/>
      <c r="G55" s="57" t="s">
        <v>12</v>
      </c>
      <c r="H55" s="187"/>
      <c r="I55" s="57" t="s">
        <v>58</v>
      </c>
      <c r="J55" s="187"/>
      <c r="K55" s="57" t="s">
        <v>59</v>
      </c>
      <c r="L55" s="187"/>
      <c r="M55" s="57" t="s">
        <v>60</v>
      </c>
      <c r="N55" s="168"/>
      <c r="O55" s="168"/>
    </row>
    <row r="56" spans="1:15" ht="20.100000000000001" customHeight="1" x14ac:dyDescent="0.2">
      <c r="A56" s="280"/>
      <c r="B56" s="280"/>
      <c r="C56" s="13" t="s">
        <v>16</v>
      </c>
      <c r="D56" s="168"/>
      <c r="E56" s="13" t="s">
        <v>16</v>
      </c>
      <c r="F56" s="274"/>
      <c r="G56" s="13" t="s">
        <v>16</v>
      </c>
      <c r="H56" s="274"/>
      <c r="I56" s="13" t="s">
        <v>16</v>
      </c>
      <c r="J56" s="274"/>
      <c r="K56" s="13" t="s">
        <v>16</v>
      </c>
      <c r="L56" s="274"/>
      <c r="M56" s="13" t="s">
        <v>16</v>
      </c>
      <c r="N56" s="168"/>
      <c r="O56" s="168"/>
    </row>
    <row r="57" spans="1:15" ht="16.5" customHeight="1" x14ac:dyDescent="0.25">
      <c r="A57" s="77"/>
      <c r="B57" s="14"/>
      <c r="C57" s="95"/>
      <c r="D57" s="96"/>
      <c r="E57" s="95"/>
      <c r="F57" s="96"/>
      <c r="G57" s="95">
        <v>0</v>
      </c>
      <c r="H57" s="98"/>
      <c r="I57" s="95">
        <v>0</v>
      </c>
      <c r="J57" s="98"/>
      <c r="K57" s="95">
        <f t="shared" ref="K57" si="4">SUM(C57:I57)</f>
        <v>0</v>
      </c>
      <c r="L57" s="96"/>
      <c r="M57" s="99">
        <v>0</v>
      </c>
      <c r="N57" s="168"/>
      <c r="O57" s="168"/>
    </row>
    <row r="58" spans="1:15" ht="20.100000000000001" customHeight="1" thickBot="1" x14ac:dyDescent="0.25">
      <c r="A58" s="74" t="s">
        <v>71</v>
      </c>
      <c r="B58" s="74"/>
      <c r="C58" s="97">
        <f>SUM(C57:C57)</f>
        <v>0</v>
      </c>
      <c r="D58" s="96"/>
      <c r="E58" s="97">
        <f>SUM(E57:E57)</f>
        <v>0</v>
      </c>
      <c r="F58" s="96"/>
      <c r="G58" s="97">
        <f>SUM(G57:G57)</f>
        <v>0</v>
      </c>
      <c r="H58" s="96"/>
      <c r="I58" s="97">
        <f>SUM(I57:I57)</f>
        <v>0</v>
      </c>
      <c r="J58" s="96"/>
      <c r="K58" s="97">
        <f>SUM(K57:K57)</f>
        <v>0</v>
      </c>
      <c r="L58" s="96"/>
      <c r="M58" s="97">
        <f>SUM(M57:M57)</f>
        <v>0</v>
      </c>
      <c r="N58" s="168"/>
      <c r="O58" s="168"/>
    </row>
    <row r="59" spans="1:15" ht="9" customHeight="1" x14ac:dyDescent="0.2">
      <c r="A59" s="74"/>
      <c r="B59" s="74"/>
      <c r="C59" s="89"/>
      <c r="D59" s="78"/>
      <c r="E59" s="89"/>
      <c r="F59" s="78"/>
      <c r="G59" s="89"/>
      <c r="H59" s="78"/>
      <c r="I59" s="89"/>
      <c r="J59" s="78"/>
      <c r="K59" s="89"/>
      <c r="L59" s="80"/>
      <c r="M59" s="89"/>
      <c r="N59" s="168"/>
      <c r="O59" s="168"/>
    </row>
    <row r="60" spans="1:15" ht="11.25" customHeight="1" x14ac:dyDescent="0.2">
      <c r="A60" s="281"/>
      <c r="B60" s="281"/>
      <c r="C60" s="47">
        <f>IF(C58-'R&amp;P Accounts'!B34=0,0,"reference error")</f>
        <v>0</v>
      </c>
      <c r="D60" s="31"/>
      <c r="E60" s="47">
        <f>IF(E58-'R&amp;P Accounts'!D34=0,0,"reference error")</f>
        <v>0</v>
      </c>
      <c r="F60" s="47"/>
      <c r="G60" s="47">
        <f>IF(G58-'R&amp;P Accounts'!F34=0,0,"reference error")</f>
        <v>0</v>
      </c>
      <c r="H60" s="47"/>
      <c r="I60" s="47">
        <f>IF(I58-'R&amp;P Accounts'!H34=0,0,"reference error")</f>
        <v>0</v>
      </c>
      <c r="J60" s="47"/>
      <c r="K60" s="47">
        <f>IF(K58-'R&amp;P Accounts'!J34=0,0,"reference error")</f>
        <v>0</v>
      </c>
      <c r="L60" s="47"/>
      <c r="M60" s="47">
        <f>IF(M58-'R&amp;P Accounts'!L34=0,0,"reference error")</f>
        <v>0</v>
      </c>
      <c r="N60" s="168"/>
      <c r="O60" s="168"/>
    </row>
    <row r="61" spans="1:15" ht="17.25" customHeight="1" x14ac:dyDescent="0.2">
      <c r="A61" s="168"/>
      <c r="B61" s="168"/>
      <c r="C61" s="174"/>
      <c r="D61" s="168"/>
      <c r="E61" s="168"/>
      <c r="F61" s="168"/>
      <c r="G61" s="168"/>
      <c r="H61" s="168"/>
      <c r="I61" s="168"/>
      <c r="J61" s="168"/>
      <c r="K61" s="168"/>
      <c r="L61" s="168"/>
      <c r="M61" s="168"/>
      <c r="N61" s="168"/>
      <c r="O61" s="168"/>
    </row>
    <row r="62" spans="1:15" ht="16.5" customHeight="1" x14ac:dyDescent="0.2">
      <c r="A62" s="168"/>
      <c r="B62" s="168"/>
      <c r="C62" s="174"/>
      <c r="D62" s="168"/>
      <c r="E62" s="168"/>
      <c r="F62" s="168"/>
      <c r="G62" s="168"/>
      <c r="H62" s="168"/>
      <c r="I62" s="168"/>
      <c r="J62" s="168"/>
      <c r="K62" s="168"/>
      <c r="L62" s="168"/>
      <c r="M62" s="168"/>
      <c r="N62" s="168"/>
      <c r="O62" s="168"/>
    </row>
    <row r="63" spans="1:15" ht="29.25" customHeight="1" x14ac:dyDescent="0.2">
      <c r="A63" s="168"/>
      <c r="B63" s="168"/>
      <c r="C63" s="174"/>
      <c r="D63" s="168"/>
      <c r="E63" s="168"/>
      <c r="F63" s="168"/>
      <c r="G63" s="168"/>
      <c r="H63" s="168"/>
      <c r="I63" s="168"/>
      <c r="J63" s="168"/>
      <c r="K63" s="168"/>
      <c r="L63" s="168"/>
      <c r="M63" s="168"/>
      <c r="N63" s="168"/>
      <c r="O63" s="168"/>
    </row>
    <row r="64" spans="1:15" ht="18" customHeight="1" x14ac:dyDescent="0.2">
      <c r="A64" s="168"/>
      <c r="B64" s="168"/>
      <c r="C64" s="174"/>
      <c r="D64" s="168"/>
      <c r="E64" s="168"/>
      <c r="F64" s="168"/>
      <c r="G64" s="168"/>
      <c r="H64" s="168"/>
      <c r="I64" s="168"/>
      <c r="J64" s="168"/>
      <c r="K64" s="168"/>
      <c r="L64" s="168"/>
      <c r="M64" s="168"/>
      <c r="N64" s="168"/>
      <c r="O64" s="168"/>
    </row>
    <row r="65" spans="1:15" ht="17.25" customHeight="1" x14ac:dyDescent="0.2">
      <c r="A65" s="168"/>
      <c r="B65" s="168"/>
      <c r="C65" s="174"/>
      <c r="D65" s="168"/>
      <c r="E65" s="168"/>
      <c r="F65" s="168"/>
      <c r="G65" s="168"/>
      <c r="H65" s="168"/>
      <c r="I65" s="168"/>
      <c r="J65" s="168"/>
      <c r="K65" s="168"/>
      <c r="L65" s="168"/>
      <c r="M65" s="168"/>
      <c r="N65" s="168"/>
      <c r="O65" s="168"/>
    </row>
    <row r="66" spans="1:15" ht="19.5" customHeight="1" x14ac:dyDescent="0.2">
      <c r="A66" s="168"/>
      <c r="B66" s="168"/>
      <c r="C66" s="174"/>
      <c r="D66" s="168"/>
      <c r="E66" s="168"/>
      <c r="F66" s="168"/>
      <c r="G66" s="168"/>
      <c r="H66" s="168"/>
      <c r="I66" s="168"/>
      <c r="J66" s="168"/>
      <c r="K66" s="168"/>
      <c r="L66" s="168"/>
      <c r="M66" s="168"/>
      <c r="N66" s="168"/>
      <c r="O66" s="168"/>
    </row>
    <row r="67" spans="1:15" ht="16.5" customHeight="1" x14ac:dyDescent="0.2">
      <c r="A67" s="168"/>
      <c r="B67" s="168"/>
      <c r="C67" s="174"/>
      <c r="D67" s="168"/>
      <c r="E67" s="168"/>
      <c r="F67" s="168"/>
      <c r="G67" s="168"/>
      <c r="H67" s="168"/>
      <c r="I67" s="168"/>
      <c r="J67" s="168"/>
      <c r="K67" s="168"/>
      <c r="L67" s="168"/>
      <c r="M67" s="168"/>
      <c r="N67" s="168"/>
      <c r="O67" s="168"/>
    </row>
    <row r="68" spans="1:15" ht="29.25" customHeight="1" x14ac:dyDescent="0.2">
      <c r="A68" s="168"/>
      <c r="B68" s="168"/>
      <c r="C68" s="174"/>
      <c r="D68" s="168"/>
      <c r="E68" s="168"/>
      <c r="F68" s="168"/>
      <c r="G68" s="168"/>
      <c r="H68" s="168"/>
      <c r="I68" s="168"/>
      <c r="J68" s="168"/>
      <c r="K68" s="168"/>
      <c r="L68" s="168"/>
      <c r="M68" s="168"/>
      <c r="N68" s="168"/>
      <c r="O68" s="168"/>
    </row>
    <row r="69" spans="1:15" ht="16.5" customHeight="1" x14ac:dyDescent="0.2">
      <c r="A69" s="168"/>
      <c r="B69" s="168"/>
      <c r="C69" s="174"/>
      <c r="D69" s="168"/>
      <c r="E69" s="168"/>
      <c r="F69" s="168"/>
      <c r="G69" s="168"/>
      <c r="H69" s="168"/>
      <c r="I69" s="168"/>
      <c r="J69" s="168"/>
      <c r="K69" s="168"/>
      <c r="L69" s="168"/>
      <c r="M69" s="168"/>
      <c r="N69" s="168"/>
      <c r="O69" s="168"/>
    </row>
    <row r="70" spans="1:15" ht="17.25" customHeight="1" x14ac:dyDescent="0.2">
      <c r="A70" s="168"/>
      <c r="B70" s="168"/>
      <c r="C70" s="174"/>
      <c r="D70" s="168"/>
      <c r="E70" s="168"/>
      <c r="F70" s="168"/>
      <c r="G70" s="168"/>
      <c r="H70" s="168"/>
      <c r="I70" s="168"/>
      <c r="J70" s="168"/>
      <c r="K70" s="168"/>
      <c r="L70" s="168"/>
      <c r="M70" s="168"/>
      <c r="N70" s="168"/>
      <c r="O70" s="168"/>
    </row>
    <row r="71" spans="1:15" ht="19.5" customHeight="1" x14ac:dyDescent="0.2">
      <c r="A71" s="168"/>
      <c r="B71" s="168"/>
      <c r="C71" s="174"/>
      <c r="D71" s="168"/>
      <c r="E71" s="168"/>
      <c r="F71" s="168"/>
      <c r="G71" s="168"/>
      <c r="H71" s="168"/>
      <c r="I71" s="168"/>
      <c r="J71" s="168"/>
      <c r="K71" s="168"/>
      <c r="L71" s="168"/>
      <c r="M71" s="168"/>
      <c r="N71" s="168"/>
      <c r="O71" s="168"/>
    </row>
    <row r="72" spans="1:15" ht="5.25" customHeight="1" x14ac:dyDescent="0.2">
      <c r="A72" s="168"/>
      <c r="B72" s="168"/>
      <c r="C72" s="174"/>
      <c r="D72" s="168"/>
      <c r="E72" s="168"/>
      <c r="F72" s="168"/>
      <c r="G72" s="168"/>
      <c r="H72" s="168"/>
      <c r="I72" s="168"/>
      <c r="J72" s="168"/>
      <c r="K72" s="168"/>
      <c r="L72" s="168"/>
      <c r="M72" s="168"/>
      <c r="N72" s="168"/>
      <c r="O72" s="168"/>
    </row>
    <row r="73" spans="1:15" ht="19.5" customHeight="1" x14ac:dyDescent="0.2">
      <c r="A73" s="168"/>
      <c r="B73" s="168"/>
      <c r="C73" s="174"/>
      <c r="D73" s="168"/>
      <c r="E73" s="168"/>
      <c r="F73" s="168"/>
      <c r="G73" s="168"/>
      <c r="H73" s="168"/>
      <c r="I73" s="168"/>
      <c r="J73" s="168"/>
      <c r="K73" s="168"/>
      <c r="L73" s="168"/>
      <c r="M73" s="168"/>
      <c r="N73" s="168"/>
      <c r="O73" s="168"/>
    </row>
    <row r="74" spans="1:15" ht="19.5" customHeight="1" x14ac:dyDescent="0.2">
      <c r="A74" s="168"/>
      <c r="B74" s="168"/>
      <c r="C74" s="174"/>
      <c r="D74" s="168"/>
      <c r="E74" s="168"/>
      <c r="F74" s="168"/>
      <c r="G74" s="168"/>
      <c r="H74" s="168"/>
      <c r="I74" s="168"/>
      <c r="J74" s="168"/>
      <c r="K74" s="168"/>
      <c r="L74" s="168"/>
      <c r="M74" s="168"/>
      <c r="N74" s="168"/>
      <c r="O74" s="168"/>
    </row>
    <row r="75" spans="1:15" ht="19.5" customHeight="1" x14ac:dyDescent="0.2">
      <c r="A75" s="168"/>
      <c r="B75" s="168"/>
      <c r="C75" s="174"/>
      <c r="D75" s="168"/>
      <c r="E75" s="168"/>
      <c r="F75" s="168"/>
      <c r="G75" s="168"/>
      <c r="H75" s="168"/>
      <c r="I75" s="168"/>
      <c r="J75" s="168"/>
      <c r="K75" s="168"/>
      <c r="L75" s="168"/>
      <c r="M75" s="168"/>
      <c r="N75" s="168"/>
      <c r="O75" s="168"/>
    </row>
    <row r="76" spans="1:15" ht="19.5" customHeight="1" x14ac:dyDescent="0.2">
      <c r="A76" s="168"/>
      <c r="B76" s="168"/>
      <c r="C76" s="174"/>
      <c r="D76" s="168"/>
      <c r="E76" s="168"/>
      <c r="F76" s="168"/>
      <c r="G76" s="168"/>
      <c r="H76" s="168"/>
      <c r="I76" s="168"/>
      <c r="J76" s="168"/>
      <c r="K76" s="168"/>
      <c r="L76" s="168"/>
      <c r="M76" s="168"/>
      <c r="N76" s="168"/>
      <c r="O76" s="168"/>
    </row>
    <row r="77" spans="1:15" ht="17.25" customHeight="1" x14ac:dyDescent="0.2">
      <c r="A77" s="168"/>
      <c r="B77" s="168"/>
      <c r="C77" s="174"/>
      <c r="D77" s="168"/>
      <c r="E77" s="168"/>
      <c r="F77" s="168"/>
      <c r="G77" s="168"/>
      <c r="H77" s="168"/>
      <c r="I77" s="168"/>
      <c r="J77" s="168"/>
      <c r="K77" s="168"/>
      <c r="L77" s="168"/>
      <c r="M77" s="168"/>
      <c r="N77" s="168"/>
      <c r="O77" s="168"/>
    </row>
    <row r="78" spans="1:15" ht="16.5" customHeight="1" x14ac:dyDescent="0.2">
      <c r="A78" s="168"/>
      <c r="B78" s="168"/>
      <c r="C78" s="174"/>
      <c r="D78" s="168"/>
      <c r="E78" s="168"/>
      <c r="F78" s="168"/>
      <c r="G78" s="168"/>
      <c r="H78" s="168"/>
      <c r="I78" s="168"/>
      <c r="J78" s="168"/>
      <c r="K78" s="168"/>
      <c r="L78" s="168"/>
      <c r="M78" s="168"/>
      <c r="N78" s="168"/>
      <c r="O78" s="168"/>
    </row>
    <row r="79" spans="1:15" ht="17.25" customHeight="1" x14ac:dyDescent="0.2">
      <c r="A79" s="168"/>
      <c r="B79" s="168"/>
      <c r="C79" s="174"/>
      <c r="D79" s="168"/>
      <c r="E79" s="168"/>
      <c r="F79" s="168"/>
      <c r="G79" s="168"/>
      <c r="H79" s="168"/>
      <c r="I79" s="168"/>
      <c r="J79" s="168"/>
      <c r="K79" s="168"/>
      <c r="L79" s="168"/>
      <c r="M79" s="168"/>
      <c r="N79" s="168"/>
      <c r="O79" s="168"/>
    </row>
    <row r="80" spans="1:15" ht="17.25" customHeight="1" x14ac:dyDescent="0.2">
      <c r="A80" s="168"/>
      <c r="B80" s="168"/>
      <c r="C80" s="174"/>
      <c r="D80" s="168"/>
      <c r="E80" s="168"/>
      <c r="F80" s="168"/>
      <c r="G80" s="168"/>
      <c r="H80" s="168"/>
      <c r="I80" s="168"/>
      <c r="J80" s="168"/>
      <c r="K80" s="168"/>
      <c r="L80" s="168"/>
      <c r="M80" s="168"/>
      <c r="N80" s="168"/>
      <c r="O80" s="168"/>
    </row>
    <row r="81" spans="1:15" ht="17.25" customHeight="1" x14ac:dyDescent="0.2">
      <c r="A81" s="168"/>
      <c r="B81" s="168"/>
      <c r="C81" s="174"/>
      <c r="D81" s="168"/>
      <c r="E81" s="168"/>
      <c r="F81" s="168"/>
      <c r="G81" s="168"/>
      <c r="H81" s="168"/>
      <c r="I81" s="168"/>
      <c r="J81" s="168"/>
      <c r="K81" s="168"/>
      <c r="L81" s="168"/>
      <c r="M81" s="168"/>
      <c r="N81" s="168"/>
      <c r="O81" s="168"/>
    </row>
    <row r="82" spans="1:15" ht="17.25" customHeight="1" x14ac:dyDescent="0.2">
      <c r="A82" s="168"/>
      <c r="B82" s="168"/>
      <c r="C82" s="174"/>
      <c r="D82" s="168"/>
      <c r="E82" s="168"/>
      <c r="F82" s="168"/>
      <c r="G82" s="168"/>
      <c r="H82" s="168"/>
      <c r="I82" s="168"/>
      <c r="J82" s="168"/>
      <c r="K82" s="168"/>
      <c r="L82" s="168"/>
      <c r="M82" s="168"/>
      <c r="N82" s="168"/>
      <c r="O82" s="168"/>
    </row>
    <row r="83" spans="1:15" ht="17.25" customHeight="1" x14ac:dyDescent="0.2">
      <c r="A83" s="168"/>
      <c r="B83" s="168"/>
      <c r="C83" s="174"/>
      <c r="D83" s="168"/>
      <c r="E83" s="168"/>
      <c r="F83" s="168"/>
      <c r="G83" s="168"/>
      <c r="H83" s="168"/>
      <c r="I83" s="168"/>
      <c r="J83" s="168"/>
      <c r="K83" s="168"/>
      <c r="L83" s="168"/>
      <c r="M83" s="168"/>
      <c r="N83" s="168"/>
      <c r="O83" s="168"/>
    </row>
    <row r="84" spans="1:15" ht="17.25" customHeight="1" x14ac:dyDescent="0.2">
      <c r="A84" s="168"/>
      <c r="B84" s="168"/>
      <c r="C84" s="174"/>
      <c r="D84" s="168"/>
      <c r="E84" s="168"/>
      <c r="F84" s="168"/>
      <c r="G84" s="168"/>
      <c r="H84" s="168"/>
      <c r="I84" s="168"/>
      <c r="J84" s="168"/>
      <c r="K84" s="168"/>
      <c r="L84" s="168"/>
      <c r="M84" s="168"/>
      <c r="N84" s="168"/>
      <c r="O84" s="168"/>
    </row>
    <row r="85" spans="1:15" ht="17.25" customHeight="1" x14ac:dyDescent="0.2">
      <c r="A85" s="168"/>
      <c r="B85" s="168"/>
      <c r="C85" s="174"/>
      <c r="D85" s="168"/>
      <c r="E85" s="168"/>
      <c r="F85" s="168"/>
      <c r="G85" s="168"/>
      <c r="H85" s="168"/>
      <c r="I85" s="168"/>
      <c r="J85" s="168"/>
      <c r="K85" s="168"/>
      <c r="L85" s="168"/>
      <c r="M85" s="168"/>
      <c r="N85" s="168"/>
      <c r="O85" s="168"/>
    </row>
    <row r="86" spans="1:15" ht="17.25" customHeight="1" x14ac:dyDescent="0.2">
      <c r="A86" s="168"/>
      <c r="B86" s="168"/>
      <c r="C86" s="174"/>
      <c r="D86" s="168"/>
      <c r="E86" s="168"/>
      <c r="F86" s="168"/>
      <c r="G86" s="168"/>
      <c r="H86" s="168"/>
      <c r="I86" s="168"/>
      <c r="J86" s="168"/>
      <c r="K86" s="168"/>
      <c r="L86" s="168"/>
      <c r="M86" s="168"/>
      <c r="N86" s="168"/>
      <c r="O86" s="168"/>
    </row>
    <row r="87" spans="1:15" ht="17.25" customHeight="1" x14ac:dyDescent="0.2">
      <c r="A87" s="168"/>
      <c r="B87" s="168"/>
      <c r="C87" s="174"/>
      <c r="D87" s="168"/>
      <c r="E87" s="168"/>
      <c r="F87" s="168"/>
      <c r="G87" s="168"/>
      <c r="H87" s="168"/>
      <c r="I87" s="168"/>
      <c r="J87" s="168"/>
      <c r="K87" s="168"/>
      <c r="L87" s="168"/>
      <c r="M87" s="168"/>
      <c r="N87" s="168"/>
      <c r="O87" s="168"/>
    </row>
    <row r="88" spans="1:15" x14ac:dyDescent="0.2">
      <c r="A88" s="168"/>
      <c r="B88" s="168"/>
      <c r="C88" s="174"/>
      <c r="D88" s="168"/>
      <c r="E88" s="168"/>
      <c r="F88" s="168"/>
      <c r="G88" s="168"/>
      <c r="H88" s="168"/>
      <c r="I88" s="168"/>
      <c r="J88" s="168"/>
      <c r="K88" s="168"/>
      <c r="L88" s="168"/>
      <c r="M88" s="168"/>
      <c r="N88" s="168"/>
      <c r="O88" s="168"/>
    </row>
    <row r="89" spans="1:15" x14ac:dyDescent="0.2">
      <c r="A89" s="168"/>
      <c r="B89" s="168"/>
      <c r="C89" s="174"/>
      <c r="D89" s="168"/>
      <c r="E89" s="168"/>
      <c r="F89" s="168"/>
      <c r="G89" s="168"/>
      <c r="H89" s="168"/>
      <c r="I89" s="168"/>
      <c r="J89" s="168"/>
      <c r="K89" s="168"/>
      <c r="L89" s="168"/>
      <c r="M89" s="168"/>
      <c r="N89" s="168"/>
      <c r="O89" s="168"/>
    </row>
    <row r="90" spans="1:15" x14ac:dyDescent="0.2">
      <c r="A90" s="168"/>
      <c r="B90" s="168"/>
      <c r="C90" s="174"/>
      <c r="D90" s="168"/>
      <c r="E90" s="168"/>
      <c r="F90" s="168"/>
      <c r="G90" s="168"/>
      <c r="H90" s="168"/>
      <c r="I90" s="168"/>
      <c r="J90" s="168"/>
      <c r="K90" s="168"/>
      <c r="L90" s="168"/>
      <c r="M90" s="168"/>
      <c r="N90" s="168"/>
      <c r="O90" s="168"/>
    </row>
    <row r="91" spans="1:15" ht="17.25" customHeight="1" x14ac:dyDescent="0.2">
      <c r="A91" s="168"/>
      <c r="B91" s="168"/>
      <c r="C91" s="174"/>
      <c r="D91" s="168"/>
      <c r="E91" s="168"/>
      <c r="F91" s="168"/>
      <c r="G91" s="168"/>
      <c r="H91" s="168"/>
      <c r="I91" s="168"/>
      <c r="J91" s="168"/>
      <c r="K91" s="168"/>
      <c r="L91" s="168"/>
      <c r="M91" s="168"/>
      <c r="N91" s="168"/>
      <c r="O91" s="168"/>
    </row>
    <row r="92" spans="1:15" ht="17.25" customHeight="1" x14ac:dyDescent="0.2">
      <c r="A92" s="168"/>
      <c r="B92" s="168"/>
      <c r="C92" s="174"/>
      <c r="D92" s="168"/>
      <c r="E92" s="168"/>
      <c r="F92" s="168"/>
      <c r="G92" s="168"/>
      <c r="H92" s="168"/>
      <c r="I92" s="168"/>
      <c r="J92" s="168"/>
      <c r="K92" s="168"/>
      <c r="L92" s="168"/>
      <c r="M92" s="168"/>
      <c r="N92" s="168"/>
      <c r="O92" s="168"/>
    </row>
    <row r="93" spans="1:15" x14ac:dyDescent="0.2">
      <c r="A93" s="168"/>
      <c r="B93" s="168"/>
      <c r="C93" s="174"/>
      <c r="D93" s="168"/>
      <c r="E93" s="168"/>
      <c r="F93" s="168"/>
      <c r="G93" s="168"/>
      <c r="H93" s="168"/>
      <c r="I93" s="168"/>
      <c r="J93" s="168"/>
      <c r="K93" s="168"/>
      <c r="L93" s="168"/>
      <c r="M93" s="168"/>
      <c r="N93" s="168"/>
      <c r="O93" s="168"/>
    </row>
    <row r="94" spans="1:15" x14ac:dyDescent="0.2">
      <c r="A94" s="168"/>
      <c r="B94" s="168"/>
      <c r="C94" s="174"/>
      <c r="D94" s="168"/>
      <c r="E94" s="168"/>
      <c r="F94" s="168"/>
      <c r="G94" s="168"/>
      <c r="H94" s="168"/>
      <c r="I94" s="168"/>
      <c r="J94" s="168"/>
      <c r="K94" s="168"/>
      <c r="L94" s="168"/>
      <c r="M94" s="168"/>
      <c r="N94" s="168"/>
      <c r="O94" s="168"/>
    </row>
    <row r="95" spans="1:15" x14ac:dyDescent="0.2">
      <c r="A95" s="168"/>
      <c r="B95" s="168"/>
      <c r="C95" s="174"/>
      <c r="D95" s="168"/>
      <c r="E95" s="168"/>
      <c r="F95" s="168"/>
      <c r="G95" s="168"/>
      <c r="H95" s="168"/>
      <c r="I95" s="168"/>
      <c r="J95" s="168"/>
      <c r="K95" s="168"/>
      <c r="L95" s="168"/>
      <c r="M95" s="168"/>
      <c r="N95" s="168"/>
      <c r="O95" s="168"/>
    </row>
    <row r="96" spans="1:15" x14ac:dyDescent="0.2">
      <c r="A96" s="168"/>
      <c r="B96" s="168"/>
      <c r="C96" s="174"/>
      <c r="D96" s="168"/>
      <c r="E96" s="168"/>
      <c r="F96" s="168"/>
      <c r="G96" s="168"/>
      <c r="H96" s="168"/>
      <c r="I96" s="168"/>
      <c r="J96" s="168"/>
      <c r="K96" s="168"/>
      <c r="L96" s="168"/>
      <c r="M96" s="168"/>
      <c r="N96" s="168"/>
      <c r="O96" s="168"/>
    </row>
    <row r="97" spans="1:15" x14ac:dyDescent="0.2">
      <c r="A97" s="168"/>
      <c r="B97" s="168"/>
      <c r="C97" s="174"/>
      <c r="D97" s="168"/>
      <c r="E97" s="168"/>
      <c r="F97" s="168"/>
      <c r="G97" s="168"/>
      <c r="H97" s="168"/>
      <c r="I97" s="168"/>
      <c r="J97" s="168"/>
      <c r="K97" s="168"/>
      <c r="L97" s="168"/>
      <c r="M97" s="168"/>
      <c r="N97" s="168"/>
      <c r="O97" s="168"/>
    </row>
    <row r="98" spans="1:15" x14ac:dyDescent="0.2">
      <c r="A98" s="168"/>
      <c r="B98" s="168"/>
      <c r="C98" s="174"/>
      <c r="D98" s="168"/>
      <c r="E98" s="168"/>
      <c r="F98" s="168"/>
      <c r="G98" s="168"/>
      <c r="H98" s="168"/>
      <c r="I98" s="168"/>
      <c r="J98" s="168"/>
      <c r="K98" s="168"/>
      <c r="L98" s="168"/>
      <c r="M98" s="168"/>
      <c r="N98" s="168"/>
      <c r="O98" s="168"/>
    </row>
    <row r="99" spans="1:15" x14ac:dyDescent="0.2">
      <c r="A99" s="168"/>
      <c r="B99" s="168"/>
      <c r="C99" s="174"/>
      <c r="D99" s="168"/>
      <c r="E99" s="168"/>
      <c r="F99" s="168"/>
      <c r="G99" s="168"/>
      <c r="H99" s="168"/>
      <c r="I99" s="168"/>
      <c r="J99" s="168"/>
      <c r="K99" s="168"/>
      <c r="L99" s="168"/>
      <c r="M99" s="168"/>
      <c r="N99" s="168"/>
      <c r="O99" s="168"/>
    </row>
    <row r="100" spans="1:15" x14ac:dyDescent="0.2">
      <c r="A100" s="168"/>
      <c r="B100" s="168"/>
      <c r="C100" s="174"/>
      <c r="D100" s="168"/>
      <c r="E100" s="168"/>
      <c r="F100" s="168"/>
      <c r="G100" s="168"/>
      <c r="H100" s="168"/>
      <c r="I100" s="168"/>
      <c r="J100" s="168"/>
      <c r="K100" s="168"/>
      <c r="L100" s="168"/>
      <c r="M100" s="168"/>
      <c r="N100" s="168"/>
      <c r="O100" s="168"/>
    </row>
    <row r="101" spans="1:15" x14ac:dyDescent="0.2">
      <c r="A101" s="168"/>
      <c r="B101" s="168"/>
      <c r="C101" s="174"/>
      <c r="D101" s="168"/>
      <c r="E101" s="168"/>
      <c r="F101" s="168"/>
      <c r="G101" s="168"/>
      <c r="H101" s="168"/>
      <c r="I101" s="168"/>
      <c r="J101" s="168"/>
      <c r="K101" s="168"/>
      <c r="L101" s="168"/>
      <c r="M101" s="168"/>
      <c r="N101" s="168"/>
      <c r="O101" s="168"/>
    </row>
    <row r="102" spans="1:15" x14ac:dyDescent="0.2">
      <c r="A102" s="168"/>
      <c r="B102" s="168"/>
      <c r="C102" s="174"/>
      <c r="D102" s="168"/>
      <c r="E102" s="168"/>
      <c r="F102" s="168"/>
      <c r="G102" s="168"/>
      <c r="H102" s="168"/>
      <c r="I102" s="168"/>
      <c r="J102" s="168"/>
      <c r="K102" s="168"/>
      <c r="L102" s="168"/>
      <c r="M102" s="168"/>
      <c r="N102" s="168"/>
      <c r="O102" s="168"/>
    </row>
    <row r="103" spans="1:15" x14ac:dyDescent="0.2">
      <c r="A103" s="168"/>
      <c r="B103" s="168"/>
      <c r="C103" s="174"/>
      <c r="D103" s="168"/>
      <c r="E103" s="168"/>
      <c r="F103" s="168"/>
      <c r="G103" s="168"/>
      <c r="H103" s="168"/>
      <c r="I103" s="168"/>
      <c r="J103" s="168"/>
      <c r="K103" s="168"/>
      <c r="L103" s="168"/>
      <c r="M103" s="168"/>
      <c r="N103" s="168"/>
      <c r="O103" s="168"/>
    </row>
    <row r="104" spans="1:15" x14ac:dyDescent="0.2">
      <c r="A104" s="168"/>
      <c r="B104" s="168"/>
      <c r="C104" s="174"/>
      <c r="D104" s="168"/>
      <c r="E104" s="168"/>
      <c r="F104" s="168"/>
      <c r="G104" s="168"/>
      <c r="H104" s="168"/>
      <c r="I104" s="168"/>
      <c r="J104" s="168"/>
      <c r="K104" s="168"/>
      <c r="L104" s="168"/>
      <c r="M104" s="168"/>
      <c r="N104" s="168"/>
      <c r="O104" s="168"/>
    </row>
    <row r="105" spans="1:15" x14ac:dyDescent="0.2">
      <c r="A105" s="168"/>
      <c r="B105" s="168"/>
      <c r="C105" s="174"/>
      <c r="D105" s="168"/>
      <c r="E105" s="168"/>
      <c r="F105" s="168"/>
      <c r="G105" s="168"/>
      <c r="H105" s="168"/>
      <c r="I105" s="168"/>
      <c r="J105" s="168"/>
      <c r="K105" s="168"/>
      <c r="L105" s="168"/>
      <c r="M105" s="168"/>
      <c r="N105" s="168"/>
      <c r="O105" s="168"/>
    </row>
    <row r="106" spans="1:15" x14ac:dyDescent="0.2">
      <c r="A106" s="168"/>
      <c r="B106" s="168"/>
      <c r="C106" s="174"/>
      <c r="D106" s="168"/>
      <c r="E106" s="168"/>
      <c r="F106" s="168"/>
      <c r="G106" s="168"/>
      <c r="H106" s="168"/>
      <c r="I106" s="168"/>
      <c r="J106" s="168"/>
      <c r="K106" s="168"/>
      <c r="L106" s="168"/>
      <c r="M106" s="168"/>
      <c r="N106" s="168"/>
      <c r="O106" s="168"/>
    </row>
    <row r="107" spans="1:15" x14ac:dyDescent="0.2">
      <c r="A107" s="168"/>
      <c r="B107" s="168"/>
      <c r="C107" s="174"/>
      <c r="D107" s="168"/>
      <c r="E107" s="168"/>
      <c r="F107" s="168"/>
      <c r="G107" s="168"/>
      <c r="H107" s="168"/>
      <c r="I107" s="168"/>
      <c r="J107" s="168"/>
      <c r="K107" s="168"/>
      <c r="L107" s="168"/>
      <c r="M107" s="168"/>
      <c r="N107" s="168"/>
      <c r="O107" s="168"/>
    </row>
    <row r="108" spans="1:15" x14ac:dyDescent="0.2">
      <c r="A108" s="168"/>
      <c r="B108" s="168"/>
      <c r="C108" s="174"/>
      <c r="D108" s="168"/>
      <c r="E108" s="168"/>
      <c r="F108" s="168"/>
      <c r="G108" s="168"/>
      <c r="H108" s="168"/>
      <c r="I108" s="168"/>
      <c r="J108" s="168"/>
      <c r="K108" s="168"/>
      <c r="L108" s="168"/>
      <c r="M108" s="168"/>
      <c r="N108" s="168"/>
      <c r="O108" s="168"/>
    </row>
    <row r="109" spans="1:15" x14ac:dyDescent="0.2">
      <c r="A109" s="168"/>
      <c r="B109" s="168"/>
      <c r="C109" s="174"/>
      <c r="D109" s="168"/>
      <c r="E109" s="168"/>
      <c r="F109" s="168"/>
      <c r="G109" s="168"/>
      <c r="H109" s="168"/>
      <c r="I109" s="168"/>
      <c r="J109" s="168"/>
      <c r="K109" s="168"/>
      <c r="L109" s="168"/>
      <c r="M109" s="168"/>
      <c r="N109" s="168"/>
      <c r="O109" s="168"/>
    </row>
    <row r="110" spans="1:15" x14ac:dyDescent="0.2">
      <c r="A110" s="168"/>
      <c r="B110" s="168"/>
      <c r="C110" s="174"/>
      <c r="D110" s="168"/>
      <c r="E110" s="168"/>
      <c r="F110" s="168"/>
      <c r="G110" s="168"/>
      <c r="H110" s="168"/>
      <c r="I110" s="168"/>
      <c r="J110" s="168"/>
      <c r="K110" s="168"/>
      <c r="L110" s="168"/>
      <c r="M110" s="168"/>
      <c r="N110" s="168"/>
      <c r="O110" s="168"/>
    </row>
    <row r="111" spans="1:15" x14ac:dyDescent="0.2">
      <c r="A111" s="168"/>
      <c r="B111" s="168"/>
      <c r="C111" s="174"/>
      <c r="D111" s="168"/>
      <c r="E111" s="168"/>
      <c r="F111" s="168"/>
      <c r="G111" s="168"/>
      <c r="H111" s="168"/>
      <c r="I111" s="168"/>
      <c r="J111" s="168"/>
      <c r="K111" s="168"/>
      <c r="L111" s="168"/>
      <c r="M111" s="168"/>
      <c r="N111" s="168"/>
      <c r="O111" s="168"/>
    </row>
    <row r="112" spans="1:15" x14ac:dyDescent="0.2">
      <c r="A112" s="168"/>
      <c r="B112" s="168"/>
      <c r="C112" s="174"/>
      <c r="D112" s="168"/>
      <c r="E112" s="168"/>
      <c r="F112" s="168"/>
      <c r="G112" s="168"/>
      <c r="H112" s="168"/>
      <c r="I112" s="168"/>
      <c r="J112" s="168"/>
      <c r="K112" s="168"/>
      <c r="L112" s="168"/>
      <c r="M112" s="168"/>
      <c r="N112" s="168"/>
      <c r="O112" s="168"/>
    </row>
    <row r="113" spans="1:15" x14ac:dyDescent="0.2">
      <c r="A113" s="168"/>
      <c r="B113" s="168"/>
      <c r="C113" s="174"/>
      <c r="D113" s="168"/>
      <c r="E113" s="168"/>
      <c r="F113" s="168"/>
      <c r="G113" s="168"/>
      <c r="H113" s="168"/>
      <c r="I113" s="168"/>
      <c r="J113" s="168"/>
      <c r="K113" s="168"/>
      <c r="L113" s="168"/>
      <c r="M113" s="168"/>
      <c r="N113" s="168"/>
      <c r="O113" s="168"/>
    </row>
    <row r="114" spans="1:15" x14ac:dyDescent="0.2">
      <c r="A114" s="168"/>
      <c r="B114" s="168"/>
      <c r="C114" s="174"/>
      <c r="D114" s="168"/>
      <c r="E114" s="168"/>
      <c r="F114" s="168"/>
      <c r="G114" s="168"/>
      <c r="H114" s="168"/>
      <c r="I114" s="168"/>
      <c r="J114" s="168"/>
      <c r="K114" s="168"/>
      <c r="L114" s="168"/>
      <c r="M114" s="168"/>
      <c r="N114" s="168"/>
      <c r="O114" s="168"/>
    </row>
    <row r="115" spans="1:15" x14ac:dyDescent="0.2">
      <c r="A115" s="168"/>
      <c r="B115" s="168"/>
      <c r="C115" s="174"/>
      <c r="D115" s="168"/>
      <c r="E115" s="168"/>
      <c r="F115" s="168"/>
      <c r="G115" s="168"/>
      <c r="H115" s="168"/>
      <c r="I115" s="168"/>
      <c r="J115" s="168"/>
      <c r="K115" s="168"/>
      <c r="L115" s="168"/>
      <c r="M115" s="168"/>
      <c r="N115" s="168"/>
      <c r="O115" s="168"/>
    </row>
    <row r="116" spans="1:15" x14ac:dyDescent="0.2">
      <c r="A116" s="168"/>
      <c r="B116" s="168"/>
      <c r="C116" s="174"/>
      <c r="D116" s="168"/>
      <c r="E116" s="168"/>
      <c r="F116" s="168"/>
      <c r="G116" s="168"/>
      <c r="H116" s="168"/>
      <c r="I116" s="168"/>
      <c r="J116" s="168"/>
      <c r="K116" s="168"/>
      <c r="L116" s="168"/>
      <c r="M116" s="168"/>
      <c r="N116" s="168"/>
      <c r="O116" s="168"/>
    </row>
    <row r="117" spans="1:15" x14ac:dyDescent="0.2">
      <c r="A117" s="168"/>
      <c r="B117" s="168"/>
      <c r="C117" s="174"/>
      <c r="D117" s="168"/>
      <c r="E117" s="168"/>
      <c r="F117" s="168"/>
      <c r="G117" s="168"/>
      <c r="H117" s="168"/>
      <c r="I117" s="168"/>
      <c r="J117" s="168"/>
      <c r="K117" s="168"/>
      <c r="L117" s="168"/>
      <c r="M117" s="168"/>
      <c r="N117" s="168"/>
      <c r="O117" s="168"/>
    </row>
    <row r="118" spans="1:15" x14ac:dyDescent="0.2">
      <c r="A118" s="168"/>
      <c r="B118" s="168"/>
      <c r="C118" s="174"/>
      <c r="D118" s="168"/>
      <c r="E118" s="168"/>
      <c r="F118" s="168"/>
      <c r="G118" s="168"/>
      <c r="H118" s="168"/>
      <c r="I118" s="168"/>
      <c r="J118" s="168"/>
      <c r="K118" s="168"/>
      <c r="L118" s="168"/>
      <c r="M118" s="168"/>
      <c r="N118" s="168"/>
      <c r="O118" s="168"/>
    </row>
    <row r="119" spans="1:15" x14ac:dyDescent="0.2">
      <c r="A119" s="168"/>
      <c r="B119" s="168"/>
      <c r="C119" s="174"/>
      <c r="D119" s="168"/>
      <c r="E119" s="168"/>
      <c r="F119" s="168"/>
      <c r="G119" s="168"/>
      <c r="H119" s="168"/>
      <c r="I119" s="168"/>
      <c r="J119" s="168"/>
      <c r="K119" s="168"/>
      <c r="L119" s="168"/>
      <c r="M119" s="168"/>
      <c r="N119" s="168"/>
      <c r="O119" s="168"/>
    </row>
    <row r="120" spans="1:15" x14ac:dyDescent="0.2">
      <c r="A120" s="168"/>
      <c r="B120" s="168"/>
      <c r="C120" s="174"/>
      <c r="D120" s="168"/>
      <c r="E120" s="168"/>
      <c r="F120" s="168"/>
      <c r="G120" s="168"/>
      <c r="H120" s="168"/>
      <c r="I120" s="168"/>
      <c r="J120" s="168"/>
      <c r="K120" s="168"/>
      <c r="L120" s="168"/>
      <c r="M120" s="168"/>
      <c r="N120" s="168"/>
      <c r="O120" s="168"/>
    </row>
    <row r="121" spans="1:15" x14ac:dyDescent="0.2">
      <c r="A121" s="168"/>
      <c r="B121" s="168"/>
      <c r="C121" s="174"/>
      <c r="D121" s="168"/>
      <c r="E121" s="168"/>
      <c r="F121" s="168"/>
      <c r="G121" s="168"/>
      <c r="H121" s="168"/>
      <c r="I121" s="168"/>
      <c r="J121" s="168"/>
      <c r="K121" s="168"/>
      <c r="L121" s="168"/>
      <c r="M121" s="168"/>
      <c r="N121" s="168"/>
      <c r="O121" s="168"/>
    </row>
    <row r="122" spans="1:15" x14ac:dyDescent="0.2">
      <c r="A122" s="168"/>
      <c r="B122" s="168"/>
      <c r="C122" s="174"/>
      <c r="D122" s="168"/>
      <c r="E122" s="168"/>
      <c r="F122" s="168"/>
      <c r="G122" s="168"/>
      <c r="H122" s="168"/>
      <c r="I122" s="168"/>
      <c r="J122" s="168"/>
      <c r="K122" s="168"/>
      <c r="L122" s="168"/>
      <c r="M122" s="168"/>
      <c r="N122" s="168"/>
      <c r="O122" s="168"/>
    </row>
    <row r="123" spans="1:15" x14ac:dyDescent="0.2">
      <c r="A123" s="168"/>
      <c r="B123" s="168"/>
      <c r="C123" s="174"/>
      <c r="D123" s="168"/>
      <c r="E123" s="168"/>
      <c r="F123" s="168"/>
      <c r="G123" s="168"/>
      <c r="H123" s="168"/>
      <c r="I123" s="168"/>
      <c r="J123" s="168"/>
      <c r="K123" s="168"/>
      <c r="L123" s="168"/>
      <c r="M123" s="168"/>
      <c r="N123" s="168"/>
      <c r="O123" s="168"/>
    </row>
    <row r="124" spans="1:15" x14ac:dyDescent="0.2">
      <c r="A124" s="168"/>
      <c r="B124" s="168"/>
      <c r="C124" s="174"/>
      <c r="D124" s="168"/>
      <c r="E124" s="168"/>
      <c r="F124" s="168"/>
      <c r="G124" s="168"/>
      <c r="H124" s="168"/>
      <c r="I124" s="168"/>
      <c r="J124" s="168"/>
      <c r="K124" s="168"/>
      <c r="L124" s="168"/>
      <c r="M124" s="168"/>
      <c r="N124" s="168"/>
      <c r="O124" s="168"/>
    </row>
  </sheetData>
  <mergeCells count="7">
    <mergeCell ref="A54:M54"/>
    <mergeCell ref="M1:N1"/>
    <mergeCell ref="C1:K1"/>
    <mergeCell ref="A4:L4"/>
    <mergeCell ref="A5:L5"/>
    <mergeCell ref="A44:L44"/>
    <mergeCell ref="A24:M24"/>
  </mergeCells>
  <phoneticPr fontId="14" type="noConversion"/>
  <pageMargins left="0.75" right="0.75" top="1" bottom="1" header="0.5" footer="0.5"/>
  <pageSetup paperSize="9" scale="52" orientation="portrait" r:id="rId1"/>
  <headerFooter alignWithMargins="0">
    <oddHeader>&amp;LAPPENDIX 2</oddHeader>
    <oddFooter>&amp;L&amp;F&amp;R[Date]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57"/>
  <sheetViews>
    <sheetView zoomScale="70" zoomScaleNormal="70" workbookViewId="0"/>
  </sheetViews>
  <sheetFormatPr defaultRowHeight="12.75" x14ac:dyDescent="0.2"/>
  <cols>
    <col min="1" max="1" width="51.7109375" customWidth="1"/>
    <col min="2" max="2" width="1.5703125" customWidth="1"/>
    <col min="3" max="3" width="15.42578125" customWidth="1"/>
    <col min="4" max="4" width="1.42578125" style="168" customWidth="1"/>
    <col min="5" max="5" width="15.42578125" customWidth="1"/>
    <col min="6" max="6" width="1.5703125" style="168" customWidth="1"/>
    <col min="7" max="7" width="15.42578125" customWidth="1"/>
    <col min="8" max="8" width="1.5703125" style="168" customWidth="1"/>
    <col min="9" max="9" width="15.42578125" style="174" customWidth="1"/>
    <col min="10" max="10" width="1.5703125" style="168" customWidth="1"/>
    <col min="11" max="11" width="15.42578125" style="174" customWidth="1"/>
    <col min="12" max="12" width="2" style="174" customWidth="1"/>
    <col min="13" max="13" width="15.42578125" style="174" customWidth="1"/>
    <col min="14" max="14" width="1.5703125" style="168" customWidth="1"/>
    <col min="15" max="15" width="15.42578125" customWidth="1"/>
    <col min="16" max="16" width="1.5703125" style="168" customWidth="1"/>
    <col min="17" max="17" width="15.42578125" style="168" customWidth="1"/>
    <col min="18" max="18" width="1.5703125" style="168" customWidth="1"/>
    <col min="19" max="19" width="15.42578125" customWidth="1"/>
    <col min="20" max="20" width="1.5703125" style="168" customWidth="1"/>
    <col min="21" max="21" width="15.42578125" customWidth="1"/>
    <col min="22" max="22" width="1.5703125" style="168" customWidth="1"/>
    <col min="23" max="23" width="15.42578125" customWidth="1"/>
    <col min="24" max="24" width="1.5703125" customWidth="1"/>
    <col min="25" max="25" width="17.5703125" customWidth="1"/>
    <col min="26" max="26" width="2" customWidth="1"/>
    <col min="27" max="27" width="17.5703125" customWidth="1"/>
    <col min="28" max="28" width="1.5703125" customWidth="1"/>
    <col min="29" max="29" width="16" customWidth="1"/>
    <col min="30" max="30" width="1.5703125" customWidth="1"/>
    <col min="31" max="31" width="17.5703125" customWidth="1"/>
    <col min="32" max="32" width="1.5703125" customWidth="1"/>
    <col min="33" max="33" width="16" customWidth="1"/>
    <col min="34" max="34" width="2.28515625" customWidth="1"/>
    <col min="35" max="35" width="15.28515625" customWidth="1"/>
    <col min="36" max="36" width="2.28515625" customWidth="1"/>
    <col min="37" max="37" width="15.28515625" customWidth="1"/>
  </cols>
  <sheetData>
    <row r="1" spans="1:38" ht="27.75" customHeight="1" x14ac:dyDescent="0.3">
      <c r="A1" s="168"/>
      <c r="B1" s="168"/>
      <c r="C1" s="168"/>
      <c r="E1" s="168"/>
      <c r="G1" s="168"/>
      <c r="I1" s="168"/>
      <c r="K1" s="168"/>
      <c r="L1" s="168"/>
      <c r="M1" s="168"/>
      <c r="O1" s="168"/>
      <c r="S1" s="168"/>
      <c r="U1" s="168"/>
      <c r="W1" s="168"/>
      <c r="X1" s="255"/>
      <c r="Y1" s="168"/>
      <c r="Z1" s="168"/>
      <c r="AA1" s="168"/>
      <c r="AB1" s="255"/>
      <c r="AC1" s="168"/>
      <c r="AD1" s="255"/>
      <c r="AE1" s="168"/>
      <c r="AF1" s="255"/>
      <c r="AG1" s="168"/>
      <c r="AH1" s="255"/>
      <c r="AJ1" s="255"/>
      <c r="AK1" s="268" t="str">
        <f>'R&amp;P Accounts'!L2</f>
        <v>SC091837</v>
      </c>
      <c r="AL1" s="268"/>
    </row>
    <row r="2" spans="1:38" x14ac:dyDescent="0.2">
      <c r="A2" s="269"/>
      <c r="B2" s="269"/>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J2" s="269"/>
    </row>
    <row r="3" spans="1:38" ht="26.25" customHeight="1" x14ac:dyDescent="0.2">
      <c r="A3" s="35" t="s">
        <v>142</v>
      </c>
      <c r="B3" s="35"/>
      <c r="C3" s="169"/>
      <c r="D3" s="35"/>
      <c r="E3" s="169"/>
      <c r="F3" s="35"/>
      <c r="G3" s="169"/>
      <c r="H3" s="35"/>
      <c r="I3" s="169"/>
      <c r="J3" s="35"/>
      <c r="K3" s="169"/>
      <c r="L3" s="169"/>
      <c r="M3" s="169"/>
      <c r="N3" s="35"/>
      <c r="O3" s="169"/>
      <c r="P3" s="35"/>
      <c r="Q3" s="35"/>
      <c r="R3" s="35"/>
      <c r="S3" s="169"/>
      <c r="T3" s="35"/>
      <c r="U3" s="169"/>
      <c r="V3" s="35"/>
      <c r="W3" s="169"/>
      <c r="X3" s="282"/>
      <c r="Y3" s="169"/>
      <c r="Z3" s="169"/>
      <c r="AA3" s="169"/>
      <c r="AB3" s="282"/>
      <c r="AC3" s="169"/>
      <c r="AD3" s="282"/>
      <c r="AE3" s="169"/>
      <c r="AF3" s="282"/>
      <c r="AG3" s="169"/>
      <c r="AH3" s="169"/>
      <c r="AI3" s="169"/>
      <c r="AJ3" s="169"/>
      <c r="AK3" s="169"/>
    </row>
    <row r="4" spans="1:38" x14ac:dyDescent="0.2">
      <c r="D4"/>
      <c r="F4"/>
      <c r="H4"/>
      <c r="I4"/>
      <c r="J4"/>
      <c r="K4"/>
      <c r="L4"/>
      <c r="M4"/>
      <c r="N4"/>
      <c r="P4"/>
      <c r="Q4"/>
      <c r="R4"/>
      <c r="T4"/>
      <c r="V4"/>
    </row>
    <row r="5" spans="1:38" ht="15.75" x14ac:dyDescent="0.2">
      <c r="A5" s="270" t="s">
        <v>143</v>
      </c>
      <c r="B5" s="270"/>
      <c r="C5" s="270"/>
      <c r="D5" s="270"/>
      <c r="E5" s="270"/>
      <c r="F5" s="270"/>
      <c r="G5" s="270"/>
      <c r="H5" s="270"/>
      <c r="I5" s="270"/>
      <c r="J5" s="270"/>
      <c r="K5" s="270"/>
      <c r="L5" s="270"/>
      <c r="M5" s="270"/>
      <c r="N5" s="270"/>
      <c r="O5" s="270"/>
      <c r="P5" s="270"/>
      <c r="Q5" s="270"/>
      <c r="R5" s="270"/>
      <c r="S5" s="270"/>
      <c r="T5" s="270"/>
      <c r="U5" s="270"/>
      <c r="V5" s="270"/>
      <c r="W5" s="270"/>
      <c r="X5" s="274"/>
      <c r="Y5" s="270"/>
      <c r="Z5" s="270"/>
      <c r="AA5" s="270"/>
      <c r="AB5" s="274"/>
      <c r="AC5" s="270"/>
      <c r="AD5" s="274"/>
      <c r="AE5" s="270"/>
      <c r="AF5" s="274"/>
      <c r="AG5" s="270"/>
      <c r="AH5" s="274"/>
      <c r="AI5" s="65"/>
      <c r="AJ5" s="274"/>
      <c r="AK5" s="168"/>
    </row>
    <row r="6" spans="1:38" ht="54.75" customHeight="1" x14ac:dyDescent="0.2">
      <c r="A6" s="281"/>
      <c r="B6" s="281"/>
      <c r="C6" s="170" t="s">
        <v>144</v>
      </c>
      <c r="D6" s="281"/>
      <c r="E6" s="170" t="s">
        <v>145</v>
      </c>
      <c r="F6" s="170"/>
      <c r="G6" s="170" t="s">
        <v>146</v>
      </c>
      <c r="H6" s="170"/>
      <c r="I6" s="170" t="s">
        <v>147</v>
      </c>
      <c r="J6" s="170"/>
      <c r="K6" s="170" t="s">
        <v>148</v>
      </c>
      <c r="L6" s="170"/>
      <c r="M6" s="170" t="s">
        <v>149</v>
      </c>
      <c r="N6" s="170"/>
      <c r="O6" s="170" t="s">
        <v>150</v>
      </c>
      <c r="P6" s="170"/>
      <c r="Q6" s="170" t="s">
        <v>151</v>
      </c>
      <c r="R6" s="170"/>
      <c r="S6" s="170" t="s">
        <v>152</v>
      </c>
      <c r="T6" s="170"/>
      <c r="U6" s="170" t="s">
        <v>153</v>
      </c>
      <c r="V6" s="170"/>
      <c r="W6" s="170" t="s">
        <v>154</v>
      </c>
      <c r="X6" s="81"/>
      <c r="Y6" s="170" t="s">
        <v>155</v>
      </c>
      <c r="Z6" s="170"/>
      <c r="AA6" s="170" t="s">
        <v>156</v>
      </c>
      <c r="AB6" s="81"/>
      <c r="AC6" s="170" t="s">
        <v>157</v>
      </c>
      <c r="AD6" s="81"/>
      <c r="AE6" s="170" t="s">
        <v>158</v>
      </c>
      <c r="AF6" s="81"/>
      <c r="AG6" s="170" t="s">
        <v>159</v>
      </c>
      <c r="AH6" s="81"/>
      <c r="AI6" s="168"/>
      <c r="AJ6" s="81"/>
      <c r="AK6" s="168"/>
    </row>
    <row r="7" spans="1:38" ht="63.75" x14ac:dyDescent="0.2">
      <c r="A7" s="281"/>
      <c r="B7" s="281"/>
      <c r="C7" s="86" t="s">
        <v>160</v>
      </c>
      <c r="D7" s="86"/>
      <c r="E7" s="86" t="s">
        <v>161</v>
      </c>
      <c r="F7" s="86"/>
      <c r="G7" s="86" t="s">
        <v>162</v>
      </c>
      <c r="H7" s="86"/>
      <c r="I7" s="195" t="s">
        <v>163</v>
      </c>
      <c r="J7" s="86"/>
      <c r="K7" s="86" t="s">
        <v>164</v>
      </c>
      <c r="L7" s="86"/>
      <c r="M7" s="86" t="s">
        <v>165</v>
      </c>
      <c r="N7" s="86"/>
      <c r="O7" s="86" t="s">
        <v>130</v>
      </c>
      <c r="P7" s="86"/>
      <c r="Q7" s="86" t="s">
        <v>129</v>
      </c>
      <c r="R7" s="86"/>
      <c r="S7" s="195" t="s">
        <v>166</v>
      </c>
      <c r="T7" s="81"/>
      <c r="U7" s="195" t="s">
        <v>167</v>
      </c>
      <c r="V7" s="195"/>
      <c r="W7" s="86" t="s">
        <v>168</v>
      </c>
      <c r="X7" s="195"/>
      <c r="Y7" s="195" t="s">
        <v>118</v>
      </c>
      <c r="Z7" s="81"/>
      <c r="AA7" s="195" t="s">
        <v>169</v>
      </c>
      <c r="AB7" s="81"/>
      <c r="AC7" s="195"/>
      <c r="AD7" s="81"/>
      <c r="AE7" s="195"/>
      <c r="AF7" s="81"/>
      <c r="AG7" s="195"/>
      <c r="AH7" s="81"/>
      <c r="AI7" s="86" t="s">
        <v>170</v>
      </c>
      <c r="AJ7" s="81"/>
      <c r="AK7" s="87" t="s">
        <v>171</v>
      </c>
    </row>
    <row r="8" spans="1:38" ht="16.5" customHeight="1" x14ac:dyDescent="0.2">
      <c r="A8" s="82" t="s">
        <v>172</v>
      </c>
      <c r="B8" s="274"/>
      <c r="C8" s="274"/>
      <c r="D8" s="274"/>
      <c r="E8" s="274"/>
      <c r="G8" s="274"/>
      <c r="I8" s="274"/>
      <c r="J8" s="274"/>
      <c r="K8" s="274"/>
      <c r="L8" s="168"/>
      <c r="M8" s="274"/>
      <c r="O8" s="274"/>
      <c r="Q8" s="274"/>
      <c r="S8" s="274"/>
      <c r="T8" s="274"/>
      <c r="U8" s="274"/>
      <c r="V8" s="274"/>
      <c r="W8" s="274"/>
      <c r="X8" s="274"/>
      <c r="Y8" s="274"/>
      <c r="Z8" s="274"/>
      <c r="AA8" s="274"/>
      <c r="AB8" s="274"/>
      <c r="AC8" s="274"/>
      <c r="AD8" s="274"/>
      <c r="AE8" s="274"/>
      <c r="AF8" s="274"/>
      <c r="AG8" s="274"/>
      <c r="AH8" s="274"/>
      <c r="AI8" s="274"/>
      <c r="AJ8" s="274"/>
      <c r="AK8" s="168"/>
    </row>
    <row r="9" spans="1:38" ht="17.25" customHeight="1" x14ac:dyDescent="0.25">
      <c r="A9" s="66" t="s">
        <v>18</v>
      </c>
      <c r="B9" s="168"/>
      <c r="C9" s="230"/>
      <c r="D9" s="231"/>
      <c r="E9" s="230"/>
      <c r="F9" s="231"/>
      <c r="G9" s="233"/>
      <c r="H9" s="231"/>
      <c r="I9" s="233"/>
      <c r="J9" s="232"/>
      <c r="K9" s="233"/>
      <c r="L9" s="231"/>
      <c r="M9" s="233"/>
      <c r="N9" s="231"/>
      <c r="O9" s="233"/>
      <c r="P9" s="231"/>
      <c r="Q9" s="164"/>
      <c r="R9" s="231"/>
      <c r="S9" s="233"/>
      <c r="T9" s="234"/>
      <c r="U9" s="233"/>
      <c r="V9" s="232"/>
      <c r="W9" s="238">
        <v>40</v>
      </c>
      <c r="X9" s="232"/>
      <c r="Y9" s="233">
        <v>1500</v>
      </c>
      <c r="Z9" s="234"/>
      <c r="AA9" s="233">
        <v>100</v>
      </c>
      <c r="AB9" s="234"/>
      <c r="AC9" s="233"/>
      <c r="AD9" s="234"/>
      <c r="AE9" s="233"/>
      <c r="AF9" s="234"/>
      <c r="AG9" s="233"/>
      <c r="AH9" s="234"/>
      <c r="AI9" s="164">
        <f t="shared" ref="AI9:AI16" si="0">SUM(C9:AG9)</f>
        <v>1640</v>
      </c>
      <c r="AJ9" s="234"/>
      <c r="AK9" s="114">
        <v>1258</v>
      </c>
    </row>
    <row r="10" spans="1:38" ht="17.25" customHeight="1" x14ac:dyDescent="0.25">
      <c r="A10" s="66" t="s">
        <v>19</v>
      </c>
      <c r="B10" s="280"/>
      <c r="C10" s="235"/>
      <c r="D10" s="236"/>
      <c r="E10" s="235"/>
      <c r="F10" s="237"/>
      <c r="G10" s="238"/>
      <c r="H10" s="237"/>
      <c r="I10" s="238"/>
      <c r="J10" s="237"/>
      <c r="K10" s="238"/>
      <c r="L10" s="237"/>
      <c r="M10" s="238"/>
      <c r="N10" s="237"/>
      <c r="O10" s="235"/>
      <c r="P10" s="237"/>
      <c r="Q10" s="179"/>
      <c r="R10" s="237"/>
      <c r="S10" s="235"/>
      <c r="T10" s="234"/>
      <c r="U10" s="235"/>
      <c r="V10" s="265"/>
      <c r="W10" s="235"/>
      <c r="X10" s="265"/>
      <c r="Y10" s="235"/>
      <c r="Z10" s="234"/>
      <c r="AA10" s="235"/>
      <c r="AB10" s="234"/>
      <c r="AC10" s="235"/>
      <c r="AD10" s="234"/>
      <c r="AE10" s="235"/>
      <c r="AF10" s="234"/>
      <c r="AG10" s="235"/>
      <c r="AH10" s="234"/>
      <c r="AI10" s="164">
        <f t="shared" si="0"/>
        <v>0</v>
      </c>
      <c r="AJ10" s="234"/>
      <c r="AK10" s="124">
        <v>0</v>
      </c>
    </row>
    <row r="11" spans="1:38" ht="17.25" customHeight="1" x14ac:dyDescent="0.25">
      <c r="A11" s="66" t="s">
        <v>20</v>
      </c>
      <c r="B11" s="281"/>
      <c r="C11" s="235">
        <v>1000</v>
      </c>
      <c r="D11" s="239"/>
      <c r="E11" s="235"/>
      <c r="F11" s="237"/>
      <c r="G11" s="238"/>
      <c r="H11" s="237"/>
      <c r="I11" s="238"/>
      <c r="J11" s="237"/>
      <c r="K11" s="238">
        <v>3000</v>
      </c>
      <c r="L11" s="237"/>
      <c r="M11" s="238">
        <v>1093</v>
      </c>
      <c r="N11" s="237"/>
      <c r="O11" s="235">
        <v>1950</v>
      </c>
      <c r="P11" s="237"/>
      <c r="Q11" s="179">
        <v>1000</v>
      </c>
      <c r="R11" s="237"/>
      <c r="S11" s="235"/>
      <c r="T11" s="234"/>
      <c r="U11" s="235"/>
      <c r="V11" s="265"/>
      <c r="W11" s="235"/>
      <c r="X11" s="265"/>
      <c r="Y11" s="235"/>
      <c r="Z11" s="234"/>
      <c r="AA11" s="235"/>
      <c r="AB11" s="234"/>
      <c r="AC11" s="235"/>
      <c r="AD11" s="234"/>
      <c r="AE11" s="235"/>
      <c r="AF11" s="234"/>
      <c r="AG11" s="235"/>
      <c r="AH11" s="234"/>
      <c r="AI11" s="164">
        <f t="shared" si="0"/>
        <v>8043</v>
      </c>
      <c r="AJ11" s="234"/>
      <c r="AK11" s="124">
        <v>3500</v>
      </c>
    </row>
    <row r="12" spans="1:38" ht="16.5" customHeight="1" x14ac:dyDescent="0.25">
      <c r="A12" s="66" t="s">
        <v>21</v>
      </c>
      <c r="B12" s="281"/>
      <c r="C12" s="235"/>
      <c r="D12" s="239"/>
      <c r="E12" s="235"/>
      <c r="F12" s="237"/>
      <c r="G12" s="238"/>
      <c r="H12" s="237"/>
      <c r="I12" s="238"/>
      <c r="J12" s="237"/>
      <c r="K12" s="238"/>
      <c r="L12" s="237"/>
      <c r="M12" s="238"/>
      <c r="N12" s="237"/>
      <c r="O12" s="230"/>
      <c r="P12" s="237"/>
      <c r="Q12" s="230"/>
      <c r="R12" s="237"/>
      <c r="S12" s="238">
        <v>2164</v>
      </c>
      <c r="T12" s="234"/>
      <c r="U12" s="230"/>
      <c r="V12" s="266"/>
      <c r="W12" s="230"/>
      <c r="X12" s="266"/>
      <c r="Y12" s="230"/>
      <c r="Z12" s="234"/>
      <c r="AA12" s="230"/>
      <c r="AB12" s="234"/>
      <c r="AC12" s="230"/>
      <c r="AD12" s="234"/>
      <c r="AE12" s="230"/>
      <c r="AF12" s="234"/>
      <c r="AG12" s="230"/>
      <c r="AH12" s="234"/>
      <c r="AI12" s="164">
        <f t="shared" si="0"/>
        <v>2164</v>
      </c>
      <c r="AJ12" s="234"/>
      <c r="AK12" s="124">
        <v>0</v>
      </c>
    </row>
    <row r="13" spans="1:38" ht="17.25" customHeight="1" x14ac:dyDescent="0.25">
      <c r="A13" s="66" t="s">
        <v>22</v>
      </c>
      <c r="B13" s="281"/>
      <c r="C13" s="238"/>
      <c r="D13" s="239"/>
      <c r="E13" s="238"/>
      <c r="F13" s="237"/>
      <c r="G13" s="238"/>
      <c r="H13" s="237"/>
      <c r="I13" s="238"/>
      <c r="J13" s="237"/>
      <c r="K13" s="238"/>
      <c r="L13" s="237"/>
      <c r="M13" s="233"/>
      <c r="N13" s="237"/>
      <c r="O13" s="238"/>
      <c r="P13" s="237"/>
      <c r="Q13" s="179"/>
      <c r="R13" s="237"/>
      <c r="S13" s="238"/>
      <c r="T13" s="234"/>
      <c r="U13" s="238">
        <f>5257+90+18</f>
        <v>5365</v>
      </c>
      <c r="V13" s="237"/>
      <c r="W13" s="238"/>
      <c r="X13" s="237"/>
      <c r="Y13" s="238"/>
      <c r="Z13" s="234"/>
      <c r="AA13" s="238"/>
      <c r="AB13" s="234"/>
      <c r="AC13" s="238"/>
      <c r="AD13" s="234"/>
      <c r="AE13" s="238"/>
      <c r="AF13" s="234"/>
      <c r="AG13" s="238"/>
      <c r="AH13" s="234"/>
      <c r="AI13" s="164">
        <f t="shared" si="0"/>
        <v>5365</v>
      </c>
      <c r="AJ13" s="234"/>
      <c r="AK13" s="124">
        <v>8379</v>
      </c>
    </row>
    <row r="14" spans="1:38" ht="17.25" customHeight="1" x14ac:dyDescent="0.25">
      <c r="A14" s="192" t="s">
        <v>23</v>
      </c>
      <c r="B14" s="281"/>
      <c r="C14" s="240"/>
      <c r="D14" s="239"/>
      <c r="E14" s="240"/>
      <c r="F14" s="226"/>
      <c r="G14" s="240"/>
      <c r="H14" s="226"/>
      <c r="I14" s="224"/>
      <c r="J14" s="226"/>
      <c r="K14" s="224"/>
      <c r="L14" s="226"/>
      <c r="M14" s="224"/>
      <c r="N14" s="226"/>
      <c r="O14" s="240"/>
      <c r="P14" s="226"/>
      <c r="Q14" s="94"/>
      <c r="R14" s="226"/>
      <c r="S14" s="240"/>
      <c r="T14" s="226"/>
      <c r="U14" s="240"/>
      <c r="V14" s="234"/>
      <c r="W14" s="240"/>
      <c r="X14" s="267"/>
      <c r="Y14" s="240"/>
      <c r="Z14" s="234"/>
      <c r="AA14" s="240"/>
      <c r="AB14" s="234"/>
      <c r="AC14" s="240"/>
      <c r="AD14" s="234"/>
      <c r="AE14" s="240"/>
      <c r="AF14" s="234"/>
      <c r="AG14" s="240"/>
      <c r="AH14" s="234"/>
      <c r="AI14" s="164">
        <f t="shared" si="0"/>
        <v>0</v>
      </c>
      <c r="AJ14" s="234"/>
      <c r="AK14" s="124">
        <v>0</v>
      </c>
    </row>
    <row r="15" spans="1:38" ht="16.5" customHeight="1" x14ac:dyDescent="0.25">
      <c r="A15" s="66" t="s">
        <v>24</v>
      </c>
      <c r="B15" s="168"/>
      <c r="C15" s="241"/>
      <c r="D15" s="231"/>
      <c r="E15" s="241"/>
      <c r="F15" s="242"/>
      <c r="G15" s="241"/>
      <c r="H15" s="242"/>
      <c r="I15" s="228"/>
      <c r="J15" s="242"/>
      <c r="K15" s="228"/>
      <c r="L15" s="242"/>
      <c r="M15" s="228"/>
      <c r="N15" s="242"/>
      <c r="O15" s="241"/>
      <c r="P15" s="242"/>
      <c r="Q15" s="165"/>
      <c r="R15" s="242"/>
      <c r="S15" s="241"/>
      <c r="T15" s="242"/>
      <c r="U15" s="241"/>
      <c r="V15" s="243"/>
      <c r="W15" s="241"/>
      <c r="X15" s="243"/>
      <c r="Y15" s="241"/>
      <c r="Z15" s="243"/>
      <c r="AA15" s="241"/>
      <c r="AB15" s="243"/>
      <c r="AC15" s="241"/>
      <c r="AD15" s="243"/>
      <c r="AE15" s="241"/>
      <c r="AF15" s="243"/>
      <c r="AG15" s="241"/>
      <c r="AH15" s="243"/>
      <c r="AI15" s="164">
        <f t="shared" si="0"/>
        <v>0</v>
      </c>
      <c r="AJ15" s="243"/>
      <c r="AK15" s="125">
        <v>0</v>
      </c>
    </row>
    <row r="16" spans="1:38" ht="16.5" customHeight="1" x14ac:dyDescent="0.25">
      <c r="A16" s="66" t="s">
        <v>25</v>
      </c>
      <c r="B16" s="168"/>
      <c r="C16" s="244"/>
      <c r="D16" s="231"/>
      <c r="E16" s="244"/>
      <c r="F16" s="242"/>
      <c r="G16" s="244"/>
      <c r="H16" s="242"/>
      <c r="I16" s="245"/>
      <c r="J16" s="242"/>
      <c r="K16" s="245"/>
      <c r="L16" s="242"/>
      <c r="M16" s="245"/>
      <c r="N16" s="242"/>
      <c r="O16" s="244"/>
      <c r="P16" s="242"/>
      <c r="Q16" s="165"/>
      <c r="R16" s="242"/>
      <c r="S16" s="244"/>
      <c r="T16" s="242"/>
      <c r="U16" s="244"/>
      <c r="V16" s="242"/>
      <c r="W16" s="244"/>
      <c r="X16" s="243"/>
      <c r="Y16" s="244"/>
      <c r="Z16" s="243"/>
      <c r="AA16" s="244"/>
      <c r="AB16" s="243"/>
      <c r="AC16" s="244"/>
      <c r="AD16" s="243"/>
      <c r="AE16" s="244"/>
      <c r="AF16" s="243"/>
      <c r="AG16" s="244"/>
      <c r="AH16" s="243"/>
      <c r="AI16" s="164">
        <f t="shared" si="0"/>
        <v>0</v>
      </c>
      <c r="AJ16" s="243"/>
      <c r="AK16" s="126">
        <v>0</v>
      </c>
    </row>
    <row r="17" spans="1:37" ht="15.75" x14ac:dyDescent="0.25">
      <c r="A17" s="83" t="s">
        <v>173</v>
      </c>
      <c r="B17" s="76"/>
      <c r="C17" s="117">
        <f>SUM(C9:C16)</f>
        <v>1000</v>
      </c>
      <c r="D17" s="76"/>
      <c r="E17" s="117">
        <f>SUM(E9:E16)</f>
        <v>0</v>
      </c>
      <c r="F17" s="171"/>
      <c r="G17" s="117">
        <f>SUM(G9:G16)</f>
        <v>0</v>
      </c>
      <c r="H17" s="171"/>
      <c r="I17" s="117">
        <f>SUM(I9:I16)</f>
        <v>0</v>
      </c>
      <c r="J17" s="171"/>
      <c r="K17" s="117">
        <f>SUM(K9:K16)</f>
        <v>3000</v>
      </c>
      <c r="L17" s="171"/>
      <c r="M17" s="117">
        <f>SUM(M9:M16)</f>
        <v>1093</v>
      </c>
      <c r="N17" s="171"/>
      <c r="O17" s="117">
        <f>SUM(O9:O16)</f>
        <v>1950</v>
      </c>
      <c r="P17" s="171"/>
      <c r="Q17" s="117">
        <f>SUM(Q10:Q16)</f>
        <v>1000</v>
      </c>
      <c r="R17" s="171"/>
      <c r="S17" s="117">
        <f>SUM(S9:S16)</f>
        <v>2164</v>
      </c>
      <c r="T17" s="171"/>
      <c r="U17" s="117">
        <f>SUM(U9:U16)</f>
        <v>5365</v>
      </c>
      <c r="V17" s="171"/>
      <c r="W17" s="117">
        <f>SUM(W9:W16)</f>
        <v>40</v>
      </c>
      <c r="X17" s="128"/>
      <c r="Y17" s="117">
        <f>SUM(Y9:Y16)</f>
        <v>1500</v>
      </c>
      <c r="Z17" s="171"/>
      <c r="AA17" s="117">
        <f>SUM(AA9:AA16)</f>
        <v>100</v>
      </c>
      <c r="AB17" s="128"/>
      <c r="AC17" s="117">
        <f>SUM(AC9:AC16)</f>
        <v>0</v>
      </c>
      <c r="AD17" s="128"/>
      <c r="AE17" s="117">
        <f>SUM(AE9:AE16)</f>
        <v>0</v>
      </c>
      <c r="AF17" s="128"/>
      <c r="AG17" s="117">
        <f>SUM(AG9:AG16)</f>
        <v>0</v>
      </c>
      <c r="AH17" s="128"/>
      <c r="AI17" s="117">
        <f>SUM(AI9:AI16)</f>
        <v>17212</v>
      </c>
      <c r="AJ17" s="128"/>
      <c r="AK17" s="127">
        <f>SUM(AK9:AK16)</f>
        <v>13137</v>
      </c>
    </row>
    <row r="18" spans="1:37" ht="15" x14ac:dyDescent="0.2">
      <c r="A18" s="75"/>
      <c r="B18" s="75"/>
      <c r="C18" s="75"/>
      <c r="D18" s="75"/>
      <c r="E18" s="75"/>
      <c r="F18" s="75"/>
      <c r="G18" s="75"/>
      <c r="H18" s="75"/>
      <c r="I18" s="75"/>
      <c r="J18" s="75"/>
      <c r="K18" s="75"/>
      <c r="L18" s="75"/>
      <c r="M18" s="75"/>
      <c r="N18" s="75"/>
      <c r="O18" s="75"/>
      <c r="P18" s="75"/>
      <c r="R18" s="75"/>
      <c r="S18" s="75"/>
      <c r="T18" s="75"/>
      <c r="U18" s="75"/>
      <c r="V18" s="75"/>
      <c r="W18" s="75"/>
      <c r="X18" s="75"/>
      <c r="Y18" s="75"/>
      <c r="Z18" s="75"/>
      <c r="AA18" s="75"/>
      <c r="AB18" s="75"/>
      <c r="AC18" s="75"/>
      <c r="AD18" s="75"/>
      <c r="AE18" s="75"/>
      <c r="AF18" s="75"/>
      <c r="AG18" s="75"/>
      <c r="AH18" s="75"/>
      <c r="AI18" s="190"/>
      <c r="AJ18" s="75"/>
      <c r="AK18" s="168"/>
    </row>
    <row r="19" spans="1:37" ht="16.5" customHeight="1" x14ac:dyDescent="0.25">
      <c r="A19" s="55" t="s">
        <v>174</v>
      </c>
      <c r="B19" s="168"/>
      <c r="C19" s="168"/>
      <c r="E19" s="168"/>
      <c r="G19" s="168"/>
      <c r="I19" s="168"/>
      <c r="K19" s="168"/>
      <c r="L19" s="168"/>
      <c r="M19" s="168"/>
      <c r="O19" s="168"/>
      <c r="Q19" s="75"/>
      <c r="S19" s="168"/>
      <c r="U19" s="168"/>
      <c r="W19" s="168"/>
      <c r="X19" s="168"/>
      <c r="Y19" s="168"/>
      <c r="Z19" s="168"/>
      <c r="AA19" s="168"/>
      <c r="AB19" s="168"/>
      <c r="AC19" s="168"/>
      <c r="AD19" s="168"/>
      <c r="AE19" s="168"/>
      <c r="AF19" s="168"/>
      <c r="AG19" s="168"/>
      <c r="AH19" s="168"/>
      <c r="AI19" s="168"/>
      <c r="AJ19" s="168"/>
      <c r="AK19" s="168"/>
    </row>
    <row r="20" spans="1:37" ht="16.5" customHeight="1" x14ac:dyDescent="0.25">
      <c r="A20" s="66" t="s">
        <v>29</v>
      </c>
      <c r="B20" s="168"/>
      <c r="C20" s="94"/>
      <c r="E20" s="94"/>
      <c r="F20" s="118"/>
      <c r="G20" s="94"/>
      <c r="H20" s="118"/>
      <c r="I20" s="94"/>
      <c r="J20" s="118"/>
      <c r="K20" s="94"/>
      <c r="L20" s="118"/>
      <c r="M20" s="94"/>
      <c r="N20" s="118"/>
      <c r="O20" s="94"/>
      <c r="P20" s="118"/>
      <c r="Q20" s="94"/>
      <c r="R20" s="118"/>
      <c r="S20" s="94"/>
      <c r="T20" s="118"/>
      <c r="U20" s="94"/>
      <c r="V20" s="118"/>
      <c r="W20" s="94"/>
      <c r="X20" s="118"/>
      <c r="Y20" s="94"/>
      <c r="Z20" s="118"/>
      <c r="AA20" s="94"/>
      <c r="AB20" s="118"/>
      <c r="AC20" s="94"/>
      <c r="AD20" s="118"/>
      <c r="AE20" s="94"/>
      <c r="AF20" s="118"/>
      <c r="AG20" s="94"/>
      <c r="AH20" s="118"/>
      <c r="AI20" s="164">
        <f t="shared" ref="AI20:AI21" si="1">SUM(C20:AG20)</f>
        <v>0</v>
      </c>
      <c r="AJ20" s="118"/>
      <c r="AK20" s="94"/>
    </row>
    <row r="21" spans="1:37" ht="16.5" customHeight="1" x14ac:dyDescent="0.25">
      <c r="A21" s="66" t="s">
        <v>30</v>
      </c>
      <c r="B21" s="168"/>
      <c r="C21" s="121"/>
      <c r="E21" s="121"/>
      <c r="F21" s="118"/>
      <c r="G21" s="121"/>
      <c r="H21" s="118"/>
      <c r="I21" s="121"/>
      <c r="J21" s="118"/>
      <c r="K21" s="121"/>
      <c r="L21" s="118"/>
      <c r="M21" s="121"/>
      <c r="N21" s="118"/>
      <c r="O21" s="121"/>
      <c r="P21" s="118"/>
      <c r="Q21" s="121"/>
      <c r="R21" s="118"/>
      <c r="S21" s="121"/>
      <c r="T21" s="118"/>
      <c r="U21" s="121"/>
      <c r="V21" s="118"/>
      <c r="W21" s="121"/>
      <c r="X21" s="118"/>
      <c r="Y21" s="121"/>
      <c r="Z21" s="118"/>
      <c r="AA21" s="121"/>
      <c r="AB21" s="118"/>
      <c r="AC21" s="121"/>
      <c r="AD21" s="118"/>
      <c r="AE21" s="121"/>
      <c r="AF21" s="118"/>
      <c r="AG21" s="121"/>
      <c r="AH21" s="118"/>
      <c r="AI21" s="164">
        <f t="shared" si="1"/>
        <v>0</v>
      </c>
      <c r="AJ21" s="118"/>
      <c r="AK21" s="121"/>
    </row>
    <row r="22" spans="1:37" ht="15.75" x14ac:dyDescent="0.25">
      <c r="A22" s="83" t="s">
        <v>173</v>
      </c>
      <c r="B22" s="168"/>
      <c r="C22" s="122">
        <f>SUM(C20:C21)</f>
        <v>0</v>
      </c>
      <c r="E22" s="122">
        <f>SUM(E20:E21)</f>
        <v>0</v>
      </c>
      <c r="F22" s="172"/>
      <c r="G22" s="122">
        <f>SUM(G20:G21)</f>
        <v>0</v>
      </c>
      <c r="H22" s="172"/>
      <c r="I22" s="122">
        <f>SUM(I20:I21)</f>
        <v>0</v>
      </c>
      <c r="J22" s="172"/>
      <c r="K22" s="122">
        <f>SUM(K20:K21)</f>
        <v>0</v>
      </c>
      <c r="L22" s="172"/>
      <c r="M22" s="122">
        <f>SUM(M20:M21)</f>
        <v>0</v>
      </c>
      <c r="N22" s="172"/>
      <c r="O22" s="122">
        <f>SUM(O20:O21)</f>
        <v>0</v>
      </c>
      <c r="P22" s="172"/>
      <c r="Q22" s="123">
        <f>SUM(Q20:Q21)</f>
        <v>0</v>
      </c>
      <c r="R22" s="172"/>
      <c r="S22" s="122">
        <f>SUM(S20:S21)</f>
        <v>0</v>
      </c>
      <c r="T22" s="172"/>
      <c r="U22" s="122">
        <f>SUM(U20:U21)</f>
        <v>0</v>
      </c>
      <c r="V22" s="172"/>
      <c r="W22" s="122">
        <f>SUM(W20:W21)</f>
        <v>0</v>
      </c>
      <c r="X22" s="118"/>
      <c r="Y22" s="122">
        <f>SUM(Y20:Y21)</f>
        <v>0</v>
      </c>
      <c r="Z22" s="172"/>
      <c r="AA22" s="122">
        <f>SUM(AA20:AA21)</f>
        <v>0</v>
      </c>
      <c r="AB22" s="118"/>
      <c r="AC22" s="122">
        <f>SUM(AC20:AC21)</f>
        <v>0</v>
      </c>
      <c r="AD22" s="118"/>
      <c r="AE22" s="122">
        <f>SUM(AE20:AE21)</f>
        <v>0</v>
      </c>
      <c r="AF22" s="118"/>
      <c r="AG22" s="122">
        <f>SUM(AG20:AG21)</f>
        <v>0</v>
      </c>
      <c r="AH22" s="118"/>
      <c r="AI22" s="123">
        <f>SUM(AI20:AI21)</f>
        <v>0</v>
      </c>
      <c r="AJ22" s="118"/>
      <c r="AK22" s="123">
        <f>SUM(AK20:AK21)</f>
        <v>0</v>
      </c>
    </row>
    <row r="23" spans="1:37" ht="9" customHeight="1" x14ac:dyDescent="0.25">
      <c r="A23" s="83"/>
      <c r="B23" s="168"/>
      <c r="C23" s="118"/>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row>
    <row r="24" spans="1:37" ht="15.75" x14ac:dyDescent="0.25">
      <c r="A24" s="83" t="s">
        <v>175</v>
      </c>
      <c r="B24" s="168"/>
      <c r="C24" s="123">
        <f>C17+C22</f>
        <v>1000</v>
      </c>
      <c r="E24" s="123">
        <f>E17+E22</f>
        <v>0</v>
      </c>
      <c r="F24" s="172"/>
      <c r="G24" s="123">
        <f>G17+G22</f>
        <v>0</v>
      </c>
      <c r="H24" s="172"/>
      <c r="I24" s="123">
        <f>I17+I22</f>
        <v>0</v>
      </c>
      <c r="J24" s="172"/>
      <c r="K24" s="123">
        <f>K17+K22</f>
        <v>3000</v>
      </c>
      <c r="L24" s="172"/>
      <c r="M24" s="123">
        <f>M17+M22</f>
        <v>1093</v>
      </c>
      <c r="N24" s="172"/>
      <c r="O24" s="123">
        <f>O17+O22</f>
        <v>1950</v>
      </c>
      <c r="P24" s="172"/>
      <c r="Q24" s="123">
        <f>Q17+Q22</f>
        <v>1000</v>
      </c>
      <c r="R24" s="172"/>
      <c r="S24" s="123">
        <f>S17+S22</f>
        <v>2164</v>
      </c>
      <c r="T24" s="172"/>
      <c r="U24" s="123">
        <f>U17+U22</f>
        <v>5365</v>
      </c>
      <c r="V24" s="172"/>
      <c r="W24" s="123">
        <f>W17+W22</f>
        <v>40</v>
      </c>
      <c r="X24" s="118"/>
      <c r="Y24" s="123">
        <f>Y17+Y22</f>
        <v>1500</v>
      </c>
      <c r="Z24" s="172"/>
      <c r="AA24" s="123">
        <f>AA17+AA22</f>
        <v>100</v>
      </c>
      <c r="AB24" s="118"/>
      <c r="AC24" s="123">
        <f>AC17+AC22</f>
        <v>0</v>
      </c>
      <c r="AD24" s="118"/>
      <c r="AE24" s="123">
        <f>AE17+AE22</f>
        <v>0</v>
      </c>
      <c r="AF24" s="118"/>
      <c r="AG24" s="123">
        <f>AG17+AG22</f>
        <v>0</v>
      </c>
      <c r="AH24" s="118"/>
      <c r="AI24" s="123">
        <f>AI17+AI22</f>
        <v>17212</v>
      </c>
      <c r="AJ24" s="118"/>
      <c r="AK24" s="123">
        <f>AK17+AK22</f>
        <v>13137</v>
      </c>
    </row>
    <row r="25" spans="1:37" x14ac:dyDescent="0.2">
      <c r="A25" s="168"/>
      <c r="B25" s="168"/>
      <c r="C25" s="168"/>
      <c r="E25" s="168"/>
      <c r="G25" s="168"/>
      <c r="I25" s="168"/>
      <c r="K25" s="168"/>
      <c r="L25" s="168"/>
      <c r="M25" s="168"/>
      <c r="O25" s="168"/>
      <c r="S25" s="168"/>
      <c r="U25" s="168"/>
      <c r="W25" s="168"/>
      <c r="X25" s="168"/>
      <c r="Y25" s="168"/>
      <c r="Z25" s="168"/>
      <c r="AA25" s="168"/>
      <c r="AB25" s="168"/>
      <c r="AC25" s="168"/>
      <c r="AD25" s="168"/>
      <c r="AE25" s="168"/>
      <c r="AF25" s="168"/>
      <c r="AG25" s="168"/>
      <c r="AH25" s="168"/>
      <c r="AI25" s="190"/>
      <c r="AJ25" s="168"/>
      <c r="AK25" s="168"/>
    </row>
    <row r="26" spans="1:37" x14ac:dyDescent="0.2">
      <c r="A26" s="168"/>
      <c r="B26" s="168"/>
      <c r="C26" s="168"/>
      <c r="E26" s="168"/>
      <c r="G26" s="168"/>
      <c r="I26" s="168"/>
      <c r="K26" s="168"/>
      <c r="L26" s="168"/>
      <c r="M26" s="168"/>
      <c r="O26" s="168"/>
      <c r="S26" s="168"/>
      <c r="U26" s="168"/>
      <c r="W26" s="168"/>
      <c r="X26" s="168"/>
      <c r="Y26" s="168"/>
      <c r="Z26" s="168"/>
      <c r="AA26" s="168"/>
      <c r="AB26" s="168"/>
      <c r="AC26" s="168"/>
      <c r="AD26" s="168"/>
      <c r="AE26" s="168"/>
      <c r="AF26" s="168"/>
      <c r="AG26" s="168"/>
      <c r="AH26" s="168"/>
      <c r="AI26" s="168"/>
      <c r="AJ26" s="168"/>
      <c r="AK26" s="168"/>
    </row>
    <row r="27" spans="1:37" ht="15" x14ac:dyDescent="0.2">
      <c r="A27" s="23" t="s">
        <v>176</v>
      </c>
      <c r="B27" s="168"/>
      <c r="C27" s="168"/>
      <c r="E27" s="168"/>
      <c r="G27" s="168"/>
      <c r="I27" s="168"/>
      <c r="K27" s="168"/>
      <c r="L27" s="168"/>
      <c r="M27" s="168"/>
      <c r="O27" s="168"/>
      <c r="S27" s="168"/>
      <c r="U27" s="168"/>
      <c r="W27" s="168"/>
      <c r="X27" s="168"/>
      <c r="Y27" s="168"/>
      <c r="Z27" s="168"/>
      <c r="AA27" s="168"/>
      <c r="AB27" s="168"/>
      <c r="AC27" s="168"/>
      <c r="AD27" s="168"/>
      <c r="AE27" s="168"/>
      <c r="AF27" s="168"/>
      <c r="AG27" s="168"/>
      <c r="AH27" s="168"/>
      <c r="AI27" s="168"/>
      <c r="AJ27" s="168"/>
      <c r="AK27" s="168"/>
    </row>
    <row r="28" spans="1:37" ht="16.5" customHeight="1" x14ac:dyDescent="0.25">
      <c r="A28" s="262" t="s">
        <v>34</v>
      </c>
      <c r="B28" s="168"/>
      <c r="C28" s="228">
        <v>2</v>
      </c>
      <c r="D28" s="231"/>
      <c r="E28" s="228"/>
      <c r="F28" s="242"/>
      <c r="G28" s="228"/>
      <c r="H28" s="242"/>
      <c r="I28" s="228"/>
      <c r="J28" s="242"/>
      <c r="K28" s="228"/>
      <c r="L28" s="242"/>
      <c r="M28" s="228"/>
      <c r="N28" s="242"/>
      <c r="O28" s="228"/>
      <c r="P28" s="242"/>
      <c r="Q28" s="228"/>
      <c r="R28" s="242"/>
      <c r="S28" s="228"/>
      <c r="T28" s="242"/>
      <c r="U28" s="228">
        <v>334</v>
      </c>
      <c r="V28" s="242"/>
      <c r="W28" s="228"/>
      <c r="X28" s="118"/>
      <c r="Y28" s="228"/>
      <c r="Z28" s="242"/>
      <c r="AA28" s="228"/>
      <c r="AB28" s="118"/>
      <c r="AC28" s="228"/>
      <c r="AD28" s="118"/>
      <c r="AE28" s="228"/>
      <c r="AF28" s="118"/>
      <c r="AG28" s="228"/>
      <c r="AH28" s="118"/>
      <c r="AI28" s="164">
        <f t="shared" ref="AI28" si="2">SUM(C28:AG28)</f>
        <v>336</v>
      </c>
      <c r="AJ28" s="118"/>
      <c r="AK28" s="94">
        <v>474</v>
      </c>
    </row>
    <row r="29" spans="1:37" ht="16.5" customHeight="1" x14ac:dyDescent="0.25">
      <c r="A29" s="262" t="s">
        <v>35</v>
      </c>
      <c r="B29" s="168"/>
      <c r="C29" s="228">
        <f>1109-C28</f>
        <v>1107</v>
      </c>
      <c r="D29" s="231"/>
      <c r="E29" s="228">
        <v>53</v>
      </c>
      <c r="F29" s="242"/>
      <c r="G29" s="228">
        <v>1036</v>
      </c>
      <c r="H29" s="242"/>
      <c r="I29" s="228">
        <v>55</v>
      </c>
      <c r="J29" s="242"/>
      <c r="K29" s="228">
        <v>2993</v>
      </c>
      <c r="L29" s="242"/>
      <c r="M29" s="228">
        <v>1096</v>
      </c>
      <c r="N29" s="242"/>
      <c r="O29" s="228"/>
      <c r="P29" s="242"/>
      <c r="Q29" s="228"/>
      <c r="R29" s="242"/>
      <c r="S29" s="228">
        <v>3226</v>
      </c>
      <c r="T29" s="242"/>
      <c r="U29" s="228">
        <f>8403-U28</f>
        <v>8069</v>
      </c>
      <c r="V29" s="242"/>
      <c r="W29" s="228">
        <v>20</v>
      </c>
      <c r="X29" s="118"/>
      <c r="Y29" s="228">
        <v>1500.17</v>
      </c>
      <c r="Z29" s="242"/>
      <c r="AA29" s="228"/>
      <c r="AB29" s="118"/>
      <c r="AC29" s="228"/>
      <c r="AD29" s="118"/>
      <c r="AE29" s="228"/>
      <c r="AF29" s="118"/>
      <c r="AG29" s="228"/>
      <c r="AH29" s="118"/>
      <c r="AI29" s="164">
        <f>SUM(C29:AG29)</f>
        <v>19155.169999999998</v>
      </c>
      <c r="AJ29" s="118"/>
      <c r="AK29" s="94">
        <v>16437</v>
      </c>
    </row>
    <row r="30" spans="1:37" ht="16.5" customHeight="1" x14ac:dyDescent="0.25">
      <c r="A30" s="262" t="s">
        <v>36</v>
      </c>
      <c r="B30" s="168"/>
      <c r="C30" s="246"/>
      <c r="D30" s="231"/>
      <c r="E30" s="246"/>
      <c r="F30" s="247"/>
      <c r="G30" s="246"/>
      <c r="H30" s="247"/>
      <c r="I30" s="246"/>
      <c r="J30" s="247"/>
      <c r="K30" s="246"/>
      <c r="L30" s="247"/>
      <c r="M30" s="246"/>
      <c r="N30" s="247"/>
      <c r="O30" s="246"/>
      <c r="P30" s="247"/>
      <c r="Q30" s="246"/>
      <c r="R30" s="247"/>
      <c r="S30" s="246"/>
      <c r="T30" s="247"/>
      <c r="U30" s="246"/>
      <c r="V30" s="247"/>
      <c r="W30" s="246"/>
      <c r="X30" s="118"/>
      <c r="Y30" s="246"/>
      <c r="Z30" s="247"/>
      <c r="AA30" s="246"/>
      <c r="AB30" s="118"/>
      <c r="AC30" s="246"/>
      <c r="AD30" s="118"/>
      <c r="AE30" s="246"/>
      <c r="AF30" s="118"/>
      <c r="AG30" s="246"/>
      <c r="AH30" s="118"/>
      <c r="AI30" s="164">
        <f t="shared" ref="AI30:AI38" si="3">SUM(C30:AG30)</f>
        <v>0</v>
      </c>
      <c r="AJ30" s="118"/>
      <c r="AK30" s="119">
        <v>0</v>
      </c>
    </row>
    <row r="31" spans="1:37" ht="16.5" customHeight="1" x14ac:dyDescent="0.25">
      <c r="A31" s="262" t="s">
        <v>37</v>
      </c>
      <c r="B31" s="168"/>
      <c r="C31" s="246"/>
      <c r="D31" s="231"/>
      <c r="E31" s="228"/>
      <c r="F31" s="264"/>
      <c r="G31" s="246"/>
      <c r="H31" s="264"/>
      <c r="I31" s="246"/>
      <c r="J31" s="264"/>
      <c r="K31" s="246"/>
      <c r="L31" s="264"/>
      <c r="M31" s="246"/>
      <c r="N31" s="264"/>
      <c r="O31" s="263"/>
      <c r="P31" s="264"/>
      <c r="Q31" s="246"/>
      <c r="R31" s="264"/>
      <c r="S31" s="246"/>
      <c r="T31" s="264"/>
      <c r="U31" s="246"/>
      <c r="V31" s="264"/>
      <c r="W31" s="228"/>
      <c r="X31" s="132"/>
      <c r="Y31" s="228"/>
      <c r="Z31" s="242"/>
      <c r="AA31" s="228"/>
      <c r="AB31" s="132"/>
      <c r="AC31" s="228"/>
      <c r="AD31" s="132"/>
      <c r="AE31" s="228"/>
      <c r="AF31" s="132"/>
      <c r="AG31" s="228"/>
      <c r="AH31" s="118"/>
      <c r="AI31" s="164">
        <f t="shared" si="3"/>
        <v>0</v>
      </c>
      <c r="AJ31" s="118"/>
      <c r="AK31" s="119">
        <v>0</v>
      </c>
    </row>
    <row r="32" spans="1:37" ht="16.5" customHeight="1" x14ac:dyDescent="0.25">
      <c r="A32" s="262" t="s">
        <v>38</v>
      </c>
      <c r="B32" s="168"/>
      <c r="C32" s="246"/>
      <c r="D32" s="231"/>
      <c r="E32" s="263"/>
      <c r="F32" s="247"/>
      <c r="G32" s="246"/>
      <c r="H32" s="247"/>
      <c r="I32" s="246"/>
      <c r="J32" s="247"/>
      <c r="K32" s="246"/>
      <c r="L32" s="247"/>
      <c r="M32" s="246"/>
      <c r="N32" s="247"/>
      <c r="O32" s="246"/>
      <c r="P32" s="247"/>
      <c r="Q32" s="246"/>
      <c r="R32" s="247"/>
      <c r="S32" s="246"/>
      <c r="T32" s="247"/>
      <c r="U32" s="246"/>
      <c r="V32" s="247"/>
      <c r="W32" s="246"/>
      <c r="X32" s="118"/>
      <c r="Y32" s="246"/>
      <c r="Z32" s="247"/>
      <c r="AA32" s="246"/>
      <c r="AB32" s="118"/>
      <c r="AC32" s="263"/>
      <c r="AD32" s="118"/>
      <c r="AE32" s="246"/>
      <c r="AF32" s="118"/>
      <c r="AG32" s="246"/>
      <c r="AH32" s="118"/>
      <c r="AI32" s="164">
        <f t="shared" si="3"/>
        <v>0</v>
      </c>
      <c r="AJ32" s="118"/>
      <c r="AK32" s="119">
        <v>0</v>
      </c>
    </row>
    <row r="33" spans="1:38" ht="16.5" customHeight="1" x14ac:dyDescent="0.25">
      <c r="A33" s="262" t="s">
        <v>39</v>
      </c>
      <c r="B33" s="168"/>
      <c r="C33" s="246"/>
      <c r="D33" s="231"/>
      <c r="E33" s="246"/>
      <c r="F33" s="247"/>
      <c r="G33" s="246"/>
      <c r="H33" s="247"/>
      <c r="I33" s="246"/>
      <c r="J33" s="247"/>
      <c r="K33" s="246"/>
      <c r="L33" s="247"/>
      <c r="M33" s="246"/>
      <c r="N33" s="247"/>
      <c r="O33" s="246"/>
      <c r="P33" s="247"/>
      <c r="Q33" s="246"/>
      <c r="R33" s="247"/>
      <c r="S33" s="246"/>
      <c r="T33" s="247"/>
      <c r="U33" s="246"/>
      <c r="V33" s="247"/>
      <c r="W33" s="246"/>
      <c r="X33" s="118"/>
      <c r="Y33" s="246"/>
      <c r="Z33" s="247"/>
      <c r="AA33" s="246"/>
      <c r="AB33" s="118"/>
      <c r="AC33" s="246"/>
      <c r="AD33" s="118"/>
      <c r="AE33" s="246"/>
      <c r="AF33" s="118"/>
      <c r="AG33" s="246"/>
      <c r="AH33" s="118"/>
      <c r="AI33" s="164">
        <f t="shared" si="3"/>
        <v>0</v>
      </c>
      <c r="AJ33" s="118"/>
      <c r="AK33" s="119">
        <v>0</v>
      </c>
    </row>
    <row r="34" spans="1:38" ht="16.5" customHeight="1" x14ac:dyDescent="0.25">
      <c r="A34" s="68" t="s">
        <v>40</v>
      </c>
      <c r="B34" s="168"/>
      <c r="C34" s="246"/>
      <c r="D34" s="231"/>
      <c r="E34" s="246"/>
      <c r="F34" s="247"/>
      <c r="G34" s="246"/>
      <c r="H34" s="247"/>
      <c r="I34" s="246"/>
      <c r="J34" s="247"/>
      <c r="K34" s="246"/>
      <c r="L34" s="247"/>
      <c r="M34" s="246"/>
      <c r="N34" s="247"/>
      <c r="O34" s="246"/>
      <c r="P34" s="247"/>
      <c r="Q34" s="246"/>
      <c r="R34" s="247"/>
      <c r="S34" s="246"/>
      <c r="T34" s="247"/>
      <c r="U34" s="246"/>
      <c r="V34" s="247"/>
      <c r="W34" s="246"/>
      <c r="X34" s="118"/>
      <c r="Y34" s="246"/>
      <c r="Z34" s="247"/>
      <c r="AA34" s="246"/>
      <c r="AB34" s="118"/>
      <c r="AC34" s="246"/>
      <c r="AD34" s="118"/>
      <c r="AE34" s="246"/>
      <c r="AF34" s="118"/>
      <c r="AG34" s="246"/>
      <c r="AH34" s="118"/>
      <c r="AI34" s="164">
        <f t="shared" si="3"/>
        <v>0</v>
      </c>
      <c r="AJ34" s="118"/>
      <c r="AK34" s="119">
        <v>0</v>
      </c>
    </row>
    <row r="35" spans="1:38" ht="17.25" customHeight="1" x14ac:dyDescent="0.25">
      <c r="A35" s="68" t="s">
        <v>41</v>
      </c>
      <c r="B35" s="168"/>
      <c r="C35" s="248"/>
      <c r="D35" s="231"/>
      <c r="E35" s="248"/>
      <c r="F35" s="249"/>
      <c r="G35" s="248"/>
      <c r="H35" s="249"/>
      <c r="I35" s="248"/>
      <c r="J35" s="249"/>
      <c r="K35" s="248"/>
      <c r="L35" s="249"/>
      <c r="M35" s="248"/>
      <c r="N35" s="249"/>
      <c r="O35" s="248"/>
      <c r="P35" s="249"/>
      <c r="Q35" s="246"/>
      <c r="R35" s="249"/>
      <c r="S35" s="248"/>
      <c r="T35" s="249"/>
      <c r="U35" s="248"/>
      <c r="V35" s="249"/>
      <c r="W35" s="248"/>
      <c r="X35" s="118"/>
      <c r="Y35" s="248"/>
      <c r="Z35" s="249"/>
      <c r="AA35" s="248"/>
      <c r="AB35" s="118"/>
      <c r="AC35" s="248"/>
      <c r="AD35" s="118"/>
      <c r="AE35" s="248"/>
      <c r="AF35" s="118"/>
      <c r="AG35" s="248"/>
      <c r="AH35" s="118"/>
      <c r="AI35" s="164">
        <f t="shared" si="3"/>
        <v>0</v>
      </c>
      <c r="AJ35" s="118"/>
      <c r="AK35" s="119">
        <v>0</v>
      </c>
    </row>
    <row r="36" spans="1:38" ht="17.25" customHeight="1" x14ac:dyDescent="0.25">
      <c r="A36" s="68" t="s">
        <v>42</v>
      </c>
      <c r="B36" s="168"/>
      <c r="C36" s="248"/>
      <c r="D36" s="231"/>
      <c r="E36" s="248"/>
      <c r="F36" s="249"/>
      <c r="G36" s="248"/>
      <c r="H36" s="249"/>
      <c r="I36" s="248"/>
      <c r="J36" s="249"/>
      <c r="K36" s="248"/>
      <c r="L36" s="249"/>
      <c r="M36" s="248"/>
      <c r="N36" s="249"/>
      <c r="O36" s="248"/>
      <c r="P36" s="249"/>
      <c r="Q36" s="246"/>
      <c r="R36" s="249"/>
      <c r="S36" s="248"/>
      <c r="T36" s="249"/>
      <c r="U36" s="248"/>
      <c r="V36" s="249"/>
      <c r="W36" s="248"/>
      <c r="X36" s="118"/>
      <c r="Y36" s="248"/>
      <c r="Z36" s="249"/>
      <c r="AA36" s="248"/>
      <c r="AB36" s="118"/>
      <c r="AC36" s="248"/>
      <c r="AD36" s="118"/>
      <c r="AE36" s="248"/>
      <c r="AF36" s="118"/>
      <c r="AG36" s="248"/>
      <c r="AH36" s="118"/>
      <c r="AI36" s="164">
        <f t="shared" si="3"/>
        <v>0</v>
      </c>
      <c r="AJ36" s="118"/>
      <c r="AK36" s="119">
        <v>0</v>
      </c>
    </row>
    <row r="37" spans="1:38" ht="15" x14ac:dyDescent="0.25">
      <c r="A37" s="67"/>
      <c r="B37" s="168"/>
      <c r="C37" s="248"/>
      <c r="D37" s="231"/>
      <c r="E37" s="248"/>
      <c r="F37" s="249"/>
      <c r="G37" s="248"/>
      <c r="H37" s="249"/>
      <c r="I37" s="248"/>
      <c r="J37" s="249"/>
      <c r="K37" s="248"/>
      <c r="L37" s="249"/>
      <c r="M37" s="248"/>
      <c r="N37" s="249"/>
      <c r="O37" s="248"/>
      <c r="P37" s="249"/>
      <c r="Q37" s="246"/>
      <c r="R37" s="249"/>
      <c r="S37" s="248"/>
      <c r="T37" s="249"/>
      <c r="U37" s="248"/>
      <c r="V37" s="249"/>
      <c r="W37" s="248"/>
      <c r="X37" s="118"/>
      <c r="Y37" s="248"/>
      <c r="Z37" s="249"/>
      <c r="AA37" s="248"/>
      <c r="AB37" s="118"/>
      <c r="AC37" s="248"/>
      <c r="AD37" s="118"/>
      <c r="AE37" s="248"/>
      <c r="AF37" s="118"/>
      <c r="AG37" s="248"/>
      <c r="AH37" s="118"/>
      <c r="AI37" s="164">
        <f t="shared" si="3"/>
        <v>0</v>
      </c>
      <c r="AJ37" s="118"/>
      <c r="AK37" s="119">
        <v>0</v>
      </c>
    </row>
    <row r="38" spans="1:38" ht="15.75" thickBot="1" x14ac:dyDescent="0.3">
      <c r="A38" s="84"/>
      <c r="B38" s="168"/>
      <c r="C38" s="248"/>
      <c r="D38" s="231"/>
      <c r="E38" s="248"/>
      <c r="F38" s="249"/>
      <c r="G38" s="248"/>
      <c r="H38" s="249"/>
      <c r="I38" s="248"/>
      <c r="J38" s="249"/>
      <c r="K38" s="248"/>
      <c r="L38" s="249"/>
      <c r="M38" s="248"/>
      <c r="N38" s="249"/>
      <c r="O38" s="248"/>
      <c r="P38" s="249"/>
      <c r="Q38" s="246"/>
      <c r="R38" s="249"/>
      <c r="S38" s="248"/>
      <c r="T38" s="249"/>
      <c r="U38" s="248"/>
      <c r="V38" s="249"/>
      <c r="W38" s="248"/>
      <c r="X38" s="118"/>
      <c r="Y38" s="248"/>
      <c r="Z38" s="249"/>
      <c r="AA38" s="248"/>
      <c r="AB38" s="118"/>
      <c r="AC38" s="248"/>
      <c r="AD38" s="118"/>
      <c r="AE38" s="248"/>
      <c r="AF38" s="118"/>
      <c r="AG38" s="248"/>
      <c r="AH38" s="118"/>
      <c r="AI38" s="164">
        <f t="shared" si="3"/>
        <v>0</v>
      </c>
      <c r="AJ38" s="118"/>
      <c r="AK38" s="119">
        <v>0</v>
      </c>
    </row>
    <row r="39" spans="1:38" ht="16.5" customHeight="1" thickBot="1" x14ac:dyDescent="0.3">
      <c r="A39" s="9" t="s">
        <v>173</v>
      </c>
      <c r="B39" s="168"/>
      <c r="C39" s="120">
        <f>SUM(C28:C38)</f>
        <v>1109</v>
      </c>
      <c r="E39" s="120">
        <f>SUM(E28:E38)</f>
        <v>53</v>
      </c>
      <c r="F39" s="171"/>
      <c r="G39" s="120">
        <f>SUM(G28:G38)</f>
        <v>1036</v>
      </c>
      <c r="H39" s="171"/>
      <c r="I39" s="120">
        <f>SUM(I28:I38)</f>
        <v>55</v>
      </c>
      <c r="J39" s="171"/>
      <c r="K39" s="120">
        <f>SUM(K28:K38)</f>
        <v>2993</v>
      </c>
      <c r="L39" s="171"/>
      <c r="M39" s="120">
        <f>SUM(M28:M38)</f>
        <v>1096</v>
      </c>
      <c r="N39" s="171"/>
      <c r="O39" s="120">
        <f>SUM(O28:O38)</f>
        <v>0</v>
      </c>
      <c r="P39" s="171"/>
      <c r="Q39" s="117">
        <f>SUM(Q28:Q36)</f>
        <v>0</v>
      </c>
      <c r="R39" s="171"/>
      <c r="S39" s="120">
        <f>SUM(S29:S38)</f>
        <v>3226</v>
      </c>
      <c r="T39" s="171"/>
      <c r="U39" s="120">
        <f>SUM(U28:U38)</f>
        <v>8403</v>
      </c>
      <c r="V39" s="171"/>
      <c r="W39" s="120">
        <f>SUM(W29:W38)</f>
        <v>20</v>
      </c>
      <c r="X39" s="118"/>
      <c r="Y39" s="120">
        <f>SUM(Y29:Y38)</f>
        <v>1500.17</v>
      </c>
      <c r="Z39" s="171"/>
      <c r="AA39" s="120">
        <f>SUM(AA29:AA38)</f>
        <v>0</v>
      </c>
      <c r="AB39" s="118"/>
      <c r="AC39" s="120">
        <f>SUM(AC29:AC38)</f>
        <v>0</v>
      </c>
      <c r="AD39" s="118"/>
      <c r="AE39" s="120">
        <f>SUM(AE29:AE38)</f>
        <v>0</v>
      </c>
      <c r="AF39" s="118"/>
      <c r="AG39" s="120">
        <f>SUM(AG29:AG38)</f>
        <v>0</v>
      </c>
      <c r="AH39" s="118"/>
      <c r="AI39" s="117">
        <f>SUM(AI28:AI38)</f>
        <v>19491.169999999998</v>
      </c>
      <c r="AJ39" s="118"/>
      <c r="AK39" s="117">
        <f>SUM(AK28:AK38)</f>
        <v>16911</v>
      </c>
    </row>
    <row r="40" spans="1:38" x14ac:dyDescent="0.2">
      <c r="A40" s="168"/>
      <c r="B40" s="168"/>
      <c r="C40" s="174"/>
      <c r="E40" s="174"/>
      <c r="G40" s="174"/>
      <c r="O40" s="174"/>
      <c r="S40" s="174"/>
      <c r="U40" s="174"/>
      <c r="W40" s="174"/>
      <c r="X40" s="168"/>
      <c r="Y40" s="174"/>
      <c r="Z40" s="174"/>
      <c r="AA40" s="174"/>
      <c r="AB40" s="168"/>
      <c r="AC40" s="174"/>
      <c r="AD40" s="168"/>
      <c r="AE40" s="174"/>
      <c r="AF40" s="168"/>
      <c r="AG40" s="174"/>
      <c r="AH40" s="168"/>
      <c r="AI40" s="190"/>
      <c r="AJ40" s="168"/>
      <c r="AK40" s="168"/>
      <c r="AL40" s="181"/>
    </row>
    <row r="41" spans="1:38" ht="30" customHeight="1" x14ac:dyDescent="0.25">
      <c r="A41" s="55" t="s">
        <v>177</v>
      </c>
      <c r="B41" s="168"/>
      <c r="C41" s="174"/>
      <c r="E41" s="174"/>
      <c r="G41" s="174"/>
      <c r="O41" s="174"/>
      <c r="S41" s="174"/>
      <c r="U41" s="174"/>
      <c r="W41" s="174"/>
      <c r="X41" s="168"/>
      <c r="Y41" s="174"/>
      <c r="Z41" s="174"/>
      <c r="AA41" s="174"/>
      <c r="AB41" s="168"/>
      <c r="AC41" s="174"/>
      <c r="AD41" s="168"/>
      <c r="AE41" s="174"/>
      <c r="AF41" s="168"/>
      <c r="AG41" s="174"/>
      <c r="AH41" s="168"/>
      <c r="AI41" s="168"/>
      <c r="AJ41" s="168"/>
      <c r="AK41" s="168"/>
      <c r="AL41" s="181"/>
    </row>
    <row r="42" spans="1:38" ht="17.25" customHeight="1" x14ac:dyDescent="0.25">
      <c r="A42" s="67" t="s">
        <v>46</v>
      </c>
      <c r="B42" s="168"/>
      <c r="C42" s="119"/>
      <c r="E42" s="119"/>
      <c r="F42" s="173"/>
      <c r="G42" s="119"/>
      <c r="H42" s="173"/>
      <c r="I42" s="119"/>
      <c r="J42" s="173"/>
      <c r="K42" s="119"/>
      <c r="L42" s="173"/>
      <c r="M42" s="119"/>
      <c r="N42" s="173"/>
      <c r="O42" s="119"/>
      <c r="P42" s="173"/>
      <c r="Q42" s="119"/>
      <c r="R42" s="173"/>
      <c r="S42" s="119"/>
      <c r="T42" s="173"/>
      <c r="U42" s="119"/>
      <c r="V42" s="173"/>
      <c r="W42" s="119"/>
      <c r="X42" s="118"/>
      <c r="Y42" s="119"/>
      <c r="Z42" s="173"/>
      <c r="AA42" s="119"/>
      <c r="AB42" s="118"/>
      <c r="AC42" s="119"/>
      <c r="AD42" s="118"/>
      <c r="AE42" s="119"/>
      <c r="AF42" s="118"/>
      <c r="AG42" s="119"/>
      <c r="AH42" s="118"/>
      <c r="AI42" s="164">
        <f>SUM(C42:AG42)</f>
        <v>0</v>
      </c>
      <c r="AJ42" s="118"/>
      <c r="AK42" s="119"/>
    </row>
    <row r="43" spans="1:38" ht="16.5" customHeight="1" x14ac:dyDescent="0.25">
      <c r="A43" s="67" t="s">
        <v>47</v>
      </c>
      <c r="B43" s="168"/>
      <c r="C43" s="119"/>
      <c r="E43" s="119"/>
      <c r="F43" s="173"/>
      <c r="G43" s="119"/>
      <c r="H43" s="173"/>
      <c r="I43" s="119"/>
      <c r="J43" s="173"/>
      <c r="K43" s="119"/>
      <c r="L43" s="173"/>
      <c r="M43" s="119"/>
      <c r="N43" s="173"/>
      <c r="O43" s="119"/>
      <c r="P43" s="173"/>
      <c r="Q43" s="119"/>
      <c r="R43" s="173"/>
      <c r="S43" s="119"/>
      <c r="T43" s="173"/>
      <c r="U43" s="119"/>
      <c r="V43" s="173"/>
      <c r="W43" s="119"/>
      <c r="X43" s="118"/>
      <c r="Y43" s="119"/>
      <c r="Z43" s="173"/>
      <c r="AA43" s="119"/>
      <c r="AB43" s="118"/>
      <c r="AC43" s="119"/>
      <c r="AD43" s="118"/>
      <c r="AE43" s="119"/>
      <c r="AF43" s="118"/>
      <c r="AG43" s="119"/>
      <c r="AH43" s="118"/>
      <c r="AI43" s="164">
        <f>SUM(C43:AG43)</f>
        <v>0</v>
      </c>
      <c r="AJ43" s="118"/>
      <c r="AK43" s="119"/>
    </row>
    <row r="44" spans="1:38" ht="16.5" customHeight="1" x14ac:dyDescent="0.25">
      <c r="A44" s="9" t="s">
        <v>178</v>
      </c>
      <c r="B44" s="168"/>
      <c r="C44" s="120">
        <f>C42+C43</f>
        <v>0</v>
      </c>
      <c r="E44" s="120">
        <f>E42+E43</f>
        <v>0</v>
      </c>
      <c r="F44" s="171"/>
      <c r="G44" s="120">
        <f>G42+G43</f>
        <v>0</v>
      </c>
      <c r="H44" s="171"/>
      <c r="I44" s="120">
        <f>I42+I43</f>
        <v>0</v>
      </c>
      <c r="J44" s="171"/>
      <c r="K44" s="120">
        <f>K42+K43</f>
        <v>0</v>
      </c>
      <c r="L44" s="171"/>
      <c r="M44" s="120">
        <f>M42+M43</f>
        <v>0</v>
      </c>
      <c r="N44" s="171"/>
      <c r="O44" s="120">
        <f>O42+O43</f>
        <v>0</v>
      </c>
      <c r="P44" s="171"/>
      <c r="Q44" s="117">
        <f>Q42+Q43</f>
        <v>0</v>
      </c>
      <c r="R44" s="171"/>
      <c r="S44" s="120">
        <f>S42+S43</f>
        <v>0</v>
      </c>
      <c r="T44" s="171"/>
      <c r="U44" s="120">
        <f>U42+U43</f>
        <v>0</v>
      </c>
      <c r="V44" s="171"/>
      <c r="W44" s="120">
        <f>W42+W43</f>
        <v>0</v>
      </c>
      <c r="X44" s="118"/>
      <c r="Y44" s="120">
        <f>Y42+Y43</f>
        <v>0</v>
      </c>
      <c r="Z44" s="171"/>
      <c r="AA44" s="120">
        <f>AA42+AA43</f>
        <v>0</v>
      </c>
      <c r="AB44" s="118"/>
      <c r="AC44" s="120">
        <f>AC42+AC43</f>
        <v>0</v>
      </c>
      <c r="AD44" s="118"/>
      <c r="AE44" s="120">
        <f>AE42+AE43</f>
        <v>0</v>
      </c>
      <c r="AF44" s="118"/>
      <c r="AG44" s="120">
        <f>AG42+AG43</f>
        <v>0</v>
      </c>
      <c r="AH44" s="118"/>
      <c r="AI44" s="117">
        <f>AI42+AI43</f>
        <v>0</v>
      </c>
      <c r="AJ44" s="118"/>
      <c r="AK44" s="117">
        <f>AK42+AK43</f>
        <v>0</v>
      </c>
    </row>
    <row r="45" spans="1:38" ht="17.25" customHeight="1" x14ac:dyDescent="0.2">
      <c r="A45" s="168"/>
      <c r="B45" s="168"/>
      <c r="C45" s="101"/>
      <c r="E45" s="101"/>
      <c r="G45" s="101"/>
      <c r="O45" s="101"/>
      <c r="S45" s="101"/>
      <c r="U45" s="101"/>
      <c r="W45" s="101"/>
      <c r="X45" s="100"/>
      <c r="Y45" s="101"/>
      <c r="Z45" s="101"/>
      <c r="AA45" s="101"/>
      <c r="AB45" s="100"/>
      <c r="AC45" s="101"/>
      <c r="AD45" s="100"/>
      <c r="AE45" s="101"/>
      <c r="AF45" s="100"/>
      <c r="AG45" s="101"/>
      <c r="AH45" s="100"/>
      <c r="AI45" s="190">
        <v>0</v>
      </c>
      <c r="AJ45" s="100"/>
      <c r="AK45" s="100"/>
    </row>
    <row r="46" spans="1:38" ht="16.5" customHeight="1" x14ac:dyDescent="0.25">
      <c r="A46" s="85" t="s">
        <v>49</v>
      </c>
      <c r="B46" s="168"/>
      <c r="C46" s="117">
        <f>+C44+C39</f>
        <v>1109</v>
      </c>
      <c r="E46" s="117">
        <f>+E44+E39</f>
        <v>53</v>
      </c>
      <c r="F46" s="171"/>
      <c r="G46" s="117">
        <f>+G44+G39</f>
        <v>1036</v>
      </c>
      <c r="H46" s="171"/>
      <c r="I46" s="117">
        <f>+I44+I39</f>
        <v>55</v>
      </c>
      <c r="J46" s="171"/>
      <c r="K46" s="117">
        <f>+K44+K39</f>
        <v>2993</v>
      </c>
      <c r="L46" s="171"/>
      <c r="M46" s="117">
        <f>+M44+M39</f>
        <v>1096</v>
      </c>
      <c r="N46" s="171"/>
      <c r="O46" s="117">
        <f>+O44+O39</f>
        <v>0</v>
      </c>
      <c r="P46" s="171"/>
      <c r="Q46" s="117">
        <f>+Q44+Q39</f>
        <v>0</v>
      </c>
      <c r="R46" s="171"/>
      <c r="S46" s="117">
        <f>+S44+S39</f>
        <v>3226</v>
      </c>
      <c r="T46" s="171"/>
      <c r="U46" s="117">
        <f>+U44+U39</f>
        <v>8403</v>
      </c>
      <c r="V46" s="171"/>
      <c r="W46" s="117">
        <f>+W44+W39</f>
        <v>20</v>
      </c>
      <c r="X46" s="118"/>
      <c r="Y46" s="117">
        <f>+Y44+Y39</f>
        <v>1500.17</v>
      </c>
      <c r="Z46" s="171"/>
      <c r="AA46" s="117">
        <f>+AA44+AA39</f>
        <v>0</v>
      </c>
      <c r="AB46" s="118"/>
      <c r="AC46" s="117">
        <f>+AC44+AC39</f>
        <v>0</v>
      </c>
      <c r="AD46" s="118"/>
      <c r="AE46" s="117">
        <f>+AE44+AE39</f>
        <v>0</v>
      </c>
      <c r="AF46" s="118"/>
      <c r="AG46" s="117">
        <f>+AG44+AG39</f>
        <v>0</v>
      </c>
      <c r="AH46" s="118"/>
      <c r="AI46" s="117">
        <f>+AI44+AI39</f>
        <v>19491.169999999998</v>
      </c>
      <c r="AJ46" s="118"/>
      <c r="AK46" s="117">
        <f>+AK44+AK39</f>
        <v>16911</v>
      </c>
      <c r="AL46" s="251"/>
    </row>
    <row r="47" spans="1:38" ht="17.25" customHeight="1" x14ac:dyDescent="0.2">
      <c r="A47" s="168"/>
      <c r="B47" s="168"/>
      <c r="C47" s="101"/>
      <c r="E47" s="101"/>
      <c r="G47" s="101"/>
      <c r="O47" s="101"/>
      <c r="S47" s="101"/>
      <c r="U47" s="101"/>
      <c r="W47" s="101"/>
      <c r="X47" s="100"/>
      <c r="Y47" s="101"/>
      <c r="Z47" s="101"/>
      <c r="AA47" s="101"/>
      <c r="AB47" s="100"/>
      <c r="AC47" s="101"/>
      <c r="AD47" s="100"/>
      <c r="AE47" s="101"/>
      <c r="AF47" s="100"/>
      <c r="AG47" s="101"/>
      <c r="AH47" s="100"/>
      <c r="AI47" s="190"/>
      <c r="AJ47" s="100"/>
      <c r="AK47" s="100"/>
      <c r="AL47" s="181"/>
    </row>
    <row r="48" spans="1:38" ht="18.75" customHeight="1" x14ac:dyDescent="0.25">
      <c r="A48" s="33" t="s">
        <v>50</v>
      </c>
      <c r="B48" s="168"/>
      <c r="C48" s="115">
        <f>+C24-C46</f>
        <v>-109</v>
      </c>
      <c r="E48" s="115">
        <f>+E24-E46</f>
        <v>-53</v>
      </c>
      <c r="F48" s="175"/>
      <c r="G48" s="115">
        <f>+G24-G46</f>
        <v>-1036</v>
      </c>
      <c r="H48" s="175"/>
      <c r="I48" s="115">
        <f>+I24-I46</f>
        <v>-55</v>
      </c>
      <c r="J48" s="175"/>
      <c r="K48" s="115">
        <f>+K24-K46</f>
        <v>7</v>
      </c>
      <c r="L48" s="175"/>
      <c r="M48" s="115">
        <f>+M24-M46</f>
        <v>-3</v>
      </c>
      <c r="N48" s="175"/>
      <c r="O48" s="115">
        <f>+O24-O46</f>
        <v>1950</v>
      </c>
      <c r="P48" s="175"/>
      <c r="Q48" s="115">
        <f>+Q24-Q46</f>
        <v>1000</v>
      </c>
      <c r="R48" s="175"/>
      <c r="S48" s="115">
        <f>+S24-S46</f>
        <v>-1062</v>
      </c>
      <c r="T48" s="175"/>
      <c r="U48" s="115">
        <f>+U24-U46</f>
        <v>-3038</v>
      </c>
      <c r="V48" s="175"/>
      <c r="W48" s="115">
        <f>+W24-W46</f>
        <v>20</v>
      </c>
      <c r="X48" s="116"/>
      <c r="Y48" s="115">
        <f>+Y24-Y46</f>
        <v>-0.17000000000007276</v>
      </c>
      <c r="Z48" s="175"/>
      <c r="AA48" s="115">
        <f>+AA24-AA46</f>
        <v>100</v>
      </c>
      <c r="AB48" s="116"/>
      <c r="AC48" s="115">
        <f>+AC24-AC46</f>
        <v>0</v>
      </c>
      <c r="AD48" s="116"/>
      <c r="AE48" s="115">
        <f>+AE24-AE46</f>
        <v>0</v>
      </c>
      <c r="AF48" s="116"/>
      <c r="AG48" s="115">
        <f>+AG24-AG46</f>
        <v>0</v>
      </c>
      <c r="AH48" s="116"/>
      <c r="AI48" s="115">
        <f>+AI24-AI46</f>
        <v>-2279.1699999999983</v>
      </c>
      <c r="AJ48" s="116"/>
      <c r="AK48" s="115">
        <f>+AK24-AK46</f>
        <v>-3774</v>
      </c>
    </row>
    <row r="49" spans="1:38" ht="14.25" customHeight="1" x14ac:dyDescent="0.25">
      <c r="A49" s="33"/>
      <c r="B49" s="168"/>
      <c r="C49" s="108"/>
      <c r="E49" s="108"/>
      <c r="F49" s="108"/>
      <c r="G49" s="108"/>
      <c r="H49" s="108"/>
      <c r="I49" s="108"/>
      <c r="J49" s="108"/>
      <c r="K49" s="108"/>
      <c r="L49" s="108"/>
      <c r="M49" s="108"/>
      <c r="N49" s="108"/>
      <c r="O49" s="108"/>
      <c r="P49" s="108"/>
      <c r="Q49" s="108"/>
      <c r="R49" s="108"/>
      <c r="S49" s="108"/>
      <c r="T49" s="108"/>
      <c r="U49" s="108"/>
      <c r="V49" s="108"/>
      <c r="W49" s="108"/>
      <c r="X49" s="116"/>
      <c r="Y49" s="108"/>
      <c r="Z49" s="108"/>
      <c r="AA49" s="108"/>
      <c r="AB49" s="116"/>
      <c r="AC49" s="108"/>
      <c r="AD49" s="116"/>
      <c r="AE49" s="108"/>
      <c r="AF49" s="116"/>
      <c r="AG49" s="108"/>
      <c r="AH49" s="116"/>
      <c r="AI49" s="162"/>
      <c r="AJ49" s="116"/>
      <c r="AK49" s="162"/>
    </row>
    <row r="50" spans="1:38" ht="18.75" customHeight="1" x14ac:dyDescent="0.25">
      <c r="A50" s="76" t="s">
        <v>179</v>
      </c>
      <c r="B50" s="168"/>
      <c r="C50" s="115">
        <v>10</v>
      </c>
      <c r="D50" s="100"/>
      <c r="E50" s="115">
        <v>1</v>
      </c>
      <c r="F50" s="176"/>
      <c r="G50" s="115">
        <v>36</v>
      </c>
      <c r="H50" s="176"/>
      <c r="I50" s="115">
        <v>-2</v>
      </c>
      <c r="J50" s="176"/>
      <c r="K50" s="115">
        <v>-7</v>
      </c>
      <c r="L50" s="175"/>
      <c r="M50" s="115">
        <v>3</v>
      </c>
      <c r="N50" s="176"/>
      <c r="O50" s="115"/>
      <c r="P50" s="176"/>
      <c r="Q50" s="163"/>
      <c r="R50" s="176"/>
      <c r="S50" s="115">
        <v>57</v>
      </c>
      <c r="T50" s="176"/>
      <c r="U50" s="115">
        <v>-26</v>
      </c>
      <c r="V50" s="176"/>
      <c r="W50" s="115"/>
      <c r="X50" s="116"/>
      <c r="Y50" s="115">
        <v>0.17</v>
      </c>
      <c r="Z50" s="175"/>
      <c r="AA50" s="115">
        <v>-100</v>
      </c>
      <c r="AB50" s="116"/>
      <c r="AC50" s="115"/>
      <c r="AD50" s="116"/>
      <c r="AE50" s="115"/>
      <c r="AF50" s="116"/>
      <c r="AG50" s="115"/>
      <c r="AH50" s="116"/>
      <c r="AI50" s="163">
        <f>SUM(C50:AG50)</f>
        <v>-27.83</v>
      </c>
      <c r="AJ50" s="116"/>
      <c r="AK50" s="163"/>
    </row>
    <row r="51" spans="1:38" ht="14.25" customHeight="1" x14ac:dyDescent="0.25">
      <c r="A51" s="76"/>
      <c r="B51" s="168"/>
      <c r="C51" s="108"/>
      <c r="E51" s="108"/>
      <c r="F51" s="135"/>
      <c r="G51" s="108"/>
      <c r="H51" s="135"/>
      <c r="I51" s="134"/>
      <c r="J51" s="135"/>
      <c r="K51" s="134"/>
      <c r="L51" s="134"/>
      <c r="M51" s="134"/>
      <c r="N51" s="135"/>
      <c r="O51" s="108"/>
      <c r="P51" s="135"/>
      <c r="Q51" s="135"/>
      <c r="R51" s="135"/>
      <c r="S51" s="108"/>
      <c r="T51" s="135"/>
      <c r="U51" s="108"/>
      <c r="V51" s="135"/>
      <c r="W51" s="108"/>
      <c r="X51" s="116"/>
      <c r="Y51" s="108"/>
      <c r="Z51" s="108"/>
      <c r="AA51" s="108"/>
      <c r="AB51" s="116"/>
      <c r="AC51" s="108"/>
      <c r="AD51" s="116"/>
      <c r="AE51" s="108"/>
      <c r="AF51" s="116"/>
      <c r="AG51" s="108"/>
      <c r="AH51" s="116"/>
      <c r="AI51" s="116"/>
      <c r="AJ51" s="116"/>
      <c r="AK51" s="116"/>
    </row>
    <row r="52" spans="1:38" ht="18.75" customHeight="1" x14ac:dyDescent="0.25">
      <c r="A52" s="9" t="s">
        <v>52</v>
      </c>
      <c r="B52" s="168"/>
      <c r="C52" s="115">
        <f>C48+C50</f>
        <v>-99</v>
      </c>
      <c r="E52" s="115">
        <f>E48+E50</f>
        <v>-52</v>
      </c>
      <c r="F52" s="175"/>
      <c r="G52" s="115">
        <f>G48+G50</f>
        <v>-1000</v>
      </c>
      <c r="H52" s="175"/>
      <c r="I52" s="115">
        <f>I48+I50</f>
        <v>-57</v>
      </c>
      <c r="J52" s="175"/>
      <c r="K52" s="115">
        <f>K48+K50</f>
        <v>0</v>
      </c>
      <c r="L52" s="175"/>
      <c r="M52" s="115">
        <f>M48+M50</f>
        <v>0</v>
      </c>
      <c r="N52" s="175"/>
      <c r="O52" s="115">
        <f>O48+O50</f>
        <v>1950</v>
      </c>
      <c r="P52" s="175"/>
      <c r="Q52" s="115">
        <f>Q48+Q50</f>
        <v>1000</v>
      </c>
      <c r="R52" s="175"/>
      <c r="S52" s="115">
        <f>S48+S50</f>
        <v>-1005</v>
      </c>
      <c r="T52" s="175"/>
      <c r="U52" s="115">
        <f>U48+U50</f>
        <v>-3064</v>
      </c>
      <c r="V52" s="175"/>
      <c r="W52" s="115">
        <f>W48+W50</f>
        <v>20</v>
      </c>
      <c r="X52" s="116"/>
      <c r="Y52" s="115">
        <f>Y48+Y50</f>
        <v>-7.2747363688563382E-14</v>
      </c>
      <c r="Z52" s="175"/>
      <c r="AA52" s="115">
        <f>AA48+AA50</f>
        <v>0</v>
      </c>
      <c r="AB52" s="116"/>
      <c r="AC52" s="115">
        <f>AC48+AC50</f>
        <v>0</v>
      </c>
      <c r="AD52" s="116"/>
      <c r="AE52" s="115">
        <f>AE48+AE50</f>
        <v>0</v>
      </c>
      <c r="AF52" s="116"/>
      <c r="AG52" s="115">
        <f>AG48+AG50</f>
        <v>0</v>
      </c>
      <c r="AH52" s="116"/>
      <c r="AI52" s="115">
        <f>AI48+AI50</f>
        <v>-2306.9999999999982</v>
      </c>
      <c r="AJ52" s="116"/>
      <c r="AK52" s="115">
        <f>AK48+AK50</f>
        <v>-3774</v>
      </c>
    </row>
    <row r="53" spans="1:38" x14ac:dyDescent="0.2">
      <c r="A53" s="168"/>
      <c r="B53" s="168"/>
      <c r="C53" s="174"/>
      <c r="E53" s="174"/>
      <c r="G53" s="174"/>
      <c r="O53" s="174"/>
      <c r="S53" s="174"/>
      <c r="U53" s="174"/>
      <c r="W53" s="174"/>
      <c r="X53" s="168"/>
      <c r="Y53" s="174"/>
      <c r="Z53" s="174"/>
      <c r="AA53" s="174"/>
      <c r="AB53" s="168"/>
      <c r="AC53" s="174"/>
      <c r="AD53" s="168"/>
      <c r="AE53" s="174"/>
      <c r="AF53" s="168"/>
      <c r="AG53" s="174"/>
      <c r="AH53" s="168"/>
      <c r="AI53" s="190"/>
      <c r="AJ53" s="168"/>
      <c r="AK53" s="168"/>
      <c r="AL53" s="181"/>
    </row>
    <row r="55" spans="1:38" ht="15.75" x14ac:dyDescent="0.25">
      <c r="A55" s="136" t="s">
        <v>180</v>
      </c>
    </row>
    <row r="56" spans="1:38" ht="12.75" customHeight="1" x14ac:dyDescent="0.2">
      <c r="B56" s="253"/>
      <c r="C56" s="253"/>
      <c r="D56" s="253"/>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254"/>
    </row>
    <row r="57" spans="1:38" ht="206.25" customHeight="1" x14ac:dyDescent="0.2">
      <c r="A57" s="409" t="s">
        <v>199</v>
      </c>
      <c r="B57" s="410"/>
      <c r="C57" s="410"/>
      <c r="D57" s="410"/>
      <c r="E57" s="410"/>
      <c r="F57" s="410"/>
      <c r="G57" s="410"/>
      <c r="H57" s="410"/>
      <c r="I57" s="410"/>
      <c r="J57" s="410"/>
      <c r="K57" s="410"/>
      <c r="L57" s="410"/>
      <c r="M57" s="410"/>
      <c r="N57" s="410"/>
      <c r="O57" s="410"/>
      <c r="P57" s="410"/>
      <c r="Q57" s="410"/>
      <c r="R57" s="410"/>
      <c r="S57" s="410"/>
      <c r="T57" s="410"/>
      <c r="U57" s="410"/>
      <c r="V57" s="410"/>
      <c r="W57" s="410"/>
      <c r="X57" s="410"/>
      <c r="Y57" s="410"/>
      <c r="Z57" s="410"/>
      <c r="AA57" s="410"/>
      <c r="AB57" s="410"/>
      <c r="AC57" s="410"/>
      <c r="AD57" s="410"/>
      <c r="AE57" s="410"/>
      <c r="AF57" s="410"/>
      <c r="AG57" s="410"/>
      <c r="AH57" s="410"/>
      <c r="AI57" s="410"/>
      <c r="AJ57" s="410"/>
      <c r="AK57" s="411"/>
    </row>
  </sheetData>
  <mergeCells count="1">
    <mergeCell ref="A57:AK57"/>
  </mergeCells>
  <phoneticPr fontId="14" type="noConversion"/>
  <pageMargins left="0.75" right="0.75" top="1" bottom="1" header="0.5" footer="0.5"/>
  <pageSetup paperSize="9" scale="65" fitToWidth="0" fitToHeight="0" orientation="landscape" r:id="rId1"/>
  <headerFooter alignWithMargins="0">
    <oddHeader>&amp;LAPPENDIX 2</oddHeader>
    <oddFooter>&amp;L&amp;F&amp;C&amp;D&amp;RDecember  2007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66"/>
  <sheetViews>
    <sheetView zoomScale="70" zoomScaleNormal="70" zoomScalePageLayoutView="70" workbookViewId="0"/>
  </sheetViews>
  <sheetFormatPr defaultColWidth="9.140625" defaultRowHeight="12.75" x14ac:dyDescent="0.2"/>
  <cols>
    <col min="1" max="1" width="49" style="1" customWidth="1"/>
    <col min="2" max="2" width="1.5703125" style="1" customWidth="1"/>
    <col min="3" max="3" width="15.42578125" style="168" customWidth="1"/>
    <col min="4" max="4" width="2.5703125" style="168" customWidth="1"/>
    <col min="5" max="5" width="15.42578125" style="174" customWidth="1"/>
    <col min="6" max="6" width="1.7109375" style="168" customWidth="1"/>
    <col min="7" max="7" width="15.42578125" style="168" customWidth="1"/>
    <col min="8" max="8" width="1.7109375" style="168" customWidth="1"/>
    <col min="9" max="9" width="15.42578125" style="168" customWidth="1"/>
    <col min="10" max="10" width="1.42578125" style="168" customWidth="1"/>
    <col min="11" max="11" width="15.42578125" style="168" customWidth="1"/>
    <col min="12" max="12" width="2.140625" style="168" customWidth="1"/>
    <col min="13" max="13" width="15.42578125" style="168" customWidth="1"/>
    <col min="14" max="14" width="2.140625" style="168" customWidth="1"/>
    <col min="15" max="15" width="15.42578125" style="168" customWidth="1"/>
    <col min="16" max="16" width="2.140625" style="168" customWidth="1"/>
    <col min="17" max="17" width="15.42578125" style="168" customWidth="1"/>
    <col min="18" max="18" width="2.7109375" style="168" customWidth="1"/>
    <col min="19" max="19" width="15.42578125" style="168" customWidth="1"/>
    <col min="20" max="20" width="3" style="168" customWidth="1"/>
    <col min="21" max="21" width="14.7109375" style="1" customWidth="1"/>
    <col min="22" max="22" width="1.7109375" style="1" customWidth="1"/>
    <col min="23" max="23" width="14.7109375" style="1" customWidth="1"/>
    <col min="24" max="16384" width="9.140625" style="1"/>
  </cols>
  <sheetData>
    <row r="1" spans="1:28" ht="27.75" customHeight="1" x14ac:dyDescent="0.3">
      <c r="A1" s="168"/>
      <c r="B1" s="168"/>
      <c r="E1" s="168"/>
      <c r="U1" s="402" t="str">
        <f>'R&amp;P Accounts'!L2</f>
        <v>SC091837</v>
      </c>
      <c r="V1" s="402"/>
      <c r="W1" s="402"/>
      <c r="X1" s="168"/>
      <c r="Y1" s="168"/>
      <c r="Z1" s="168"/>
      <c r="AA1" s="168"/>
      <c r="AB1" s="168"/>
    </row>
    <row r="2" spans="1:28" ht="10.5" customHeight="1" x14ac:dyDescent="0.2">
      <c r="A2" s="354"/>
      <c r="B2" s="354"/>
      <c r="C2" s="354"/>
      <c r="D2" s="354"/>
      <c r="E2" s="354"/>
      <c r="F2" s="354"/>
      <c r="G2" s="354"/>
      <c r="H2" s="354"/>
      <c r="I2" s="354"/>
      <c r="J2" s="354"/>
      <c r="K2" s="354"/>
      <c r="L2" s="354"/>
      <c r="M2" s="354"/>
      <c r="N2" s="354"/>
      <c r="O2" s="354"/>
      <c r="P2" s="354"/>
      <c r="Q2" s="354"/>
      <c r="R2" s="354"/>
      <c r="S2" s="354"/>
      <c r="T2" s="354"/>
      <c r="U2" s="354"/>
      <c r="V2" s="354"/>
      <c r="W2" s="168"/>
      <c r="X2" s="168"/>
      <c r="Y2" s="168"/>
      <c r="Z2" s="168"/>
      <c r="AA2" s="168"/>
      <c r="AB2" s="168"/>
    </row>
    <row r="3" spans="1:28" s="38" customFormat="1" ht="26.25" customHeight="1" x14ac:dyDescent="0.2">
      <c r="A3" s="35" t="s">
        <v>181</v>
      </c>
      <c r="B3" s="35"/>
      <c r="C3" s="35"/>
      <c r="D3" s="35"/>
      <c r="E3" s="169"/>
      <c r="F3" s="35"/>
      <c r="G3" s="35"/>
      <c r="H3" s="35"/>
      <c r="I3" s="35"/>
      <c r="J3" s="35"/>
      <c r="K3" s="35"/>
      <c r="L3" s="35"/>
      <c r="M3" s="35"/>
      <c r="N3" s="35"/>
      <c r="O3" s="35"/>
      <c r="P3" s="35"/>
      <c r="Q3" s="35"/>
      <c r="R3" s="35"/>
      <c r="S3" s="35"/>
      <c r="T3" s="35"/>
      <c r="U3" s="282"/>
      <c r="V3" s="63"/>
      <c r="W3" s="186"/>
      <c r="X3" s="188"/>
      <c r="Y3" s="188"/>
      <c r="Z3" s="188"/>
      <c r="AA3" s="188"/>
      <c r="AB3" s="188"/>
    </row>
    <row r="4" spans="1:28" ht="15" customHeight="1" x14ac:dyDescent="0.2">
      <c r="A4" s="354"/>
      <c r="B4" s="354"/>
      <c r="C4" s="354"/>
      <c r="D4" s="354"/>
      <c r="E4" s="354"/>
      <c r="F4" s="354"/>
      <c r="G4" s="354"/>
      <c r="H4" s="354"/>
      <c r="I4" s="354"/>
      <c r="J4" s="354"/>
      <c r="K4" s="354"/>
      <c r="L4" s="354"/>
      <c r="M4" s="354"/>
      <c r="N4" s="354"/>
      <c r="O4" s="354"/>
      <c r="P4" s="354"/>
      <c r="Q4" s="354"/>
      <c r="R4" s="354"/>
      <c r="S4" s="354"/>
      <c r="T4" s="354"/>
      <c r="U4" s="354"/>
      <c r="V4" s="354"/>
      <c r="W4" s="168"/>
      <c r="X4" s="168"/>
      <c r="Y4" s="168"/>
      <c r="Z4" s="168"/>
      <c r="AA4" s="168"/>
      <c r="AB4" s="168"/>
    </row>
    <row r="5" spans="1:28" ht="20.100000000000001" customHeight="1" x14ac:dyDescent="0.2">
      <c r="A5" s="401" t="s">
        <v>182</v>
      </c>
      <c r="B5" s="401"/>
      <c r="C5" s="401"/>
      <c r="D5" s="401"/>
      <c r="E5" s="401"/>
      <c r="F5" s="401"/>
      <c r="G5" s="401"/>
      <c r="H5" s="401"/>
      <c r="I5" s="401"/>
      <c r="J5" s="401"/>
      <c r="K5" s="401"/>
      <c r="L5" s="401"/>
      <c r="M5" s="401"/>
      <c r="N5" s="401"/>
      <c r="O5" s="401"/>
      <c r="P5" s="270"/>
      <c r="Q5" s="270"/>
      <c r="R5" s="270"/>
      <c r="S5" s="270"/>
      <c r="T5" s="270"/>
      <c r="U5" s="65"/>
      <c r="V5" s="65"/>
      <c r="W5" s="168"/>
      <c r="X5" s="168"/>
      <c r="Y5" s="168"/>
      <c r="Z5" s="168"/>
      <c r="AA5" s="168"/>
      <c r="AB5" s="168"/>
    </row>
    <row r="6" spans="1:28" ht="54" customHeight="1" x14ac:dyDescent="0.2">
      <c r="A6" s="281"/>
      <c r="B6" s="281"/>
      <c r="C6" s="170" t="s">
        <v>183</v>
      </c>
      <c r="D6" s="170"/>
      <c r="E6" s="170" t="s">
        <v>184</v>
      </c>
      <c r="F6" s="170"/>
      <c r="G6" s="170" t="s">
        <v>185</v>
      </c>
      <c r="H6" s="170"/>
      <c r="I6" s="170" t="s">
        <v>186</v>
      </c>
      <c r="J6" s="177"/>
      <c r="K6" s="170" t="s">
        <v>187</v>
      </c>
      <c r="L6" s="170"/>
      <c r="M6" s="170" t="s">
        <v>188</v>
      </c>
      <c r="N6" s="170"/>
      <c r="O6" s="170" t="s">
        <v>189</v>
      </c>
      <c r="P6" s="170"/>
      <c r="Q6" s="170" t="s">
        <v>190</v>
      </c>
      <c r="R6" s="170"/>
      <c r="S6" s="170" t="s">
        <v>191</v>
      </c>
      <c r="T6" s="170"/>
      <c r="U6" s="168"/>
      <c r="V6" s="168"/>
      <c r="W6" s="168"/>
      <c r="X6" s="168"/>
      <c r="Y6" s="168"/>
      <c r="Z6" s="168"/>
      <c r="AA6" s="168"/>
      <c r="AB6" s="168"/>
    </row>
    <row r="7" spans="1:28" ht="63.75" x14ac:dyDescent="0.2">
      <c r="A7" s="281"/>
      <c r="B7" s="281"/>
      <c r="C7" s="195" t="s">
        <v>192</v>
      </c>
      <c r="D7" s="86"/>
      <c r="E7" s="195" t="s">
        <v>193</v>
      </c>
      <c r="F7" s="86"/>
      <c r="G7" s="195" t="s">
        <v>194</v>
      </c>
      <c r="H7" s="86"/>
      <c r="I7" s="195" t="s">
        <v>133</v>
      </c>
      <c r="J7" s="86"/>
      <c r="K7" s="195"/>
      <c r="L7" s="86"/>
      <c r="M7" s="195"/>
      <c r="N7" s="86"/>
      <c r="O7" s="195"/>
      <c r="P7" s="86"/>
      <c r="Q7" s="86"/>
      <c r="R7" s="86"/>
      <c r="S7" s="195"/>
      <c r="T7" s="195"/>
      <c r="U7" s="86" t="s">
        <v>195</v>
      </c>
      <c r="V7" s="65"/>
      <c r="W7" s="87" t="s">
        <v>196</v>
      </c>
      <c r="X7" s="168"/>
      <c r="Y7" s="168"/>
      <c r="Z7" s="168"/>
      <c r="AA7" s="168"/>
      <c r="AB7" s="168"/>
    </row>
    <row r="8" spans="1:28" ht="19.5" customHeight="1" x14ac:dyDescent="0.2">
      <c r="A8" s="82" t="s">
        <v>172</v>
      </c>
      <c r="B8" s="274"/>
      <c r="C8" s="274"/>
      <c r="D8" s="274"/>
      <c r="E8" s="274"/>
      <c r="F8" s="274"/>
      <c r="G8" s="274"/>
      <c r="H8" s="274"/>
      <c r="I8" s="274"/>
      <c r="J8" s="274"/>
      <c r="K8" s="274"/>
      <c r="L8" s="274"/>
      <c r="M8" s="274"/>
      <c r="N8" s="274"/>
      <c r="O8" s="274"/>
      <c r="P8" s="274"/>
      <c r="Q8" s="274"/>
      <c r="R8" s="274"/>
      <c r="S8" s="274"/>
      <c r="T8" s="274"/>
      <c r="U8" s="274"/>
      <c r="V8" s="274"/>
      <c r="W8" s="168"/>
      <c r="X8" s="168"/>
      <c r="Y8" s="168"/>
      <c r="Z8" s="168"/>
      <c r="AA8" s="168"/>
      <c r="AB8" s="168"/>
    </row>
    <row r="9" spans="1:28" ht="17.25" customHeight="1" x14ac:dyDescent="0.25">
      <c r="A9" s="66" t="s">
        <v>18</v>
      </c>
      <c r="B9" s="168"/>
      <c r="C9" s="233"/>
      <c r="D9" s="233"/>
      <c r="E9" s="233"/>
      <c r="F9" s="232"/>
      <c r="G9" s="233"/>
      <c r="H9" s="232"/>
      <c r="I9" s="233"/>
      <c r="J9" s="227"/>
      <c r="K9" s="230"/>
      <c r="L9" s="232"/>
      <c r="M9" s="233"/>
      <c r="N9" s="232"/>
      <c r="O9" s="233"/>
      <c r="P9" s="164"/>
      <c r="Q9" s="164"/>
      <c r="R9" s="164"/>
      <c r="S9" s="164"/>
      <c r="T9" s="164"/>
      <c r="U9" s="164">
        <f>SUM(C9:O9)</f>
        <v>0</v>
      </c>
      <c r="V9" s="129"/>
      <c r="W9" s="164">
        <v>0</v>
      </c>
      <c r="X9" s="168"/>
      <c r="Y9" s="168"/>
      <c r="Z9" s="168"/>
      <c r="AA9" s="168"/>
      <c r="AB9" s="168"/>
    </row>
    <row r="10" spans="1:28" ht="17.25" customHeight="1" x14ac:dyDescent="0.25">
      <c r="A10" s="66" t="s">
        <v>19</v>
      </c>
      <c r="B10" s="280"/>
      <c r="C10" s="238"/>
      <c r="D10" s="238"/>
      <c r="E10" s="238"/>
      <c r="F10" s="250"/>
      <c r="G10" s="238"/>
      <c r="H10" s="250"/>
      <c r="I10" s="238"/>
      <c r="J10" s="250"/>
      <c r="K10" s="238"/>
      <c r="L10" s="238"/>
      <c r="M10" s="238"/>
      <c r="N10" s="238"/>
      <c r="O10" s="238"/>
      <c r="P10" s="179"/>
      <c r="Q10" s="179"/>
      <c r="R10" s="179"/>
      <c r="S10" s="179"/>
      <c r="T10" s="179"/>
      <c r="U10" s="164">
        <f>SUM(C10:O10)</f>
        <v>0</v>
      </c>
      <c r="V10" s="91"/>
      <c r="W10" s="130">
        <v>0</v>
      </c>
      <c r="X10" s="168"/>
      <c r="Y10" s="168"/>
      <c r="Z10" s="168"/>
      <c r="AA10" s="168"/>
      <c r="AB10" s="168"/>
    </row>
    <row r="11" spans="1:28" ht="18" customHeight="1" x14ac:dyDescent="0.25">
      <c r="A11" s="66" t="s">
        <v>20</v>
      </c>
      <c r="B11" s="281"/>
      <c r="C11" s="238">
        <v>500</v>
      </c>
      <c r="D11" s="238"/>
      <c r="E11" s="238">
        <v>5900</v>
      </c>
      <c r="F11" s="238"/>
      <c r="G11" s="238">
        <v>4000</v>
      </c>
      <c r="H11" s="238"/>
      <c r="I11" s="238">
        <v>5189</v>
      </c>
      <c r="J11" s="238"/>
      <c r="K11" s="238"/>
      <c r="L11" s="238"/>
      <c r="M11" s="238"/>
      <c r="N11" s="238"/>
      <c r="O11" s="238"/>
      <c r="P11" s="179"/>
      <c r="Q11" s="179"/>
      <c r="R11" s="179"/>
      <c r="S11" s="179"/>
      <c r="T11" s="179"/>
      <c r="U11" s="164">
        <f>SUM(C11:S11)</f>
        <v>15589</v>
      </c>
      <c r="V11" s="91"/>
      <c r="W11" s="130">
        <v>9000</v>
      </c>
      <c r="X11" s="168"/>
      <c r="Y11" s="168"/>
      <c r="Z11" s="168"/>
      <c r="AA11" s="168"/>
      <c r="AB11" s="168"/>
    </row>
    <row r="12" spans="1:28" ht="16.5" customHeight="1" x14ac:dyDescent="0.25">
      <c r="A12" s="66" t="s">
        <v>21</v>
      </c>
      <c r="B12" s="281"/>
      <c r="C12" s="238"/>
      <c r="D12" s="238"/>
      <c r="E12" s="238"/>
      <c r="F12" s="250"/>
      <c r="G12" s="238"/>
      <c r="H12" s="250"/>
      <c r="I12" s="238"/>
      <c r="J12" s="250"/>
      <c r="K12" s="238"/>
      <c r="L12" s="238"/>
      <c r="M12" s="231"/>
      <c r="N12" s="238"/>
      <c r="O12" s="231"/>
      <c r="P12" s="179"/>
      <c r="Q12" s="179"/>
      <c r="R12" s="179"/>
      <c r="S12" s="179"/>
      <c r="T12" s="179"/>
      <c r="U12" s="164">
        <f t="shared" ref="U12:U17" si="0">SUM(C12:O12)</f>
        <v>0</v>
      </c>
      <c r="V12" s="91"/>
      <c r="W12" s="130">
        <v>0</v>
      </c>
      <c r="X12" s="168"/>
      <c r="Y12" s="168"/>
      <c r="Z12" s="168"/>
      <c r="AA12" s="168"/>
      <c r="AB12" s="168"/>
    </row>
    <row r="13" spans="1:28" ht="18" customHeight="1" x14ac:dyDescent="0.25">
      <c r="A13" s="66" t="s">
        <v>22</v>
      </c>
      <c r="B13" s="281"/>
      <c r="C13" s="238"/>
      <c r="D13" s="238"/>
      <c r="E13" s="238"/>
      <c r="F13" s="250"/>
      <c r="G13" s="238"/>
      <c r="H13" s="250"/>
      <c r="I13" s="238"/>
      <c r="J13" s="250"/>
      <c r="K13" s="238"/>
      <c r="L13" s="238"/>
      <c r="M13" s="238"/>
      <c r="N13" s="238"/>
      <c r="O13" s="238"/>
      <c r="P13" s="179"/>
      <c r="Q13" s="179"/>
      <c r="R13" s="179"/>
      <c r="S13" s="179"/>
      <c r="T13" s="179"/>
      <c r="U13" s="164">
        <f t="shared" si="0"/>
        <v>0</v>
      </c>
      <c r="V13" s="91"/>
      <c r="W13" s="130">
        <v>0</v>
      </c>
      <c r="X13" s="168"/>
      <c r="Y13" s="168"/>
      <c r="Z13" s="168"/>
      <c r="AA13" s="168"/>
      <c r="AB13" s="168"/>
    </row>
    <row r="14" spans="1:28" ht="29.25" customHeight="1" x14ac:dyDescent="0.25">
      <c r="A14" s="66" t="s">
        <v>23</v>
      </c>
      <c r="B14" s="281"/>
      <c r="C14" s="238"/>
      <c r="D14" s="238"/>
      <c r="E14" s="238"/>
      <c r="F14" s="250"/>
      <c r="G14" s="238"/>
      <c r="H14" s="250"/>
      <c r="I14" s="238"/>
      <c r="J14" s="250"/>
      <c r="K14" s="238"/>
      <c r="L14" s="238"/>
      <c r="M14" s="238"/>
      <c r="N14" s="238"/>
      <c r="O14" s="238"/>
      <c r="P14" s="179"/>
      <c r="Q14" s="179"/>
      <c r="R14" s="179"/>
      <c r="S14" s="179"/>
      <c r="T14" s="179"/>
      <c r="U14" s="164">
        <f t="shared" si="0"/>
        <v>0</v>
      </c>
      <c r="V14" s="91"/>
      <c r="W14" s="130">
        <v>0</v>
      </c>
      <c r="X14" s="168"/>
      <c r="Y14" s="168"/>
      <c r="Z14" s="168"/>
      <c r="AA14" s="168"/>
      <c r="AB14" s="168"/>
    </row>
    <row r="15" spans="1:28" ht="17.25" customHeight="1" x14ac:dyDescent="0.25">
      <c r="A15" s="66" t="s">
        <v>24</v>
      </c>
      <c r="B15" s="168"/>
      <c r="C15" s="228"/>
      <c r="D15" s="228"/>
      <c r="E15" s="228"/>
      <c r="F15" s="242"/>
      <c r="G15" s="228"/>
      <c r="H15" s="242"/>
      <c r="I15" s="228"/>
      <c r="J15" s="242"/>
      <c r="K15" s="228"/>
      <c r="L15" s="228"/>
      <c r="M15" s="228"/>
      <c r="N15" s="228"/>
      <c r="O15" s="228"/>
      <c r="P15" s="94"/>
      <c r="Q15" s="94"/>
      <c r="R15" s="94"/>
      <c r="S15" s="94"/>
      <c r="T15" s="94"/>
      <c r="U15" s="164">
        <f t="shared" si="0"/>
        <v>0</v>
      </c>
      <c r="V15" s="132"/>
      <c r="W15" s="131">
        <v>0</v>
      </c>
      <c r="X15" s="168"/>
      <c r="Y15" s="168"/>
      <c r="Z15" s="168"/>
      <c r="AA15" s="168"/>
      <c r="AB15" s="168"/>
    </row>
    <row r="16" spans="1:28" ht="17.25" customHeight="1" x14ac:dyDescent="0.25">
      <c r="A16" s="66" t="s">
        <v>25</v>
      </c>
      <c r="B16" s="168"/>
      <c r="C16" s="245"/>
      <c r="D16" s="245"/>
      <c r="E16" s="245"/>
      <c r="F16" s="242"/>
      <c r="G16" s="245"/>
      <c r="H16" s="242"/>
      <c r="I16" s="245"/>
      <c r="J16" s="242"/>
      <c r="K16" s="245"/>
      <c r="L16" s="245"/>
      <c r="M16" s="245"/>
      <c r="N16" s="245"/>
      <c r="O16" s="245"/>
      <c r="P16" s="165"/>
      <c r="Q16" s="165"/>
      <c r="R16" s="165"/>
      <c r="S16" s="165"/>
      <c r="T16" s="165"/>
      <c r="U16" s="164">
        <f t="shared" si="0"/>
        <v>0</v>
      </c>
      <c r="V16" s="132"/>
      <c r="W16" s="133">
        <v>0</v>
      </c>
      <c r="X16" s="168"/>
      <c r="Y16" s="168"/>
      <c r="Z16" s="168"/>
      <c r="AA16" s="168"/>
      <c r="AB16" s="168"/>
    </row>
    <row r="17" spans="1:28" ht="17.25" customHeight="1" x14ac:dyDescent="0.25">
      <c r="A17" s="66" t="s">
        <v>26</v>
      </c>
      <c r="B17" s="168"/>
      <c r="C17" s="165"/>
      <c r="D17" s="165"/>
      <c r="E17" s="165"/>
      <c r="F17" s="118"/>
      <c r="G17" s="165"/>
      <c r="H17" s="118"/>
      <c r="I17" s="165"/>
      <c r="J17" s="118"/>
      <c r="K17" s="165"/>
      <c r="L17" s="165"/>
      <c r="M17" s="165"/>
      <c r="N17" s="165"/>
      <c r="O17" s="165"/>
      <c r="P17" s="165"/>
      <c r="Q17" s="165"/>
      <c r="R17" s="165"/>
      <c r="S17" s="165"/>
      <c r="T17" s="165"/>
      <c r="U17" s="164">
        <f t="shared" si="0"/>
        <v>0</v>
      </c>
      <c r="V17" s="132"/>
      <c r="W17" s="133">
        <v>0</v>
      </c>
      <c r="X17" s="168"/>
      <c r="Y17" s="168"/>
      <c r="Z17" s="168"/>
      <c r="AA17" s="168"/>
      <c r="AB17" s="168"/>
    </row>
    <row r="18" spans="1:28" ht="18" customHeight="1" x14ac:dyDescent="0.25">
      <c r="A18" s="83" t="s">
        <v>173</v>
      </c>
      <c r="B18" s="76"/>
      <c r="C18" s="117">
        <f>SUM(C10:C17)</f>
        <v>500</v>
      </c>
      <c r="D18" s="117"/>
      <c r="E18" s="117">
        <f>SUM(E10:E17)</f>
        <v>5900</v>
      </c>
      <c r="F18" s="178"/>
      <c r="G18" s="117">
        <f>SUM(G9:G16)</f>
        <v>4000</v>
      </c>
      <c r="H18" s="178"/>
      <c r="I18" s="117">
        <f>SUM(I9:I16)</f>
        <v>5189</v>
      </c>
      <c r="J18" s="178"/>
      <c r="K18" s="117">
        <f>SUM(K10:K17)</f>
        <v>0</v>
      </c>
      <c r="L18" s="117"/>
      <c r="M18" s="117">
        <f>SUM(M10:M17)</f>
        <v>0</v>
      </c>
      <c r="N18" s="117"/>
      <c r="O18" s="117">
        <f>SUM(O10:O17)</f>
        <v>0</v>
      </c>
      <c r="P18" s="117"/>
      <c r="Q18" s="117">
        <f>SUM(Q10:Q17)</f>
        <v>0</v>
      </c>
      <c r="R18" s="117"/>
      <c r="S18" s="117">
        <f>SUM(S10:S17)</f>
        <v>0</v>
      </c>
      <c r="T18" s="117"/>
      <c r="U18" s="117">
        <f>SUM(U10:U17)</f>
        <v>15589</v>
      </c>
      <c r="V18" s="167"/>
      <c r="W18" s="166">
        <f>SUM(W9:W16)</f>
        <v>9000</v>
      </c>
      <c r="X18" s="168"/>
      <c r="Y18" s="168"/>
      <c r="Z18" s="168"/>
      <c r="AA18" s="168"/>
      <c r="AB18" s="168"/>
    </row>
    <row r="19" spans="1:28" ht="15.75" customHeight="1" x14ac:dyDescent="0.2">
      <c r="A19" s="75"/>
      <c r="B19" s="75"/>
      <c r="C19" s="75"/>
      <c r="D19" s="75"/>
      <c r="E19" s="75"/>
      <c r="F19" s="75"/>
      <c r="G19" s="75"/>
      <c r="H19" s="75"/>
      <c r="I19" s="75"/>
      <c r="J19" s="75"/>
      <c r="K19" s="75"/>
      <c r="L19" s="75"/>
      <c r="M19" s="75"/>
      <c r="N19" s="75"/>
      <c r="O19" s="75"/>
      <c r="P19" s="75"/>
      <c r="Q19" s="75"/>
      <c r="R19" s="75"/>
      <c r="S19" s="75"/>
      <c r="T19" s="75"/>
      <c r="U19" s="191">
        <f>IF(U18='R&amp;P Accounts'!D21,0,"cross ref error")</f>
        <v>0</v>
      </c>
      <c r="V19" s="75"/>
      <c r="W19" s="168"/>
      <c r="X19" s="168"/>
      <c r="Y19" s="168"/>
      <c r="Z19" s="168"/>
      <c r="AA19" s="168"/>
      <c r="AB19" s="168"/>
    </row>
    <row r="20" spans="1:28" ht="29.25" customHeight="1" x14ac:dyDescent="0.25">
      <c r="A20" s="55" t="s">
        <v>174</v>
      </c>
      <c r="B20" s="168"/>
      <c r="E20" s="168"/>
      <c r="U20" s="168"/>
      <c r="V20" s="168"/>
      <c r="W20" s="168"/>
      <c r="X20" s="168"/>
      <c r="Y20" s="168"/>
      <c r="Z20" s="168"/>
      <c r="AA20" s="168"/>
      <c r="AB20" s="168"/>
    </row>
    <row r="21" spans="1:28" ht="16.5" customHeight="1" x14ac:dyDescent="0.25">
      <c r="A21" s="66" t="s">
        <v>29</v>
      </c>
      <c r="B21" s="168"/>
      <c r="C21" s="94"/>
      <c r="D21" s="94"/>
      <c r="E21" s="94"/>
      <c r="F21" s="118"/>
      <c r="G21" s="94"/>
      <c r="H21" s="118"/>
      <c r="I21" s="94"/>
      <c r="J21" s="118"/>
      <c r="K21" s="94"/>
      <c r="L21" s="94"/>
      <c r="M21" s="94"/>
      <c r="N21" s="94"/>
      <c r="O21" s="94"/>
      <c r="P21" s="94"/>
      <c r="Q21" s="94"/>
      <c r="R21" s="94"/>
      <c r="S21" s="94"/>
      <c r="T21" s="94"/>
      <c r="U21" s="164">
        <f>SUM(C21:O21)</f>
        <v>0</v>
      </c>
      <c r="V21" s="118"/>
      <c r="W21" s="94"/>
      <c r="X21" s="168"/>
      <c r="Y21" s="168"/>
      <c r="Z21" s="168"/>
      <c r="AA21" s="168"/>
      <c r="AB21" s="168"/>
    </row>
    <row r="22" spans="1:28" ht="17.25" customHeight="1" x14ac:dyDescent="0.25">
      <c r="A22" s="66" t="s">
        <v>30</v>
      </c>
      <c r="B22" s="168"/>
      <c r="C22" s="121"/>
      <c r="D22" s="121"/>
      <c r="E22" s="121"/>
      <c r="F22" s="118"/>
      <c r="G22" s="121"/>
      <c r="H22" s="118"/>
      <c r="I22" s="121"/>
      <c r="J22" s="118"/>
      <c r="K22" s="121"/>
      <c r="L22" s="121"/>
      <c r="M22" s="121"/>
      <c r="N22" s="121"/>
      <c r="O22" s="121"/>
      <c r="P22" s="121"/>
      <c r="Q22" s="121"/>
      <c r="R22" s="121"/>
      <c r="S22" s="121"/>
      <c r="T22" s="121"/>
      <c r="U22" s="164">
        <f>SUM(C22:O22)</f>
        <v>0</v>
      </c>
      <c r="V22" s="118"/>
      <c r="W22" s="121"/>
      <c r="X22" s="168"/>
      <c r="Y22" s="168"/>
      <c r="Z22" s="168"/>
      <c r="AA22" s="168"/>
      <c r="AB22" s="168"/>
    </row>
    <row r="23" spans="1:28" ht="18" customHeight="1" x14ac:dyDescent="0.25">
      <c r="A23" s="83" t="s">
        <v>173</v>
      </c>
      <c r="B23" s="168"/>
      <c r="C23" s="123">
        <f>SUM(C21:C22)</f>
        <v>0</v>
      </c>
      <c r="D23" s="122"/>
      <c r="E23" s="122">
        <f>SUM(E21:E22)</f>
        <v>0</v>
      </c>
      <c r="F23" s="118"/>
      <c r="G23" s="123">
        <f>SUM(G21:G22)</f>
        <v>0</v>
      </c>
      <c r="H23" s="118"/>
      <c r="I23" s="123">
        <f>SUM(I21:I22)</f>
        <v>0</v>
      </c>
      <c r="J23" s="118"/>
      <c r="K23" s="123">
        <f>SUM(K21:K22)</f>
        <v>0</v>
      </c>
      <c r="L23" s="123"/>
      <c r="M23" s="123">
        <f>SUM(M21:M22)</f>
        <v>0</v>
      </c>
      <c r="N23" s="123"/>
      <c r="O23" s="123">
        <f>SUM(O21:O22)</f>
        <v>0</v>
      </c>
      <c r="P23" s="123"/>
      <c r="Q23" s="123">
        <f>SUM(Q21:Q22)</f>
        <v>0</v>
      </c>
      <c r="R23" s="123"/>
      <c r="S23" s="123">
        <f>SUM(S21:S22)</f>
        <v>0</v>
      </c>
      <c r="T23" s="123"/>
      <c r="U23" s="123">
        <f>SUM(U21:U22)</f>
        <v>0</v>
      </c>
      <c r="V23" s="118"/>
      <c r="W23" s="123">
        <f>SUM(W21:W22)</f>
        <v>0</v>
      </c>
      <c r="X23" s="168"/>
      <c r="Y23" s="168"/>
      <c r="Z23" s="168"/>
      <c r="AA23" s="168"/>
      <c r="AB23" s="168"/>
    </row>
    <row r="24" spans="1:28" ht="5.25" customHeight="1" x14ac:dyDescent="0.25">
      <c r="A24" s="83"/>
      <c r="B24" s="168"/>
      <c r="C24" s="118"/>
      <c r="D24" s="118"/>
      <c r="E24" s="118"/>
      <c r="F24" s="118"/>
      <c r="G24" s="118"/>
      <c r="H24" s="118"/>
      <c r="I24" s="118"/>
      <c r="J24" s="118"/>
      <c r="K24" s="118"/>
      <c r="L24" s="118"/>
      <c r="M24" s="118"/>
      <c r="N24" s="118"/>
      <c r="O24" s="118"/>
      <c r="P24" s="118"/>
      <c r="Q24" s="118"/>
      <c r="R24" s="118"/>
      <c r="S24" s="118"/>
      <c r="T24" s="118"/>
      <c r="U24" s="118"/>
      <c r="V24" s="118"/>
      <c r="W24" s="118"/>
      <c r="X24" s="168"/>
      <c r="Y24" s="168"/>
      <c r="Z24" s="168"/>
      <c r="AA24" s="168"/>
      <c r="AB24" s="168"/>
    </row>
    <row r="25" spans="1:28" ht="18" customHeight="1" x14ac:dyDescent="0.25">
      <c r="A25" s="83" t="s">
        <v>175</v>
      </c>
      <c r="B25" s="168"/>
      <c r="C25" s="123">
        <f>C18+C23</f>
        <v>500</v>
      </c>
      <c r="D25" s="123"/>
      <c r="E25" s="123">
        <f>E18+E23</f>
        <v>5900</v>
      </c>
      <c r="F25" s="118"/>
      <c r="G25" s="123">
        <f>G18+G23</f>
        <v>4000</v>
      </c>
      <c r="H25" s="118"/>
      <c r="I25" s="123">
        <f>I18+I23</f>
        <v>5189</v>
      </c>
      <c r="J25" s="118"/>
      <c r="K25" s="123">
        <f>K18+K23</f>
        <v>0</v>
      </c>
      <c r="L25" s="123"/>
      <c r="M25" s="123">
        <f>M18+M23</f>
        <v>0</v>
      </c>
      <c r="N25" s="123"/>
      <c r="O25" s="123">
        <f>O18+O23</f>
        <v>0</v>
      </c>
      <c r="P25" s="123"/>
      <c r="Q25" s="123">
        <f>Q18+Q23</f>
        <v>0</v>
      </c>
      <c r="R25" s="123"/>
      <c r="S25" s="123">
        <f>S18+S23</f>
        <v>0</v>
      </c>
      <c r="T25" s="123"/>
      <c r="U25" s="123">
        <f>U18+U23</f>
        <v>15589</v>
      </c>
      <c r="V25" s="118"/>
      <c r="W25" s="123">
        <f>W18+W23</f>
        <v>9000</v>
      </c>
      <c r="X25" s="168"/>
      <c r="Y25" s="168"/>
      <c r="Z25" s="168"/>
      <c r="AA25" s="168"/>
      <c r="AB25" s="168"/>
    </row>
    <row r="26" spans="1:28" ht="19.5" customHeight="1" x14ac:dyDescent="0.2">
      <c r="A26" s="168"/>
      <c r="B26" s="168"/>
      <c r="E26" s="168"/>
      <c r="U26" s="190">
        <f>IF(U25='R&amp;P Accounts'!D28,0,"cross ref error")</f>
        <v>0</v>
      </c>
      <c r="V26" s="168"/>
      <c r="W26" s="168"/>
      <c r="X26" s="168"/>
      <c r="Y26" s="168"/>
      <c r="Z26" s="168"/>
      <c r="AA26" s="168"/>
      <c r="AB26" s="168"/>
    </row>
    <row r="27" spans="1:28" ht="19.5" customHeight="1" x14ac:dyDescent="0.2">
      <c r="A27" s="168"/>
      <c r="B27" s="168"/>
      <c r="E27" s="168"/>
      <c r="U27" s="168"/>
      <c r="V27" s="168"/>
      <c r="W27" s="168"/>
      <c r="X27" s="168"/>
      <c r="Y27" s="168"/>
      <c r="Z27" s="168"/>
      <c r="AA27" s="168"/>
      <c r="AB27" s="168"/>
    </row>
    <row r="28" spans="1:28" ht="19.5" customHeight="1" x14ac:dyDescent="0.2">
      <c r="A28" s="23" t="s">
        <v>176</v>
      </c>
      <c r="B28" s="168"/>
      <c r="E28" s="168"/>
      <c r="U28" s="168"/>
      <c r="V28" s="168"/>
      <c r="W28" s="168"/>
      <c r="X28" s="168"/>
      <c r="Y28" s="168"/>
      <c r="Z28" s="168"/>
      <c r="AA28" s="168"/>
      <c r="AB28" s="168"/>
    </row>
    <row r="29" spans="1:28" ht="17.25" customHeight="1" x14ac:dyDescent="0.25">
      <c r="A29" s="67" t="s">
        <v>34</v>
      </c>
      <c r="B29" s="168"/>
      <c r="C29" s="228">
        <v>40</v>
      </c>
      <c r="D29" s="228"/>
      <c r="E29" s="228"/>
      <c r="F29" s="242"/>
      <c r="G29" s="228"/>
      <c r="H29" s="242"/>
      <c r="I29" s="228"/>
      <c r="J29" s="242"/>
      <c r="K29" s="228"/>
      <c r="L29" s="228"/>
      <c r="M29" s="228"/>
      <c r="N29" s="228"/>
      <c r="O29" s="228"/>
      <c r="P29" s="228"/>
      <c r="Q29" s="228"/>
      <c r="R29" s="228"/>
      <c r="S29" s="228"/>
      <c r="T29" s="228"/>
      <c r="U29" s="164">
        <f>SUM(C29:O29)</f>
        <v>40</v>
      </c>
      <c r="V29" s="118"/>
      <c r="W29" s="94">
        <v>0</v>
      </c>
      <c r="X29" s="168"/>
      <c r="Y29" s="168"/>
      <c r="Z29" s="168"/>
      <c r="AA29" s="168"/>
      <c r="AB29" s="168"/>
    </row>
    <row r="30" spans="1:28" ht="16.5" customHeight="1" x14ac:dyDescent="0.25">
      <c r="A30" s="67" t="s">
        <v>35</v>
      </c>
      <c r="B30" s="168"/>
      <c r="C30" s="228"/>
      <c r="D30" s="228"/>
      <c r="E30" s="228"/>
      <c r="F30" s="242"/>
      <c r="G30" s="228"/>
      <c r="H30" s="242"/>
      <c r="I30" s="228"/>
      <c r="J30" s="242"/>
      <c r="K30" s="246"/>
      <c r="L30" s="228"/>
      <c r="M30" s="228"/>
      <c r="N30" s="228"/>
      <c r="O30" s="228"/>
      <c r="P30" s="228"/>
      <c r="Q30" s="228"/>
      <c r="R30" s="228"/>
      <c r="S30" s="228"/>
      <c r="T30" s="228"/>
      <c r="U30" s="164">
        <f>SUM(C30:O30)</f>
        <v>0</v>
      </c>
      <c r="V30" s="118"/>
      <c r="W30" s="94">
        <v>0</v>
      </c>
      <c r="X30" s="168"/>
      <c r="Y30" s="168"/>
      <c r="Z30" s="168"/>
      <c r="AA30" s="168"/>
      <c r="AB30" s="168"/>
    </row>
    <row r="31" spans="1:28" ht="17.25" customHeight="1" x14ac:dyDescent="0.25">
      <c r="A31" s="67" t="s">
        <v>36</v>
      </c>
      <c r="B31" s="168"/>
      <c r="C31" s="248"/>
      <c r="D31" s="248"/>
      <c r="E31" s="246"/>
      <c r="F31" s="242"/>
      <c r="G31" s="246"/>
      <c r="H31" s="242"/>
      <c r="I31" s="246"/>
      <c r="J31" s="242"/>
      <c r="K31" s="246"/>
      <c r="L31" s="246"/>
      <c r="M31" s="246"/>
      <c r="N31" s="246"/>
      <c r="O31" s="246"/>
      <c r="P31" s="246"/>
      <c r="Q31" s="246"/>
      <c r="R31" s="246"/>
      <c r="S31" s="246"/>
      <c r="T31" s="246"/>
      <c r="U31" s="164">
        <f>SUM(C31:O31)</f>
        <v>0</v>
      </c>
      <c r="V31" s="118"/>
      <c r="W31" s="119">
        <v>0</v>
      </c>
      <c r="X31" s="168"/>
      <c r="Y31" s="168"/>
      <c r="Z31" s="168"/>
      <c r="AA31" s="168"/>
      <c r="AB31" s="168"/>
    </row>
    <row r="32" spans="1:28" ht="17.25" customHeight="1" x14ac:dyDescent="0.25">
      <c r="A32" s="67" t="s">
        <v>37</v>
      </c>
      <c r="B32" s="168"/>
      <c r="C32" s="246">
        <f>2340-C29</f>
        <v>2300</v>
      </c>
      <c r="D32" s="246"/>
      <c r="E32" s="246">
        <v>5906</v>
      </c>
      <c r="F32" s="242"/>
      <c r="G32" s="246">
        <v>3771</v>
      </c>
      <c r="H32" s="246"/>
      <c r="I32" s="246"/>
      <c r="J32" s="246"/>
      <c r="K32" s="246"/>
      <c r="L32" s="246"/>
      <c r="M32" s="246"/>
      <c r="N32" s="246"/>
      <c r="O32" s="246"/>
      <c r="P32" s="246"/>
      <c r="Q32" s="246"/>
      <c r="R32" s="246"/>
      <c r="S32" s="246"/>
      <c r="T32" s="246"/>
      <c r="U32" s="164">
        <f>SUM(C32:T32)</f>
        <v>11977</v>
      </c>
      <c r="V32" s="118"/>
      <c r="W32" s="119">
        <v>13922</v>
      </c>
      <c r="X32" s="168"/>
      <c r="Y32" s="168"/>
      <c r="Z32" s="168"/>
      <c r="AA32" s="168"/>
      <c r="AB32" s="168"/>
    </row>
    <row r="33" spans="1:28" ht="17.25" customHeight="1" x14ac:dyDescent="0.25">
      <c r="A33" s="67" t="s">
        <v>38</v>
      </c>
      <c r="B33" s="168"/>
      <c r="C33" s="248"/>
      <c r="D33" s="248"/>
      <c r="E33" s="246"/>
      <c r="F33" s="242"/>
      <c r="G33" s="246"/>
      <c r="H33" s="242"/>
      <c r="I33" s="246"/>
      <c r="J33" s="242"/>
      <c r="K33" s="246"/>
      <c r="L33" s="246"/>
      <c r="M33" s="246"/>
      <c r="N33" s="246"/>
      <c r="O33" s="246"/>
      <c r="P33" s="246"/>
      <c r="Q33" s="246"/>
      <c r="R33" s="246"/>
      <c r="S33" s="246"/>
      <c r="T33" s="246"/>
      <c r="U33" s="164">
        <f>SUM(C33:O33)</f>
        <v>0</v>
      </c>
      <c r="V33" s="118"/>
      <c r="W33" s="119">
        <v>0</v>
      </c>
      <c r="X33" s="168"/>
      <c r="Y33" s="168"/>
      <c r="Z33" s="168"/>
      <c r="AA33" s="168"/>
      <c r="AB33" s="168"/>
    </row>
    <row r="34" spans="1:28" ht="17.25" customHeight="1" x14ac:dyDescent="0.25">
      <c r="A34" s="67" t="s">
        <v>39</v>
      </c>
      <c r="B34" s="168"/>
      <c r="C34" s="248"/>
      <c r="D34" s="248"/>
      <c r="E34" s="246"/>
      <c r="F34" s="242"/>
      <c r="G34" s="246"/>
      <c r="H34" s="242"/>
      <c r="I34" s="246"/>
      <c r="J34" s="242"/>
      <c r="K34" s="246"/>
      <c r="L34" s="246"/>
      <c r="M34" s="246"/>
      <c r="N34" s="246"/>
      <c r="O34" s="246"/>
      <c r="P34" s="246"/>
      <c r="Q34" s="246"/>
      <c r="R34" s="246"/>
      <c r="S34" s="246"/>
      <c r="T34" s="246"/>
      <c r="U34" s="164">
        <f>SUM(C34:O34)</f>
        <v>0</v>
      </c>
      <c r="V34" s="118"/>
      <c r="W34" s="119">
        <v>0</v>
      </c>
      <c r="X34" s="168"/>
      <c r="Y34" s="168"/>
      <c r="Z34" s="168"/>
      <c r="AA34" s="168"/>
      <c r="AB34" s="168"/>
    </row>
    <row r="35" spans="1:28" ht="17.25" customHeight="1" x14ac:dyDescent="0.25">
      <c r="A35" s="68" t="s">
        <v>40</v>
      </c>
      <c r="B35" s="168"/>
      <c r="C35" s="248"/>
      <c r="D35" s="248"/>
      <c r="E35" s="246"/>
      <c r="F35" s="242"/>
      <c r="G35" s="246"/>
      <c r="H35" s="242"/>
      <c r="I35" s="246"/>
      <c r="J35" s="242"/>
      <c r="K35" s="246"/>
      <c r="L35" s="246"/>
      <c r="M35" s="246"/>
      <c r="N35" s="246"/>
      <c r="O35" s="246"/>
      <c r="P35" s="246"/>
      <c r="Q35" s="246"/>
      <c r="R35" s="246"/>
      <c r="S35" s="246"/>
      <c r="T35" s="246"/>
      <c r="U35" s="164">
        <f>SUM(C35:O35)</f>
        <v>0</v>
      </c>
      <c r="V35" s="118"/>
      <c r="W35" s="119">
        <v>0</v>
      </c>
      <c r="X35" s="168"/>
      <c r="Y35" s="168"/>
      <c r="Z35" s="168"/>
      <c r="AA35" s="168"/>
      <c r="AB35" s="168"/>
    </row>
    <row r="36" spans="1:28" ht="17.25" customHeight="1" x14ac:dyDescent="0.25">
      <c r="A36" s="68" t="s">
        <v>41</v>
      </c>
      <c r="B36" s="168"/>
      <c r="C36" s="248"/>
      <c r="D36" s="248"/>
      <c r="E36" s="246"/>
      <c r="F36" s="242"/>
      <c r="G36" s="246"/>
      <c r="H36" s="242"/>
      <c r="I36" s="246"/>
      <c r="J36" s="242"/>
      <c r="K36" s="246"/>
      <c r="L36" s="246"/>
      <c r="M36" s="246"/>
      <c r="N36" s="246"/>
      <c r="O36" s="246"/>
      <c r="P36" s="246"/>
      <c r="Q36" s="246"/>
      <c r="R36" s="246"/>
      <c r="S36" s="246"/>
      <c r="T36" s="246"/>
      <c r="U36" s="164">
        <f>SUM(C36:O36)</f>
        <v>0</v>
      </c>
      <c r="V36" s="118"/>
      <c r="W36" s="119">
        <v>0</v>
      </c>
      <c r="X36" s="168"/>
      <c r="Y36" s="168"/>
      <c r="Z36" s="168"/>
      <c r="AA36" s="168"/>
      <c r="AB36" s="168"/>
    </row>
    <row r="37" spans="1:28" ht="17.25" customHeight="1" x14ac:dyDescent="0.25">
      <c r="A37" s="68" t="s">
        <v>42</v>
      </c>
      <c r="B37" s="168"/>
      <c r="C37" s="248"/>
      <c r="D37" s="248"/>
      <c r="E37" s="246"/>
      <c r="F37" s="242"/>
      <c r="G37" s="246"/>
      <c r="H37" s="242"/>
      <c r="I37" s="246"/>
      <c r="J37" s="242"/>
      <c r="K37" s="246"/>
      <c r="L37" s="246"/>
      <c r="M37" s="246"/>
      <c r="N37" s="246"/>
      <c r="O37" s="246"/>
      <c r="P37" s="246"/>
      <c r="Q37" s="246"/>
      <c r="R37" s="246"/>
      <c r="S37" s="246"/>
      <c r="T37" s="246"/>
      <c r="U37" s="164">
        <f>SUM(C37:O37)</f>
        <v>0</v>
      </c>
      <c r="V37" s="118"/>
      <c r="W37" s="119">
        <v>0</v>
      </c>
      <c r="X37" s="168"/>
      <c r="Y37" s="168"/>
      <c r="Z37" s="168"/>
      <c r="AA37" s="168"/>
      <c r="AB37" s="168"/>
    </row>
    <row r="38" spans="1:28" ht="17.25" customHeight="1" x14ac:dyDescent="0.25">
      <c r="A38" s="9" t="s">
        <v>173</v>
      </c>
      <c r="B38" s="168"/>
      <c r="C38" s="117">
        <f>SUM(C29:C37)</f>
        <v>2340</v>
      </c>
      <c r="D38" s="120"/>
      <c r="E38" s="120">
        <f>SUM(E29:E37)</f>
        <v>5906</v>
      </c>
      <c r="F38" s="118"/>
      <c r="G38" s="117">
        <f>SUM(G29:G37)</f>
        <v>3771</v>
      </c>
      <c r="H38" s="118"/>
      <c r="I38" s="117">
        <f>SUM(I29:I37)</f>
        <v>0</v>
      </c>
      <c r="J38" s="118"/>
      <c r="K38" s="117">
        <f>SUM(K29:K37)</f>
        <v>0</v>
      </c>
      <c r="L38" s="117"/>
      <c r="M38" s="117">
        <f>SUM(M29:M37)</f>
        <v>0</v>
      </c>
      <c r="N38" s="117"/>
      <c r="O38" s="117">
        <f>SUM(O29:O37)</f>
        <v>0</v>
      </c>
      <c r="P38" s="117"/>
      <c r="Q38" s="117">
        <f>SUM(Q29:Q37)</f>
        <v>0</v>
      </c>
      <c r="R38" s="117"/>
      <c r="S38" s="117">
        <f>SUM(S29:S37)</f>
        <v>0</v>
      </c>
      <c r="T38" s="117"/>
      <c r="U38" s="117">
        <f>SUM(U29:U37)</f>
        <v>12017</v>
      </c>
      <c r="V38" s="118"/>
      <c r="W38" s="117">
        <f>SUM(W29:W37)</f>
        <v>13922</v>
      </c>
      <c r="X38" s="168"/>
      <c r="Y38" s="168"/>
      <c r="Z38" s="168"/>
      <c r="AA38" s="168"/>
      <c r="AB38" s="168"/>
    </row>
    <row r="39" spans="1:28" x14ac:dyDescent="0.2">
      <c r="A39" s="168"/>
      <c r="B39" s="168"/>
      <c r="U39" s="190">
        <f>IF(U38='R&amp;P Accounts'!D41,0,"cross ref error")</f>
        <v>0</v>
      </c>
      <c r="V39" s="168"/>
      <c r="W39" s="168"/>
      <c r="X39" s="168"/>
      <c r="Y39" s="168"/>
      <c r="Z39" s="168"/>
      <c r="AA39" s="168"/>
      <c r="AB39" s="168"/>
    </row>
    <row r="40" spans="1:28" ht="30" x14ac:dyDescent="0.25">
      <c r="A40" s="55" t="s">
        <v>177</v>
      </c>
      <c r="B40" s="168"/>
      <c r="U40" s="168"/>
      <c r="V40" s="168"/>
      <c r="W40" s="168"/>
      <c r="X40" s="168"/>
      <c r="Y40" s="168"/>
      <c r="Z40" s="168"/>
      <c r="AA40" s="168"/>
      <c r="AB40" s="168"/>
    </row>
    <row r="41" spans="1:28" ht="17.25" customHeight="1" x14ac:dyDescent="0.25">
      <c r="A41" s="67" t="s">
        <v>46</v>
      </c>
      <c r="B41" s="168"/>
      <c r="C41" s="119"/>
      <c r="D41" s="119"/>
      <c r="E41" s="119"/>
      <c r="F41" s="118"/>
      <c r="G41" s="119"/>
      <c r="H41" s="118"/>
      <c r="I41" s="119"/>
      <c r="J41" s="118"/>
      <c r="K41" s="119"/>
      <c r="L41" s="119"/>
      <c r="M41" s="119"/>
      <c r="N41" s="119"/>
      <c r="O41" s="119"/>
      <c r="P41" s="119"/>
      <c r="Q41" s="119"/>
      <c r="R41" s="119"/>
      <c r="S41" s="119"/>
      <c r="T41" s="119"/>
      <c r="U41" s="164">
        <f>SUM(C41:O41)</f>
        <v>0</v>
      </c>
      <c r="V41" s="118"/>
      <c r="W41" s="119"/>
      <c r="X41" s="168"/>
      <c r="Y41" s="168"/>
      <c r="Z41" s="168"/>
      <c r="AA41" s="168"/>
      <c r="AB41" s="168"/>
    </row>
    <row r="42" spans="1:28" ht="17.25" customHeight="1" x14ac:dyDescent="0.25">
      <c r="A42" s="67" t="s">
        <v>47</v>
      </c>
      <c r="B42" s="168"/>
      <c r="C42" s="119"/>
      <c r="D42" s="119"/>
      <c r="E42" s="119"/>
      <c r="F42" s="118"/>
      <c r="G42" s="119"/>
      <c r="H42" s="118"/>
      <c r="I42" s="119"/>
      <c r="J42" s="118"/>
      <c r="K42" s="119"/>
      <c r="L42" s="119"/>
      <c r="M42" s="119"/>
      <c r="N42" s="119"/>
      <c r="O42" s="119"/>
      <c r="P42" s="119"/>
      <c r="Q42" s="119"/>
      <c r="R42" s="119"/>
      <c r="S42" s="119"/>
      <c r="T42" s="119"/>
      <c r="U42" s="164">
        <f>SUM(C42:O42)</f>
        <v>0</v>
      </c>
      <c r="V42" s="118"/>
      <c r="W42" s="119"/>
      <c r="X42" s="168"/>
      <c r="Y42" s="168"/>
      <c r="Z42" s="168"/>
      <c r="AA42" s="168"/>
      <c r="AB42" s="168"/>
    </row>
    <row r="43" spans="1:28" ht="17.25" customHeight="1" x14ac:dyDescent="0.25">
      <c r="A43" s="9" t="s">
        <v>178</v>
      </c>
      <c r="B43" s="168"/>
      <c r="C43" s="117">
        <f>C41+C42</f>
        <v>0</v>
      </c>
      <c r="D43" s="116"/>
      <c r="E43" s="120">
        <f>E41+E42</f>
        <v>0</v>
      </c>
      <c r="F43" s="118"/>
      <c r="G43" s="117">
        <f>G41+G42</f>
        <v>0</v>
      </c>
      <c r="H43" s="118"/>
      <c r="I43" s="117">
        <f>I41+I42</f>
        <v>0</v>
      </c>
      <c r="J43" s="118"/>
      <c r="K43" s="117">
        <f>K41+K42</f>
        <v>0</v>
      </c>
      <c r="L43" s="117"/>
      <c r="M43" s="117">
        <f>M41+M42</f>
        <v>0</v>
      </c>
      <c r="N43" s="117"/>
      <c r="O43" s="117">
        <f>O41+O42</f>
        <v>0</v>
      </c>
      <c r="P43" s="117"/>
      <c r="Q43" s="117">
        <f>Q41+Q42</f>
        <v>0</v>
      </c>
      <c r="R43" s="117"/>
      <c r="S43" s="117">
        <f>S41+S42</f>
        <v>0</v>
      </c>
      <c r="T43" s="117"/>
      <c r="U43" s="117">
        <f>U41+U42</f>
        <v>0</v>
      </c>
      <c r="V43" s="118"/>
      <c r="W43" s="117">
        <f>W41+W42</f>
        <v>0</v>
      </c>
      <c r="X43" s="168"/>
      <c r="Y43" s="168"/>
      <c r="Z43" s="168"/>
      <c r="AA43" s="168"/>
      <c r="AB43" s="168"/>
    </row>
    <row r="44" spans="1:28" ht="15" x14ac:dyDescent="0.25">
      <c r="A44" s="168"/>
      <c r="B44" s="168"/>
      <c r="D44" s="116"/>
      <c r="U44" s="190">
        <f>IF(U43='R&amp;P Accounts'!D46,0,"cross ref error")</f>
        <v>0</v>
      </c>
      <c r="V44" s="168"/>
      <c r="W44" s="168"/>
      <c r="X44" s="168"/>
      <c r="Y44" s="168"/>
      <c r="Z44" s="168"/>
      <c r="AA44" s="168"/>
      <c r="AB44" s="168"/>
    </row>
    <row r="45" spans="1:28" ht="17.25" customHeight="1" x14ac:dyDescent="0.25">
      <c r="A45" s="85" t="s">
        <v>49</v>
      </c>
      <c r="B45" s="168"/>
      <c r="C45" s="117">
        <f>+C43+C38</f>
        <v>2340</v>
      </c>
      <c r="D45" s="116"/>
      <c r="E45" s="117">
        <f>+E43+E38</f>
        <v>5906</v>
      </c>
      <c r="F45" s="118"/>
      <c r="G45" s="117">
        <f>+G43+G38</f>
        <v>3771</v>
      </c>
      <c r="H45" s="118"/>
      <c r="I45" s="117">
        <f>+I43+I38</f>
        <v>0</v>
      </c>
      <c r="J45" s="118"/>
      <c r="K45" s="117">
        <f>+K43+K38</f>
        <v>0</v>
      </c>
      <c r="L45" s="117"/>
      <c r="M45" s="117">
        <f>+M43+M38</f>
        <v>0</v>
      </c>
      <c r="N45" s="117"/>
      <c r="O45" s="117">
        <f>+O43+O38</f>
        <v>0</v>
      </c>
      <c r="P45" s="117"/>
      <c r="Q45" s="117">
        <f>+Q43+Q38</f>
        <v>0</v>
      </c>
      <c r="R45" s="117"/>
      <c r="S45" s="117">
        <f>+S43+S38</f>
        <v>0</v>
      </c>
      <c r="T45" s="117"/>
      <c r="U45" s="117">
        <f>+U43+U38</f>
        <v>12017</v>
      </c>
      <c r="V45" s="118"/>
      <c r="W45" s="117">
        <f>+W43+W38</f>
        <v>13922</v>
      </c>
      <c r="X45" s="168"/>
      <c r="Y45" s="168"/>
      <c r="Z45" s="168"/>
      <c r="AA45" s="168"/>
      <c r="AB45" s="168"/>
    </row>
    <row r="46" spans="1:28" ht="15" x14ac:dyDescent="0.25">
      <c r="A46" s="168"/>
      <c r="B46" s="168"/>
      <c r="D46" s="116"/>
      <c r="U46" s="190">
        <f>IF(U45='R&amp;P Accounts'!D48,0,"cross ref error")</f>
        <v>0</v>
      </c>
      <c r="V46" s="168"/>
      <c r="W46" s="168"/>
      <c r="X46" s="168"/>
      <c r="Y46" s="168"/>
      <c r="Z46" s="168"/>
      <c r="AA46" s="168"/>
      <c r="AB46" s="168"/>
    </row>
    <row r="47" spans="1:28" ht="17.25" customHeight="1" x14ac:dyDescent="0.25">
      <c r="A47" s="33" t="s">
        <v>50</v>
      </c>
      <c r="B47" s="168"/>
      <c r="C47" s="115">
        <f>+C25-C45</f>
        <v>-1840</v>
      </c>
      <c r="D47" s="116"/>
      <c r="E47" s="115">
        <f>+E25-E45</f>
        <v>-6</v>
      </c>
      <c r="F47" s="116"/>
      <c r="G47" s="115">
        <f>+G25-G45</f>
        <v>229</v>
      </c>
      <c r="H47" s="116"/>
      <c r="I47" s="115">
        <f>+I25-I45</f>
        <v>5189</v>
      </c>
      <c r="J47" s="116"/>
      <c r="K47" s="115">
        <f>+K25-K45</f>
        <v>0</v>
      </c>
      <c r="L47" s="115"/>
      <c r="M47" s="115">
        <f>+M25-M45</f>
        <v>0</v>
      </c>
      <c r="N47" s="115"/>
      <c r="O47" s="115">
        <f>+O25-O45</f>
        <v>0</v>
      </c>
      <c r="P47" s="115"/>
      <c r="Q47" s="115">
        <f>+Q25-Q45</f>
        <v>0</v>
      </c>
      <c r="R47" s="115"/>
      <c r="S47" s="115">
        <f>+S25-S45</f>
        <v>0</v>
      </c>
      <c r="T47" s="115"/>
      <c r="U47" s="115">
        <f>+U25-U45</f>
        <v>3572</v>
      </c>
      <c r="V47" s="116"/>
      <c r="W47" s="115">
        <f>+W25-W45</f>
        <v>-4922</v>
      </c>
      <c r="X47" s="168"/>
      <c r="Y47" s="168"/>
      <c r="Z47" s="168"/>
      <c r="AA47" s="168"/>
      <c r="AB47" s="168"/>
    </row>
    <row r="48" spans="1:28" ht="14.25" customHeight="1" x14ac:dyDescent="0.25">
      <c r="A48" s="33"/>
      <c r="B48" s="168"/>
      <c r="C48" s="108"/>
      <c r="D48" s="116"/>
      <c r="E48" s="108"/>
      <c r="F48" s="116"/>
      <c r="G48" s="108"/>
      <c r="H48" s="116"/>
      <c r="I48" s="108"/>
      <c r="J48" s="116"/>
      <c r="K48" s="108"/>
      <c r="L48" s="108"/>
      <c r="M48" s="108"/>
      <c r="N48" s="108"/>
      <c r="O48" s="108"/>
      <c r="P48" s="108"/>
      <c r="Q48" s="108"/>
      <c r="R48" s="108"/>
      <c r="S48" s="108"/>
      <c r="T48" s="108"/>
      <c r="U48" s="162"/>
      <c r="V48" s="116"/>
      <c r="W48" s="162"/>
      <c r="X48" s="168"/>
      <c r="Y48" s="168"/>
      <c r="Z48" s="168"/>
      <c r="AA48" s="168"/>
      <c r="AB48" s="168"/>
    </row>
    <row r="49" spans="1:28" s="100" customFormat="1" ht="17.25" customHeight="1" x14ac:dyDescent="0.25">
      <c r="A49" s="76" t="s">
        <v>179</v>
      </c>
      <c r="C49" s="163">
        <v>22</v>
      </c>
      <c r="D49" s="116"/>
      <c r="E49" s="115">
        <v>6</v>
      </c>
      <c r="F49" s="116"/>
      <c r="G49" s="163"/>
      <c r="H49" s="116"/>
      <c r="I49" s="163"/>
      <c r="J49" s="116"/>
      <c r="K49" s="163"/>
      <c r="L49" s="163"/>
      <c r="M49" s="163"/>
      <c r="N49" s="163"/>
      <c r="O49" s="163"/>
      <c r="P49" s="163"/>
      <c r="Q49" s="163"/>
      <c r="R49" s="163"/>
      <c r="S49" s="163"/>
      <c r="T49" s="163"/>
      <c r="U49" s="163">
        <f>SUM(C49:O49)</f>
        <v>28</v>
      </c>
      <c r="V49" s="116"/>
      <c r="W49" s="163"/>
    </row>
    <row r="50" spans="1:28" ht="14.25" customHeight="1" x14ac:dyDescent="0.25">
      <c r="A50" s="8"/>
      <c r="B50" s="168"/>
      <c r="C50" s="135"/>
      <c r="D50" s="116"/>
      <c r="E50" s="134"/>
      <c r="F50" s="135"/>
      <c r="G50" s="135"/>
      <c r="H50" s="135"/>
      <c r="I50" s="135"/>
      <c r="J50" s="135"/>
      <c r="K50" s="135"/>
      <c r="L50" s="135"/>
      <c r="M50" s="135"/>
      <c r="N50" s="135"/>
      <c r="O50" s="135"/>
      <c r="P50" s="135"/>
      <c r="Q50" s="135"/>
      <c r="R50" s="135"/>
      <c r="S50" s="135"/>
      <c r="T50" s="135"/>
      <c r="U50" s="135"/>
      <c r="V50" s="135"/>
      <c r="W50" s="135"/>
      <c r="X50" s="168"/>
      <c r="Y50" s="168"/>
      <c r="Z50" s="168"/>
      <c r="AA50" s="168"/>
      <c r="AB50" s="168"/>
    </row>
    <row r="51" spans="1:28" ht="17.25" customHeight="1" x14ac:dyDescent="0.25">
      <c r="A51" s="9" t="s">
        <v>52</v>
      </c>
      <c r="B51" s="168"/>
      <c r="C51" s="115">
        <f>C47+C49</f>
        <v>-1818</v>
      </c>
      <c r="D51" s="116"/>
      <c r="E51" s="115">
        <f>E47+E49</f>
        <v>0</v>
      </c>
      <c r="F51" s="116"/>
      <c r="G51" s="115">
        <f>G47+G49</f>
        <v>229</v>
      </c>
      <c r="H51" s="116"/>
      <c r="I51" s="115">
        <f>I47+I49</f>
        <v>5189</v>
      </c>
      <c r="J51" s="116"/>
      <c r="K51" s="115">
        <f>K47+K49</f>
        <v>0</v>
      </c>
      <c r="L51" s="115"/>
      <c r="M51" s="115">
        <f>M47+M49</f>
        <v>0</v>
      </c>
      <c r="N51" s="115"/>
      <c r="O51" s="115">
        <f>O47+O49</f>
        <v>0</v>
      </c>
      <c r="P51" s="115"/>
      <c r="Q51" s="115">
        <f>Q47+Q49</f>
        <v>0</v>
      </c>
      <c r="R51" s="115"/>
      <c r="S51" s="115">
        <f>S47+S49</f>
        <v>0</v>
      </c>
      <c r="T51" s="115"/>
      <c r="U51" s="115">
        <f>U47+U49</f>
        <v>3600</v>
      </c>
      <c r="V51" s="116"/>
      <c r="W51" s="115">
        <f>W47+W49</f>
        <v>-4922</v>
      </c>
      <c r="X51" s="168"/>
      <c r="Y51" s="168"/>
      <c r="Z51" s="168"/>
      <c r="AA51" s="168"/>
      <c r="AB51" s="168"/>
    </row>
    <row r="52" spans="1:28" x14ac:dyDescent="0.2">
      <c r="A52" s="168"/>
      <c r="B52" s="168"/>
      <c r="U52" s="190">
        <f>IF(U51='R&amp;P Accounts'!D54,0,"cross ref error")</f>
        <v>0</v>
      </c>
      <c r="V52" s="168"/>
      <c r="W52" s="168"/>
      <c r="X52" s="168"/>
      <c r="Y52" s="168"/>
      <c r="Z52" s="168"/>
      <c r="AA52" s="168"/>
      <c r="AB52" s="168"/>
    </row>
    <row r="53" spans="1:28" x14ac:dyDescent="0.2">
      <c r="A53" s="168"/>
      <c r="B53" s="168"/>
      <c r="U53" s="168"/>
      <c r="V53" s="168"/>
      <c r="W53" s="168"/>
      <c r="X53" s="168"/>
      <c r="Y53" s="168"/>
      <c r="Z53" s="168"/>
      <c r="AA53" s="168"/>
      <c r="AB53" s="168"/>
    </row>
    <row r="54" spans="1:28" ht="15.75" x14ac:dyDescent="0.25">
      <c r="A54" s="136" t="s">
        <v>180</v>
      </c>
      <c r="B54" s="168"/>
      <c r="U54" s="168"/>
      <c r="V54" s="168"/>
      <c r="W54" s="168"/>
      <c r="X54" s="168"/>
      <c r="Y54" s="168"/>
      <c r="Z54" s="168"/>
      <c r="AA54" s="168"/>
      <c r="AB54" s="168"/>
    </row>
    <row r="55" spans="1:28" ht="101.25" customHeight="1" x14ac:dyDescent="0.2">
      <c r="A55" s="407" t="s">
        <v>198</v>
      </c>
      <c r="B55" s="408"/>
      <c r="C55" s="408"/>
      <c r="D55" s="408"/>
      <c r="E55" s="408"/>
      <c r="F55" s="408"/>
      <c r="G55" s="408"/>
      <c r="H55" s="408"/>
      <c r="I55" s="408"/>
      <c r="J55" s="408"/>
      <c r="K55" s="408"/>
      <c r="L55" s="408"/>
      <c r="M55" s="408"/>
      <c r="N55" s="408"/>
      <c r="O55" s="408"/>
      <c r="P55" s="408"/>
      <c r="Q55" s="408"/>
      <c r="R55" s="408"/>
      <c r="S55" s="408"/>
      <c r="T55" s="408"/>
      <c r="U55" s="408"/>
      <c r="V55" s="408"/>
      <c r="W55" s="408"/>
      <c r="X55" s="168"/>
      <c r="Y55" s="168"/>
      <c r="Z55" s="168"/>
      <c r="AA55" s="168"/>
      <c r="AB55" s="168"/>
    </row>
    <row r="56" spans="1:28" ht="25.5" customHeight="1" x14ac:dyDescent="0.2">
      <c r="A56" s="287"/>
      <c r="B56" s="288"/>
      <c r="C56" s="288"/>
      <c r="D56" s="288"/>
      <c r="E56" s="288"/>
      <c r="F56" s="288"/>
      <c r="G56" s="288"/>
      <c r="H56" s="288"/>
      <c r="I56" s="288"/>
      <c r="J56" s="288"/>
      <c r="K56" s="288"/>
      <c r="L56" s="288"/>
      <c r="M56" s="288"/>
      <c r="N56" s="288"/>
      <c r="O56" s="288"/>
      <c r="P56" s="288"/>
      <c r="Q56" s="288"/>
      <c r="R56" s="288"/>
      <c r="S56" s="288"/>
      <c r="T56" s="288"/>
      <c r="U56" s="288"/>
      <c r="V56" s="288"/>
      <c r="W56" s="288"/>
      <c r="X56" s="168"/>
      <c r="Y56" s="168"/>
      <c r="Z56" s="168"/>
      <c r="AA56" s="168"/>
      <c r="AB56" s="168"/>
    </row>
    <row r="57" spans="1:28" ht="12" customHeight="1" x14ac:dyDescent="0.2">
      <c r="A57" s="287"/>
      <c r="B57" s="288"/>
      <c r="C57" s="288"/>
      <c r="D57" s="288"/>
      <c r="E57" s="288"/>
      <c r="F57" s="288"/>
      <c r="G57" s="288"/>
      <c r="H57" s="288"/>
      <c r="I57" s="288"/>
      <c r="J57" s="288"/>
      <c r="K57" s="288"/>
      <c r="L57" s="288"/>
      <c r="M57" s="288"/>
      <c r="N57" s="288"/>
      <c r="O57" s="288"/>
      <c r="P57" s="288"/>
      <c r="Q57" s="288"/>
      <c r="R57" s="288"/>
      <c r="S57" s="288"/>
      <c r="T57" s="288"/>
      <c r="U57" s="288"/>
      <c r="V57" s="288"/>
      <c r="W57" s="288"/>
      <c r="X57" s="168"/>
      <c r="Y57" s="168"/>
      <c r="Z57" s="168"/>
      <c r="AA57" s="168"/>
      <c r="AB57" s="168"/>
    </row>
    <row r="58" spans="1:28" ht="12" customHeight="1" x14ac:dyDescent="0.2">
      <c r="A58" s="287"/>
      <c r="B58" s="288"/>
      <c r="C58" s="288"/>
      <c r="D58" s="288"/>
      <c r="E58" s="288"/>
      <c r="F58" s="288"/>
      <c r="G58" s="288"/>
      <c r="H58" s="288"/>
      <c r="I58" s="288"/>
      <c r="J58" s="288"/>
      <c r="K58" s="288"/>
      <c r="L58" s="288"/>
      <c r="M58" s="288"/>
      <c r="N58" s="288"/>
      <c r="O58" s="288"/>
      <c r="P58" s="288"/>
      <c r="Q58" s="288"/>
      <c r="R58" s="288"/>
      <c r="S58" s="288"/>
      <c r="T58" s="288"/>
      <c r="U58" s="288"/>
      <c r="V58" s="288"/>
      <c r="W58" s="288"/>
      <c r="X58" s="168"/>
      <c r="Y58" s="168"/>
      <c r="Z58" s="168"/>
      <c r="AA58" s="168"/>
      <c r="AB58" s="168"/>
    </row>
    <row r="59" spans="1:28" ht="12" customHeight="1" x14ac:dyDescent="0.2">
      <c r="A59" s="287"/>
      <c r="B59" s="288"/>
      <c r="C59" s="288"/>
      <c r="D59" s="288"/>
      <c r="E59" s="288"/>
      <c r="F59" s="288"/>
      <c r="G59" s="288"/>
      <c r="H59" s="288"/>
      <c r="I59" s="288"/>
      <c r="J59" s="288"/>
      <c r="K59" s="288"/>
      <c r="L59" s="288"/>
      <c r="M59" s="288"/>
      <c r="N59" s="288"/>
      <c r="O59" s="288"/>
      <c r="P59" s="288"/>
      <c r="Q59" s="288"/>
      <c r="R59" s="288"/>
      <c r="S59" s="288"/>
      <c r="T59" s="288"/>
      <c r="U59" s="288"/>
      <c r="V59" s="288"/>
      <c r="W59" s="288"/>
      <c r="X59" s="168"/>
      <c r="Y59" s="168"/>
      <c r="Z59" s="168"/>
      <c r="AA59" s="168"/>
      <c r="AB59" s="168"/>
    </row>
    <row r="60" spans="1:28" ht="12" customHeight="1" x14ac:dyDescent="0.2">
      <c r="A60" s="287"/>
      <c r="B60" s="288"/>
      <c r="C60" s="288"/>
      <c r="D60" s="288"/>
      <c r="E60" s="288"/>
      <c r="F60" s="288"/>
      <c r="G60" s="288"/>
      <c r="H60" s="288"/>
      <c r="I60" s="288"/>
      <c r="J60" s="288"/>
      <c r="K60" s="288"/>
      <c r="L60" s="288"/>
      <c r="M60" s="288"/>
      <c r="N60" s="288"/>
      <c r="O60" s="288"/>
      <c r="P60" s="288"/>
      <c r="Q60" s="288"/>
      <c r="R60" s="288"/>
      <c r="S60" s="288"/>
      <c r="T60" s="288"/>
      <c r="U60" s="288"/>
      <c r="V60" s="288"/>
      <c r="W60" s="288"/>
      <c r="X60" s="168"/>
      <c r="Y60" s="168"/>
      <c r="Z60" s="168"/>
      <c r="AA60" s="168"/>
      <c r="AB60" s="168"/>
    </row>
    <row r="61" spans="1:28" ht="12" customHeight="1" x14ac:dyDescent="0.2">
      <c r="A61" s="287"/>
      <c r="B61" s="288"/>
      <c r="C61" s="288"/>
      <c r="D61" s="288"/>
      <c r="E61" s="288"/>
      <c r="F61" s="288"/>
      <c r="G61" s="288"/>
      <c r="H61" s="288"/>
      <c r="I61" s="288"/>
      <c r="J61" s="288"/>
      <c r="K61" s="288"/>
      <c r="L61" s="288"/>
      <c r="M61" s="288"/>
      <c r="N61" s="288"/>
      <c r="O61" s="288"/>
      <c r="P61" s="288"/>
      <c r="Q61" s="288"/>
      <c r="R61" s="288"/>
      <c r="S61" s="288"/>
      <c r="T61" s="288"/>
      <c r="U61" s="288"/>
      <c r="V61" s="288"/>
      <c r="W61" s="288"/>
      <c r="X61" s="168"/>
      <c r="Y61" s="168"/>
      <c r="Z61" s="168"/>
      <c r="AA61" s="168"/>
      <c r="AB61" s="168"/>
    </row>
    <row r="62" spans="1:28" ht="12" customHeight="1" x14ac:dyDescent="0.2">
      <c r="A62" s="287"/>
      <c r="B62" s="288"/>
      <c r="C62" s="288"/>
      <c r="D62" s="288"/>
      <c r="E62" s="288"/>
      <c r="F62" s="288"/>
      <c r="G62" s="288"/>
      <c r="H62" s="288"/>
      <c r="I62" s="288"/>
      <c r="J62" s="288"/>
      <c r="K62" s="288"/>
      <c r="L62" s="288"/>
      <c r="M62" s="288"/>
      <c r="N62" s="288"/>
      <c r="O62" s="288"/>
      <c r="P62" s="288"/>
      <c r="Q62" s="288"/>
      <c r="R62" s="288"/>
      <c r="S62" s="288"/>
      <c r="T62" s="288"/>
      <c r="U62" s="288"/>
      <c r="V62" s="288"/>
      <c r="W62" s="288"/>
      <c r="X62" s="168"/>
      <c r="Y62" s="168"/>
      <c r="Z62" s="168"/>
      <c r="AA62" s="168"/>
      <c r="AB62" s="168"/>
    </row>
    <row r="63" spans="1:28" ht="1.5" customHeight="1" x14ac:dyDescent="0.2">
      <c r="A63" s="289"/>
      <c r="B63" s="290"/>
      <c r="C63" s="290"/>
      <c r="D63" s="290"/>
      <c r="E63" s="290"/>
      <c r="F63" s="290"/>
      <c r="G63" s="290"/>
      <c r="H63" s="290"/>
      <c r="I63" s="290"/>
      <c r="J63" s="290"/>
      <c r="K63" s="290"/>
      <c r="L63" s="290"/>
      <c r="M63" s="290"/>
      <c r="N63" s="290"/>
      <c r="O63" s="290"/>
      <c r="P63" s="290"/>
      <c r="Q63" s="290"/>
      <c r="R63" s="290"/>
      <c r="S63" s="290"/>
      <c r="T63" s="290"/>
      <c r="U63" s="290"/>
      <c r="V63" s="290"/>
      <c r="W63" s="290"/>
      <c r="X63" s="168"/>
      <c r="Y63" s="168"/>
      <c r="Z63" s="168"/>
      <c r="AA63" s="168"/>
      <c r="AB63" s="168"/>
    </row>
    <row r="64" spans="1:28" x14ac:dyDescent="0.2">
      <c r="A64" s="168"/>
      <c r="B64" s="168"/>
      <c r="U64" s="168"/>
      <c r="V64" s="168"/>
      <c r="W64" s="168"/>
      <c r="X64" s="168"/>
      <c r="Y64" s="168"/>
      <c r="Z64" s="168"/>
      <c r="AA64" s="168"/>
      <c r="AB64" s="168"/>
    </row>
    <row r="65" spans="1:28" x14ac:dyDescent="0.2">
      <c r="A65" s="168"/>
      <c r="B65" s="168"/>
      <c r="U65" s="168"/>
      <c r="V65" s="168"/>
      <c r="W65" s="168"/>
      <c r="X65" s="168"/>
      <c r="Y65" s="168"/>
      <c r="Z65" s="168"/>
      <c r="AA65" s="168"/>
      <c r="AB65" s="168"/>
    </row>
    <row r="66" spans="1:28" x14ac:dyDescent="0.2">
      <c r="A66" s="168"/>
      <c r="B66" s="168"/>
      <c r="U66" s="168"/>
      <c r="V66" s="168"/>
      <c r="W66" s="168"/>
      <c r="X66" s="168"/>
      <c r="Y66" s="168"/>
      <c r="Z66" s="168"/>
      <c r="AA66" s="168"/>
      <c r="AB66" s="168"/>
    </row>
  </sheetData>
  <mergeCells count="5">
    <mergeCell ref="U1:W1"/>
    <mergeCell ref="A5:O5"/>
    <mergeCell ref="A4:V4"/>
    <mergeCell ref="A2:V2"/>
    <mergeCell ref="A55:W55"/>
  </mergeCells>
  <phoneticPr fontId="14" type="noConversion"/>
  <pageMargins left="0.74803149606299213" right="0.74803149606299213" top="0.98425196850393704" bottom="0.98425196850393704" header="0.51181102362204722" footer="0.51181102362204722"/>
  <pageSetup paperSize="9" scale="55" fitToWidth="0" fitToHeight="0" orientation="landscape" r:id="rId1"/>
  <headerFooter alignWithMargins="0">
    <oddHeader>&amp;LAPPENDIX 2</oddHeader>
    <oddFooter>&amp;L&amp;F&amp;C&amp;P&amp;R&amp;D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31408f3-8ac9-4346-8fae-7a8076793e8c">
      <UserInfo>
        <DisplayName/>
        <AccountId xsi:nil="true"/>
        <AccountType/>
      </UserInfo>
    </SharedWithUsers>
    <TaxCatchAll xmlns="531408f3-8ac9-4346-8fae-7a8076793e8c" xsi:nil="true"/>
    <lcf76f155ced4ddcb4097134ff3c332f xmlns="0efcb20c-a255-4ef4-a666-2774ba48434a">
      <Terms xmlns="http://schemas.microsoft.com/office/infopath/2007/PartnerControls"/>
    </lcf76f155ced4ddcb4097134ff3c332f>
    <DocTags xmlns="0efcb20c-a255-4ef4-a666-2774ba48434a">
      <Value>accounts</Value>
    </DocTag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505C80-30FA-46DD-9B4E-FC2EB78E6327}">
  <ds:schemaRefs>
    <ds:schemaRef ds:uri="http://schemas.microsoft.com/sharepoint/v3/contenttype/forms"/>
  </ds:schemaRefs>
</ds:datastoreItem>
</file>

<file path=customXml/itemProps2.xml><?xml version="1.0" encoding="utf-8"?>
<ds:datastoreItem xmlns:ds="http://schemas.openxmlformats.org/officeDocument/2006/customXml" ds:itemID="{6A5A2927-456D-4F7C-BAFD-8A6491A779CD}">
  <ds:schemaRefs>
    <ds:schemaRef ds:uri="http://schemas.microsoft.com/office/2006/metadata/properties"/>
    <ds:schemaRef ds:uri="http://schemas.microsoft.com/office/infopath/2007/PartnerControls"/>
    <ds:schemaRef ds:uri="262224ee-7d23-456a-a2e7-c4454358076f"/>
    <ds:schemaRef ds:uri="948afb17-f4b8-41ea-9b7c-8046d5a69faa"/>
  </ds:schemaRefs>
</ds:datastoreItem>
</file>

<file path=customXml/itemProps3.xml><?xml version="1.0" encoding="utf-8"?>
<ds:datastoreItem xmlns:ds="http://schemas.openxmlformats.org/officeDocument/2006/customXml" ds:itemID="{DCB6E7E4-21EC-49AA-BC12-BA304B8152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R&amp;P Accounts</vt:lpstr>
      <vt:lpstr>Statement of balances</vt:lpstr>
      <vt:lpstr>Notes</vt:lpstr>
      <vt:lpstr>Additional notes (1)  </vt:lpstr>
      <vt:lpstr>Additional notes (2)</vt:lpstr>
      <vt:lpstr>Additional notes (3)</vt:lpstr>
      <vt:lpstr>'Additional notes (1)  '!Print_Area</vt:lpstr>
      <vt:lpstr>'Additional notes (3)'!Print_Area</vt:lpstr>
      <vt:lpstr>Notes!Print_Area</vt:lpstr>
      <vt:lpstr>'R&amp;P Accounts'!Print_Area</vt:lpstr>
      <vt:lpstr>'Statement of balances'!Print_Area</vt:lpstr>
      <vt:lpstr>'R&amp;P Accounts'!Print_Titles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Tierney</dc:creator>
  <cp:keywords/>
  <dc:description/>
  <cp:lastModifiedBy>Chris Oliver</cp:lastModifiedBy>
  <cp:revision/>
  <dcterms:created xsi:type="dcterms:W3CDTF">2007-04-10T16:51:52Z</dcterms:created>
  <dcterms:modified xsi:type="dcterms:W3CDTF">2026-07-30T12:21:16Z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Objective-CreationStamp">
    <vt:filetime>2007-12-14T00:00:00Z</vt:filetime>
  </property>
  <property fmtid="{D5CDD505-2E9C-101B-9397-08002B2CF9AE}" pid="4" name="Objective-Id">
    <vt:lpwstr>A147270</vt:lpwstr>
  </property>
  <property fmtid="{D5CDD505-2E9C-101B-9397-08002B2CF9AE}" pid="5" name="Objective-IsApproved">
    <vt:lpwstr>No</vt:lpwstr>
  </property>
  <property fmtid="{D5CDD505-2E9C-101B-9397-08002B2CF9AE}" pid="6" name="Objective-IsPublished">
    <vt:lpwstr>Yes</vt:lpwstr>
  </property>
  <property fmtid="{D5CDD505-2E9C-101B-9397-08002B2CF9AE}" pid="7" name="Objective-DatePublished">
    <vt:filetime>2008-02-13T00:00:00Z</vt:filetime>
  </property>
  <property fmtid="{D5CDD505-2E9C-101B-9397-08002B2CF9AE}" pid="8" name="Objective-ModificationStamp">
    <vt:filetime>2008-02-26T00:00:00Z</vt:filetime>
  </property>
  <property fmtid="{D5CDD505-2E9C-101B-9397-08002B2CF9AE}" pid="9" name="Objective-Owner">
    <vt:lpwstr>Anderson, Laura</vt:lpwstr>
  </property>
  <property fmtid="{D5CDD505-2E9C-101B-9397-08002B2CF9AE}" pid="10" name="Objective-Path">
    <vt:lpwstr>OSCR File Plan:Policy Development:Guidance:Accounting Regulations:</vt:lpwstr>
  </property>
  <property fmtid="{D5CDD505-2E9C-101B-9397-08002B2CF9AE}" pid="11" name="Objective-Parent">
    <vt:lpwstr>Accounting Regulations</vt:lpwstr>
  </property>
  <property fmtid="{D5CDD505-2E9C-101B-9397-08002B2CF9AE}" pid="12" name="Objective-State">
    <vt:lpwstr>Published</vt:lpwstr>
  </property>
  <property fmtid="{D5CDD505-2E9C-101B-9397-08002B2CF9AE}" pid="13" name="Objective-Title">
    <vt:lpwstr>R&amp;P  workpack - Accounts format Appendix 2 updated electronic version FINAL</vt:lpwstr>
  </property>
  <property fmtid="{D5CDD505-2E9C-101B-9397-08002B2CF9AE}" pid="14" name="Objective-Version">
    <vt:lpwstr>4.0</vt:lpwstr>
  </property>
  <property fmtid="{D5CDD505-2E9C-101B-9397-08002B2CF9AE}" pid="15" name="Objective-VersionComment">
    <vt:lpwstr>update formatting and section numbering on add'l analysis sheets</vt:lpwstr>
  </property>
  <property fmtid="{D5CDD505-2E9C-101B-9397-08002B2CF9AE}" pid="16" name="Objective-VersionNumber">
    <vt:i4>5</vt:i4>
  </property>
  <property fmtid="{D5CDD505-2E9C-101B-9397-08002B2CF9AE}" pid="17" name="Objective-FileNumber">
    <vt:lpwstr>PD/GUI/06-014</vt:lpwstr>
  </property>
  <property fmtid="{D5CDD505-2E9C-101B-9397-08002B2CF9AE}" pid="18" name="Objective-Classification">
    <vt:lpwstr>Not classified</vt:lpwstr>
  </property>
  <property fmtid="{D5CDD505-2E9C-101B-9397-08002B2CF9AE}" pid="19" name="Objective-Caveats">
    <vt:lpwstr/>
  </property>
  <property fmtid="{D5CDD505-2E9C-101B-9397-08002B2CF9AE}" pid="20" name="Objective-Correspondence Type Flag [system]">
    <vt:lpwstr/>
  </property>
  <property fmtid="{D5CDD505-2E9C-101B-9397-08002B2CF9AE}" pid="21" name="Objective-Charity Number [system]">
    <vt:lpwstr/>
  </property>
  <property fmtid="{D5CDD505-2E9C-101B-9397-08002B2CF9AE}" pid="22" name="Objective-Of Historical Significance? [system]">
    <vt:lpwstr>No</vt:lpwstr>
  </property>
  <property fmtid="{D5CDD505-2E9C-101B-9397-08002B2CF9AE}" pid="23" name="Objective-Date of Effect [system]">
    <vt:lpwstr/>
  </property>
  <property fmtid="{D5CDD505-2E9C-101B-9397-08002B2CF9AE}" pid="24" name="Objective-Date Application Received [system]">
    <vt:lpwstr/>
  </property>
  <property fmtid="{D5CDD505-2E9C-101B-9397-08002B2CF9AE}" pid="25" name="ContentTypeId">
    <vt:lpwstr>0x010100CD04853568B40F4E8366B3070197220F</vt:lpwstr>
  </property>
  <property fmtid="{D5CDD505-2E9C-101B-9397-08002B2CF9AE}" pid="26" name="ComplianceAssetId">
    <vt:lpwstr/>
  </property>
  <property fmtid="{D5CDD505-2E9C-101B-9397-08002B2CF9AE}" pid="27" name="_ExtendedDescription">
    <vt:lpwstr/>
  </property>
  <property fmtid="{D5CDD505-2E9C-101B-9397-08002B2CF9AE}" pid="28" name="TriggerFlowInfo">
    <vt:lpwstr/>
  </property>
  <property fmtid="{D5CDD505-2E9C-101B-9397-08002B2CF9AE}" pid="29" name="MediaServiceImageTags">
    <vt:lpwstr/>
  </property>
</Properties>
</file>