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arfscotland-my.sharepoint.com/personal/david_sims_scarf_org_uk/Documents/Desktop/Daves/TKA/OSCR Return March 2026/Sent Info/"/>
    </mc:Choice>
  </mc:AlternateContent>
  <xr:revisionPtr revIDLastSave="229" documentId="8_{91407E20-2F28-41A0-B2FB-AB25EE9C2BD3}" xr6:coauthVersionLast="47" xr6:coauthVersionMax="47" xr10:uidLastSave="{CEE21129-CD59-4832-AD13-E7647B7DE22F}"/>
  <bookViews>
    <workbookView xWindow="28680" yWindow="-120" windowWidth="29040" windowHeight="15720" xr2:uid="{63253EAE-980B-4D40-88AC-6F43164613D1}"/>
  </bookViews>
  <sheets>
    <sheet name="Business Ac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3" i="2" l="1"/>
  <c r="Y121" i="2"/>
  <c r="Z121" i="2"/>
  <c r="U121" i="2"/>
  <c r="V121" i="2"/>
  <c r="W121" i="2"/>
  <c r="T121" i="2"/>
  <c r="R121" i="2"/>
  <c r="R123" i="2" s="1"/>
  <c r="G120" i="2"/>
  <c r="F120" i="2"/>
  <c r="N121" i="2"/>
  <c r="O121" i="2"/>
  <c r="P121" i="2"/>
  <c r="Q121" i="2"/>
  <c r="N11" i="2"/>
  <c r="M121" i="2"/>
  <c r="G209" i="2" l="1"/>
  <c r="F209" i="2"/>
  <c r="H8" i="2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l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209" i="2"/>
</calcChain>
</file>

<file path=xl/sharedStrings.xml><?xml version="1.0" encoding="utf-8"?>
<sst xmlns="http://schemas.openxmlformats.org/spreadsheetml/2006/main" count="375" uniqueCount="103">
  <si>
    <t>Date</t>
  </si>
  <si>
    <t>From</t>
  </si>
  <si>
    <t>To</t>
  </si>
  <si>
    <t>Reason</t>
  </si>
  <si>
    <t>In</t>
  </si>
  <si>
    <t>Out</t>
  </si>
  <si>
    <t>Balance</t>
  </si>
  <si>
    <t>Cash Book For online TKA act</t>
  </si>
  <si>
    <t xml:space="preserve">AFC TOP </t>
  </si>
  <si>
    <t>Totals</t>
  </si>
  <si>
    <t>Own act Transfer</t>
  </si>
  <si>
    <t>TKA</t>
  </si>
  <si>
    <t>Cash Book for TKA act 82-12-08 Act 00062074</t>
  </si>
  <si>
    <t>Opened 29/05/2024</t>
  </si>
  <si>
    <t>Justgiving</t>
  </si>
  <si>
    <t>Start up sponsorship</t>
  </si>
  <si>
    <t>Soccer Shop</t>
  </si>
  <si>
    <t xml:space="preserve">Confirmation Correct, Treasurer David Sims </t>
  </si>
  <si>
    <t>Year End</t>
  </si>
  <si>
    <t>Year Start</t>
  </si>
  <si>
    <t>David Sims</t>
  </si>
  <si>
    <t>Payment towards pitch fees</t>
  </si>
  <si>
    <t>Aberdeen Sports village</t>
  </si>
  <si>
    <t>Stripe/Spond</t>
  </si>
  <si>
    <t>Player payments</t>
  </si>
  <si>
    <t>Remaining Donation start up</t>
  </si>
  <si>
    <t>Fives Football</t>
  </si>
  <si>
    <t>Pitch Payment July</t>
  </si>
  <si>
    <t>C Smith</t>
  </si>
  <si>
    <t>should have been £240</t>
  </si>
  <si>
    <t>Virgin</t>
  </si>
  <si>
    <t>Interest</t>
  </si>
  <si>
    <t>Refunded incorrect amt of transfer</t>
  </si>
  <si>
    <t>Refunded from above mis payment</t>
  </si>
  <si>
    <t>Pitch Payment Aug</t>
  </si>
  <si>
    <t>Barry Ross</t>
  </si>
  <si>
    <t>Sports Village Pitch Booking</t>
  </si>
  <si>
    <t>Aberdeen Berryden Sports</t>
  </si>
  <si>
    <t>Football Gloves</t>
  </si>
  <si>
    <t>Pich Hire</t>
  </si>
  <si>
    <t>Lanyards</t>
  </si>
  <si>
    <t>Additional Pitch payment as incorret amt prev month</t>
  </si>
  <si>
    <t>NHS Charity</t>
  </si>
  <si>
    <t>Contribution To match Pitch and ref booking. Paid by Chq</t>
  </si>
  <si>
    <t>Accessories for game</t>
  </si>
  <si>
    <t>Pitch payment Sept</t>
  </si>
  <si>
    <t>Pitch Hire</t>
  </si>
  <si>
    <t>Kiltwalk Sponsor money</t>
  </si>
  <si>
    <t>Cormack park pitch hire</t>
  </si>
  <si>
    <t xml:space="preserve">Banks of dee </t>
  </si>
  <si>
    <t>Spain Park Hire of pitch</t>
  </si>
  <si>
    <t>Simon Leroux</t>
  </si>
  <si>
    <t>Xbot Go purchase</t>
  </si>
  <si>
    <t>Pitch payment</t>
  </si>
  <si>
    <t>Raffall</t>
  </si>
  <si>
    <t>Money raised for race night</t>
  </si>
  <si>
    <t>Auchnagatt Hall Fund</t>
  </si>
  <si>
    <t>Donation from money raised to charity re Hall roof</t>
  </si>
  <si>
    <t>Mearns and Gill</t>
  </si>
  <si>
    <t>Entry fee for football Tournament</t>
  </si>
  <si>
    <t>Dan Constable</t>
  </si>
  <si>
    <t>Strickers pitch payment</t>
  </si>
  <si>
    <t>New Footballs</t>
  </si>
  <si>
    <t>Pictch Hire</t>
  </si>
  <si>
    <t>Garioch Sports Centre</t>
  </si>
  <si>
    <t>Optama</t>
  </si>
  <si>
    <t>Donation from organisation</t>
  </si>
  <si>
    <t>Net World sports</t>
  </si>
  <si>
    <t>Packs for all Captains/v Captains</t>
  </si>
  <si>
    <t>Donation from sponsor</t>
  </si>
  <si>
    <t>Alan Hay</t>
  </si>
  <si>
    <t>Event Sponsor for football event</t>
  </si>
  <si>
    <t>Donation from Kiltwalk</t>
  </si>
  <si>
    <t>Wrist bands</t>
  </si>
  <si>
    <t>Pitch Hires Inv 2828</t>
  </si>
  <si>
    <t>Pitch Payments Inv 2971</t>
  </si>
  <si>
    <t>Cove pitch payments 1/12 and 23/2 Inv 88381</t>
  </si>
  <si>
    <t>Pitch hires Inv 3183</t>
  </si>
  <si>
    <t>Pitch Hire. Manual rcpt held Dave</t>
  </si>
  <si>
    <t>Pitch hires INV 3322</t>
  </si>
  <si>
    <t>Monthly Pitch payment Inv 3460</t>
  </si>
  <si>
    <t>Monthly Pitch payment Inv 3571</t>
  </si>
  <si>
    <t>Monthly Pitch payment Inv 3677</t>
  </si>
  <si>
    <t>Player Sponsor</t>
  </si>
  <si>
    <t>Pitch fees denis Law 5s</t>
  </si>
  <si>
    <t>Pitch payment Incorrect amt Invoice 88383 Cove</t>
  </si>
  <si>
    <t xml:space="preserve">Pitch hire 15/6 and 14/7 2 separate Inv paid </t>
  </si>
  <si>
    <t>Sponsor/donation</t>
  </si>
  <si>
    <t>Total</t>
  </si>
  <si>
    <t>Donations</t>
  </si>
  <si>
    <t>Player Pments</t>
  </si>
  <si>
    <t>Payments for hire Third parties</t>
  </si>
  <si>
    <t>Refund error</t>
  </si>
  <si>
    <t>Total Income</t>
  </si>
  <si>
    <t>ASV</t>
  </si>
  <si>
    <t>Cove</t>
  </si>
  <si>
    <t>Other</t>
  </si>
  <si>
    <t>fives</t>
  </si>
  <si>
    <t>Out Rentals</t>
  </si>
  <si>
    <t xml:space="preserve">Out </t>
  </si>
  <si>
    <t>Equipment/kit</t>
  </si>
  <si>
    <t>Donations/ext sponsors</t>
  </si>
  <si>
    <t>Total Spend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</si>
</sst>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;@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14" fontId="0" fillId="0" borderId="0" xfId="0" applyNumberFormat="1"/>
    <xf numFmtId="165" fontId="0" fillId="0" borderId="6" xfId="0" applyNumberFormat="1" applyBorder="1"/>
    <xf numFmtId="0" fontId="0" fillId="0" borderId="6" xfId="0" applyBorder="1"/>
    <xf numFmtId="164" fontId="0" fillId="0" borderId="6" xfId="0" applyNumberFormat="1" applyBorder="1" applyAlignment="1">
      <alignment horizontal="center"/>
    </xf>
    <xf numFmtId="165" fontId="0" fillId="0" borderId="5" xfId="0" applyNumberFormat="1" applyBorder="1"/>
    <xf numFmtId="0" fontId="0" fillId="0" borderId="5" xfId="0" applyBorder="1"/>
    <xf numFmtId="164" fontId="0" fillId="0" borderId="5" xfId="0" applyNumberFormat="1" applyBorder="1" applyAlignment="1">
      <alignment horizontal="center"/>
    </xf>
    <xf numFmtId="0" fontId="0" fillId="0" borderId="7" xfId="0" applyBorder="1"/>
    <xf numFmtId="0" fontId="0" fillId="4" borderId="1" xfId="0" applyFill="1" applyBorder="1"/>
    <xf numFmtId="0" fontId="0" fillId="5" borderId="1" xfId="0" applyFill="1" applyBorder="1"/>
    <xf numFmtId="0" fontId="0" fillId="4" borderId="0" xfId="0" applyFill="1"/>
    <xf numFmtId="164" fontId="0" fillId="4" borderId="1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Fill="1" applyBorder="1"/>
    <xf numFmtId="164" fontId="0" fillId="5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164" fontId="2" fillId="9" borderId="6" xfId="0" applyNumberFormat="1" applyFont="1" applyFill="1" applyBorder="1" applyAlignment="1">
      <alignment horizontal="center"/>
    </xf>
    <xf numFmtId="0" fontId="2" fillId="9" borderId="1" xfId="0" applyFont="1" applyFill="1" applyBorder="1"/>
    <xf numFmtId="164" fontId="2" fillId="8" borderId="6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236220</xdr:colOff>
      <xdr:row>209</xdr:row>
      <xdr:rowOff>91441</xdr:rowOff>
    </xdr:from>
    <xdr:to>
      <xdr:col>4</xdr:col>
      <xdr:colOff>1082040</xdr:colOff>
      <xdr:row>213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5155D-8DB3-0058-693A-1E9B5F2F4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13075921"/>
          <a:ext cx="853440" cy="640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F7C4B-C739-4AE7-8FA2-85F53D7EF627}">
  <dimension ref="A1:Z212"/>
  <sheetViews>
    <sheetView tabSelected="1" topLeftCell="D1" zoomScale="80" zoomScaleNormal="80" workbookViewId="0">
      <selection activeCell="P127" sqref="P127"/>
    </sheetView>
  </sheetViews>
  <sheetFormatPr defaultRowHeight="14.4" x14ac:dyDescent="0.3"/>
  <cols>
    <col min="1" max="1" width="9.77734375" bestFit="1" customWidth="1"/>
    <col min="2" max="2" width="37.21875" bestFit="1" customWidth="1"/>
    <col min="3" max="3" width="20.109375" bestFit="1" customWidth="1"/>
    <col min="4" max="4" width="22.44140625" bestFit="1" customWidth="1"/>
    <col min="5" max="5" width="48.21875" bestFit="1" customWidth="1"/>
    <col min="6" max="6" width="10.5546875" bestFit="1" customWidth="1"/>
    <col min="7" max="7" width="10.6640625" customWidth="1"/>
    <col min="8" max="8" width="9.5546875" bestFit="1" customWidth="1"/>
    <col min="13" max="13" width="9.6640625" bestFit="1" customWidth="1"/>
    <col min="15" max="15" width="13.44140625" bestFit="1" customWidth="1"/>
    <col min="16" max="16" width="28" bestFit="1" customWidth="1"/>
    <col min="18" max="18" width="11.88671875" bestFit="1" customWidth="1"/>
    <col min="20" max="20" width="12.44140625" style="5" bestFit="1" customWidth="1"/>
    <col min="21" max="23" width="8.88671875" style="5"/>
    <col min="25" max="25" width="13.5546875" bestFit="1" customWidth="1"/>
    <col min="26" max="26" width="24.44140625" bestFit="1" customWidth="1"/>
  </cols>
  <sheetData>
    <row r="1" spans="1:26" x14ac:dyDescent="0.3">
      <c r="A1" s="25" t="s">
        <v>12</v>
      </c>
      <c r="B1" s="26"/>
      <c r="C1" s="26"/>
      <c r="D1" s="26"/>
      <c r="E1" s="27"/>
      <c r="F1" s="2"/>
      <c r="G1" s="2"/>
      <c r="H1" s="2"/>
    </row>
    <row r="2" spans="1:26" x14ac:dyDescent="0.3">
      <c r="F2" s="2"/>
      <c r="G2" s="2"/>
      <c r="H2" s="2"/>
    </row>
    <row r="3" spans="1:26" x14ac:dyDescent="0.3">
      <c r="A3" s="25" t="s">
        <v>13</v>
      </c>
      <c r="B3" s="26"/>
      <c r="C3" s="27"/>
      <c r="D3" s="5"/>
      <c r="E3" s="20" t="s">
        <v>87</v>
      </c>
      <c r="F3" s="2"/>
      <c r="G3" s="2"/>
      <c r="H3" s="2"/>
    </row>
    <row r="4" spans="1:26" x14ac:dyDescent="0.3">
      <c r="F4" s="2"/>
      <c r="G4" s="2"/>
      <c r="H4" s="2"/>
    </row>
    <row r="5" spans="1:26" x14ac:dyDescent="0.3">
      <c r="A5" s="25" t="s">
        <v>7</v>
      </c>
      <c r="B5" s="26"/>
      <c r="C5" s="27"/>
      <c r="D5" s="5"/>
      <c r="F5" s="2"/>
      <c r="G5" s="2"/>
      <c r="H5" s="2"/>
    </row>
    <row r="6" spans="1:26" x14ac:dyDescent="0.3">
      <c r="F6" s="2"/>
      <c r="G6" s="2"/>
      <c r="H6" s="2"/>
      <c r="M6" t="s">
        <v>4</v>
      </c>
      <c r="T6" s="5" t="s">
        <v>98</v>
      </c>
      <c r="Y6" t="s">
        <v>99</v>
      </c>
    </row>
    <row r="7" spans="1:26" x14ac:dyDescent="0.3">
      <c r="B7" s="6" t="s">
        <v>0</v>
      </c>
      <c r="C7" s="6" t="s">
        <v>1</v>
      </c>
      <c r="D7" s="6" t="s">
        <v>2</v>
      </c>
      <c r="E7" s="6" t="s">
        <v>3</v>
      </c>
      <c r="F7" s="7" t="s">
        <v>4</v>
      </c>
      <c r="G7" s="7" t="s">
        <v>5</v>
      </c>
      <c r="H7" s="7" t="s">
        <v>6</v>
      </c>
      <c r="M7" s="1" t="s">
        <v>89</v>
      </c>
      <c r="N7" s="1"/>
      <c r="O7" s="1" t="s">
        <v>90</v>
      </c>
      <c r="P7" s="1" t="s">
        <v>91</v>
      </c>
      <c r="Q7" s="34" t="s">
        <v>31</v>
      </c>
      <c r="R7" s="34" t="s">
        <v>92</v>
      </c>
      <c r="T7" s="32" t="s">
        <v>94</v>
      </c>
      <c r="U7" s="32" t="s">
        <v>95</v>
      </c>
      <c r="V7" s="32" t="s">
        <v>97</v>
      </c>
      <c r="W7" s="32" t="s">
        <v>96</v>
      </c>
      <c r="Y7" s="36" t="s">
        <v>100</v>
      </c>
      <c r="Z7" s="36" t="s">
        <v>101</v>
      </c>
    </row>
    <row r="8" spans="1:26" x14ac:dyDescent="0.3">
      <c r="B8" s="4">
        <v>45441</v>
      </c>
      <c r="C8" s="1" t="s">
        <v>14</v>
      </c>
      <c r="D8" s="1" t="s">
        <v>11</v>
      </c>
      <c r="E8" s="1" t="s">
        <v>15</v>
      </c>
      <c r="F8" s="21">
        <v>157.11000000000001</v>
      </c>
      <c r="G8" s="3"/>
      <c r="H8" s="3">
        <f>F8</f>
        <v>157.11000000000001</v>
      </c>
      <c r="M8" s="1">
        <v>157.11000000000001</v>
      </c>
      <c r="N8" s="1"/>
      <c r="O8" s="1"/>
      <c r="P8" s="1"/>
      <c r="Q8" s="1"/>
      <c r="R8" s="1"/>
      <c r="T8" s="32"/>
      <c r="U8" s="32"/>
      <c r="V8" s="32"/>
      <c r="W8" s="32"/>
      <c r="Y8" s="1"/>
      <c r="Z8" s="1"/>
    </row>
    <row r="9" spans="1:26" x14ac:dyDescent="0.3">
      <c r="B9" s="4">
        <v>45447</v>
      </c>
      <c r="C9" s="1" t="s">
        <v>14</v>
      </c>
      <c r="D9" s="1" t="s">
        <v>11</v>
      </c>
      <c r="E9" s="1" t="s">
        <v>15</v>
      </c>
      <c r="F9" s="21">
        <v>170.62</v>
      </c>
      <c r="G9" s="3"/>
      <c r="H9" s="3">
        <f>H8+F9-G9</f>
        <v>327.73</v>
      </c>
      <c r="M9" s="1">
        <v>170.62</v>
      </c>
      <c r="O9" s="1"/>
      <c r="P9" s="1"/>
      <c r="Q9" s="1"/>
      <c r="R9" s="1"/>
      <c r="T9" s="32"/>
      <c r="U9" s="32"/>
      <c r="V9" s="32"/>
      <c r="W9" s="32"/>
      <c r="Y9" s="1"/>
      <c r="Z9" s="1"/>
    </row>
    <row r="10" spans="1:26" x14ac:dyDescent="0.3">
      <c r="B10" s="4">
        <v>45453</v>
      </c>
      <c r="C10" s="1" t="s">
        <v>14</v>
      </c>
      <c r="D10" s="1" t="s">
        <v>11</v>
      </c>
      <c r="E10" s="1" t="s">
        <v>15</v>
      </c>
      <c r="F10" s="21">
        <v>247.32</v>
      </c>
      <c r="G10" s="3"/>
      <c r="H10" s="3">
        <f t="shared" ref="H10:H73" si="0">H9+F10-G10</f>
        <v>575.04999999999995</v>
      </c>
      <c r="M10" s="1">
        <v>247.32</v>
      </c>
      <c r="N10" s="1" t="s">
        <v>88</v>
      </c>
      <c r="O10" s="1"/>
      <c r="P10" s="1"/>
      <c r="Q10" s="1"/>
      <c r="R10" s="1"/>
      <c r="T10" s="32"/>
      <c r="U10" s="32"/>
      <c r="V10" s="32"/>
      <c r="W10" s="32"/>
      <c r="Y10" s="1"/>
      <c r="Z10" s="1"/>
    </row>
    <row r="11" spans="1:26" ht="15" thickBot="1" x14ac:dyDescent="0.35">
      <c r="A11" t="s">
        <v>18</v>
      </c>
      <c r="B11" s="14">
        <v>45454</v>
      </c>
      <c r="C11" s="15" t="s">
        <v>10</v>
      </c>
      <c r="D11" s="15" t="s">
        <v>16</v>
      </c>
      <c r="E11" s="15" t="s">
        <v>8</v>
      </c>
      <c r="F11" s="16"/>
      <c r="G11" s="16">
        <v>143.26</v>
      </c>
      <c r="H11" s="16">
        <f t="shared" si="0"/>
        <v>431.78999999999996</v>
      </c>
      <c r="M11" s="15"/>
      <c r="N11" s="18">
        <f>SUM(M8:M10)</f>
        <v>575.04999999999995</v>
      </c>
      <c r="O11" s="15"/>
      <c r="P11" s="15"/>
      <c r="Q11" s="1"/>
      <c r="R11" s="1"/>
      <c r="T11" s="41"/>
      <c r="U11" s="41"/>
      <c r="V11" s="41"/>
      <c r="W11" s="41"/>
      <c r="Y11" s="15"/>
      <c r="Z11" s="15">
        <v>143.26</v>
      </c>
    </row>
    <row r="12" spans="1:26" x14ac:dyDescent="0.3">
      <c r="A12" t="s">
        <v>19</v>
      </c>
      <c r="B12" s="11">
        <v>45474</v>
      </c>
      <c r="C12" s="12" t="s">
        <v>14</v>
      </c>
      <c r="D12" s="12" t="s">
        <v>11</v>
      </c>
      <c r="E12" s="12" t="s">
        <v>15</v>
      </c>
      <c r="F12" s="22">
        <v>4.7</v>
      </c>
      <c r="G12" s="13"/>
      <c r="H12" s="13">
        <f t="shared" si="0"/>
        <v>436.48999999999995</v>
      </c>
      <c r="M12" s="30">
        <v>4.7</v>
      </c>
      <c r="N12" s="31"/>
      <c r="O12" s="31"/>
      <c r="P12" s="31"/>
      <c r="Q12" s="1"/>
      <c r="R12" s="1"/>
      <c r="T12" s="31"/>
      <c r="U12" s="31"/>
      <c r="V12" s="31"/>
      <c r="W12" s="31"/>
      <c r="Y12" s="12"/>
      <c r="Z12" s="12"/>
    </row>
    <row r="13" spans="1:26" x14ac:dyDescent="0.3">
      <c r="B13" s="4">
        <v>45483</v>
      </c>
      <c r="C13" s="1" t="s">
        <v>20</v>
      </c>
      <c r="D13" s="1" t="s">
        <v>11</v>
      </c>
      <c r="E13" s="1" t="s">
        <v>21</v>
      </c>
      <c r="F13" s="21">
        <v>150</v>
      </c>
      <c r="G13" s="3"/>
      <c r="H13" s="3">
        <f t="shared" si="0"/>
        <v>586.49</v>
      </c>
      <c r="M13" s="21">
        <v>150</v>
      </c>
      <c r="N13" s="32"/>
      <c r="O13" s="32"/>
      <c r="P13" s="32"/>
      <c r="Q13" s="1"/>
      <c r="R13" s="1"/>
      <c r="T13" s="32"/>
      <c r="U13" s="32"/>
      <c r="V13" s="32"/>
      <c r="W13" s="32"/>
      <c r="Y13" s="1"/>
      <c r="Z13" s="1"/>
    </row>
    <row r="14" spans="1:26" x14ac:dyDescent="0.3">
      <c r="B14" s="4">
        <v>45483</v>
      </c>
      <c r="C14" s="1" t="s">
        <v>10</v>
      </c>
      <c r="D14" s="1" t="s">
        <v>22</v>
      </c>
      <c r="E14" s="1" t="s">
        <v>84</v>
      </c>
      <c r="F14" s="3"/>
      <c r="G14" s="3">
        <v>150</v>
      </c>
      <c r="H14" s="3">
        <f t="shared" si="0"/>
        <v>436.49</v>
      </c>
      <c r="M14" s="32"/>
      <c r="N14" s="32"/>
      <c r="O14" s="32"/>
      <c r="P14" s="32"/>
      <c r="Q14" s="1"/>
      <c r="R14" s="1"/>
      <c r="T14" s="32"/>
      <c r="U14" s="32"/>
      <c r="V14" s="32"/>
      <c r="W14" s="32">
        <v>150</v>
      </c>
      <c r="Y14" s="1"/>
      <c r="Z14" s="1"/>
    </row>
    <row r="15" spans="1:26" x14ac:dyDescent="0.3">
      <c r="B15" s="4">
        <v>45498</v>
      </c>
      <c r="C15" s="1" t="s">
        <v>23</v>
      </c>
      <c r="D15" s="1" t="s">
        <v>11</v>
      </c>
      <c r="E15" s="1" t="s">
        <v>24</v>
      </c>
      <c r="F15" s="28">
        <v>158.78</v>
      </c>
      <c r="G15" s="3"/>
      <c r="H15" s="3">
        <f t="shared" si="0"/>
        <v>595.27</v>
      </c>
      <c r="M15" s="32"/>
      <c r="N15" s="32"/>
      <c r="O15" s="29">
        <v>158.78</v>
      </c>
      <c r="P15" s="32"/>
      <c r="Q15" s="1"/>
      <c r="R15" s="1"/>
      <c r="T15" s="32"/>
      <c r="U15" s="32"/>
      <c r="V15" s="32"/>
      <c r="W15" s="32"/>
      <c r="Y15" s="1"/>
      <c r="Z15" s="1"/>
    </row>
    <row r="16" spans="1:26" x14ac:dyDescent="0.3">
      <c r="B16" s="4">
        <v>45498</v>
      </c>
      <c r="C16" s="1" t="s">
        <v>20</v>
      </c>
      <c r="D16" s="1" t="s">
        <v>11</v>
      </c>
      <c r="E16" s="1" t="s">
        <v>25</v>
      </c>
      <c r="F16" s="21">
        <v>627.74</v>
      </c>
      <c r="G16" s="3"/>
      <c r="H16" s="3">
        <f t="shared" si="0"/>
        <v>1223.01</v>
      </c>
      <c r="M16" s="33">
        <v>627.74</v>
      </c>
      <c r="N16" s="32"/>
      <c r="O16" s="32"/>
      <c r="P16" s="32"/>
      <c r="Q16" s="1"/>
      <c r="R16" s="1"/>
      <c r="T16" s="32"/>
      <c r="U16" s="32"/>
      <c r="V16" s="32"/>
      <c r="W16" s="32"/>
      <c r="Y16" s="1"/>
      <c r="Z16" s="1"/>
    </row>
    <row r="17" spans="2:26" x14ac:dyDescent="0.3">
      <c r="B17" s="4">
        <v>45505</v>
      </c>
      <c r="C17" s="1" t="s">
        <v>23</v>
      </c>
      <c r="D17" s="1" t="s">
        <v>11</v>
      </c>
      <c r="E17" s="1" t="s">
        <v>24</v>
      </c>
      <c r="F17" s="28">
        <v>88.73</v>
      </c>
      <c r="G17" s="3"/>
      <c r="H17" s="3">
        <f t="shared" si="0"/>
        <v>1311.74</v>
      </c>
      <c r="M17" s="32"/>
      <c r="N17" s="32"/>
      <c r="O17" s="28">
        <v>88.73</v>
      </c>
      <c r="P17" s="32"/>
      <c r="Q17" s="1"/>
      <c r="R17" s="1"/>
      <c r="T17" s="32"/>
      <c r="U17" s="32"/>
      <c r="V17" s="32"/>
      <c r="W17" s="32"/>
      <c r="Y17" s="1"/>
      <c r="Z17" s="1"/>
    </row>
    <row r="18" spans="2:26" x14ac:dyDescent="0.3">
      <c r="B18" s="4">
        <v>45511</v>
      </c>
      <c r="C18" s="1" t="s">
        <v>10</v>
      </c>
      <c r="D18" s="1" t="s">
        <v>26</v>
      </c>
      <c r="E18" s="1" t="s">
        <v>27</v>
      </c>
      <c r="F18" s="3"/>
      <c r="G18" s="3">
        <v>210</v>
      </c>
      <c r="H18" s="3">
        <f t="shared" si="0"/>
        <v>1101.74</v>
      </c>
      <c r="M18" s="32"/>
      <c r="N18" s="32"/>
      <c r="O18" s="32"/>
      <c r="P18" s="32"/>
      <c r="Q18" s="1"/>
      <c r="R18" s="1"/>
      <c r="T18" s="32"/>
      <c r="U18" s="32"/>
      <c r="V18" s="32">
        <v>210</v>
      </c>
      <c r="W18" s="32"/>
      <c r="Y18" s="1"/>
      <c r="Z18" s="1"/>
    </row>
    <row r="19" spans="2:26" x14ac:dyDescent="0.3">
      <c r="B19" s="4">
        <v>45512</v>
      </c>
      <c r="C19" s="1" t="s">
        <v>23</v>
      </c>
      <c r="D19" s="1" t="s">
        <v>11</v>
      </c>
      <c r="E19" s="1" t="s">
        <v>24</v>
      </c>
      <c r="F19" s="28">
        <v>102.74</v>
      </c>
      <c r="G19" s="3"/>
      <c r="H19" s="3">
        <f t="shared" si="0"/>
        <v>1204.48</v>
      </c>
      <c r="M19" s="32"/>
      <c r="N19" s="32"/>
      <c r="O19" s="28">
        <v>102.74</v>
      </c>
      <c r="P19" s="32"/>
      <c r="Q19" s="1"/>
      <c r="R19" s="1"/>
      <c r="T19" s="32"/>
      <c r="U19" s="32"/>
      <c r="V19" s="32"/>
      <c r="W19" s="32"/>
      <c r="Y19" s="1"/>
      <c r="Z19" s="1"/>
    </row>
    <row r="20" spans="2:26" x14ac:dyDescent="0.3">
      <c r="B20" s="4">
        <v>45519</v>
      </c>
      <c r="C20" s="1" t="s">
        <v>23</v>
      </c>
      <c r="D20" s="1" t="s">
        <v>11</v>
      </c>
      <c r="E20" s="1" t="s">
        <v>24</v>
      </c>
      <c r="F20" s="28">
        <v>186.8</v>
      </c>
      <c r="G20" s="3"/>
      <c r="H20" s="3">
        <f t="shared" si="0"/>
        <v>1391.28</v>
      </c>
      <c r="M20" s="32"/>
      <c r="N20" s="32"/>
      <c r="O20" s="28">
        <v>186.8</v>
      </c>
      <c r="P20" s="32"/>
      <c r="Q20" s="1"/>
      <c r="R20" s="1"/>
      <c r="T20" s="32"/>
      <c r="U20" s="32"/>
      <c r="V20" s="32"/>
      <c r="W20" s="32"/>
      <c r="Y20" s="1"/>
      <c r="Z20" s="1"/>
    </row>
    <row r="21" spans="2:26" x14ac:dyDescent="0.3">
      <c r="B21" s="4">
        <v>45526</v>
      </c>
      <c r="C21" s="1" t="s">
        <v>23</v>
      </c>
      <c r="D21" s="1" t="s">
        <v>11</v>
      </c>
      <c r="E21" s="1" t="s">
        <v>24</v>
      </c>
      <c r="F21" s="28">
        <v>149.44</v>
      </c>
      <c r="G21" s="3"/>
      <c r="H21" s="3">
        <f t="shared" si="0"/>
        <v>1540.72</v>
      </c>
      <c r="M21" s="32"/>
      <c r="N21" s="32"/>
      <c r="O21" s="28">
        <v>149.44</v>
      </c>
      <c r="P21" s="32"/>
      <c r="Q21" s="1"/>
      <c r="R21" s="1"/>
      <c r="T21" s="32"/>
      <c r="U21" s="32"/>
      <c r="V21" s="32"/>
      <c r="W21" s="32"/>
      <c r="Y21" s="1"/>
      <c r="Z21" s="1"/>
    </row>
    <row r="22" spans="2:26" x14ac:dyDescent="0.3">
      <c r="B22" s="4">
        <v>45531</v>
      </c>
      <c r="C22" s="1" t="s">
        <v>10</v>
      </c>
      <c r="D22" s="1" t="s">
        <v>28</v>
      </c>
      <c r="E22" s="6" t="s">
        <v>83</v>
      </c>
      <c r="F22" s="3"/>
      <c r="G22" s="3">
        <v>50</v>
      </c>
      <c r="H22" s="3">
        <f t="shared" si="0"/>
        <v>1490.72</v>
      </c>
      <c r="M22" s="32"/>
      <c r="N22" s="32"/>
      <c r="O22" s="32"/>
      <c r="P22" s="32"/>
      <c r="Q22" s="1"/>
      <c r="R22" s="1"/>
      <c r="T22" s="32"/>
      <c r="U22" s="32"/>
      <c r="V22" s="32"/>
      <c r="W22" s="32"/>
      <c r="Y22" s="1"/>
      <c r="Z22" s="1">
        <v>50</v>
      </c>
    </row>
    <row r="23" spans="2:26" x14ac:dyDescent="0.3">
      <c r="B23" s="4">
        <v>45531</v>
      </c>
      <c r="C23" s="1" t="s">
        <v>10</v>
      </c>
      <c r="D23" s="1" t="s">
        <v>20</v>
      </c>
      <c r="E23" s="19" t="s">
        <v>85</v>
      </c>
      <c r="F23" s="3"/>
      <c r="G23" s="3">
        <v>1240</v>
      </c>
      <c r="H23" s="3">
        <f t="shared" si="0"/>
        <v>250.72000000000003</v>
      </c>
      <c r="I23" t="s">
        <v>29</v>
      </c>
      <c r="M23" s="32"/>
      <c r="N23" s="32"/>
      <c r="O23" s="32"/>
      <c r="P23" s="32"/>
      <c r="Q23" s="1"/>
      <c r="R23" s="1"/>
      <c r="T23" s="32"/>
      <c r="U23" s="32">
        <v>1240</v>
      </c>
      <c r="V23" s="32"/>
      <c r="W23" s="32"/>
      <c r="Y23" s="1"/>
      <c r="Z23" s="1"/>
    </row>
    <row r="24" spans="2:26" x14ac:dyDescent="0.3">
      <c r="B24" s="4">
        <v>45533</v>
      </c>
      <c r="C24" s="1" t="s">
        <v>23</v>
      </c>
      <c r="D24" s="1" t="s">
        <v>11</v>
      </c>
      <c r="E24" s="1" t="s">
        <v>24</v>
      </c>
      <c r="F24" s="28">
        <v>172.79</v>
      </c>
      <c r="G24" s="3"/>
      <c r="H24" s="3">
        <f t="shared" si="0"/>
        <v>423.51</v>
      </c>
      <c r="M24" s="32"/>
      <c r="N24" s="32"/>
      <c r="O24" s="28">
        <v>172.79</v>
      </c>
      <c r="P24" s="32"/>
      <c r="Q24" s="1"/>
      <c r="R24" s="1"/>
      <c r="T24" s="32"/>
      <c r="U24" s="32"/>
      <c r="V24" s="32"/>
      <c r="W24" s="32"/>
      <c r="Y24" s="1"/>
      <c r="Z24" s="1"/>
    </row>
    <row r="25" spans="2:26" x14ac:dyDescent="0.3">
      <c r="B25" s="4">
        <v>45537</v>
      </c>
      <c r="C25" s="1" t="s">
        <v>30</v>
      </c>
      <c r="D25" s="1" t="s">
        <v>11</v>
      </c>
      <c r="E25" s="1" t="s">
        <v>31</v>
      </c>
      <c r="F25" s="35">
        <v>0.74</v>
      </c>
      <c r="G25" s="3"/>
      <c r="H25" s="3">
        <f t="shared" si="0"/>
        <v>424.25</v>
      </c>
      <c r="M25" s="32"/>
      <c r="N25" s="32"/>
      <c r="O25" s="32"/>
      <c r="P25" s="32"/>
      <c r="Q25" s="35">
        <v>0.74</v>
      </c>
      <c r="R25" s="1"/>
      <c r="T25" s="32"/>
      <c r="U25" s="32"/>
      <c r="V25" s="32"/>
      <c r="W25" s="32"/>
      <c r="Y25" s="1"/>
      <c r="Z25" s="1"/>
    </row>
    <row r="26" spans="2:26" x14ac:dyDescent="0.3">
      <c r="B26" s="4">
        <v>45539</v>
      </c>
      <c r="C26" s="1" t="s">
        <v>11</v>
      </c>
      <c r="D26" s="1" t="s">
        <v>11</v>
      </c>
      <c r="E26" s="6" t="s">
        <v>32</v>
      </c>
      <c r="F26" s="7">
        <v>1000</v>
      </c>
      <c r="G26" s="3"/>
      <c r="H26" s="3">
        <f t="shared" si="0"/>
        <v>1424.25</v>
      </c>
      <c r="I26" t="s">
        <v>33</v>
      </c>
      <c r="M26" s="32"/>
      <c r="N26" s="32"/>
      <c r="O26" s="32"/>
      <c r="P26" s="32"/>
      <c r="Q26" s="1"/>
      <c r="R26" s="7">
        <v>1000</v>
      </c>
      <c r="T26" s="32"/>
      <c r="U26" s="32"/>
      <c r="V26" s="32"/>
      <c r="W26" s="32"/>
      <c r="Y26" s="1"/>
      <c r="Z26" s="1"/>
    </row>
    <row r="27" spans="2:26" x14ac:dyDescent="0.3">
      <c r="B27" s="4">
        <v>45540</v>
      </c>
      <c r="C27" s="1" t="s">
        <v>23</v>
      </c>
      <c r="D27" s="1" t="s">
        <v>11</v>
      </c>
      <c r="E27" s="1" t="s">
        <v>24</v>
      </c>
      <c r="F27" s="28">
        <v>112.08</v>
      </c>
      <c r="G27" s="3"/>
      <c r="H27" s="3">
        <f t="shared" si="0"/>
        <v>1536.33</v>
      </c>
      <c r="M27" s="32"/>
      <c r="N27" s="32"/>
      <c r="O27" s="28">
        <v>112.08</v>
      </c>
      <c r="P27" s="32"/>
      <c r="Q27" s="1"/>
      <c r="R27" s="1"/>
      <c r="T27" s="32"/>
      <c r="U27" s="32"/>
      <c r="V27" s="32"/>
      <c r="W27" s="32"/>
      <c r="Y27" s="1"/>
      <c r="Z27" s="1"/>
    </row>
    <row r="28" spans="2:26" x14ac:dyDescent="0.3">
      <c r="B28" s="4">
        <v>45547</v>
      </c>
      <c r="C28" s="1" t="s">
        <v>23</v>
      </c>
      <c r="D28" s="1" t="s">
        <v>11</v>
      </c>
      <c r="E28" s="1" t="s">
        <v>24</v>
      </c>
      <c r="F28" s="28">
        <v>196.14</v>
      </c>
      <c r="G28" s="3"/>
      <c r="H28" s="3">
        <f t="shared" si="0"/>
        <v>1732.4699999999998</v>
      </c>
      <c r="M28" s="32"/>
      <c r="N28" s="32"/>
      <c r="O28" s="28">
        <v>196.14</v>
      </c>
      <c r="P28" s="32"/>
      <c r="Q28" s="1"/>
      <c r="R28" s="1"/>
      <c r="T28" s="32"/>
      <c r="U28" s="32"/>
      <c r="V28" s="32"/>
      <c r="W28" s="32"/>
      <c r="Y28" s="1"/>
      <c r="Z28" s="1"/>
    </row>
    <row r="29" spans="2:26" x14ac:dyDescent="0.3">
      <c r="B29" s="4">
        <v>45547</v>
      </c>
      <c r="C29" s="1" t="s">
        <v>10</v>
      </c>
      <c r="D29" s="1" t="s">
        <v>26</v>
      </c>
      <c r="E29" s="1" t="s">
        <v>34</v>
      </c>
      <c r="F29" s="3"/>
      <c r="G29" s="3">
        <v>624</v>
      </c>
      <c r="H29" s="3">
        <f t="shared" si="0"/>
        <v>1108.4699999999998</v>
      </c>
      <c r="M29" s="32"/>
      <c r="N29" s="32"/>
      <c r="O29" s="32"/>
      <c r="P29" s="32"/>
      <c r="Q29" s="1"/>
      <c r="R29" s="1"/>
      <c r="T29" s="32"/>
      <c r="U29" s="32"/>
      <c r="V29" s="32">
        <v>624</v>
      </c>
      <c r="W29" s="32"/>
      <c r="Y29" s="1"/>
      <c r="Z29" s="1"/>
    </row>
    <row r="30" spans="2:26" x14ac:dyDescent="0.3">
      <c r="B30" s="4">
        <v>45551</v>
      </c>
      <c r="C30" s="1" t="s">
        <v>10</v>
      </c>
      <c r="D30" s="1" t="s">
        <v>35</v>
      </c>
      <c r="E30" s="1" t="s">
        <v>36</v>
      </c>
      <c r="F30" s="3"/>
      <c r="G30" s="3">
        <v>115.75</v>
      </c>
      <c r="H30" s="3">
        <f t="shared" si="0"/>
        <v>992.7199999999998</v>
      </c>
      <c r="M30" s="32"/>
      <c r="N30" s="32"/>
      <c r="O30" s="32"/>
      <c r="P30" s="32"/>
      <c r="Q30" s="1"/>
      <c r="R30" s="1"/>
      <c r="T30" s="3">
        <v>115.75</v>
      </c>
      <c r="U30" s="32"/>
      <c r="V30" s="32"/>
      <c r="W30" s="32"/>
      <c r="Y30" s="1"/>
      <c r="Z30" s="1"/>
    </row>
    <row r="31" spans="2:26" x14ac:dyDescent="0.3">
      <c r="B31" s="4">
        <v>45554</v>
      </c>
      <c r="C31" s="1" t="s">
        <v>23</v>
      </c>
      <c r="D31" s="1" t="s">
        <v>11</v>
      </c>
      <c r="E31" s="1" t="s">
        <v>24</v>
      </c>
      <c r="F31" s="28">
        <v>149.44</v>
      </c>
      <c r="G31" s="3"/>
      <c r="H31" s="3">
        <f t="shared" si="0"/>
        <v>1142.1599999999999</v>
      </c>
      <c r="M31" s="32"/>
      <c r="N31" s="32"/>
      <c r="O31" s="28">
        <v>149.44</v>
      </c>
      <c r="P31" s="32"/>
      <c r="Q31" s="1"/>
      <c r="R31" s="1"/>
      <c r="T31" s="32"/>
      <c r="U31" s="32"/>
      <c r="V31" s="32"/>
      <c r="W31" s="32"/>
      <c r="Y31" s="1"/>
      <c r="Z31" s="1"/>
    </row>
    <row r="32" spans="2:26" x14ac:dyDescent="0.3">
      <c r="B32" s="4">
        <v>45555</v>
      </c>
      <c r="C32" s="1" t="s">
        <v>10</v>
      </c>
      <c r="D32" s="1" t="s">
        <v>37</v>
      </c>
      <c r="E32" s="1" t="s">
        <v>38</v>
      </c>
      <c r="F32" s="3"/>
      <c r="G32" s="3">
        <v>36.96</v>
      </c>
      <c r="H32" s="3">
        <f t="shared" si="0"/>
        <v>1105.1999999999998</v>
      </c>
      <c r="M32" s="32"/>
      <c r="N32" s="32"/>
      <c r="O32" s="32"/>
      <c r="P32" s="32"/>
      <c r="Q32" s="1"/>
      <c r="R32" s="1"/>
      <c r="T32" s="32"/>
      <c r="U32" s="32"/>
      <c r="V32" s="32"/>
      <c r="W32" s="32"/>
      <c r="Y32" s="3">
        <v>36.96</v>
      </c>
      <c r="Z32" s="1"/>
    </row>
    <row r="33" spans="2:26" x14ac:dyDescent="0.3">
      <c r="B33" s="4">
        <v>45559</v>
      </c>
      <c r="C33" s="1" t="s">
        <v>10</v>
      </c>
      <c r="D33" s="1" t="s">
        <v>22</v>
      </c>
      <c r="E33" s="1" t="s">
        <v>39</v>
      </c>
      <c r="F33" s="3"/>
      <c r="G33" s="3">
        <v>57.86</v>
      </c>
      <c r="H33" s="3">
        <f t="shared" si="0"/>
        <v>1047.3399999999999</v>
      </c>
      <c r="M33" s="32"/>
      <c r="N33" s="32"/>
      <c r="O33" s="32"/>
      <c r="P33" s="32"/>
      <c r="Q33" s="1"/>
      <c r="R33" s="1"/>
      <c r="T33" s="3">
        <v>57.86</v>
      </c>
      <c r="U33" s="32"/>
      <c r="V33" s="32"/>
      <c r="W33" s="32"/>
      <c r="Y33" s="1"/>
      <c r="Z33" s="1"/>
    </row>
    <row r="34" spans="2:26" x14ac:dyDescent="0.3">
      <c r="B34" s="4">
        <v>45561</v>
      </c>
      <c r="C34" s="1" t="s">
        <v>23</v>
      </c>
      <c r="D34" s="1" t="s">
        <v>11</v>
      </c>
      <c r="E34" s="1" t="s">
        <v>24</v>
      </c>
      <c r="F34" s="28">
        <v>256.85000000000002</v>
      </c>
      <c r="G34" s="3"/>
      <c r="H34" s="3">
        <f t="shared" si="0"/>
        <v>1304.19</v>
      </c>
      <c r="M34" s="32"/>
      <c r="N34" s="32"/>
      <c r="O34" s="28">
        <v>256.85000000000002</v>
      </c>
      <c r="P34" s="32"/>
      <c r="Q34" s="1"/>
      <c r="R34" s="1"/>
      <c r="T34" s="32"/>
      <c r="U34" s="32"/>
      <c r="V34" s="32"/>
      <c r="W34" s="32"/>
      <c r="Y34" s="1"/>
      <c r="Z34" s="1"/>
    </row>
    <row r="35" spans="2:26" x14ac:dyDescent="0.3">
      <c r="B35" s="4">
        <v>45562</v>
      </c>
      <c r="C35" s="1" t="s">
        <v>10</v>
      </c>
      <c r="D35" s="1" t="s">
        <v>35</v>
      </c>
      <c r="E35" s="1" t="s">
        <v>40</v>
      </c>
      <c r="F35" s="3"/>
      <c r="G35" s="3">
        <v>62.7</v>
      </c>
      <c r="H35" s="3">
        <f t="shared" si="0"/>
        <v>1241.49</v>
      </c>
      <c r="M35" s="32"/>
      <c r="N35" s="32"/>
      <c r="O35" s="32"/>
      <c r="P35" s="32"/>
      <c r="Q35" s="1"/>
      <c r="R35" s="1"/>
      <c r="T35" s="32"/>
      <c r="U35" s="32"/>
      <c r="V35" s="32"/>
      <c r="W35" s="32"/>
      <c r="Y35" s="3">
        <v>62.7</v>
      </c>
      <c r="Z35" s="1"/>
    </row>
    <row r="36" spans="2:26" x14ac:dyDescent="0.3">
      <c r="B36" s="4">
        <v>45567</v>
      </c>
      <c r="C36" s="1" t="s">
        <v>30</v>
      </c>
      <c r="D36" s="1" t="s">
        <v>11</v>
      </c>
      <c r="E36" s="1" t="s">
        <v>31</v>
      </c>
      <c r="F36" s="35">
        <v>2.5099999999999998</v>
      </c>
      <c r="G36" s="3"/>
      <c r="H36" s="3">
        <f t="shared" si="0"/>
        <v>1244</v>
      </c>
      <c r="M36" s="32"/>
      <c r="N36" s="32"/>
      <c r="O36" s="32"/>
      <c r="P36" s="32"/>
      <c r="Q36" s="35">
        <v>2.5099999999999998</v>
      </c>
      <c r="R36" s="1"/>
      <c r="T36" s="32"/>
      <c r="U36" s="32"/>
      <c r="V36" s="32"/>
      <c r="W36" s="32"/>
      <c r="Y36" s="1"/>
      <c r="Z36" s="1"/>
    </row>
    <row r="37" spans="2:26" x14ac:dyDescent="0.3">
      <c r="B37" s="4">
        <v>45567</v>
      </c>
      <c r="C37" s="1" t="s">
        <v>10</v>
      </c>
      <c r="D37" s="1" t="s">
        <v>26</v>
      </c>
      <c r="E37" s="1" t="s">
        <v>41</v>
      </c>
      <c r="F37" s="3"/>
      <c r="G37" s="3">
        <v>4.55</v>
      </c>
      <c r="H37" s="3">
        <f t="shared" si="0"/>
        <v>1239.45</v>
      </c>
      <c r="M37" s="32"/>
      <c r="N37" s="32"/>
      <c r="O37" s="32"/>
      <c r="P37" s="32"/>
      <c r="Q37" s="1"/>
      <c r="R37" s="1"/>
      <c r="T37" s="32"/>
      <c r="U37" s="32"/>
      <c r="V37" s="3">
        <v>4.55</v>
      </c>
      <c r="W37" s="32"/>
      <c r="Y37" s="1"/>
      <c r="Z37" s="1"/>
    </row>
    <row r="38" spans="2:26" x14ac:dyDescent="0.3">
      <c r="B38" s="4">
        <v>45568</v>
      </c>
      <c r="C38" s="1" t="s">
        <v>23</v>
      </c>
      <c r="D38" s="1" t="s">
        <v>11</v>
      </c>
      <c r="E38" s="1" t="s">
        <v>24</v>
      </c>
      <c r="F38" s="28">
        <v>182.13</v>
      </c>
      <c r="G38" s="3"/>
      <c r="H38" s="3">
        <f t="shared" si="0"/>
        <v>1421.58</v>
      </c>
      <c r="M38" s="32"/>
      <c r="N38" s="32"/>
      <c r="O38" s="28">
        <v>182.13</v>
      </c>
      <c r="P38" s="32"/>
      <c r="Q38" s="1"/>
      <c r="R38" s="1"/>
      <c r="T38" s="3">
        <v>115.75</v>
      </c>
      <c r="U38" s="32"/>
      <c r="V38" s="32"/>
      <c r="W38" s="32"/>
      <c r="Y38" s="1"/>
      <c r="Z38" s="1"/>
    </row>
    <row r="39" spans="2:26" x14ac:dyDescent="0.3">
      <c r="B39" s="4">
        <v>45569</v>
      </c>
      <c r="C39" s="1" t="s">
        <v>10</v>
      </c>
      <c r="D39" s="1" t="s">
        <v>35</v>
      </c>
      <c r="E39" s="1" t="s">
        <v>36</v>
      </c>
      <c r="F39" s="3"/>
      <c r="G39" s="3">
        <v>115.75</v>
      </c>
      <c r="H39" s="3">
        <f t="shared" si="0"/>
        <v>1305.83</v>
      </c>
      <c r="M39" s="32"/>
      <c r="N39" s="32"/>
      <c r="O39" s="32"/>
      <c r="P39" s="32"/>
      <c r="Q39" s="1"/>
      <c r="R39" s="1"/>
      <c r="T39" s="32"/>
      <c r="U39" s="32"/>
      <c r="V39" s="32"/>
      <c r="W39" s="32"/>
      <c r="Y39" s="1"/>
      <c r="Z39" s="1"/>
    </row>
    <row r="40" spans="2:26" x14ac:dyDescent="0.3">
      <c r="B40" s="4">
        <v>45572</v>
      </c>
      <c r="C40" s="1" t="s">
        <v>42</v>
      </c>
      <c r="D40" s="1" t="s">
        <v>11</v>
      </c>
      <c r="E40" s="1" t="s">
        <v>43</v>
      </c>
      <c r="F40" s="39">
        <v>250</v>
      </c>
      <c r="G40" s="3"/>
      <c r="H40" s="3">
        <f t="shared" si="0"/>
        <v>1555.83</v>
      </c>
      <c r="M40" s="32"/>
      <c r="N40" s="32"/>
      <c r="O40" s="32"/>
      <c r="P40" s="39">
        <v>250</v>
      </c>
      <c r="Q40" s="1"/>
      <c r="R40" s="1"/>
      <c r="T40" s="32"/>
      <c r="U40" s="32"/>
      <c r="V40" s="32"/>
      <c r="W40" s="32"/>
      <c r="Y40" s="1"/>
      <c r="Z40" s="1"/>
    </row>
    <row r="41" spans="2:26" x14ac:dyDescent="0.3">
      <c r="B41" s="4">
        <v>45572</v>
      </c>
      <c r="C41" s="1" t="s">
        <v>10</v>
      </c>
      <c r="D41" s="1" t="s">
        <v>37</v>
      </c>
      <c r="E41" s="1" t="s">
        <v>44</v>
      </c>
      <c r="F41" s="3"/>
      <c r="G41" s="3">
        <v>60.3</v>
      </c>
      <c r="H41" s="3">
        <f t="shared" si="0"/>
        <v>1495.53</v>
      </c>
      <c r="M41" s="32"/>
      <c r="N41" s="32"/>
      <c r="O41" s="32"/>
      <c r="P41" s="32"/>
      <c r="Q41" s="1"/>
      <c r="R41" s="1"/>
      <c r="T41" s="32"/>
      <c r="U41" s="32"/>
      <c r="V41" s="32"/>
      <c r="W41" s="32"/>
      <c r="Y41" s="3">
        <v>60.3</v>
      </c>
      <c r="Z41" s="1"/>
    </row>
    <row r="42" spans="2:26" x14ac:dyDescent="0.3">
      <c r="B42" s="4">
        <v>45572</v>
      </c>
      <c r="C42" s="1" t="s">
        <v>10</v>
      </c>
      <c r="D42" s="1" t="s">
        <v>26</v>
      </c>
      <c r="E42" s="1" t="s">
        <v>45</v>
      </c>
      <c r="F42" s="3"/>
      <c r="G42" s="3">
        <v>450.45</v>
      </c>
      <c r="H42" s="3">
        <f t="shared" si="0"/>
        <v>1045.08</v>
      </c>
      <c r="M42" s="32"/>
      <c r="N42" s="32"/>
      <c r="O42" s="32"/>
      <c r="P42" s="32"/>
      <c r="Q42" s="1"/>
      <c r="R42" s="1"/>
      <c r="T42" s="32"/>
      <c r="U42" s="32"/>
      <c r="V42" s="3">
        <v>450.45</v>
      </c>
      <c r="W42" s="32"/>
      <c r="Y42" s="1"/>
      <c r="Z42" s="1"/>
    </row>
    <row r="43" spans="2:26" x14ac:dyDescent="0.3">
      <c r="B43" s="4">
        <v>45574</v>
      </c>
      <c r="C43" s="1" t="s">
        <v>10</v>
      </c>
      <c r="D43" s="1" t="s">
        <v>22</v>
      </c>
      <c r="E43" s="1" t="s">
        <v>46</v>
      </c>
      <c r="F43" s="3"/>
      <c r="G43" s="3">
        <v>57.87</v>
      </c>
      <c r="H43" s="3">
        <f t="shared" si="0"/>
        <v>987.20999999999992</v>
      </c>
      <c r="M43" s="32"/>
      <c r="N43" s="32"/>
      <c r="O43" s="32"/>
      <c r="P43" s="32"/>
      <c r="Q43" s="1"/>
      <c r="R43" s="1"/>
      <c r="T43" s="3">
        <v>57.87</v>
      </c>
      <c r="U43" s="32"/>
      <c r="V43" s="32"/>
      <c r="W43" s="32"/>
      <c r="Y43" s="1"/>
      <c r="Z43" s="1"/>
    </row>
    <row r="44" spans="2:26" x14ac:dyDescent="0.3">
      <c r="B44" s="4">
        <v>45575</v>
      </c>
      <c r="C44" s="1" t="s">
        <v>23</v>
      </c>
      <c r="D44" s="1" t="s">
        <v>11</v>
      </c>
      <c r="E44" s="1" t="s">
        <v>24</v>
      </c>
      <c r="F44" s="28">
        <v>186.8</v>
      </c>
      <c r="G44" s="3"/>
      <c r="H44" s="3">
        <f t="shared" si="0"/>
        <v>1174.01</v>
      </c>
      <c r="M44" s="32"/>
      <c r="N44" s="32"/>
      <c r="O44" s="28">
        <v>186.8</v>
      </c>
      <c r="P44" s="32"/>
      <c r="Q44" s="1"/>
      <c r="R44" s="1"/>
      <c r="T44" s="32"/>
      <c r="U44" s="32"/>
      <c r="V44" s="32"/>
      <c r="W44" s="32"/>
      <c r="Y44" s="1"/>
      <c r="Z44" s="1"/>
    </row>
    <row r="45" spans="2:26" x14ac:dyDescent="0.3">
      <c r="B45" s="4">
        <v>45593</v>
      </c>
      <c r="C45" s="1" t="s">
        <v>23</v>
      </c>
      <c r="D45" s="1" t="s">
        <v>11</v>
      </c>
      <c r="E45" s="1" t="s">
        <v>24</v>
      </c>
      <c r="F45" s="28">
        <v>266.19</v>
      </c>
      <c r="G45" s="3"/>
      <c r="H45" s="3">
        <f t="shared" si="0"/>
        <v>1440.2</v>
      </c>
      <c r="M45" s="32"/>
      <c r="N45" s="32"/>
      <c r="O45" s="28">
        <v>266.19</v>
      </c>
      <c r="P45" s="32"/>
      <c r="Q45" s="1"/>
      <c r="R45" s="1"/>
      <c r="T45" s="32"/>
      <c r="U45" s="32"/>
      <c r="V45" s="32"/>
      <c r="W45" s="32"/>
      <c r="Y45" s="1"/>
      <c r="Z45" s="1"/>
    </row>
    <row r="46" spans="2:26" x14ac:dyDescent="0.3">
      <c r="B46" s="4">
        <v>45596</v>
      </c>
      <c r="C46" s="1" t="s">
        <v>23</v>
      </c>
      <c r="D46" s="1" t="s">
        <v>11</v>
      </c>
      <c r="E46" s="1" t="s">
        <v>24</v>
      </c>
      <c r="F46" s="28">
        <v>392.28</v>
      </c>
      <c r="G46" s="3"/>
      <c r="H46" s="3">
        <f t="shared" si="0"/>
        <v>1832.48</v>
      </c>
      <c r="M46" s="32"/>
      <c r="N46" s="32"/>
      <c r="O46" s="28">
        <v>392.28</v>
      </c>
      <c r="P46" s="32"/>
      <c r="Q46" s="1"/>
      <c r="R46" s="1"/>
      <c r="T46" s="32"/>
      <c r="U46" s="32"/>
      <c r="V46" s="32"/>
      <c r="W46" s="32"/>
      <c r="Y46" s="1"/>
      <c r="Z46" s="1"/>
    </row>
    <row r="47" spans="2:26" x14ac:dyDescent="0.3">
      <c r="B47" s="4">
        <v>45596</v>
      </c>
      <c r="C47" s="18" t="s">
        <v>10</v>
      </c>
      <c r="D47" s="1" t="s">
        <v>22</v>
      </c>
      <c r="E47" s="1" t="s">
        <v>74</v>
      </c>
      <c r="F47" s="3"/>
      <c r="G47" s="3">
        <v>231.4</v>
      </c>
      <c r="H47" s="3">
        <f t="shared" si="0"/>
        <v>1601.08</v>
      </c>
      <c r="M47" s="32"/>
      <c r="N47" s="32"/>
      <c r="O47" s="32"/>
      <c r="P47" s="32"/>
      <c r="Q47" s="1"/>
      <c r="R47" s="1"/>
      <c r="T47" s="3">
        <v>231.4</v>
      </c>
      <c r="U47" s="32"/>
      <c r="V47" s="32"/>
      <c r="W47" s="32"/>
      <c r="Y47" s="1"/>
      <c r="Z47" s="1"/>
    </row>
    <row r="48" spans="2:26" x14ac:dyDescent="0.3">
      <c r="B48" s="4">
        <v>45600</v>
      </c>
      <c r="C48" s="1" t="s">
        <v>30</v>
      </c>
      <c r="D48" s="1" t="s">
        <v>11</v>
      </c>
      <c r="E48" s="1" t="s">
        <v>31</v>
      </c>
      <c r="F48" s="35">
        <v>2.0099999999999998</v>
      </c>
      <c r="G48" s="3"/>
      <c r="H48" s="3">
        <f t="shared" si="0"/>
        <v>1603.09</v>
      </c>
      <c r="M48" s="32"/>
      <c r="N48" s="32"/>
      <c r="O48" s="32"/>
      <c r="P48" s="32"/>
      <c r="Q48" s="35">
        <v>2.0099999999999998</v>
      </c>
      <c r="R48" s="1"/>
      <c r="T48" s="32"/>
      <c r="U48" s="32"/>
      <c r="V48" s="32"/>
      <c r="W48" s="32"/>
      <c r="Y48" s="1"/>
      <c r="Z48" s="1"/>
    </row>
    <row r="49" spans="2:26" x14ac:dyDescent="0.3">
      <c r="B49" s="4">
        <v>45600</v>
      </c>
      <c r="C49" s="1" t="s">
        <v>14</v>
      </c>
      <c r="D49" s="1" t="s">
        <v>11</v>
      </c>
      <c r="E49" s="1" t="s">
        <v>47</v>
      </c>
      <c r="F49" s="21">
        <v>19.32</v>
      </c>
      <c r="G49" s="3"/>
      <c r="H49" s="3">
        <f t="shared" si="0"/>
        <v>1622.4099999999999</v>
      </c>
      <c r="M49" s="33">
        <v>19.32</v>
      </c>
      <c r="N49" s="32"/>
      <c r="O49" s="32"/>
      <c r="P49" s="32"/>
      <c r="Q49" s="1"/>
      <c r="R49" s="1"/>
      <c r="T49" s="32"/>
      <c r="U49" s="32"/>
      <c r="V49" s="32"/>
      <c r="W49" s="32"/>
      <c r="Y49" s="1"/>
      <c r="Z49" s="1"/>
    </row>
    <row r="50" spans="2:26" x14ac:dyDescent="0.3">
      <c r="B50" s="4">
        <v>45600</v>
      </c>
      <c r="C50" s="1" t="s">
        <v>10</v>
      </c>
      <c r="D50" s="1" t="s">
        <v>35</v>
      </c>
      <c r="E50" s="1" t="s">
        <v>48</v>
      </c>
      <c r="F50" s="3"/>
      <c r="G50" s="3">
        <v>288</v>
      </c>
      <c r="H50" s="3">
        <f t="shared" si="0"/>
        <v>1334.4099999999999</v>
      </c>
      <c r="M50" s="32"/>
      <c r="N50" s="32"/>
      <c r="O50" s="32"/>
      <c r="P50" s="32"/>
      <c r="Q50" s="1"/>
      <c r="R50" s="1"/>
      <c r="T50" s="32"/>
      <c r="U50" s="32"/>
      <c r="V50" s="32"/>
      <c r="W50" s="3">
        <v>288</v>
      </c>
      <c r="Y50" s="1"/>
      <c r="Z50" s="1"/>
    </row>
    <row r="51" spans="2:26" x14ac:dyDescent="0.3">
      <c r="B51" s="4">
        <v>45603</v>
      </c>
      <c r="C51" s="1" t="s">
        <v>23</v>
      </c>
      <c r="D51" s="1" t="s">
        <v>11</v>
      </c>
      <c r="E51" s="1" t="s">
        <v>24</v>
      </c>
      <c r="F51" s="28">
        <v>214.82</v>
      </c>
      <c r="G51" s="3"/>
      <c r="H51" s="3">
        <f t="shared" si="0"/>
        <v>1549.2299999999998</v>
      </c>
      <c r="M51" s="32"/>
      <c r="N51" s="32"/>
      <c r="O51" s="28">
        <v>214.82</v>
      </c>
      <c r="P51" s="32"/>
      <c r="Q51" s="1"/>
      <c r="R51" s="1"/>
      <c r="T51" s="32"/>
      <c r="U51" s="32"/>
      <c r="V51" s="32"/>
      <c r="W51" s="32"/>
      <c r="Y51" s="1"/>
      <c r="Z51" s="1"/>
    </row>
    <row r="52" spans="2:26" x14ac:dyDescent="0.3">
      <c r="B52" s="4">
        <v>45607</v>
      </c>
      <c r="C52" s="18" t="s">
        <v>10</v>
      </c>
      <c r="D52" s="1" t="s">
        <v>49</v>
      </c>
      <c r="E52" s="1" t="s">
        <v>50</v>
      </c>
      <c r="F52" s="3"/>
      <c r="G52" s="3">
        <v>400</v>
      </c>
      <c r="H52" s="3">
        <f t="shared" si="0"/>
        <v>1149.2299999999998</v>
      </c>
      <c r="M52" s="32"/>
      <c r="N52" s="32"/>
      <c r="O52" s="32"/>
      <c r="P52" s="32"/>
      <c r="Q52" s="1"/>
      <c r="R52" s="1"/>
      <c r="T52" s="32"/>
      <c r="U52" s="32"/>
      <c r="V52" s="32"/>
      <c r="W52" s="3">
        <v>400</v>
      </c>
      <c r="Y52" s="1"/>
      <c r="Z52" s="1"/>
    </row>
    <row r="53" spans="2:26" x14ac:dyDescent="0.3">
      <c r="B53" s="4">
        <v>45610</v>
      </c>
      <c r="C53" s="1" t="s">
        <v>23</v>
      </c>
      <c r="D53" s="1" t="s">
        <v>11</v>
      </c>
      <c r="E53" s="1" t="s">
        <v>24</v>
      </c>
      <c r="F53" s="28">
        <v>424.85</v>
      </c>
      <c r="G53" s="3"/>
      <c r="H53" s="3">
        <f t="shared" si="0"/>
        <v>1574.08</v>
      </c>
      <c r="M53" s="32"/>
      <c r="N53" s="32"/>
      <c r="O53" s="28">
        <v>424.85</v>
      </c>
      <c r="P53" s="32"/>
      <c r="Q53" s="1"/>
      <c r="R53" s="1"/>
      <c r="T53" s="32"/>
      <c r="U53" s="32"/>
      <c r="V53" s="32"/>
      <c r="W53" s="3"/>
      <c r="Y53" s="1"/>
      <c r="Z53" s="1"/>
    </row>
    <row r="54" spans="2:26" x14ac:dyDescent="0.3">
      <c r="B54" s="4">
        <v>45614</v>
      </c>
      <c r="C54" s="1" t="s">
        <v>14</v>
      </c>
      <c r="D54" s="1" t="s">
        <v>11</v>
      </c>
      <c r="E54" s="1" t="s">
        <v>47</v>
      </c>
      <c r="F54" s="21">
        <v>116.82</v>
      </c>
      <c r="G54" s="3"/>
      <c r="H54" s="3">
        <f t="shared" si="0"/>
        <v>1690.8999999999999</v>
      </c>
      <c r="M54" s="33">
        <v>116.82</v>
      </c>
      <c r="N54" s="32"/>
      <c r="O54" s="32"/>
      <c r="P54" s="32"/>
      <c r="Q54" s="1"/>
      <c r="R54" s="1"/>
      <c r="T54" s="32"/>
      <c r="U54" s="32"/>
      <c r="V54" s="32"/>
      <c r="W54" s="32"/>
      <c r="Y54" s="1"/>
      <c r="Z54" s="1"/>
    </row>
    <row r="55" spans="2:26" x14ac:dyDescent="0.3">
      <c r="B55" s="4">
        <v>45615</v>
      </c>
      <c r="C55" s="1" t="s">
        <v>42</v>
      </c>
      <c r="D55" s="1" t="s">
        <v>11</v>
      </c>
      <c r="E55" s="1" t="s">
        <v>43</v>
      </c>
      <c r="F55" s="39">
        <v>250</v>
      </c>
      <c r="G55" s="3"/>
      <c r="H55" s="3">
        <f t="shared" si="0"/>
        <v>1940.8999999999999</v>
      </c>
      <c r="M55" s="32"/>
      <c r="N55" s="32"/>
      <c r="O55" s="32"/>
      <c r="P55" s="39">
        <v>250</v>
      </c>
      <c r="Q55" s="1"/>
      <c r="R55" s="1"/>
      <c r="T55" s="32"/>
      <c r="U55" s="32"/>
      <c r="V55" s="32"/>
      <c r="W55" s="32"/>
      <c r="Y55" s="1"/>
      <c r="Z55" s="1"/>
    </row>
    <row r="56" spans="2:26" x14ac:dyDescent="0.3">
      <c r="B56" s="4">
        <v>45617</v>
      </c>
      <c r="C56" s="1" t="s">
        <v>23</v>
      </c>
      <c r="D56" s="1" t="s">
        <v>11</v>
      </c>
      <c r="E56" s="1" t="s">
        <v>24</v>
      </c>
      <c r="F56" s="28">
        <v>300.44</v>
      </c>
      <c r="G56" s="3"/>
      <c r="H56" s="3">
        <f t="shared" si="0"/>
        <v>2241.3399999999997</v>
      </c>
      <c r="M56" s="32"/>
      <c r="N56" s="32"/>
      <c r="O56" s="28">
        <v>300.44</v>
      </c>
      <c r="P56" s="32"/>
      <c r="Q56" s="1"/>
      <c r="R56" s="1"/>
      <c r="T56" s="32"/>
      <c r="U56" s="32"/>
      <c r="V56" s="32"/>
      <c r="W56" s="32"/>
      <c r="Y56" s="1"/>
      <c r="Z56" s="1"/>
    </row>
    <row r="57" spans="2:26" x14ac:dyDescent="0.3">
      <c r="B57" s="4">
        <v>45624</v>
      </c>
      <c r="C57" s="1" t="s">
        <v>23</v>
      </c>
      <c r="D57" s="1" t="s">
        <v>11</v>
      </c>
      <c r="E57" s="1" t="s">
        <v>24</v>
      </c>
      <c r="F57" s="28">
        <v>182.97</v>
      </c>
      <c r="G57" s="3"/>
      <c r="H57" s="3">
        <f t="shared" si="0"/>
        <v>2424.3099999999995</v>
      </c>
      <c r="M57" s="32"/>
      <c r="N57" s="32"/>
      <c r="O57" s="28">
        <v>182.97</v>
      </c>
      <c r="P57" s="32"/>
      <c r="Q57" s="1"/>
      <c r="R57" s="1"/>
      <c r="T57" s="32"/>
      <c r="U57" s="32"/>
      <c r="V57" s="32"/>
      <c r="W57" s="32"/>
      <c r="Y57" s="1"/>
      <c r="Z57" s="1"/>
    </row>
    <row r="58" spans="2:26" x14ac:dyDescent="0.3">
      <c r="B58" s="4">
        <v>45625</v>
      </c>
      <c r="C58" s="18" t="s">
        <v>10</v>
      </c>
      <c r="D58" s="1" t="s">
        <v>22</v>
      </c>
      <c r="E58" s="1" t="s">
        <v>75</v>
      </c>
      <c r="F58" s="3"/>
      <c r="G58" s="3">
        <v>231.4</v>
      </c>
      <c r="H58" s="3">
        <f t="shared" si="0"/>
        <v>2192.9099999999994</v>
      </c>
      <c r="M58" s="32"/>
      <c r="N58" s="32"/>
      <c r="O58" s="32"/>
      <c r="P58" s="32"/>
      <c r="Q58" s="1"/>
      <c r="R58" s="1"/>
      <c r="T58" s="3">
        <v>231.4</v>
      </c>
      <c r="U58" s="32"/>
      <c r="V58" s="32"/>
      <c r="W58" s="32"/>
      <c r="Y58" s="1"/>
      <c r="Z58" s="1"/>
    </row>
    <row r="59" spans="2:26" x14ac:dyDescent="0.3">
      <c r="B59" s="4">
        <v>45625</v>
      </c>
      <c r="C59" s="18" t="s">
        <v>10</v>
      </c>
      <c r="D59" s="1" t="s">
        <v>20</v>
      </c>
      <c r="E59" s="1" t="s">
        <v>76</v>
      </c>
      <c r="F59" s="3"/>
      <c r="G59" s="3">
        <v>480</v>
      </c>
      <c r="H59" s="3">
        <f t="shared" si="0"/>
        <v>1712.9099999999994</v>
      </c>
      <c r="M59" s="32"/>
      <c r="N59" s="32"/>
      <c r="O59" s="32"/>
      <c r="P59" s="32"/>
      <c r="Q59" s="1"/>
      <c r="R59" s="1"/>
      <c r="T59" s="32"/>
      <c r="U59" s="3">
        <v>480</v>
      </c>
      <c r="V59" s="32"/>
      <c r="W59" s="32"/>
      <c r="Y59" s="1"/>
      <c r="Z59" s="1"/>
    </row>
    <row r="60" spans="2:26" x14ac:dyDescent="0.3">
      <c r="B60" s="4">
        <v>45628</v>
      </c>
      <c r="C60" s="1" t="s">
        <v>10</v>
      </c>
      <c r="D60" s="1" t="s">
        <v>51</v>
      </c>
      <c r="E60" s="1" t="s">
        <v>52</v>
      </c>
      <c r="F60" s="3"/>
      <c r="G60" s="3">
        <v>469.99</v>
      </c>
      <c r="H60" s="3">
        <f t="shared" si="0"/>
        <v>1242.9199999999994</v>
      </c>
      <c r="M60" s="32"/>
      <c r="N60" s="32"/>
      <c r="O60" s="32"/>
      <c r="P60" s="32"/>
      <c r="Q60" s="1"/>
      <c r="R60" s="1"/>
      <c r="T60" s="32"/>
      <c r="U60" s="32"/>
      <c r="V60" s="32"/>
      <c r="W60" s="32"/>
      <c r="Y60" s="3">
        <v>469.99</v>
      </c>
      <c r="Z60" s="1"/>
    </row>
    <row r="61" spans="2:26" x14ac:dyDescent="0.3">
      <c r="B61" s="4">
        <v>45630</v>
      </c>
      <c r="C61" s="1" t="s">
        <v>10</v>
      </c>
      <c r="D61" s="1" t="s">
        <v>26</v>
      </c>
      <c r="E61" s="1" t="s">
        <v>53</v>
      </c>
      <c r="F61" s="3"/>
      <c r="G61" s="3">
        <v>395</v>
      </c>
      <c r="H61" s="3">
        <f t="shared" si="0"/>
        <v>847.91999999999939</v>
      </c>
      <c r="M61" s="32"/>
      <c r="N61" s="32"/>
      <c r="O61" s="32"/>
      <c r="P61" s="32"/>
      <c r="Q61" s="1"/>
      <c r="R61" s="1"/>
      <c r="T61" s="32"/>
      <c r="U61" s="32"/>
      <c r="V61" s="3">
        <v>395</v>
      </c>
      <c r="W61" s="32"/>
      <c r="Y61" s="1"/>
      <c r="Z61" s="1"/>
    </row>
    <row r="62" spans="2:26" x14ac:dyDescent="0.3">
      <c r="B62" s="4">
        <v>45631</v>
      </c>
      <c r="C62" s="1" t="s">
        <v>23</v>
      </c>
      <c r="D62" s="1" t="s">
        <v>11</v>
      </c>
      <c r="E62" s="1" t="s">
        <v>24</v>
      </c>
      <c r="F62" s="28">
        <v>235.18</v>
      </c>
      <c r="G62" s="3"/>
      <c r="H62" s="3">
        <f t="shared" si="0"/>
        <v>1083.0999999999995</v>
      </c>
      <c r="M62" s="32"/>
      <c r="N62" s="32"/>
      <c r="O62" s="28">
        <v>235.18</v>
      </c>
      <c r="P62" s="32"/>
      <c r="Q62" s="1"/>
      <c r="R62" s="1"/>
      <c r="T62" s="32"/>
      <c r="U62" s="32"/>
      <c r="V62" s="32"/>
      <c r="W62" s="32"/>
      <c r="Y62" s="1"/>
      <c r="Z62" s="1"/>
    </row>
    <row r="63" spans="2:26" x14ac:dyDescent="0.3">
      <c r="B63" s="4">
        <v>45635</v>
      </c>
      <c r="C63" s="1" t="s">
        <v>54</v>
      </c>
      <c r="D63" s="1" t="s">
        <v>11</v>
      </c>
      <c r="E63" s="1" t="s">
        <v>55</v>
      </c>
      <c r="F63" s="21">
        <v>546.75</v>
      </c>
      <c r="G63" s="3"/>
      <c r="H63" s="3">
        <f t="shared" si="0"/>
        <v>1629.8499999999995</v>
      </c>
      <c r="M63" s="33">
        <v>546.75</v>
      </c>
      <c r="N63" s="32"/>
      <c r="O63" s="32"/>
      <c r="P63" s="32"/>
      <c r="Q63" s="1"/>
      <c r="R63" s="1"/>
      <c r="T63" s="32"/>
      <c r="U63" s="32"/>
      <c r="V63" s="32"/>
      <c r="W63" s="32"/>
      <c r="Y63" s="1"/>
      <c r="Z63" s="1"/>
    </row>
    <row r="64" spans="2:26" x14ac:dyDescent="0.3">
      <c r="B64" s="4">
        <v>45636</v>
      </c>
      <c r="C64" s="18" t="s">
        <v>10</v>
      </c>
      <c r="D64" s="1" t="s">
        <v>56</v>
      </c>
      <c r="E64" s="1" t="s">
        <v>57</v>
      </c>
      <c r="F64" s="3"/>
      <c r="G64" s="3">
        <v>546.75</v>
      </c>
      <c r="H64" s="3">
        <f t="shared" si="0"/>
        <v>1083.0999999999995</v>
      </c>
      <c r="M64" s="32"/>
      <c r="N64" s="32"/>
      <c r="O64" s="32"/>
      <c r="P64" s="32"/>
      <c r="Q64" s="1"/>
      <c r="R64" s="1"/>
      <c r="T64" s="32"/>
      <c r="U64" s="32"/>
      <c r="V64" s="32"/>
      <c r="W64" s="32"/>
      <c r="Y64" s="1"/>
      <c r="Z64" s="3">
        <v>546.75</v>
      </c>
    </row>
    <row r="65" spans="2:26" x14ac:dyDescent="0.3">
      <c r="B65" s="4">
        <v>45638</v>
      </c>
      <c r="C65" s="1" t="s">
        <v>23</v>
      </c>
      <c r="D65" s="1" t="s">
        <v>11</v>
      </c>
      <c r="E65" s="1" t="s">
        <v>24</v>
      </c>
      <c r="F65" s="28">
        <v>126.09</v>
      </c>
      <c r="G65" s="3"/>
      <c r="H65" s="3">
        <f t="shared" si="0"/>
        <v>1209.1899999999994</v>
      </c>
      <c r="M65" s="32"/>
      <c r="N65" s="32"/>
      <c r="O65" s="28">
        <v>126.09</v>
      </c>
      <c r="P65" s="32"/>
      <c r="Q65" s="1"/>
      <c r="R65" s="1"/>
      <c r="T65" s="32"/>
      <c r="U65" s="32"/>
      <c r="V65" s="32"/>
      <c r="W65" s="32"/>
      <c r="Y65" s="1"/>
      <c r="Z65" s="1"/>
    </row>
    <row r="66" spans="2:26" x14ac:dyDescent="0.3">
      <c r="B66" s="4">
        <v>45644</v>
      </c>
      <c r="C66" s="18" t="s">
        <v>10</v>
      </c>
      <c r="D66" s="1" t="s">
        <v>58</v>
      </c>
      <c r="E66" s="1" t="s">
        <v>59</v>
      </c>
      <c r="F66" s="3"/>
      <c r="G66" s="3">
        <v>90</v>
      </c>
      <c r="H66" s="3">
        <f t="shared" si="0"/>
        <v>1119.1899999999994</v>
      </c>
      <c r="M66" s="32"/>
      <c r="N66" s="32"/>
      <c r="O66" s="32"/>
      <c r="P66" s="32"/>
      <c r="Q66" s="1"/>
      <c r="R66" s="1"/>
      <c r="T66" s="32"/>
      <c r="U66" s="32"/>
      <c r="V66" s="32"/>
      <c r="W66" s="3">
        <v>90</v>
      </c>
      <c r="Y66" s="1"/>
      <c r="Z66" s="1"/>
    </row>
    <row r="67" spans="2:26" x14ac:dyDescent="0.3">
      <c r="B67" s="4">
        <v>45645</v>
      </c>
      <c r="C67" s="1" t="s">
        <v>23</v>
      </c>
      <c r="D67" s="1" t="s">
        <v>11</v>
      </c>
      <c r="E67" s="1" t="s">
        <v>24</v>
      </c>
      <c r="F67" s="28">
        <v>233.5</v>
      </c>
      <c r="G67" s="3"/>
      <c r="H67" s="3">
        <f t="shared" si="0"/>
        <v>1352.6899999999994</v>
      </c>
      <c r="M67" s="32"/>
      <c r="N67" s="32"/>
      <c r="O67" s="28">
        <v>233.5</v>
      </c>
      <c r="P67" s="32"/>
      <c r="Q67" s="1"/>
      <c r="R67" s="1"/>
      <c r="T67" s="32"/>
      <c r="U67" s="32"/>
      <c r="V67" s="32"/>
      <c r="W67" s="32"/>
      <c r="Y67" s="1"/>
      <c r="Z67" s="1"/>
    </row>
    <row r="68" spans="2:26" x14ac:dyDescent="0.3">
      <c r="B68" s="4">
        <v>45653</v>
      </c>
      <c r="C68" s="1" t="s">
        <v>23</v>
      </c>
      <c r="D68" s="1" t="s">
        <v>11</v>
      </c>
      <c r="E68" s="1" t="s">
        <v>24</v>
      </c>
      <c r="F68" s="28">
        <v>181.24</v>
      </c>
      <c r="G68" s="3"/>
      <c r="H68" s="3">
        <f t="shared" si="0"/>
        <v>1533.9299999999994</v>
      </c>
      <c r="M68" s="32"/>
      <c r="N68" s="32"/>
      <c r="O68" s="28">
        <v>181.24</v>
      </c>
      <c r="P68" s="32"/>
      <c r="Q68" s="1"/>
      <c r="R68" s="1"/>
      <c r="T68" s="32"/>
      <c r="U68" s="32"/>
      <c r="V68" s="32"/>
      <c r="W68" s="32"/>
      <c r="Y68" s="1"/>
      <c r="Z68" s="1"/>
    </row>
    <row r="69" spans="2:26" x14ac:dyDescent="0.3">
      <c r="B69" s="4">
        <v>45659</v>
      </c>
      <c r="C69" s="18" t="s">
        <v>10</v>
      </c>
      <c r="D69" s="1" t="s">
        <v>22</v>
      </c>
      <c r="E69" s="1" t="s">
        <v>46</v>
      </c>
      <c r="F69" s="3"/>
      <c r="G69" s="3">
        <v>578.70000000000005</v>
      </c>
      <c r="H69" s="3">
        <f t="shared" si="0"/>
        <v>955.22999999999934</v>
      </c>
      <c r="M69" s="32"/>
      <c r="N69" s="32"/>
      <c r="O69" s="32"/>
      <c r="P69" s="32"/>
      <c r="Q69" s="1"/>
      <c r="R69" s="1"/>
      <c r="T69" s="3">
        <v>578.70000000000005</v>
      </c>
      <c r="U69" s="32"/>
      <c r="V69" s="32"/>
      <c r="W69" s="32"/>
      <c r="Y69" s="1"/>
      <c r="Z69" s="1"/>
    </row>
    <row r="70" spans="2:26" x14ac:dyDescent="0.3">
      <c r="B70" s="4">
        <v>45660</v>
      </c>
      <c r="C70" s="1" t="s">
        <v>30</v>
      </c>
      <c r="D70" s="1" t="s">
        <v>11</v>
      </c>
      <c r="E70" s="1" t="s">
        <v>31</v>
      </c>
      <c r="F70" s="35">
        <v>1.38</v>
      </c>
      <c r="G70" s="3"/>
      <c r="H70" s="3">
        <f t="shared" si="0"/>
        <v>956.60999999999933</v>
      </c>
      <c r="M70" s="32"/>
      <c r="N70" s="32"/>
      <c r="O70" s="32"/>
      <c r="P70" s="32"/>
      <c r="Q70" s="35">
        <v>1.38</v>
      </c>
      <c r="R70" s="1"/>
      <c r="T70" s="32"/>
      <c r="U70" s="32"/>
      <c r="V70" s="32"/>
      <c r="W70" s="32"/>
      <c r="Y70" s="1"/>
      <c r="Z70" s="1"/>
    </row>
    <row r="71" spans="2:26" x14ac:dyDescent="0.3">
      <c r="B71" s="4">
        <v>45663</v>
      </c>
      <c r="C71" s="1" t="s">
        <v>10</v>
      </c>
      <c r="D71" s="1" t="s">
        <v>37</v>
      </c>
      <c r="E71" s="1"/>
      <c r="F71" s="3"/>
      <c r="G71" s="3">
        <v>67.95</v>
      </c>
      <c r="H71" s="3">
        <f t="shared" si="0"/>
        <v>888.65999999999929</v>
      </c>
      <c r="M71" s="32"/>
      <c r="N71" s="32"/>
      <c r="O71" s="32"/>
      <c r="P71" s="32"/>
      <c r="Q71" s="1"/>
      <c r="R71" s="1"/>
      <c r="T71" s="32"/>
      <c r="U71" s="32"/>
      <c r="V71" s="32"/>
      <c r="W71" s="3">
        <v>67.95</v>
      </c>
      <c r="Y71" s="1"/>
      <c r="Z71" s="1"/>
    </row>
    <row r="72" spans="2:26" x14ac:dyDescent="0.3">
      <c r="B72" s="4">
        <v>45666</v>
      </c>
      <c r="C72" s="1" t="s">
        <v>23</v>
      </c>
      <c r="D72" s="1" t="s">
        <v>11</v>
      </c>
      <c r="E72" s="1" t="s">
        <v>24</v>
      </c>
      <c r="F72" s="28">
        <v>202.64</v>
      </c>
      <c r="G72" s="3"/>
      <c r="H72" s="3">
        <f t="shared" si="0"/>
        <v>1091.2999999999993</v>
      </c>
      <c r="M72" s="32"/>
      <c r="N72" s="32"/>
      <c r="O72" s="28">
        <v>202.64</v>
      </c>
      <c r="P72" s="32"/>
      <c r="Q72" s="1"/>
      <c r="R72" s="1"/>
      <c r="T72" s="32"/>
      <c r="U72" s="32"/>
      <c r="V72" s="32"/>
      <c r="W72" s="32"/>
      <c r="Y72" s="1"/>
      <c r="Z72" s="1"/>
    </row>
    <row r="73" spans="2:26" x14ac:dyDescent="0.3">
      <c r="B73" s="4">
        <v>45670</v>
      </c>
      <c r="C73" s="18" t="s">
        <v>10</v>
      </c>
      <c r="D73" s="1" t="s">
        <v>60</v>
      </c>
      <c r="E73" s="1" t="s">
        <v>61</v>
      </c>
      <c r="F73" s="3"/>
      <c r="G73" s="3">
        <v>55</v>
      </c>
      <c r="H73" s="3">
        <f t="shared" si="0"/>
        <v>1036.2999999999993</v>
      </c>
      <c r="M73" s="32"/>
      <c r="N73" s="32"/>
      <c r="O73" s="32"/>
      <c r="P73" s="32"/>
      <c r="Q73" s="1"/>
      <c r="R73" s="1"/>
      <c r="T73" s="32"/>
      <c r="U73" s="32"/>
      <c r="V73" s="32"/>
      <c r="W73" s="3">
        <v>55</v>
      </c>
      <c r="Y73" s="1"/>
      <c r="Z73" s="1"/>
    </row>
    <row r="74" spans="2:26" x14ac:dyDescent="0.3">
      <c r="B74" s="4">
        <v>45670</v>
      </c>
      <c r="C74" s="18" t="s">
        <v>10</v>
      </c>
      <c r="D74" s="1" t="s">
        <v>20</v>
      </c>
      <c r="E74" s="1" t="s">
        <v>62</v>
      </c>
      <c r="F74" s="3"/>
      <c r="G74" s="3">
        <v>115.96</v>
      </c>
      <c r="H74" s="3">
        <f t="shared" ref="H74:H119" si="1">H73+F74-G74</f>
        <v>920.33999999999924</v>
      </c>
      <c r="M74" s="32"/>
      <c r="N74" s="32"/>
      <c r="O74" s="32"/>
      <c r="P74" s="32"/>
      <c r="Q74" s="1"/>
      <c r="R74" s="1"/>
      <c r="T74" s="32"/>
      <c r="U74" s="32"/>
      <c r="V74" s="32"/>
      <c r="W74" s="32"/>
      <c r="Y74" s="3">
        <v>115.96</v>
      </c>
      <c r="Z74" s="1"/>
    </row>
    <row r="75" spans="2:26" x14ac:dyDescent="0.3">
      <c r="B75" s="4">
        <v>45673</v>
      </c>
      <c r="C75" s="1" t="s">
        <v>23</v>
      </c>
      <c r="D75" s="1" t="s">
        <v>11</v>
      </c>
      <c r="E75" s="1" t="s">
        <v>24</v>
      </c>
      <c r="F75" s="28">
        <v>130.47</v>
      </c>
      <c r="G75" s="3"/>
      <c r="H75" s="3">
        <f t="shared" si="1"/>
        <v>1050.8099999999993</v>
      </c>
      <c r="M75" s="32"/>
      <c r="N75" s="32"/>
      <c r="O75" s="28">
        <v>130.47</v>
      </c>
      <c r="P75" s="32"/>
      <c r="Q75" s="1"/>
      <c r="R75" s="1"/>
      <c r="T75" s="32"/>
      <c r="U75" s="32"/>
      <c r="V75" s="32"/>
      <c r="W75" s="32"/>
      <c r="Y75" s="1"/>
      <c r="Z75" s="1"/>
    </row>
    <row r="76" spans="2:26" x14ac:dyDescent="0.3">
      <c r="B76" s="4">
        <v>45680</v>
      </c>
      <c r="C76" s="1" t="s">
        <v>23</v>
      </c>
      <c r="D76" s="1" t="s">
        <v>11</v>
      </c>
      <c r="E76" s="1" t="s">
        <v>24</v>
      </c>
      <c r="F76" s="28">
        <v>192.4</v>
      </c>
      <c r="G76" s="3"/>
      <c r="H76" s="3">
        <f t="shared" si="1"/>
        <v>1243.2099999999994</v>
      </c>
      <c r="M76" s="32"/>
      <c r="N76" s="32"/>
      <c r="O76" s="28">
        <v>192.4</v>
      </c>
      <c r="P76" s="32"/>
      <c r="Q76" s="1"/>
      <c r="R76" s="1"/>
      <c r="T76" s="32"/>
      <c r="U76" s="32"/>
      <c r="V76" s="32"/>
      <c r="W76" s="32"/>
      <c r="Y76" s="1"/>
      <c r="Z76" s="1"/>
    </row>
    <row r="77" spans="2:26" x14ac:dyDescent="0.3">
      <c r="B77" s="4">
        <v>45686</v>
      </c>
      <c r="C77" s="1" t="s">
        <v>10</v>
      </c>
      <c r="D77" s="1" t="s">
        <v>26</v>
      </c>
      <c r="E77" s="1" t="s">
        <v>63</v>
      </c>
      <c r="F77" s="3"/>
      <c r="G77" s="3">
        <v>130</v>
      </c>
      <c r="H77" s="3">
        <f t="shared" si="1"/>
        <v>1113.2099999999994</v>
      </c>
      <c r="M77" s="32"/>
      <c r="N77" s="32"/>
      <c r="O77" s="32"/>
      <c r="P77" s="32"/>
      <c r="Q77" s="1"/>
      <c r="R77" s="1"/>
      <c r="T77" s="32"/>
      <c r="U77" s="32"/>
      <c r="V77" s="3">
        <v>130</v>
      </c>
      <c r="W77" s="32"/>
      <c r="Y77" s="1"/>
      <c r="Z77" s="1"/>
    </row>
    <row r="78" spans="2:26" x14ac:dyDescent="0.3">
      <c r="B78" s="4">
        <v>45687</v>
      </c>
      <c r="C78" s="1" t="s">
        <v>23</v>
      </c>
      <c r="D78" s="1" t="s">
        <v>11</v>
      </c>
      <c r="E78" s="1" t="s">
        <v>24</v>
      </c>
      <c r="F78" s="28">
        <v>129.5</v>
      </c>
      <c r="G78" s="3"/>
      <c r="H78" s="3">
        <f t="shared" si="1"/>
        <v>1242.7099999999994</v>
      </c>
      <c r="M78" s="32"/>
      <c r="N78" s="32"/>
      <c r="O78" s="28">
        <v>129.5</v>
      </c>
      <c r="P78" s="32"/>
      <c r="Q78" s="1"/>
      <c r="R78" s="1"/>
      <c r="T78" s="32"/>
      <c r="U78" s="32"/>
      <c r="V78" s="32"/>
      <c r="W78" s="32"/>
      <c r="Y78" s="1"/>
      <c r="Z78" s="1"/>
    </row>
    <row r="79" spans="2:26" x14ac:dyDescent="0.3">
      <c r="B79" s="4">
        <v>45691</v>
      </c>
      <c r="C79" s="1" t="s">
        <v>30</v>
      </c>
      <c r="D79" s="1" t="s">
        <v>11</v>
      </c>
      <c r="E79" s="1" t="s">
        <v>31</v>
      </c>
      <c r="F79" s="35">
        <v>0.7</v>
      </c>
      <c r="G79" s="3"/>
      <c r="H79" s="3">
        <f t="shared" si="1"/>
        <v>1243.4099999999994</v>
      </c>
      <c r="M79" s="32"/>
      <c r="N79" s="32"/>
      <c r="O79" s="32"/>
      <c r="P79" s="32"/>
      <c r="Q79" s="35">
        <v>0.7</v>
      </c>
      <c r="R79" s="1"/>
      <c r="T79" s="32"/>
      <c r="U79" s="32"/>
      <c r="V79" s="32"/>
      <c r="W79" s="32"/>
      <c r="Y79" s="1"/>
      <c r="Z79" s="1"/>
    </row>
    <row r="80" spans="2:26" x14ac:dyDescent="0.3">
      <c r="B80" s="4">
        <v>45691</v>
      </c>
      <c r="C80" s="18" t="s">
        <v>10</v>
      </c>
      <c r="D80" s="1" t="s">
        <v>22</v>
      </c>
      <c r="E80" s="1" t="s">
        <v>77</v>
      </c>
      <c r="F80" s="3"/>
      <c r="G80" s="3">
        <v>404.95</v>
      </c>
      <c r="H80" s="3">
        <f t="shared" si="1"/>
        <v>838.45999999999935</v>
      </c>
      <c r="M80" s="32"/>
      <c r="N80" s="32"/>
      <c r="O80" s="32"/>
      <c r="P80" s="32"/>
      <c r="Q80" s="1"/>
      <c r="R80" s="1"/>
      <c r="T80" s="3">
        <v>404.95</v>
      </c>
      <c r="U80" s="32"/>
      <c r="V80" s="32"/>
      <c r="W80" s="32"/>
      <c r="Y80" s="1"/>
      <c r="Z80" s="1"/>
    </row>
    <row r="81" spans="2:26" x14ac:dyDescent="0.3">
      <c r="B81" s="4">
        <v>45694</v>
      </c>
      <c r="C81" s="1" t="s">
        <v>23</v>
      </c>
      <c r="D81" s="1" t="s">
        <v>11</v>
      </c>
      <c r="E81" s="1" t="s">
        <v>24</v>
      </c>
      <c r="F81" s="28">
        <v>199.3</v>
      </c>
      <c r="G81" s="3"/>
      <c r="H81" s="3">
        <f t="shared" si="1"/>
        <v>1037.7599999999993</v>
      </c>
      <c r="M81" s="32"/>
      <c r="N81" s="32"/>
      <c r="O81" s="28">
        <v>199.3</v>
      </c>
      <c r="P81" s="32"/>
      <c r="Q81" s="1"/>
      <c r="R81" s="1"/>
      <c r="T81" s="32"/>
      <c r="U81" s="32"/>
      <c r="V81" s="32"/>
      <c r="W81" s="32"/>
      <c r="Y81" s="1"/>
      <c r="Z81" s="1"/>
    </row>
    <row r="82" spans="2:26" x14ac:dyDescent="0.3">
      <c r="B82" s="4">
        <v>45701</v>
      </c>
      <c r="C82" s="1" t="s">
        <v>23</v>
      </c>
      <c r="D82" s="1" t="s">
        <v>11</v>
      </c>
      <c r="E82" s="1" t="s">
        <v>24</v>
      </c>
      <c r="F82" s="28">
        <v>224.16</v>
      </c>
      <c r="G82" s="3"/>
      <c r="H82" s="3">
        <f t="shared" si="1"/>
        <v>1261.9199999999994</v>
      </c>
      <c r="M82" s="32"/>
      <c r="N82" s="32"/>
      <c r="O82" s="28">
        <v>224.16</v>
      </c>
      <c r="P82" s="32"/>
      <c r="Q82" s="1"/>
      <c r="R82" s="1"/>
      <c r="T82" s="32"/>
      <c r="U82" s="32"/>
      <c r="V82" s="32"/>
      <c r="W82" s="32"/>
      <c r="Y82" s="1"/>
      <c r="Z82" s="1"/>
    </row>
    <row r="83" spans="2:26" x14ac:dyDescent="0.3">
      <c r="B83" s="4">
        <v>45708</v>
      </c>
      <c r="C83" s="1" t="s">
        <v>23</v>
      </c>
      <c r="D83" s="1" t="s">
        <v>11</v>
      </c>
      <c r="E83" s="1" t="s">
        <v>24</v>
      </c>
      <c r="F83" s="28">
        <v>233.5</v>
      </c>
      <c r="G83" s="3"/>
      <c r="H83" s="3">
        <f t="shared" si="1"/>
        <v>1495.4199999999994</v>
      </c>
      <c r="M83" s="32"/>
      <c r="N83" s="32"/>
      <c r="O83" s="28">
        <v>233.5</v>
      </c>
      <c r="P83" s="32"/>
      <c r="Q83" s="1"/>
      <c r="R83" s="1"/>
      <c r="T83" s="32"/>
      <c r="U83" s="32"/>
      <c r="V83" s="32"/>
      <c r="W83" s="32"/>
      <c r="Y83" s="1"/>
      <c r="Z83" s="1"/>
    </row>
    <row r="84" spans="2:26" x14ac:dyDescent="0.3">
      <c r="B84" s="4">
        <v>45712</v>
      </c>
      <c r="C84" s="18" t="s">
        <v>10</v>
      </c>
      <c r="D84" s="1" t="s">
        <v>64</v>
      </c>
      <c r="E84" s="1" t="s">
        <v>78</v>
      </c>
      <c r="F84" s="3"/>
      <c r="G84" s="3">
        <v>205</v>
      </c>
      <c r="H84" s="3">
        <f t="shared" si="1"/>
        <v>1290.4199999999994</v>
      </c>
      <c r="M84" s="32"/>
      <c r="N84" s="32"/>
      <c r="O84" s="32"/>
      <c r="P84" s="32"/>
      <c r="Q84" s="1"/>
      <c r="R84" s="1"/>
      <c r="T84" s="32"/>
      <c r="U84" s="32"/>
      <c r="V84" s="32"/>
      <c r="W84" s="3">
        <v>205</v>
      </c>
      <c r="Y84" s="1"/>
      <c r="Z84" s="1"/>
    </row>
    <row r="85" spans="2:26" x14ac:dyDescent="0.3">
      <c r="B85" s="4">
        <v>45715</v>
      </c>
      <c r="C85" s="1" t="s">
        <v>23</v>
      </c>
      <c r="D85" s="1" t="s">
        <v>11</v>
      </c>
      <c r="E85" s="1" t="s">
        <v>24</v>
      </c>
      <c r="F85" s="28">
        <v>233.5</v>
      </c>
      <c r="G85" s="3"/>
      <c r="H85" s="3">
        <f t="shared" si="1"/>
        <v>1523.9199999999994</v>
      </c>
      <c r="M85" s="32"/>
      <c r="N85" s="32"/>
      <c r="O85" s="28">
        <v>233.5</v>
      </c>
      <c r="P85" s="32"/>
      <c r="Q85" s="1"/>
      <c r="R85" s="1"/>
      <c r="T85" s="32"/>
      <c r="U85" s="32"/>
      <c r="V85" s="32"/>
      <c r="W85" s="32"/>
      <c r="Y85" s="1"/>
      <c r="Z85" s="1"/>
    </row>
    <row r="86" spans="2:26" x14ac:dyDescent="0.3">
      <c r="B86" s="4">
        <v>45719</v>
      </c>
      <c r="C86" s="1" t="s">
        <v>30</v>
      </c>
      <c r="D86" s="1" t="s">
        <v>11</v>
      </c>
      <c r="E86" s="1" t="s">
        <v>31</v>
      </c>
      <c r="F86" s="35">
        <v>0.72</v>
      </c>
      <c r="G86" s="3"/>
      <c r="H86" s="3">
        <f t="shared" si="1"/>
        <v>1524.6399999999994</v>
      </c>
      <c r="M86" s="32"/>
      <c r="N86" s="32"/>
      <c r="O86" s="32"/>
      <c r="P86" s="32"/>
      <c r="Q86" s="35">
        <v>0.72</v>
      </c>
      <c r="R86" s="1"/>
      <c r="T86" s="32"/>
      <c r="U86" s="32"/>
      <c r="V86" s="32"/>
      <c r="W86" s="32"/>
      <c r="Y86" s="1"/>
      <c r="Z86" s="1"/>
    </row>
    <row r="87" spans="2:26" x14ac:dyDescent="0.3">
      <c r="B87" s="4">
        <v>45719</v>
      </c>
      <c r="C87" s="18" t="s">
        <v>10</v>
      </c>
      <c r="D87" s="1" t="s">
        <v>22</v>
      </c>
      <c r="E87" s="1" t="s">
        <v>79</v>
      </c>
      <c r="F87" s="3"/>
      <c r="G87" s="3">
        <v>404.95</v>
      </c>
      <c r="H87" s="3">
        <f t="shared" si="1"/>
        <v>1119.6899999999994</v>
      </c>
      <c r="M87" s="32"/>
      <c r="N87" s="32"/>
      <c r="O87" s="32"/>
      <c r="P87" s="32"/>
      <c r="Q87" s="1"/>
      <c r="R87" s="1"/>
      <c r="T87" s="3">
        <v>404.95</v>
      </c>
      <c r="U87" s="32"/>
      <c r="V87" s="32"/>
      <c r="W87" s="32"/>
      <c r="Y87" s="1"/>
      <c r="Z87" s="1"/>
    </row>
    <row r="88" spans="2:26" x14ac:dyDescent="0.3">
      <c r="B88" s="4">
        <v>45722</v>
      </c>
      <c r="C88" s="1" t="s">
        <v>23</v>
      </c>
      <c r="D88" s="1" t="s">
        <v>11</v>
      </c>
      <c r="E88" s="1" t="s">
        <v>24</v>
      </c>
      <c r="F88" s="28">
        <v>233.5</v>
      </c>
      <c r="G88" s="3"/>
      <c r="H88" s="3">
        <f t="shared" si="1"/>
        <v>1353.1899999999994</v>
      </c>
      <c r="M88" s="32"/>
      <c r="N88" s="32"/>
      <c r="O88" s="28">
        <v>233.5</v>
      </c>
      <c r="P88" s="32"/>
      <c r="Q88" s="1"/>
      <c r="R88" s="1"/>
      <c r="T88" s="32"/>
      <c r="U88" s="32"/>
      <c r="V88" s="32"/>
      <c r="W88" s="32"/>
      <c r="Y88" s="1"/>
      <c r="Z88" s="1"/>
    </row>
    <row r="89" spans="2:26" x14ac:dyDescent="0.3">
      <c r="B89" s="4">
        <v>45729</v>
      </c>
      <c r="C89" s="1" t="s">
        <v>23</v>
      </c>
      <c r="D89" s="1" t="s">
        <v>11</v>
      </c>
      <c r="E89" s="1" t="s">
        <v>24</v>
      </c>
      <c r="F89" s="28">
        <v>205.48</v>
      </c>
      <c r="G89" s="3"/>
      <c r="H89" s="3">
        <f t="shared" si="1"/>
        <v>1558.6699999999994</v>
      </c>
      <c r="M89" s="32"/>
      <c r="N89" s="32"/>
      <c r="O89" s="28">
        <v>205.48</v>
      </c>
      <c r="P89" s="32"/>
      <c r="Q89" s="1"/>
      <c r="R89" s="1"/>
      <c r="T89" s="32"/>
      <c r="U89" s="32"/>
      <c r="V89" s="32"/>
      <c r="W89" s="32"/>
      <c r="Y89" s="1"/>
      <c r="Z89" s="1"/>
    </row>
    <row r="90" spans="2:26" x14ac:dyDescent="0.3">
      <c r="B90" s="4">
        <v>45730</v>
      </c>
      <c r="C90" s="1" t="s">
        <v>65</v>
      </c>
      <c r="D90" s="1" t="s">
        <v>11</v>
      </c>
      <c r="E90" s="1" t="s">
        <v>66</v>
      </c>
      <c r="F90" s="21">
        <v>400</v>
      </c>
      <c r="G90" s="3"/>
      <c r="H90" s="3">
        <f t="shared" si="1"/>
        <v>1958.6699999999994</v>
      </c>
      <c r="M90" s="33">
        <v>400</v>
      </c>
      <c r="N90" s="32"/>
      <c r="O90" s="32"/>
      <c r="P90" s="32"/>
      <c r="Q90" s="1"/>
      <c r="R90" s="1"/>
      <c r="T90" s="32"/>
      <c r="U90" s="32"/>
      <c r="V90" s="32"/>
      <c r="W90" s="32"/>
      <c r="Y90" s="1"/>
      <c r="Z90" s="1"/>
    </row>
    <row r="91" spans="2:26" x14ac:dyDescent="0.3">
      <c r="B91" s="4">
        <v>45733</v>
      </c>
      <c r="C91" s="18" t="s">
        <v>10</v>
      </c>
      <c r="D91" s="1" t="s">
        <v>49</v>
      </c>
      <c r="E91" s="1" t="s">
        <v>46</v>
      </c>
      <c r="F91" s="3"/>
      <c r="G91" s="3">
        <v>250</v>
      </c>
      <c r="H91" s="3">
        <f t="shared" si="1"/>
        <v>1708.6699999999994</v>
      </c>
      <c r="M91" s="32"/>
      <c r="N91" s="32"/>
      <c r="O91" s="32"/>
      <c r="P91" s="32"/>
      <c r="Q91" s="1"/>
      <c r="R91" s="1"/>
      <c r="T91" s="32"/>
      <c r="U91" s="32"/>
      <c r="V91" s="32"/>
      <c r="W91" s="3">
        <v>250</v>
      </c>
      <c r="Y91" s="1"/>
      <c r="Z91" s="1"/>
    </row>
    <row r="92" spans="2:26" x14ac:dyDescent="0.3">
      <c r="B92" s="4">
        <v>45735</v>
      </c>
      <c r="C92" s="18" t="s">
        <v>10</v>
      </c>
      <c r="D92" s="1" t="s">
        <v>67</v>
      </c>
      <c r="E92" s="1" t="s">
        <v>68</v>
      </c>
      <c r="F92" s="3"/>
      <c r="G92" s="3">
        <v>236.4</v>
      </c>
      <c r="H92" s="3">
        <f t="shared" si="1"/>
        <v>1472.2699999999993</v>
      </c>
      <c r="M92" s="32"/>
      <c r="N92" s="32"/>
      <c r="O92" s="32"/>
      <c r="P92" s="32"/>
      <c r="Q92" s="1"/>
      <c r="R92" s="1"/>
      <c r="T92" s="32"/>
      <c r="U92" s="32"/>
      <c r="V92" s="32"/>
      <c r="W92" s="32"/>
      <c r="Y92" s="3">
        <v>236.4</v>
      </c>
      <c r="Z92" s="1"/>
    </row>
    <row r="93" spans="2:26" x14ac:dyDescent="0.3">
      <c r="B93" s="4">
        <v>45736</v>
      </c>
      <c r="C93" s="1" t="s">
        <v>23</v>
      </c>
      <c r="D93" s="1" t="s">
        <v>11</v>
      </c>
      <c r="E93" s="1" t="s">
        <v>24</v>
      </c>
      <c r="F93" s="28">
        <v>228.83</v>
      </c>
      <c r="G93" s="3"/>
      <c r="H93" s="3">
        <f t="shared" si="1"/>
        <v>1701.0999999999992</v>
      </c>
      <c r="M93" s="32"/>
      <c r="N93" s="32"/>
      <c r="O93" s="28">
        <v>228.83</v>
      </c>
      <c r="P93" s="32"/>
      <c r="Q93" s="1"/>
      <c r="R93" s="1"/>
      <c r="T93" s="32"/>
      <c r="U93" s="32"/>
      <c r="V93" s="32"/>
      <c r="W93" s="32"/>
      <c r="Y93" s="1"/>
      <c r="Z93" s="1"/>
    </row>
    <row r="94" spans="2:26" x14ac:dyDescent="0.3">
      <c r="B94" s="4">
        <v>45743</v>
      </c>
      <c r="C94" s="1" t="s">
        <v>23</v>
      </c>
      <c r="D94" s="1" t="s">
        <v>11</v>
      </c>
      <c r="E94" s="1" t="s">
        <v>24</v>
      </c>
      <c r="F94" s="28">
        <v>200.81</v>
      </c>
      <c r="G94" s="3"/>
      <c r="H94" s="3">
        <f t="shared" si="1"/>
        <v>1901.9099999999992</v>
      </c>
      <c r="M94" s="32"/>
      <c r="N94" s="32"/>
      <c r="O94" s="28">
        <v>200.81</v>
      </c>
      <c r="P94" s="32"/>
      <c r="Q94" s="1"/>
      <c r="R94" s="1"/>
      <c r="T94" s="32"/>
      <c r="U94" s="32"/>
      <c r="V94" s="32"/>
      <c r="W94" s="32"/>
      <c r="Y94" s="1"/>
      <c r="Z94" s="1"/>
    </row>
    <row r="95" spans="2:26" x14ac:dyDescent="0.3">
      <c r="B95" s="4">
        <v>45747</v>
      </c>
      <c r="C95" s="1" t="s">
        <v>42</v>
      </c>
      <c r="D95" s="1" t="s">
        <v>11</v>
      </c>
      <c r="E95" s="1" t="s">
        <v>43</v>
      </c>
      <c r="F95" s="39">
        <v>115</v>
      </c>
      <c r="G95" s="3"/>
      <c r="H95" s="3">
        <f t="shared" si="1"/>
        <v>2016.9099999999992</v>
      </c>
      <c r="M95" s="32"/>
      <c r="N95" s="32"/>
      <c r="O95" s="32"/>
      <c r="P95" s="39">
        <v>115</v>
      </c>
      <c r="Q95" s="1"/>
      <c r="R95" s="1"/>
      <c r="T95" s="32"/>
      <c r="U95" s="32"/>
      <c r="V95" s="32"/>
      <c r="W95" s="32"/>
      <c r="Y95" s="1"/>
      <c r="Z95" s="1"/>
    </row>
    <row r="96" spans="2:26" x14ac:dyDescent="0.3">
      <c r="B96" s="4">
        <v>45747</v>
      </c>
      <c r="C96" s="18" t="s">
        <v>10</v>
      </c>
      <c r="D96" s="1" t="s">
        <v>22</v>
      </c>
      <c r="E96" s="1" t="s">
        <v>80</v>
      </c>
      <c r="F96" s="3"/>
      <c r="G96" s="3">
        <v>462.8</v>
      </c>
      <c r="H96" s="3">
        <f t="shared" si="1"/>
        <v>1554.1099999999992</v>
      </c>
      <c r="M96" s="32"/>
      <c r="N96" s="32"/>
      <c r="O96" s="32"/>
      <c r="P96" s="32"/>
      <c r="Q96" s="1"/>
      <c r="R96" s="1"/>
      <c r="T96" s="3">
        <v>462.8</v>
      </c>
      <c r="U96" s="32"/>
      <c r="V96" s="32"/>
      <c r="W96" s="32"/>
      <c r="Y96" s="1"/>
      <c r="Z96" s="1"/>
    </row>
    <row r="97" spans="2:26" x14ac:dyDescent="0.3">
      <c r="B97" s="4">
        <v>45750</v>
      </c>
      <c r="C97" s="1" t="s">
        <v>30</v>
      </c>
      <c r="D97" s="1" t="s">
        <v>11</v>
      </c>
      <c r="E97" s="1" t="s">
        <v>31</v>
      </c>
      <c r="F97" s="35">
        <v>0.83</v>
      </c>
      <c r="G97" s="3"/>
      <c r="H97" s="3">
        <f t="shared" si="1"/>
        <v>1554.9399999999991</v>
      </c>
      <c r="M97" s="32"/>
      <c r="N97" s="32"/>
      <c r="O97" s="32"/>
      <c r="P97" s="32"/>
      <c r="Q97" s="35">
        <v>0.83</v>
      </c>
      <c r="R97" s="1"/>
      <c r="T97" s="3"/>
      <c r="U97" s="32"/>
      <c r="V97" s="32"/>
      <c r="W97" s="32"/>
      <c r="Y97" s="1"/>
      <c r="Z97" s="1"/>
    </row>
    <row r="98" spans="2:26" x14ac:dyDescent="0.3">
      <c r="B98" s="4">
        <v>45750</v>
      </c>
      <c r="C98" s="1" t="s">
        <v>23</v>
      </c>
      <c r="D98" s="1" t="s">
        <v>11</v>
      </c>
      <c r="E98" s="1" t="s">
        <v>24</v>
      </c>
      <c r="F98" s="28">
        <v>219.49</v>
      </c>
      <c r="G98" s="3"/>
      <c r="H98" s="3">
        <f t="shared" si="1"/>
        <v>1774.4299999999992</v>
      </c>
      <c r="M98" s="32"/>
      <c r="N98" s="32"/>
      <c r="O98" s="28">
        <v>219.49</v>
      </c>
      <c r="P98" s="32"/>
      <c r="Q98" s="1"/>
      <c r="R98" s="1"/>
      <c r="T98" s="3"/>
      <c r="U98" s="32"/>
      <c r="V98" s="32"/>
      <c r="W98" s="32"/>
      <c r="Y98" s="1"/>
      <c r="Z98" s="1"/>
    </row>
    <row r="99" spans="2:26" x14ac:dyDescent="0.3">
      <c r="B99" s="4">
        <v>45757</v>
      </c>
      <c r="C99" s="1" t="s">
        <v>23</v>
      </c>
      <c r="D99" s="1" t="s">
        <v>11</v>
      </c>
      <c r="E99" s="1" t="s">
        <v>24</v>
      </c>
      <c r="F99" s="28">
        <v>205.48</v>
      </c>
      <c r="G99" s="3"/>
      <c r="H99" s="3">
        <f t="shared" si="1"/>
        <v>1979.9099999999992</v>
      </c>
      <c r="M99" s="32"/>
      <c r="N99" s="32"/>
      <c r="O99" s="28">
        <v>205.48</v>
      </c>
      <c r="P99" s="32"/>
      <c r="Q99" s="1"/>
      <c r="R99" s="1"/>
      <c r="T99" s="3"/>
      <c r="U99" s="32"/>
      <c r="V99" s="32"/>
      <c r="W99" s="32"/>
      <c r="Y99" s="1"/>
      <c r="Z99" s="1"/>
    </row>
    <row r="100" spans="2:26" x14ac:dyDescent="0.3">
      <c r="B100" s="4">
        <v>45764</v>
      </c>
      <c r="C100" s="1" t="s">
        <v>23</v>
      </c>
      <c r="D100" s="1" t="s">
        <v>11</v>
      </c>
      <c r="E100" s="1" t="s">
        <v>24</v>
      </c>
      <c r="F100" s="28">
        <v>282.3</v>
      </c>
      <c r="G100" s="3"/>
      <c r="H100" s="3">
        <f t="shared" si="1"/>
        <v>2262.2099999999991</v>
      </c>
      <c r="M100" s="32"/>
      <c r="N100" s="32"/>
      <c r="O100" s="28">
        <v>282.3</v>
      </c>
      <c r="P100" s="32"/>
      <c r="Q100" s="1"/>
      <c r="R100" s="1"/>
      <c r="T100" s="3"/>
      <c r="U100" s="32"/>
      <c r="V100" s="32"/>
      <c r="W100" s="32"/>
      <c r="Y100" s="1"/>
      <c r="Z100" s="1"/>
    </row>
    <row r="101" spans="2:26" x14ac:dyDescent="0.3">
      <c r="B101" s="4">
        <v>45771</v>
      </c>
      <c r="C101" s="1" t="s">
        <v>23</v>
      </c>
      <c r="D101" s="1" t="s">
        <v>11</v>
      </c>
      <c r="E101" s="1" t="s">
        <v>24</v>
      </c>
      <c r="F101" s="28">
        <v>247.51</v>
      </c>
      <c r="G101" s="3"/>
      <c r="H101" s="3">
        <f t="shared" si="1"/>
        <v>2509.7199999999993</v>
      </c>
      <c r="M101" s="32"/>
      <c r="N101" s="32"/>
      <c r="O101" s="28">
        <v>247.51</v>
      </c>
      <c r="P101" s="32"/>
      <c r="Q101" s="1"/>
      <c r="R101" s="1"/>
      <c r="T101" s="3"/>
      <c r="U101" s="32"/>
      <c r="V101" s="32"/>
      <c r="W101" s="32"/>
      <c r="Y101" s="1"/>
      <c r="Z101" s="1"/>
    </row>
    <row r="102" spans="2:26" x14ac:dyDescent="0.3">
      <c r="B102" s="4">
        <v>45778</v>
      </c>
      <c r="C102" s="1" t="s">
        <v>23</v>
      </c>
      <c r="D102" s="1" t="s">
        <v>11</v>
      </c>
      <c r="E102" s="1" t="s">
        <v>24</v>
      </c>
      <c r="F102" s="28">
        <v>233.5</v>
      </c>
      <c r="G102" s="3"/>
      <c r="H102" s="3">
        <f t="shared" si="1"/>
        <v>2743.2199999999993</v>
      </c>
      <c r="M102" s="32"/>
      <c r="N102" s="32"/>
      <c r="O102" s="28">
        <v>233.5</v>
      </c>
      <c r="P102" s="32"/>
      <c r="Q102" s="1"/>
      <c r="R102" s="1"/>
      <c r="T102" s="3"/>
      <c r="U102" s="32"/>
      <c r="V102" s="32"/>
      <c r="W102" s="32"/>
      <c r="Y102" s="1"/>
      <c r="Z102" s="1"/>
    </row>
    <row r="103" spans="2:26" x14ac:dyDescent="0.3">
      <c r="B103" s="4">
        <v>45778</v>
      </c>
      <c r="C103" s="18" t="s">
        <v>10</v>
      </c>
      <c r="D103" s="1" t="s">
        <v>22</v>
      </c>
      <c r="E103" s="1" t="s">
        <v>81</v>
      </c>
      <c r="F103" s="3"/>
      <c r="G103" s="3">
        <v>578.5</v>
      </c>
      <c r="H103" s="3">
        <f t="shared" si="1"/>
        <v>2164.7199999999993</v>
      </c>
      <c r="M103" s="32"/>
      <c r="N103" s="32"/>
      <c r="O103" s="32"/>
      <c r="P103" s="32"/>
      <c r="Q103" s="1"/>
      <c r="R103" s="1"/>
      <c r="T103" s="3">
        <v>578.5</v>
      </c>
      <c r="U103" s="32"/>
      <c r="V103" s="32"/>
      <c r="W103" s="32"/>
      <c r="Y103" s="1"/>
      <c r="Z103" s="1"/>
    </row>
    <row r="104" spans="2:26" x14ac:dyDescent="0.3">
      <c r="B104" s="4">
        <v>45785</v>
      </c>
      <c r="C104" s="1" t="s">
        <v>23</v>
      </c>
      <c r="D104" s="1" t="s">
        <v>11</v>
      </c>
      <c r="E104" s="1" t="s">
        <v>24</v>
      </c>
      <c r="F104" s="28">
        <v>214.82</v>
      </c>
      <c r="G104" s="3"/>
      <c r="H104" s="3">
        <f t="shared" si="1"/>
        <v>2379.5399999999995</v>
      </c>
      <c r="M104" s="32"/>
      <c r="N104" s="32"/>
      <c r="O104" s="28">
        <v>214.82</v>
      </c>
      <c r="P104" s="32"/>
      <c r="Q104" s="1"/>
      <c r="R104" s="1"/>
      <c r="T104" s="3"/>
      <c r="U104" s="32"/>
      <c r="V104" s="32"/>
      <c r="W104" s="32"/>
      <c r="Y104" s="1"/>
      <c r="Z104" s="1"/>
    </row>
    <row r="105" spans="2:26" x14ac:dyDescent="0.3">
      <c r="B105" s="4">
        <v>45792</v>
      </c>
      <c r="C105" s="1" t="s">
        <v>23</v>
      </c>
      <c r="D105" s="1" t="s">
        <v>11</v>
      </c>
      <c r="E105" s="1" t="s">
        <v>24</v>
      </c>
      <c r="F105" s="28">
        <v>238.17</v>
      </c>
      <c r="G105" s="3"/>
      <c r="H105" s="3">
        <f t="shared" si="1"/>
        <v>2617.7099999999996</v>
      </c>
      <c r="M105" s="32"/>
      <c r="N105" s="32"/>
      <c r="O105" s="28">
        <v>238.17</v>
      </c>
      <c r="P105" s="32"/>
      <c r="Q105" s="1"/>
      <c r="R105" s="1"/>
      <c r="T105" s="32"/>
      <c r="U105" s="32"/>
      <c r="V105" s="32"/>
      <c r="W105" s="32"/>
      <c r="Y105" s="1"/>
      <c r="Z105" s="1"/>
    </row>
    <row r="106" spans="2:26" x14ac:dyDescent="0.3">
      <c r="B106" s="4">
        <v>45797</v>
      </c>
      <c r="C106" s="1" t="s">
        <v>14</v>
      </c>
      <c r="D106" s="1" t="s">
        <v>11</v>
      </c>
      <c r="E106" s="1" t="s">
        <v>69</v>
      </c>
      <c r="F106" s="21">
        <v>52.15</v>
      </c>
      <c r="G106" s="3"/>
      <c r="H106" s="3">
        <f t="shared" si="1"/>
        <v>2669.8599999999997</v>
      </c>
      <c r="M106" s="33">
        <v>52.15</v>
      </c>
      <c r="N106" s="32"/>
      <c r="O106" s="32"/>
      <c r="P106" s="32"/>
      <c r="Q106" s="1"/>
      <c r="R106" s="1"/>
      <c r="T106" s="32"/>
      <c r="U106" s="32"/>
      <c r="V106" s="32"/>
      <c r="W106" s="32"/>
      <c r="Y106" s="1"/>
      <c r="Z106" s="1"/>
    </row>
    <row r="107" spans="2:26" x14ac:dyDescent="0.3">
      <c r="B107" s="4">
        <v>45799</v>
      </c>
      <c r="C107" s="1" t="s">
        <v>23</v>
      </c>
      <c r="D107" s="1" t="s">
        <v>11</v>
      </c>
      <c r="E107" s="1" t="s">
        <v>24</v>
      </c>
      <c r="F107" s="28">
        <v>205.48</v>
      </c>
      <c r="G107" s="3"/>
      <c r="H107" s="3">
        <f t="shared" si="1"/>
        <v>2875.3399999999997</v>
      </c>
      <c r="M107" s="32"/>
      <c r="N107" s="32"/>
      <c r="O107" s="28">
        <v>205.48</v>
      </c>
      <c r="P107" s="32"/>
      <c r="Q107" s="1"/>
      <c r="R107" s="1"/>
      <c r="T107" s="32"/>
      <c r="U107" s="32"/>
      <c r="V107" s="32"/>
      <c r="W107" s="32"/>
      <c r="Y107" s="1"/>
      <c r="Z107" s="1"/>
    </row>
    <row r="108" spans="2:26" x14ac:dyDescent="0.3">
      <c r="B108" s="4">
        <v>45804</v>
      </c>
      <c r="C108" s="1" t="s">
        <v>10</v>
      </c>
      <c r="D108" s="1" t="s">
        <v>70</v>
      </c>
      <c r="E108" s="1" t="s">
        <v>71</v>
      </c>
      <c r="F108" s="3"/>
      <c r="G108" s="3">
        <v>300</v>
      </c>
      <c r="H108" s="3">
        <f t="shared" si="1"/>
        <v>2575.3399999999997</v>
      </c>
      <c r="M108" s="32"/>
      <c r="N108" s="32"/>
      <c r="O108" s="32"/>
      <c r="P108" s="32"/>
      <c r="Q108" s="1"/>
      <c r="R108" s="1"/>
      <c r="T108" s="32"/>
      <c r="U108" s="32"/>
      <c r="V108" s="32"/>
      <c r="W108" s="32"/>
      <c r="Y108" s="1"/>
      <c r="Z108" s="3">
        <v>300</v>
      </c>
    </row>
    <row r="109" spans="2:26" x14ac:dyDescent="0.3">
      <c r="B109" s="4">
        <v>45806</v>
      </c>
      <c r="C109" s="1" t="s">
        <v>23</v>
      </c>
      <c r="D109" s="1" t="s">
        <v>11</v>
      </c>
      <c r="E109" s="1" t="s">
        <v>24</v>
      </c>
      <c r="F109" s="28">
        <v>247.51</v>
      </c>
      <c r="G109" s="3"/>
      <c r="H109" s="3">
        <f t="shared" si="1"/>
        <v>2822.8499999999995</v>
      </c>
      <c r="M109" s="32"/>
      <c r="N109" s="32"/>
      <c r="O109" s="28">
        <v>247.51</v>
      </c>
      <c r="P109" s="32"/>
      <c r="Q109" s="1"/>
      <c r="R109" s="1"/>
      <c r="T109" s="32"/>
      <c r="U109" s="32"/>
      <c r="V109" s="32"/>
      <c r="W109" s="32"/>
      <c r="Y109" s="1"/>
      <c r="Z109" s="1"/>
    </row>
    <row r="110" spans="2:26" x14ac:dyDescent="0.3">
      <c r="B110" s="4">
        <v>45806</v>
      </c>
      <c r="C110" s="18" t="s">
        <v>10</v>
      </c>
      <c r="D110" s="1" t="s">
        <v>22</v>
      </c>
      <c r="E110" s="1" t="s">
        <v>82</v>
      </c>
      <c r="F110" s="3"/>
      <c r="G110" s="3">
        <v>462.8</v>
      </c>
      <c r="H110" s="3">
        <f t="shared" si="1"/>
        <v>2360.0499999999993</v>
      </c>
      <c r="M110" s="32"/>
      <c r="N110" s="32"/>
      <c r="O110" s="32"/>
      <c r="P110" s="32"/>
      <c r="Q110" s="1"/>
      <c r="R110" s="1"/>
      <c r="T110" s="3">
        <v>462.8</v>
      </c>
      <c r="U110" s="32"/>
      <c r="V110" s="32"/>
      <c r="W110" s="32"/>
      <c r="Y110" s="1"/>
      <c r="Z110" s="1"/>
    </row>
    <row r="111" spans="2:26" x14ac:dyDescent="0.3">
      <c r="B111" s="4">
        <v>45810</v>
      </c>
      <c r="C111" s="1" t="s">
        <v>14</v>
      </c>
      <c r="D111" s="1" t="s">
        <v>11</v>
      </c>
      <c r="E111" s="1" t="s">
        <v>72</v>
      </c>
      <c r="F111" s="21">
        <v>61.66</v>
      </c>
      <c r="G111" s="3"/>
      <c r="H111" s="3">
        <f t="shared" si="1"/>
        <v>2421.7099999999991</v>
      </c>
      <c r="M111" s="33">
        <v>61.66</v>
      </c>
      <c r="N111" s="32"/>
      <c r="O111" s="32"/>
      <c r="P111" s="32"/>
      <c r="Q111" s="1"/>
      <c r="R111" s="1"/>
      <c r="T111" s="32"/>
      <c r="U111" s="32"/>
      <c r="V111" s="32"/>
      <c r="W111" s="32"/>
      <c r="Y111" s="1"/>
      <c r="Z111" s="1"/>
    </row>
    <row r="112" spans="2:26" x14ac:dyDescent="0.3">
      <c r="B112" s="4">
        <v>45812</v>
      </c>
      <c r="C112" s="18" t="s">
        <v>10</v>
      </c>
      <c r="D112" s="1" t="s">
        <v>20</v>
      </c>
      <c r="E112" s="1" t="s">
        <v>86</v>
      </c>
      <c r="F112" s="3"/>
      <c r="G112" s="3">
        <v>440</v>
      </c>
      <c r="H112" s="3">
        <f t="shared" si="1"/>
        <v>1981.7099999999991</v>
      </c>
      <c r="M112" s="32"/>
      <c r="N112" s="32"/>
      <c r="O112" s="32"/>
      <c r="P112" s="32"/>
      <c r="Q112" s="1"/>
      <c r="R112" s="1"/>
      <c r="T112" s="32"/>
      <c r="U112" s="3">
        <v>440</v>
      </c>
      <c r="V112" s="32"/>
      <c r="W112" s="32"/>
      <c r="Y112" s="1"/>
      <c r="Z112" s="1"/>
    </row>
    <row r="113" spans="1:26" x14ac:dyDescent="0.3">
      <c r="B113" s="4">
        <v>45813</v>
      </c>
      <c r="C113" s="1" t="s">
        <v>23</v>
      </c>
      <c r="D113" s="1" t="s">
        <v>11</v>
      </c>
      <c r="E113" s="1" t="s">
        <v>24</v>
      </c>
      <c r="F113" s="28">
        <v>210.15</v>
      </c>
      <c r="G113" s="3"/>
      <c r="H113" s="3">
        <f t="shared" si="1"/>
        <v>2191.8599999999992</v>
      </c>
      <c r="M113" s="32"/>
      <c r="N113" s="32"/>
      <c r="O113" s="28">
        <v>210.15</v>
      </c>
      <c r="P113" s="32"/>
      <c r="Q113" s="1"/>
      <c r="R113" s="1"/>
      <c r="T113" s="32"/>
      <c r="U113" s="32"/>
      <c r="V113" s="32"/>
      <c r="W113" s="32"/>
      <c r="Y113" s="1"/>
      <c r="Z113" s="1"/>
    </row>
    <row r="114" spans="1:26" x14ac:dyDescent="0.3">
      <c r="B114" s="4">
        <v>45817</v>
      </c>
      <c r="C114" s="1" t="s">
        <v>14</v>
      </c>
      <c r="D114" s="1" t="s">
        <v>11</v>
      </c>
      <c r="E114" s="1" t="s">
        <v>47</v>
      </c>
      <c r="F114" s="21">
        <v>182.47</v>
      </c>
      <c r="G114" s="3"/>
      <c r="H114" s="3">
        <f t="shared" si="1"/>
        <v>2374.329999999999</v>
      </c>
      <c r="M114" s="33">
        <v>182.47</v>
      </c>
      <c r="N114" s="32"/>
      <c r="O114" s="32"/>
      <c r="P114" s="32"/>
      <c r="Q114" s="1"/>
      <c r="R114" s="1"/>
      <c r="T114" s="32"/>
      <c r="U114" s="32"/>
      <c r="V114" s="32"/>
      <c r="W114" s="32"/>
      <c r="Y114" s="1"/>
      <c r="Z114" s="1"/>
    </row>
    <row r="115" spans="1:26" x14ac:dyDescent="0.3">
      <c r="B115" s="4">
        <v>45820</v>
      </c>
      <c r="C115" s="1" t="s">
        <v>23</v>
      </c>
      <c r="D115" s="1" t="s">
        <v>11</v>
      </c>
      <c r="E115" s="1" t="s">
        <v>24</v>
      </c>
      <c r="F115" s="28">
        <v>219.49</v>
      </c>
      <c r="G115" s="3"/>
      <c r="H115" s="3">
        <f t="shared" si="1"/>
        <v>2593.8199999999988</v>
      </c>
      <c r="M115" s="32"/>
      <c r="N115" s="32"/>
      <c r="O115" s="28">
        <v>219.49</v>
      </c>
      <c r="P115" s="32"/>
      <c r="Q115" s="1"/>
      <c r="R115" s="1"/>
      <c r="T115" s="32"/>
      <c r="U115" s="32"/>
      <c r="V115" s="32"/>
      <c r="W115" s="32"/>
      <c r="Y115" s="1"/>
      <c r="Z115" s="1"/>
    </row>
    <row r="116" spans="1:26" x14ac:dyDescent="0.3">
      <c r="B116" s="4">
        <v>45827</v>
      </c>
      <c r="C116" s="1" t="s">
        <v>23</v>
      </c>
      <c r="D116" s="1" t="s">
        <v>11</v>
      </c>
      <c r="E116" s="1" t="s">
        <v>24</v>
      </c>
      <c r="F116" s="28">
        <v>214.82</v>
      </c>
      <c r="G116" s="3"/>
      <c r="H116" s="3">
        <f t="shared" si="1"/>
        <v>2808.639999999999</v>
      </c>
      <c r="M116" s="32"/>
      <c r="N116" s="32"/>
      <c r="O116" s="28">
        <v>214.82</v>
      </c>
      <c r="P116" s="32"/>
      <c r="Q116" s="1"/>
      <c r="R116" s="1"/>
      <c r="T116" s="32"/>
      <c r="U116" s="32"/>
      <c r="V116" s="32"/>
      <c r="W116" s="32"/>
      <c r="Y116" s="1"/>
      <c r="Z116" s="1"/>
    </row>
    <row r="117" spans="1:26" x14ac:dyDescent="0.3">
      <c r="B117" s="4">
        <v>45834</v>
      </c>
      <c r="C117" s="1" t="s">
        <v>23</v>
      </c>
      <c r="D117" s="1" t="s">
        <v>11</v>
      </c>
      <c r="E117" s="1" t="s">
        <v>24</v>
      </c>
      <c r="F117" s="28">
        <v>224.16</v>
      </c>
      <c r="G117" s="3"/>
      <c r="H117" s="3">
        <f t="shared" si="1"/>
        <v>3032.7999999999988</v>
      </c>
      <c r="M117" s="32"/>
      <c r="N117" s="32"/>
      <c r="O117" s="28">
        <v>224.16</v>
      </c>
      <c r="P117" s="32"/>
      <c r="Q117" s="1"/>
      <c r="R117" s="1"/>
      <c r="T117" s="32"/>
      <c r="U117" s="32"/>
      <c r="V117" s="32"/>
      <c r="W117" s="32"/>
      <c r="Y117" s="3">
        <v>68.78</v>
      </c>
      <c r="Z117" s="1"/>
    </row>
    <row r="118" spans="1:26" x14ac:dyDescent="0.3">
      <c r="B118" s="4">
        <v>45834</v>
      </c>
      <c r="C118" s="18" t="s">
        <v>10</v>
      </c>
      <c r="D118" s="1" t="s">
        <v>60</v>
      </c>
      <c r="E118" s="1" t="s">
        <v>73</v>
      </c>
      <c r="F118" s="3"/>
      <c r="G118" s="3">
        <v>68.78</v>
      </c>
      <c r="H118" s="3">
        <f t="shared" si="1"/>
        <v>2964.0199999999986</v>
      </c>
      <c r="M118" s="32"/>
      <c r="N118" s="32"/>
      <c r="O118" s="32"/>
      <c r="P118" s="24"/>
      <c r="Q118" s="1"/>
      <c r="R118" s="1"/>
      <c r="T118" s="32"/>
      <c r="U118" s="32"/>
      <c r="V118" s="32"/>
      <c r="W118" s="32"/>
      <c r="Y118" s="1"/>
      <c r="Z118" s="1"/>
    </row>
    <row r="119" spans="1:26" ht="15" thickBot="1" x14ac:dyDescent="0.35">
      <c r="A119" s="17" t="s">
        <v>18</v>
      </c>
      <c r="B119" s="14">
        <v>45838</v>
      </c>
      <c r="C119" s="15" t="s">
        <v>14</v>
      </c>
      <c r="D119" s="15" t="s">
        <v>11</v>
      </c>
      <c r="E119" s="15" t="s">
        <v>47</v>
      </c>
      <c r="F119" s="23">
        <v>57.36</v>
      </c>
      <c r="G119" s="16"/>
      <c r="H119" s="16">
        <f t="shared" si="1"/>
        <v>3021.3799999999987</v>
      </c>
      <c r="M119" s="33">
        <v>57.36</v>
      </c>
      <c r="N119" s="32"/>
      <c r="O119" s="32"/>
      <c r="P119" s="24"/>
      <c r="Q119" s="1"/>
      <c r="R119" s="1"/>
      <c r="T119" s="32"/>
      <c r="U119" s="32"/>
      <c r="V119" s="32"/>
      <c r="W119" s="32"/>
      <c r="Y119" s="1"/>
      <c r="Z119" s="1"/>
    </row>
    <row r="120" spans="1:26" x14ac:dyDescent="0.3">
      <c r="A120" t="s">
        <v>19</v>
      </c>
      <c r="B120" s="11"/>
      <c r="C120" s="12"/>
      <c r="D120" s="12"/>
      <c r="E120" s="12"/>
      <c r="F120" s="43">
        <f>+SUM(F12:F119)</f>
        <v>13720.109999999995</v>
      </c>
      <c r="G120" s="45">
        <f>+SUM(G12:G119)</f>
        <v>11130.519999999999</v>
      </c>
      <c r="H120" s="13"/>
      <c r="M120" s="32" t="s">
        <v>88</v>
      </c>
      <c r="N120" s="32"/>
      <c r="O120" s="32" t="s">
        <v>88</v>
      </c>
      <c r="P120" s="32" t="s">
        <v>88</v>
      </c>
      <c r="Q120" s="32" t="s">
        <v>88</v>
      </c>
      <c r="R120" s="1"/>
      <c r="T120" s="32"/>
      <c r="U120" s="32"/>
      <c r="V120" s="32"/>
      <c r="W120" s="32"/>
      <c r="Y120" s="1"/>
      <c r="Z120" s="1"/>
    </row>
    <row r="121" spans="1:26" x14ac:dyDescent="0.3">
      <c r="B121" s="4"/>
      <c r="C121" s="1"/>
      <c r="D121" s="1"/>
      <c r="E121" s="1"/>
      <c r="F121" s="3"/>
      <c r="G121" s="3"/>
      <c r="H121" s="3"/>
      <c r="M121" s="33">
        <f>SUM(M12:M119)</f>
        <v>2218.9700000000003</v>
      </c>
      <c r="N121" s="36">
        <f t="shared" ref="N121:R121" si="2">SUM(N12:N119)</f>
        <v>0</v>
      </c>
      <c r="O121" s="29">
        <f t="shared" si="2"/>
        <v>9877.2499999999982</v>
      </c>
      <c r="P121" s="38">
        <f t="shared" si="2"/>
        <v>615</v>
      </c>
      <c r="Q121" s="37">
        <f t="shared" si="2"/>
        <v>8.89</v>
      </c>
      <c r="R121" s="40">
        <f t="shared" si="2"/>
        <v>1000</v>
      </c>
      <c r="T121" s="32">
        <f>SUM(T12:T120)</f>
        <v>3702.7300000000005</v>
      </c>
      <c r="U121" s="32">
        <f t="shared" ref="U121:W121" si="3">SUM(U12:U120)</f>
        <v>2160</v>
      </c>
      <c r="V121" s="32">
        <f t="shared" si="3"/>
        <v>1814</v>
      </c>
      <c r="W121" s="32">
        <f t="shared" si="3"/>
        <v>1505.95</v>
      </c>
      <c r="X121" s="42"/>
      <c r="Y121" s="32">
        <f t="shared" ref="Y121" si="4">SUM(Y12:Y120)</f>
        <v>1051.0900000000001</v>
      </c>
      <c r="Z121" s="32">
        <f t="shared" ref="Z121" si="5">SUM(Z12:Z120)</f>
        <v>896.75</v>
      </c>
    </row>
    <row r="122" spans="1:26" x14ac:dyDescent="0.3">
      <c r="B122" s="4"/>
      <c r="C122" s="1"/>
      <c r="D122" s="1"/>
      <c r="E122" s="1"/>
      <c r="F122" s="3"/>
      <c r="G122" s="3"/>
      <c r="H122" s="3"/>
      <c r="M122" s="32"/>
      <c r="N122" s="32"/>
      <c r="O122" s="5"/>
      <c r="P122" s="5"/>
    </row>
    <row r="123" spans="1:26" x14ac:dyDescent="0.3">
      <c r="B123" s="4"/>
      <c r="C123" s="1"/>
      <c r="D123" s="1"/>
      <c r="E123" s="1"/>
      <c r="F123" s="3"/>
      <c r="G123" s="3"/>
      <c r="H123" s="3"/>
      <c r="M123" s="32"/>
      <c r="N123" s="32"/>
      <c r="O123" s="5"/>
      <c r="P123" s="47" t="s">
        <v>93</v>
      </c>
      <c r="Q123" s="44"/>
      <c r="R123" s="44">
        <f>R121+Q121+P121+O121+M121</f>
        <v>13720.109999999997</v>
      </c>
      <c r="T123" s="46" t="s">
        <v>102</v>
      </c>
      <c r="U123" s="46"/>
      <c r="V123" s="46">
        <f>T121+U121+V121+W121+Y121+Z121</f>
        <v>11130.52</v>
      </c>
    </row>
    <row r="124" spans="1:26" x14ac:dyDescent="0.3">
      <c r="B124" s="4"/>
      <c r="C124" s="1"/>
      <c r="D124" s="1"/>
      <c r="E124" s="1"/>
      <c r="F124" s="3"/>
      <c r="G124" s="3"/>
      <c r="H124" s="3"/>
      <c r="M124" s="32"/>
      <c r="N124" s="32"/>
      <c r="O124" s="5"/>
      <c r="P124" s="5"/>
    </row>
    <row r="125" spans="1:26" x14ac:dyDescent="0.3">
      <c r="B125" s="4"/>
      <c r="C125" s="1"/>
      <c r="D125" s="1"/>
      <c r="E125" s="1"/>
      <c r="F125" s="3"/>
      <c r="G125" s="3"/>
      <c r="H125" s="3"/>
      <c r="M125" s="32"/>
      <c r="N125" s="32"/>
      <c r="O125" s="5"/>
      <c r="P125" s="5"/>
    </row>
    <row r="126" spans="1:26" x14ac:dyDescent="0.3">
      <c r="B126" s="4"/>
      <c r="C126" s="1"/>
      <c r="D126" s="1"/>
      <c r="E126" s="1"/>
      <c r="F126" s="3"/>
      <c r="G126" s="3"/>
      <c r="H126" s="3"/>
      <c r="M126" s="32"/>
      <c r="N126" s="32"/>
      <c r="O126" s="5"/>
      <c r="P126" s="5"/>
    </row>
    <row r="127" spans="1:26" x14ac:dyDescent="0.3">
      <c r="B127" s="4"/>
      <c r="C127" s="1"/>
      <c r="D127" s="1"/>
      <c r="E127" s="1"/>
      <c r="F127" s="3"/>
      <c r="G127" s="3"/>
      <c r="H127" s="3"/>
      <c r="M127" s="32"/>
      <c r="N127" s="32"/>
      <c r="O127" s="5"/>
      <c r="P127" s="5"/>
    </row>
    <row r="128" spans="1:26" x14ac:dyDescent="0.3">
      <c r="B128" s="4"/>
      <c r="C128" s="1"/>
      <c r="D128" s="1"/>
      <c r="E128" s="1"/>
      <c r="F128" s="3"/>
      <c r="G128" s="3"/>
      <c r="H128" s="3"/>
      <c r="M128" s="32"/>
      <c r="N128" s="32"/>
      <c r="O128" s="5"/>
      <c r="P128" s="5"/>
    </row>
    <row r="129" spans="2:16" x14ac:dyDescent="0.3">
      <c r="B129" s="4"/>
      <c r="C129" s="1"/>
      <c r="D129" s="1"/>
      <c r="E129" s="1"/>
      <c r="F129" s="3"/>
      <c r="G129" s="3"/>
      <c r="H129" s="3"/>
      <c r="M129" s="32"/>
      <c r="N129" s="32"/>
      <c r="O129" s="5"/>
      <c r="P129" s="5"/>
    </row>
    <row r="130" spans="2:16" x14ac:dyDescent="0.3">
      <c r="B130" s="4"/>
      <c r="C130" s="1"/>
      <c r="D130" s="1"/>
      <c r="E130" s="1"/>
      <c r="F130" s="3"/>
      <c r="G130" s="3"/>
      <c r="H130" s="3"/>
      <c r="M130" s="32"/>
      <c r="N130" s="32"/>
      <c r="O130" s="5"/>
      <c r="P130" s="5"/>
    </row>
    <row r="131" spans="2:16" x14ac:dyDescent="0.3">
      <c r="B131" s="4"/>
      <c r="C131" s="1"/>
      <c r="D131" s="1"/>
      <c r="E131" s="1"/>
      <c r="F131" s="3"/>
      <c r="G131" s="3"/>
      <c r="H131" s="3"/>
      <c r="M131" s="32"/>
      <c r="N131" s="32"/>
      <c r="O131" s="5"/>
      <c r="P131" s="5"/>
    </row>
    <row r="132" spans="2:16" x14ac:dyDescent="0.3">
      <c r="B132" s="4"/>
      <c r="C132" s="1"/>
      <c r="D132" s="1"/>
      <c r="E132" s="1"/>
      <c r="F132" s="3"/>
      <c r="G132" s="3"/>
      <c r="H132" s="3"/>
      <c r="M132" s="32"/>
      <c r="N132" s="32"/>
      <c r="O132" s="5"/>
      <c r="P132" s="5"/>
    </row>
    <row r="133" spans="2:16" x14ac:dyDescent="0.3">
      <c r="B133" s="4"/>
      <c r="C133" s="1"/>
      <c r="D133" s="1"/>
      <c r="E133" s="1"/>
      <c r="F133" s="3"/>
      <c r="G133" s="3"/>
      <c r="H133" s="3"/>
      <c r="M133" s="32"/>
      <c r="N133" s="32"/>
      <c r="O133" s="5"/>
      <c r="P133" s="5"/>
    </row>
    <row r="134" spans="2:16" x14ac:dyDescent="0.3">
      <c r="B134" s="4"/>
      <c r="C134" s="1"/>
      <c r="D134" s="1"/>
      <c r="E134" s="1"/>
      <c r="F134" s="3"/>
      <c r="G134" s="3"/>
      <c r="H134" s="3"/>
      <c r="M134" s="32"/>
      <c r="N134" s="32"/>
      <c r="O134" s="5"/>
      <c r="P134" s="5"/>
    </row>
    <row r="135" spans="2:16" x14ac:dyDescent="0.3">
      <c r="B135" s="4"/>
      <c r="C135" s="1"/>
      <c r="D135" s="1"/>
      <c r="E135" s="1"/>
      <c r="F135" s="3"/>
      <c r="G135" s="3"/>
      <c r="H135" s="3"/>
      <c r="M135" s="32"/>
      <c r="N135" s="32"/>
      <c r="O135" s="5"/>
      <c r="P135" s="5"/>
    </row>
    <row r="136" spans="2:16" x14ac:dyDescent="0.3">
      <c r="B136" s="4"/>
      <c r="C136" s="1"/>
      <c r="D136" s="1"/>
      <c r="E136" s="1"/>
      <c r="F136" s="3"/>
      <c r="G136" s="3"/>
      <c r="H136" s="3"/>
      <c r="M136" s="32"/>
      <c r="N136" s="32"/>
      <c r="O136" s="5"/>
      <c r="P136" s="5"/>
    </row>
    <row r="137" spans="2:16" x14ac:dyDescent="0.3">
      <c r="B137" s="4"/>
      <c r="C137" s="1"/>
      <c r="D137" s="1"/>
      <c r="E137" s="1"/>
      <c r="F137" s="3"/>
      <c r="G137" s="3"/>
      <c r="H137" s="3"/>
      <c r="M137" s="32"/>
      <c r="N137" s="32"/>
      <c r="O137" s="5"/>
      <c r="P137" s="5"/>
    </row>
    <row r="138" spans="2:16" x14ac:dyDescent="0.3">
      <c r="B138" s="4"/>
      <c r="C138" s="1"/>
      <c r="D138" s="1"/>
      <c r="E138" s="1"/>
      <c r="F138" s="3"/>
      <c r="G138" s="3"/>
      <c r="H138" s="3"/>
      <c r="M138" s="32"/>
      <c r="N138" s="32"/>
      <c r="O138" s="5"/>
      <c r="P138" s="5"/>
    </row>
    <row r="139" spans="2:16" x14ac:dyDescent="0.3">
      <c r="B139" s="4"/>
      <c r="C139" s="1"/>
      <c r="D139" s="1"/>
      <c r="E139" s="1"/>
      <c r="F139" s="3"/>
      <c r="G139" s="3"/>
      <c r="H139" s="3"/>
      <c r="M139" s="32"/>
      <c r="N139" s="32"/>
      <c r="O139" s="5"/>
      <c r="P139" s="5"/>
    </row>
    <row r="140" spans="2:16" x14ac:dyDescent="0.3">
      <c r="B140" s="4"/>
      <c r="C140" s="1"/>
      <c r="D140" s="1"/>
      <c r="E140" s="1"/>
      <c r="F140" s="3"/>
      <c r="G140" s="3"/>
      <c r="H140" s="3"/>
      <c r="M140" s="32"/>
      <c r="N140" s="32"/>
      <c r="O140" s="5"/>
      <c r="P140" s="5"/>
    </row>
    <row r="141" spans="2:16" x14ac:dyDescent="0.3">
      <c r="B141" s="4"/>
      <c r="C141" s="1"/>
      <c r="D141" s="1"/>
      <c r="E141" s="1"/>
      <c r="F141" s="3"/>
      <c r="G141" s="3"/>
      <c r="H141" s="3"/>
      <c r="M141" s="32"/>
      <c r="N141" s="32"/>
      <c r="O141" s="5"/>
      <c r="P141" s="5"/>
    </row>
    <row r="142" spans="2:16" x14ac:dyDescent="0.3">
      <c r="B142" s="4"/>
      <c r="C142" s="1"/>
      <c r="D142" s="1"/>
      <c r="E142" s="1"/>
      <c r="F142" s="3"/>
      <c r="G142" s="3"/>
      <c r="H142" s="3"/>
      <c r="M142" s="32"/>
      <c r="N142" s="32"/>
      <c r="O142" s="5"/>
      <c r="P142" s="5"/>
    </row>
    <row r="143" spans="2:16" x14ac:dyDescent="0.3">
      <c r="B143" s="4"/>
      <c r="C143" s="1"/>
      <c r="D143" s="1"/>
      <c r="E143" s="1"/>
      <c r="F143" s="3"/>
      <c r="G143" s="3"/>
      <c r="H143" s="3"/>
      <c r="M143" s="32"/>
      <c r="N143" s="32"/>
      <c r="O143" s="5"/>
      <c r="P143" s="5"/>
    </row>
    <row r="144" spans="2:16" x14ac:dyDescent="0.3">
      <c r="B144" s="4"/>
      <c r="C144" s="1"/>
      <c r="D144" s="1"/>
      <c r="E144" s="1"/>
      <c r="F144" s="3"/>
      <c r="G144" s="3"/>
      <c r="H144" s="3"/>
      <c r="M144" s="32"/>
      <c r="N144" s="32"/>
      <c r="O144" s="5"/>
      <c r="P144" s="5"/>
    </row>
    <row r="145" spans="2:16" x14ac:dyDescent="0.3">
      <c r="B145" s="4"/>
      <c r="C145" s="1"/>
      <c r="D145" s="1"/>
      <c r="E145" s="1"/>
      <c r="F145" s="3"/>
      <c r="G145" s="3"/>
      <c r="H145" s="3"/>
      <c r="M145" s="32"/>
      <c r="N145" s="32"/>
      <c r="O145" s="5"/>
      <c r="P145" s="5"/>
    </row>
    <row r="146" spans="2:16" x14ac:dyDescent="0.3">
      <c r="B146" s="4"/>
      <c r="C146" s="1"/>
      <c r="D146" s="1"/>
      <c r="E146" s="1"/>
      <c r="F146" s="3"/>
      <c r="G146" s="3"/>
      <c r="H146" s="3"/>
      <c r="M146" s="32"/>
      <c r="N146" s="32"/>
      <c r="O146" s="5"/>
      <c r="P146" s="5"/>
    </row>
    <row r="147" spans="2:16" x14ac:dyDescent="0.3">
      <c r="B147" s="4"/>
      <c r="C147" s="1"/>
      <c r="D147" s="1"/>
      <c r="E147" s="1"/>
      <c r="F147" s="3"/>
      <c r="G147" s="3"/>
      <c r="H147" s="3"/>
      <c r="M147" s="32"/>
      <c r="N147" s="32"/>
      <c r="O147" s="5"/>
      <c r="P147" s="5"/>
    </row>
    <row r="148" spans="2:16" x14ac:dyDescent="0.3">
      <c r="B148" s="4"/>
      <c r="C148" s="1"/>
      <c r="D148" s="1"/>
      <c r="E148" s="1"/>
      <c r="F148" s="3"/>
      <c r="G148" s="3"/>
      <c r="H148" s="3"/>
      <c r="M148" s="32"/>
      <c r="N148" s="32"/>
      <c r="O148" s="5"/>
      <c r="P148" s="5"/>
    </row>
    <row r="149" spans="2:16" x14ac:dyDescent="0.3">
      <c r="B149" s="4"/>
      <c r="C149" s="1"/>
      <c r="D149" s="1"/>
      <c r="E149" s="1"/>
      <c r="F149" s="3"/>
      <c r="G149" s="3"/>
      <c r="H149" s="3"/>
      <c r="M149" s="32"/>
      <c r="N149" s="32"/>
      <c r="O149" s="5"/>
      <c r="P149" s="5"/>
    </row>
    <row r="150" spans="2:16" x14ac:dyDescent="0.3">
      <c r="B150" s="4"/>
      <c r="C150" s="1"/>
      <c r="D150" s="1"/>
      <c r="E150" s="1"/>
      <c r="F150" s="3"/>
      <c r="G150" s="3"/>
      <c r="H150" s="3"/>
      <c r="M150" s="32"/>
      <c r="N150" s="32"/>
      <c r="O150" s="5"/>
      <c r="P150" s="5"/>
    </row>
    <row r="151" spans="2:16" x14ac:dyDescent="0.3">
      <c r="B151" s="4"/>
      <c r="C151" s="1"/>
      <c r="D151" s="1"/>
      <c r="E151" s="1"/>
      <c r="F151" s="3"/>
      <c r="G151" s="3"/>
      <c r="H151" s="3"/>
      <c r="M151" s="32"/>
      <c r="N151" s="32"/>
      <c r="O151" s="5"/>
      <c r="P151" s="5"/>
    </row>
    <row r="152" spans="2:16" x14ac:dyDescent="0.3">
      <c r="B152" s="4"/>
      <c r="C152" s="1"/>
      <c r="D152" s="1"/>
      <c r="E152" s="1"/>
      <c r="F152" s="3"/>
      <c r="G152" s="3"/>
      <c r="H152" s="3"/>
      <c r="M152" s="32"/>
      <c r="N152" s="32"/>
      <c r="O152" s="5"/>
      <c r="P152" s="5"/>
    </row>
    <row r="153" spans="2:16" x14ac:dyDescent="0.3">
      <c r="B153" s="4"/>
      <c r="C153" s="1"/>
      <c r="D153" s="1"/>
      <c r="E153" s="1"/>
      <c r="F153" s="3"/>
      <c r="G153" s="3"/>
      <c r="H153" s="3"/>
      <c r="M153" s="32"/>
      <c r="N153" s="32"/>
      <c r="O153" s="5"/>
      <c r="P153" s="5"/>
    </row>
    <row r="154" spans="2:16" x14ac:dyDescent="0.3">
      <c r="B154" s="4"/>
      <c r="C154" s="1"/>
      <c r="D154" s="1"/>
      <c r="E154" s="1"/>
      <c r="F154" s="3"/>
      <c r="G154" s="3"/>
      <c r="H154" s="3"/>
      <c r="M154" s="32"/>
      <c r="N154" s="32"/>
      <c r="O154" s="5"/>
      <c r="P154" s="5"/>
    </row>
    <row r="155" spans="2:16" x14ac:dyDescent="0.3">
      <c r="B155" s="4"/>
      <c r="C155" s="1"/>
      <c r="D155" s="1"/>
      <c r="E155" s="1"/>
      <c r="F155" s="3"/>
      <c r="G155" s="3"/>
      <c r="H155" s="3"/>
      <c r="M155" s="32"/>
      <c r="N155" s="32"/>
      <c r="O155" s="5"/>
      <c r="P155" s="5"/>
    </row>
    <row r="156" spans="2:16" x14ac:dyDescent="0.3">
      <c r="B156" s="4"/>
      <c r="C156" s="1"/>
      <c r="D156" s="1"/>
      <c r="E156" s="1"/>
      <c r="F156" s="3"/>
      <c r="G156" s="3"/>
      <c r="H156" s="3"/>
      <c r="M156" s="32"/>
      <c r="N156" s="32"/>
      <c r="O156" s="5"/>
      <c r="P156" s="5"/>
    </row>
    <row r="157" spans="2:16" x14ac:dyDescent="0.3">
      <c r="B157" s="4"/>
      <c r="C157" s="1"/>
      <c r="D157" s="1"/>
      <c r="E157" s="1"/>
      <c r="F157" s="3"/>
      <c r="G157" s="3"/>
      <c r="H157" s="3"/>
      <c r="M157" s="32"/>
      <c r="N157" s="32"/>
      <c r="O157" s="5"/>
      <c r="P157" s="5"/>
    </row>
    <row r="158" spans="2:16" x14ac:dyDescent="0.3">
      <c r="B158" s="4"/>
      <c r="C158" s="1"/>
      <c r="D158" s="1"/>
      <c r="E158" s="1"/>
      <c r="F158" s="3"/>
      <c r="G158" s="3"/>
      <c r="H158" s="3"/>
      <c r="M158" s="32"/>
      <c r="N158" s="32"/>
      <c r="O158" s="5"/>
      <c r="P158" s="5"/>
    </row>
    <row r="159" spans="2:16" x14ac:dyDescent="0.3">
      <c r="B159" s="4"/>
      <c r="C159" s="1"/>
      <c r="D159" s="1"/>
      <c r="E159" s="1"/>
      <c r="F159" s="3"/>
      <c r="G159" s="3"/>
      <c r="H159" s="3"/>
      <c r="M159" s="32"/>
      <c r="N159" s="32"/>
      <c r="O159" s="5"/>
      <c r="P159" s="5"/>
    </row>
    <row r="160" spans="2:16" x14ac:dyDescent="0.3">
      <c r="B160" s="4"/>
      <c r="C160" s="1"/>
      <c r="D160" s="1"/>
      <c r="E160" s="1"/>
      <c r="F160" s="3"/>
      <c r="G160" s="3"/>
      <c r="H160" s="3"/>
      <c r="M160" s="32"/>
      <c r="N160" s="32"/>
      <c r="O160" s="5"/>
      <c r="P160" s="5"/>
    </row>
    <row r="161" spans="2:16" x14ac:dyDescent="0.3">
      <c r="B161" s="4"/>
      <c r="C161" s="1"/>
      <c r="D161" s="1"/>
      <c r="E161" s="1"/>
      <c r="F161" s="3"/>
      <c r="G161" s="3"/>
      <c r="H161" s="3"/>
      <c r="M161" s="32"/>
      <c r="N161" s="32"/>
      <c r="O161" s="5"/>
      <c r="P161" s="5"/>
    </row>
    <row r="162" spans="2:16" x14ac:dyDescent="0.3">
      <c r="B162" s="4"/>
      <c r="C162" s="1"/>
      <c r="D162" s="1"/>
      <c r="E162" s="1"/>
      <c r="F162" s="3"/>
      <c r="G162" s="3"/>
      <c r="H162" s="3"/>
      <c r="M162" s="32"/>
      <c r="N162" s="32"/>
      <c r="O162" s="5"/>
      <c r="P162" s="5"/>
    </row>
    <row r="163" spans="2:16" x14ac:dyDescent="0.3">
      <c r="B163" s="4"/>
      <c r="C163" s="1"/>
      <c r="D163" s="1"/>
      <c r="E163" s="1"/>
      <c r="F163" s="3"/>
      <c r="G163" s="3"/>
      <c r="H163" s="3"/>
      <c r="M163" s="32"/>
      <c r="N163" s="32"/>
      <c r="O163" s="5"/>
      <c r="P163" s="5"/>
    </row>
    <row r="164" spans="2:16" x14ac:dyDescent="0.3">
      <c r="B164" s="4"/>
      <c r="C164" s="1"/>
      <c r="D164" s="1"/>
      <c r="E164" s="1"/>
      <c r="F164" s="3"/>
      <c r="G164" s="3"/>
      <c r="H164" s="3"/>
      <c r="M164" s="32"/>
      <c r="N164" s="32"/>
      <c r="O164" s="5"/>
      <c r="P164" s="5"/>
    </row>
    <row r="165" spans="2:16" x14ac:dyDescent="0.3">
      <c r="B165" s="4"/>
      <c r="C165" s="1"/>
      <c r="D165" s="1"/>
      <c r="E165" s="1"/>
      <c r="F165" s="3"/>
      <c r="G165" s="3"/>
      <c r="H165" s="3"/>
      <c r="M165" s="32"/>
      <c r="N165" s="32"/>
      <c r="O165" s="5"/>
      <c r="P165" s="5"/>
    </row>
    <row r="166" spans="2:16" x14ac:dyDescent="0.3">
      <c r="B166" s="4"/>
      <c r="C166" s="1"/>
      <c r="D166" s="1"/>
      <c r="E166" s="1"/>
      <c r="F166" s="3"/>
      <c r="G166" s="3"/>
      <c r="H166" s="3"/>
      <c r="M166" s="32"/>
      <c r="N166" s="32"/>
      <c r="O166" s="5"/>
      <c r="P166" s="5"/>
    </row>
    <row r="167" spans="2:16" x14ac:dyDescent="0.3">
      <c r="B167" s="4"/>
      <c r="C167" s="1"/>
      <c r="D167" s="1"/>
      <c r="E167" s="1"/>
      <c r="F167" s="3"/>
      <c r="G167" s="3"/>
      <c r="H167" s="3"/>
      <c r="M167" s="32"/>
      <c r="N167" s="32"/>
      <c r="O167" s="5"/>
      <c r="P167" s="5"/>
    </row>
    <row r="168" spans="2:16" x14ac:dyDescent="0.3">
      <c r="B168" s="4"/>
      <c r="C168" s="1"/>
      <c r="D168" s="1"/>
      <c r="E168" s="1"/>
      <c r="F168" s="3"/>
      <c r="G168" s="3"/>
      <c r="H168" s="3"/>
      <c r="M168" s="32"/>
      <c r="N168" s="32"/>
      <c r="O168" s="5"/>
      <c r="P168" s="5"/>
    </row>
    <row r="169" spans="2:16" x14ac:dyDescent="0.3">
      <c r="B169" s="4"/>
      <c r="C169" s="1"/>
      <c r="D169" s="1"/>
      <c r="E169" s="1"/>
      <c r="F169" s="3"/>
      <c r="G169" s="3"/>
      <c r="H169" s="3"/>
      <c r="M169" s="32"/>
      <c r="N169" s="32"/>
      <c r="O169" s="5"/>
      <c r="P169" s="5"/>
    </row>
    <row r="170" spans="2:16" x14ac:dyDescent="0.3">
      <c r="B170" s="4"/>
      <c r="C170" s="1"/>
      <c r="D170" s="1"/>
      <c r="E170" s="1"/>
      <c r="F170" s="3"/>
      <c r="G170" s="3"/>
      <c r="H170" s="3"/>
      <c r="M170" s="32"/>
      <c r="N170" s="32"/>
      <c r="O170" s="5"/>
      <c r="P170" s="5"/>
    </row>
    <row r="171" spans="2:16" x14ac:dyDescent="0.3">
      <c r="B171" s="4"/>
      <c r="C171" s="1"/>
      <c r="D171" s="1"/>
      <c r="E171" s="1"/>
      <c r="F171" s="3"/>
      <c r="G171" s="3"/>
      <c r="H171" s="3"/>
      <c r="M171" s="32"/>
      <c r="N171" s="32"/>
      <c r="O171" s="5"/>
      <c r="P171" s="5"/>
    </row>
    <row r="172" spans="2:16" x14ac:dyDescent="0.3">
      <c r="B172" s="4"/>
      <c r="C172" s="1"/>
      <c r="D172" s="1"/>
      <c r="E172" s="1"/>
      <c r="F172" s="3"/>
      <c r="G172" s="3"/>
      <c r="H172" s="3"/>
      <c r="M172" s="32"/>
      <c r="N172" s="32"/>
      <c r="O172" s="5"/>
      <c r="P172" s="5"/>
    </row>
    <row r="173" spans="2:16" x14ac:dyDescent="0.3">
      <c r="B173" s="4"/>
      <c r="C173" s="1"/>
      <c r="D173" s="1"/>
      <c r="E173" s="1"/>
      <c r="F173" s="3"/>
      <c r="G173" s="3"/>
      <c r="H173" s="3"/>
      <c r="M173" s="32"/>
      <c r="N173" s="32"/>
      <c r="O173" s="5"/>
      <c r="P173" s="5"/>
    </row>
    <row r="174" spans="2:16" x14ac:dyDescent="0.3">
      <c r="B174" s="4"/>
      <c r="C174" s="1"/>
      <c r="D174" s="1"/>
      <c r="E174" s="1"/>
      <c r="F174" s="3"/>
      <c r="G174" s="3"/>
      <c r="H174" s="3"/>
      <c r="M174" s="32"/>
      <c r="N174" s="32"/>
      <c r="O174" s="5"/>
      <c r="P174" s="5"/>
    </row>
    <row r="175" spans="2:16" x14ac:dyDescent="0.3">
      <c r="B175" s="4"/>
      <c r="C175" s="1"/>
      <c r="D175" s="1"/>
      <c r="E175" s="1"/>
      <c r="F175" s="3"/>
      <c r="G175" s="3"/>
      <c r="H175" s="3"/>
      <c r="M175" s="32"/>
      <c r="N175" s="32"/>
      <c r="O175" s="5"/>
      <c r="P175" s="5"/>
    </row>
    <row r="176" spans="2:16" x14ac:dyDescent="0.3">
      <c r="B176" s="4"/>
      <c r="C176" s="1"/>
      <c r="D176" s="1"/>
      <c r="E176" s="1"/>
      <c r="F176" s="3"/>
      <c r="G176" s="3"/>
      <c r="H176" s="3"/>
      <c r="M176" s="32"/>
      <c r="N176" s="32"/>
      <c r="O176" s="5"/>
      <c r="P176" s="5"/>
    </row>
    <row r="177" spans="2:16" x14ac:dyDescent="0.3">
      <c r="B177" s="4"/>
      <c r="C177" s="1"/>
      <c r="D177" s="1"/>
      <c r="E177" s="1"/>
      <c r="F177" s="3"/>
      <c r="G177" s="3"/>
      <c r="H177" s="3"/>
      <c r="M177" s="32"/>
      <c r="N177" s="32"/>
      <c r="O177" s="5"/>
      <c r="P177" s="5"/>
    </row>
    <row r="178" spans="2:16" x14ac:dyDescent="0.3">
      <c r="B178" s="4"/>
      <c r="C178" s="1"/>
      <c r="D178" s="1"/>
      <c r="E178" s="1"/>
      <c r="F178" s="3"/>
      <c r="G178" s="3"/>
      <c r="H178" s="3"/>
      <c r="M178" s="32"/>
      <c r="N178" s="32"/>
      <c r="O178" s="5"/>
      <c r="P178" s="5"/>
    </row>
    <row r="179" spans="2:16" x14ac:dyDescent="0.3">
      <c r="B179" s="4"/>
      <c r="C179" s="1"/>
      <c r="D179" s="1"/>
      <c r="E179" s="1"/>
      <c r="F179" s="3"/>
      <c r="G179" s="3"/>
      <c r="H179" s="3"/>
      <c r="M179" s="32"/>
      <c r="N179" s="32"/>
      <c r="O179" s="5"/>
      <c r="P179" s="5"/>
    </row>
    <row r="180" spans="2:16" x14ac:dyDescent="0.3">
      <c r="B180" s="4"/>
      <c r="C180" s="1"/>
      <c r="D180" s="1"/>
      <c r="E180" s="1"/>
      <c r="F180" s="3"/>
      <c r="G180" s="3"/>
      <c r="H180" s="3"/>
      <c r="M180" s="32"/>
      <c r="N180" s="32"/>
      <c r="O180" s="5"/>
      <c r="P180" s="5"/>
    </row>
    <row r="181" spans="2:16" x14ac:dyDescent="0.3">
      <c r="B181" s="4"/>
      <c r="C181" s="1"/>
      <c r="D181" s="1"/>
      <c r="E181" s="1"/>
      <c r="F181" s="3"/>
      <c r="G181" s="3"/>
      <c r="H181" s="3"/>
      <c r="M181" s="32"/>
      <c r="N181" s="32"/>
      <c r="O181" s="5"/>
      <c r="P181" s="5"/>
    </row>
    <row r="182" spans="2:16" x14ac:dyDescent="0.3">
      <c r="B182" s="4"/>
      <c r="C182" s="1"/>
      <c r="D182" s="1"/>
      <c r="E182" s="1"/>
      <c r="F182" s="3"/>
      <c r="G182" s="3"/>
      <c r="H182" s="3"/>
      <c r="M182" s="32"/>
      <c r="N182" s="32"/>
      <c r="O182" s="5"/>
      <c r="P182" s="5"/>
    </row>
    <row r="183" spans="2:16" x14ac:dyDescent="0.3">
      <c r="B183" s="4"/>
      <c r="C183" s="1"/>
      <c r="D183" s="1"/>
      <c r="E183" s="1"/>
      <c r="F183" s="3"/>
      <c r="G183" s="3"/>
      <c r="H183" s="3"/>
      <c r="M183" s="32"/>
      <c r="N183" s="32"/>
      <c r="O183" s="5"/>
      <c r="P183" s="5"/>
    </row>
    <row r="184" spans="2:16" x14ac:dyDescent="0.3">
      <c r="B184" s="4"/>
      <c r="C184" s="1"/>
      <c r="D184" s="1"/>
      <c r="E184" s="1"/>
      <c r="F184" s="3"/>
      <c r="G184" s="3"/>
      <c r="H184" s="3"/>
      <c r="M184" s="32"/>
      <c r="N184" s="32"/>
      <c r="O184" s="5"/>
      <c r="P184" s="5"/>
    </row>
    <row r="185" spans="2:16" x14ac:dyDescent="0.3">
      <c r="B185" s="4"/>
      <c r="C185" s="1"/>
      <c r="D185" s="1"/>
      <c r="E185" s="1"/>
      <c r="F185" s="3"/>
      <c r="G185" s="3"/>
      <c r="H185" s="3"/>
      <c r="M185" s="32"/>
      <c r="N185" s="32"/>
      <c r="O185" s="5"/>
      <c r="P185" s="5"/>
    </row>
    <row r="186" spans="2:16" x14ac:dyDescent="0.3">
      <c r="B186" s="4"/>
      <c r="C186" s="1"/>
      <c r="D186" s="1"/>
      <c r="E186" s="1"/>
      <c r="F186" s="3"/>
      <c r="G186" s="3"/>
      <c r="H186" s="3"/>
      <c r="M186" s="32"/>
      <c r="N186" s="32"/>
      <c r="O186" s="5"/>
      <c r="P186" s="5"/>
    </row>
    <row r="187" spans="2:16" x14ac:dyDescent="0.3">
      <c r="B187" s="4"/>
      <c r="C187" s="1"/>
      <c r="D187" s="1"/>
      <c r="E187" s="1"/>
      <c r="F187" s="3"/>
      <c r="G187" s="3"/>
      <c r="H187" s="3"/>
      <c r="M187" s="32"/>
      <c r="N187" s="32"/>
      <c r="O187" s="5"/>
      <c r="P187" s="5"/>
    </row>
    <row r="188" spans="2:16" x14ac:dyDescent="0.3">
      <c r="B188" s="4"/>
      <c r="C188" s="1"/>
      <c r="D188" s="1"/>
      <c r="E188" s="1"/>
      <c r="F188" s="3"/>
      <c r="G188" s="3"/>
      <c r="H188" s="3"/>
      <c r="M188" s="32"/>
      <c r="N188" s="32"/>
      <c r="O188" s="5"/>
      <c r="P188" s="5"/>
    </row>
    <row r="189" spans="2:16" x14ac:dyDescent="0.3">
      <c r="B189" s="4"/>
      <c r="C189" s="1"/>
      <c r="D189" s="1"/>
      <c r="E189" s="1"/>
      <c r="F189" s="3"/>
      <c r="G189" s="3"/>
      <c r="H189" s="3"/>
      <c r="M189" s="32"/>
      <c r="N189" s="32"/>
      <c r="O189" s="5"/>
      <c r="P189" s="5"/>
    </row>
    <row r="190" spans="2:16" x14ac:dyDescent="0.3">
      <c r="B190" s="4"/>
      <c r="C190" s="1"/>
      <c r="D190" s="1"/>
      <c r="E190" s="1"/>
      <c r="F190" s="3"/>
      <c r="G190" s="3"/>
      <c r="H190" s="3"/>
      <c r="M190" s="32"/>
      <c r="N190" s="32"/>
      <c r="O190" s="5"/>
      <c r="P190" s="5"/>
    </row>
    <row r="191" spans="2:16" x14ac:dyDescent="0.3">
      <c r="B191" s="4"/>
      <c r="C191" s="1"/>
      <c r="D191" s="1"/>
      <c r="E191" s="1"/>
      <c r="F191" s="3"/>
      <c r="G191" s="3"/>
      <c r="H191" s="3"/>
      <c r="M191" s="32"/>
      <c r="N191" s="32"/>
      <c r="O191" s="5"/>
      <c r="P191" s="5"/>
    </row>
    <row r="192" spans="2:16" x14ac:dyDescent="0.3">
      <c r="B192" s="4"/>
      <c r="C192" s="1"/>
      <c r="D192" s="1"/>
      <c r="E192" s="1"/>
      <c r="F192" s="3"/>
      <c r="G192" s="3"/>
      <c r="H192" s="3"/>
      <c r="M192" s="32"/>
      <c r="N192" s="32"/>
      <c r="O192" s="5"/>
      <c r="P192" s="5"/>
    </row>
    <row r="193" spans="2:16" x14ac:dyDescent="0.3">
      <c r="B193" s="4"/>
      <c r="C193" s="1"/>
      <c r="D193" s="1"/>
      <c r="E193" s="1"/>
      <c r="F193" s="3"/>
      <c r="G193" s="3"/>
      <c r="H193" s="3"/>
      <c r="M193" s="32"/>
      <c r="N193" s="32"/>
      <c r="O193" s="5"/>
      <c r="P193" s="5"/>
    </row>
    <row r="194" spans="2:16" x14ac:dyDescent="0.3">
      <c r="B194" s="4"/>
      <c r="C194" s="1"/>
      <c r="D194" s="1"/>
      <c r="E194" s="1"/>
      <c r="F194" s="3"/>
      <c r="G194" s="3"/>
      <c r="H194" s="3"/>
      <c r="M194" s="32"/>
      <c r="N194" s="32"/>
      <c r="O194" s="5"/>
      <c r="P194" s="5"/>
    </row>
    <row r="195" spans="2:16" x14ac:dyDescent="0.3">
      <c r="B195" s="4"/>
      <c r="C195" s="1"/>
      <c r="D195" s="1"/>
      <c r="E195" s="1"/>
      <c r="F195" s="3"/>
      <c r="G195" s="3"/>
      <c r="H195" s="3"/>
      <c r="M195" s="32"/>
      <c r="N195" s="32"/>
      <c r="O195" s="5"/>
      <c r="P195" s="5"/>
    </row>
    <row r="196" spans="2:16" x14ac:dyDescent="0.3">
      <c r="B196" s="4"/>
      <c r="C196" s="1"/>
      <c r="D196" s="1"/>
      <c r="E196" s="1"/>
      <c r="F196" s="3"/>
      <c r="G196" s="3"/>
      <c r="H196" s="3"/>
      <c r="M196" s="32"/>
      <c r="N196" s="32"/>
      <c r="O196" s="5"/>
      <c r="P196" s="5"/>
    </row>
    <row r="197" spans="2:16" x14ac:dyDescent="0.3">
      <c r="B197" s="4"/>
      <c r="C197" s="1"/>
      <c r="D197" s="1"/>
      <c r="E197" s="1"/>
      <c r="F197" s="3"/>
      <c r="G197" s="3"/>
      <c r="H197" s="3"/>
      <c r="M197" s="32"/>
      <c r="N197" s="32"/>
      <c r="O197" s="5"/>
      <c r="P197" s="5"/>
    </row>
    <row r="198" spans="2:16" x14ac:dyDescent="0.3">
      <c r="B198" s="4"/>
      <c r="C198" s="1"/>
      <c r="D198" s="1"/>
      <c r="E198" s="1"/>
      <c r="F198" s="3"/>
      <c r="G198" s="3"/>
      <c r="H198" s="3"/>
      <c r="M198" s="32"/>
      <c r="N198" s="32"/>
      <c r="O198" s="5"/>
      <c r="P198" s="5"/>
    </row>
    <row r="199" spans="2:16" x14ac:dyDescent="0.3">
      <c r="B199" s="4"/>
      <c r="C199" s="1"/>
      <c r="D199" s="1"/>
      <c r="E199" s="1"/>
      <c r="F199" s="3"/>
      <c r="G199" s="3"/>
      <c r="H199" s="3"/>
      <c r="M199" s="32"/>
      <c r="N199" s="32"/>
      <c r="O199" s="5"/>
      <c r="P199" s="5"/>
    </row>
    <row r="200" spans="2:16" x14ac:dyDescent="0.3">
      <c r="B200" s="4"/>
      <c r="C200" s="1"/>
      <c r="D200" s="1"/>
      <c r="E200" s="1"/>
      <c r="F200" s="3"/>
      <c r="G200" s="3"/>
      <c r="H200" s="3"/>
      <c r="M200" s="32"/>
      <c r="N200" s="32"/>
      <c r="O200" s="5"/>
      <c r="P200" s="5"/>
    </row>
    <row r="201" spans="2:16" x14ac:dyDescent="0.3">
      <c r="B201" s="4"/>
      <c r="C201" s="1"/>
      <c r="D201" s="1"/>
      <c r="E201" s="1"/>
      <c r="F201" s="3"/>
      <c r="G201" s="3"/>
      <c r="H201" s="3"/>
      <c r="M201" s="32"/>
      <c r="N201" s="32"/>
      <c r="O201" s="5"/>
      <c r="P201" s="5"/>
    </row>
    <row r="202" spans="2:16" x14ac:dyDescent="0.3">
      <c r="B202" s="4"/>
      <c r="C202" s="1"/>
      <c r="D202" s="1"/>
      <c r="E202" s="1"/>
      <c r="F202" s="3"/>
      <c r="G202" s="3"/>
      <c r="H202" s="3"/>
      <c r="M202" s="32"/>
      <c r="N202" s="32"/>
      <c r="O202" s="5"/>
      <c r="P202" s="5"/>
    </row>
    <row r="203" spans="2:16" x14ac:dyDescent="0.3">
      <c r="B203" s="4"/>
      <c r="C203" s="1"/>
      <c r="D203" s="1"/>
      <c r="E203" s="1"/>
      <c r="F203" s="3"/>
      <c r="G203" s="3"/>
      <c r="H203" s="3"/>
      <c r="M203" s="32"/>
      <c r="N203" s="32"/>
      <c r="O203" s="5"/>
      <c r="P203" s="5"/>
    </row>
    <row r="204" spans="2:16" x14ac:dyDescent="0.3">
      <c r="B204" s="4"/>
      <c r="C204" s="1"/>
      <c r="D204" s="1"/>
      <c r="E204" s="1"/>
      <c r="F204" s="3"/>
      <c r="G204" s="3"/>
      <c r="H204" s="3"/>
      <c r="M204" s="32"/>
      <c r="N204" s="32"/>
      <c r="O204" s="5"/>
      <c r="P204" s="5"/>
    </row>
    <row r="205" spans="2:16" x14ac:dyDescent="0.3">
      <c r="B205" s="4"/>
      <c r="C205" s="1"/>
      <c r="D205" s="1"/>
      <c r="E205" s="1"/>
      <c r="F205" s="3"/>
      <c r="G205" s="3"/>
      <c r="H205" s="3"/>
      <c r="M205" s="32"/>
      <c r="N205" s="32"/>
      <c r="O205" s="5"/>
      <c r="P205" s="5"/>
    </row>
    <row r="206" spans="2:16" x14ac:dyDescent="0.3">
      <c r="B206" s="4"/>
      <c r="C206" s="1"/>
      <c r="D206" s="1"/>
      <c r="E206" s="1"/>
      <c r="F206" s="3"/>
      <c r="G206" s="3"/>
      <c r="H206" s="3"/>
      <c r="M206" s="32"/>
      <c r="N206" s="32"/>
      <c r="O206" s="5"/>
      <c r="P206" s="5"/>
    </row>
    <row r="207" spans="2:16" x14ac:dyDescent="0.3">
      <c r="B207" s="4"/>
      <c r="C207" s="1"/>
      <c r="D207" s="1"/>
      <c r="E207" s="1"/>
      <c r="F207" s="3"/>
      <c r="G207" s="3"/>
      <c r="H207" s="3"/>
      <c r="M207" s="32"/>
      <c r="N207" s="32"/>
      <c r="O207" s="5"/>
      <c r="P207" s="5"/>
    </row>
    <row r="208" spans="2:16" x14ac:dyDescent="0.3">
      <c r="B208" s="4"/>
      <c r="C208" s="1"/>
      <c r="D208" s="1"/>
      <c r="E208" s="1"/>
      <c r="F208" s="3"/>
      <c r="G208" s="3"/>
      <c r="H208" s="3"/>
      <c r="M208" s="32"/>
      <c r="N208" s="32"/>
      <c r="O208" s="5"/>
      <c r="P208" s="5"/>
    </row>
    <row r="209" spans="2:16" x14ac:dyDescent="0.3">
      <c r="B209" s="4"/>
      <c r="C209" s="1"/>
      <c r="D209" s="1"/>
      <c r="E209" s="8" t="s">
        <v>9</v>
      </c>
      <c r="F209" s="9">
        <f>SUM(F8:F208)</f>
        <v>28015.26999999999</v>
      </c>
      <c r="G209" s="9">
        <f>SUM(G8:G208)</f>
        <v>22404.299999999996</v>
      </c>
      <c r="H209" s="9">
        <f>F209-G209</f>
        <v>5610.9699999999939</v>
      </c>
      <c r="M209" s="32"/>
      <c r="N209" s="32"/>
      <c r="O209" s="5"/>
      <c r="P209" s="5"/>
    </row>
    <row r="210" spans="2:16" x14ac:dyDescent="0.3">
      <c r="M210" s="5"/>
      <c r="N210" s="5"/>
      <c r="O210" s="5"/>
      <c r="P210" s="5"/>
    </row>
    <row r="212" spans="2:16" x14ac:dyDescent="0.3">
      <c r="B212" t="s">
        <v>17</v>
      </c>
      <c r="F212" s="10"/>
    </row>
  </sheetData>
  <mergeCells count="3">
    <mergeCell ref="A1:E1"/>
    <mergeCell ref="A3:C3"/>
    <mergeCell ref="A5:C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A546E204-4231-46E4-86C6-438E80663695}"/>
</file>

<file path=customXml/itemProps2.xml><?xml version="1.0" encoding="utf-8"?>
<ds:datastoreItem xmlns:ds="http://schemas.openxmlformats.org/officeDocument/2006/customXml" ds:itemID="{9E71B737-9385-4E24-811F-CCCC60C759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7ADF42-ED09-4BE5-8DF1-70AA922EC64D}">
  <ds:schemaRefs>
    <ds:schemaRef ds:uri="028d5daa-1c53-415f-b27f-c67bda89bdc5"/>
    <ds:schemaRef ds:uri="47152507-3978-48fc-b2c5-2f04b8ba6d75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</dc:creator>
  <cp:keywords/>
  <dc:description/>
  <cp:lastModifiedBy>Dave Sims</cp:lastModifiedBy>
  <cp:revision/>
  <cp:lastPrinted>2024-09-08T10:33:56Z</cp:lastPrinted>
  <dcterms:created xsi:type="dcterms:W3CDTF">2022-08-16T12:03:36Z</dcterms:created>
  <dcterms:modified xsi:type="dcterms:W3CDTF">2026-04-02T15:55:13Z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