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elecengedu-my.sharepoint.com/personal/iain_spqd_uk/Documents/Governance/OSCR/"/>
    </mc:Choice>
  </mc:AlternateContent>
  <xr:revisionPtr revIDLastSave="90" documentId="8_{F0054AE8-7E5C-4789-B0A4-FA8225DA7B57}" xr6:coauthVersionLast="47" xr6:coauthVersionMax="47" xr10:uidLastSave="{E50B693E-72F0-4CBB-85CB-3F64120DE73D}"/>
  <bookViews>
    <workbookView xWindow="-98" yWindow="-98" windowWidth="21795" windowHeight="12975" tabRatio="840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7" l="1"/>
  <c r="N5" i="3"/>
  <c r="K42" i="7" l="1"/>
  <c r="K43" i="7"/>
  <c r="K44" i="7" s="1"/>
  <c r="K50" i="6"/>
  <c r="K50" i="7"/>
  <c r="K11" i="5"/>
  <c r="K22" i="5"/>
  <c r="J12" i="2"/>
  <c r="K10" i="5"/>
  <c r="K12" i="5"/>
  <c r="K13" i="5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8" i="2" s="1"/>
  <c r="L21" i="2"/>
  <c r="L47" i="2"/>
  <c r="L42" i="2"/>
  <c r="L49" i="2" s="1"/>
  <c r="B42" i="2"/>
  <c r="B47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6" i="2"/>
  <c r="H21" i="2"/>
  <c r="D21" i="2"/>
  <c r="F21" i="2"/>
  <c r="J24" i="2"/>
  <c r="J25" i="2"/>
  <c r="D26" i="2"/>
  <c r="D47" i="2"/>
  <c r="D42" i="2"/>
  <c r="F26" i="2"/>
  <c r="F47" i="2"/>
  <c r="F42" i="2"/>
  <c r="H26" i="2"/>
  <c r="H47" i="2"/>
  <c r="H42" i="2"/>
  <c r="J53" i="2"/>
  <c r="K17" i="4"/>
  <c r="K9" i="7"/>
  <c r="K10" i="7"/>
  <c r="K11" i="7"/>
  <c r="K12" i="7"/>
  <c r="K13" i="7"/>
  <c r="K14" i="7"/>
  <c r="K15" i="7"/>
  <c r="K16" i="7"/>
  <c r="K20" i="7"/>
  <c r="K21" i="7"/>
  <c r="K28" i="7"/>
  <c r="K39" i="7" s="1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4" i="7" s="1"/>
  <c r="I22" i="7"/>
  <c r="I44" i="7"/>
  <c r="I39" i="7"/>
  <c r="G17" i="7"/>
  <c r="G24" i="7" s="1"/>
  <c r="G22" i="7"/>
  <c r="G44" i="7"/>
  <c r="G39" i="7"/>
  <c r="E17" i="7"/>
  <c r="E22" i="7"/>
  <c r="E44" i="7"/>
  <c r="E39" i="7"/>
  <c r="C17" i="7"/>
  <c r="C24" i="7" s="1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 s="1"/>
  <c r="M44" i="6"/>
  <c r="M39" i="6"/>
  <c r="M46" i="6" s="1"/>
  <c r="I17" i="6"/>
  <c r="I22" i="6"/>
  <c r="I44" i="6"/>
  <c r="I39" i="6"/>
  <c r="G17" i="6"/>
  <c r="G22" i="6"/>
  <c r="G44" i="6"/>
  <c r="G39" i="6"/>
  <c r="E17" i="6"/>
  <c r="E22" i="6"/>
  <c r="E44" i="6"/>
  <c r="E39" i="6"/>
  <c r="C17" i="6"/>
  <c r="C24" i="6" s="1"/>
  <c r="C22" i="6"/>
  <c r="C44" i="6"/>
  <c r="C39" i="6"/>
  <c r="C46" i="6" s="1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6" i="3"/>
  <c r="K1" i="4"/>
  <c r="B1" i="4"/>
  <c r="B1" i="3"/>
  <c r="N1" i="3"/>
  <c r="P9" i="3"/>
  <c r="H49" i="2" l="1"/>
  <c r="H28" i="2"/>
  <c r="D28" i="2"/>
  <c r="K14" i="5"/>
  <c r="J47" i="2"/>
  <c r="K40" i="7"/>
  <c r="B49" i="2"/>
  <c r="K17" i="7"/>
  <c r="K18" i="7" s="1"/>
  <c r="K22" i="7"/>
  <c r="K17" i="6"/>
  <c r="K18" i="6" s="1"/>
  <c r="E24" i="7"/>
  <c r="M24" i="7"/>
  <c r="E24" i="6"/>
  <c r="G46" i="7"/>
  <c r="G46" i="6"/>
  <c r="F49" i="2"/>
  <c r="F28" i="2"/>
  <c r="I46" i="7"/>
  <c r="N9" i="3"/>
  <c r="G24" i="6"/>
  <c r="G48" i="6" s="1"/>
  <c r="G52" i="6" s="1"/>
  <c r="C46" i="7"/>
  <c r="J26" i="2"/>
  <c r="J27" i="2" s="1"/>
  <c r="I24" i="6"/>
  <c r="E46" i="7"/>
  <c r="M46" i="7"/>
  <c r="K40" i="5"/>
  <c r="J21" i="2"/>
  <c r="K42" i="5"/>
  <c r="K58" i="5"/>
  <c r="K60" i="5" s="1"/>
  <c r="I46" i="6"/>
  <c r="I48" i="6" s="1"/>
  <c r="I52" i="6" s="1"/>
  <c r="K39" i="6"/>
  <c r="K40" i="6" s="1"/>
  <c r="K22" i="6"/>
  <c r="D49" i="2"/>
  <c r="J42" i="2"/>
  <c r="K25" i="5"/>
  <c r="K27" i="5" s="1"/>
  <c r="E46" i="6"/>
  <c r="E48" i="6" s="1"/>
  <c r="E52" i="6" s="1"/>
  <c r="K44" i="6"/>
  <c r="B28" i="2"/>
  <c r="L51" i="2"/>
  <c r="L55" i="2" s="1"/>
  <c r="P10" i="3" s="1"/>
  <c r="K45" i="6"/>
  <c r="K46" i="7"/>
  <c r="K45" i="7"/>
  <c r="K16" i="5"/>
  <c r="C48" i="6"/>
  <c r="C52" i="6" s="1"/>
  <c r="M48" i="6"/>
  <c r="M52" i="6" s="1"/>
  <c r="C48" i="7"/>
  <c r="C52" i="7" s="1"/>
  <c r="E48" i="7"/>
  <c r="E52" i="7" s="1"/>
  <c r="G48" i="7"/>
  <c r="G52" i="7" s="1"/>
  <c r="I48" i="7"/>
  <c r="I52" i="7" s="1"/>
  <c r="M48" i="7"/>
  <c r="M52" i="7" s="1"/>
  <c r="K24" i="6"/>
  <c r="J49" i="2" l="1"/>
  <c r="H51" i="2"/>
  <c r="H55" i="2" s="1"/>
  <c r="L10" i="3" s="1"/>
  <c r="F51" i="2"/>
  <c r="F55" i="2" s="1"/>
  <c r="J10" i="3" s="1"/>
  <c r="B51" i="2"/>
  <c r="B55" i="2" s="1"/>
  <c r="K47" i="7"/>
  <c r="K24" i="7"/>
  <c r="K25" i="7" s="1"/>
  <c r="K46" i="6"/>
  <c r="K47" i="6" s="1"/>
  <c r="D51" i="2"/>
  <c r="D55" i="2" s="1"/>
  <c r="H10" i="3" s="1"/>
  <c r="J28" i="2"/>
  <c r="K25" i="6"/>
  <c r="K48" i="6" l="1"/>
  <c r="K52" i="6" s="1"/>
  <c r="K53" i="6" s="1"/>
  <c r="J51" i="2"/>
  <c r="J55" i="2" s="1"/>
  <c r="N10" i="3" s="1"/>
  <c r="K48" i="7"/>
  <c r="K52" i="7" s="1"/>
  <c r="F10" i="3"/>
  <c r="K53" i="7"/>
</calcChain>
</file>

<file path=xl/sharedStrings.xml><?xml version="1.0" encoding="utf-8"?>
<sst xmlns="http://schemas.openxmlformats.org/spreadsheetml/2006/main" count="288" uniqueCount="143">
  <si>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</si>
  <si>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</si>
  <si>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</si>
  <si>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</si>
  <si>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</si>
  <si>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</si>
  <si>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</si>
  <si>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</si>
  <si>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</si>
  <si>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</si>
  <si>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</si>
  <si>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</si>
  <si>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</si>
  <si>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</si>
  <si>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</si>
  <si>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</si>
  <si>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</si>
  <si>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</si>
  <si>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</si>
  <si>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</si>
  <si>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</si>
  <si>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</si>
  <si>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</si>
  <si>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</si>
  <si>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</si>
  <si>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</si>
  <si>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</si>
  <si>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</si>
  <si>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</si>
  <si>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</si>
  <si>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</si>
  <si>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</si>
  <si>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</si>
  <si>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</si>
  <si>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</si>
  <si>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</si>
  <si>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</si>
  <si>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</si>
  <si>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</si>
  <si>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</si>
  <si>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</si>
  <si>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</si>
  <si>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</si>
  <si>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</si>
  <si>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</si>
  <si>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</si>
  <si>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</si>
  <si>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</si>
  <si>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</si>
  <si>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</si>
  <si>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</si>
  <si>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</si>
  <si>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</si>
  <si>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</si>
  <si>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</si>
  <si>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</si>
  <si>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</si>
  <si>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</si>
  <si>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</si>
  <si>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</si>
  <si>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</si>
  <si>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</si>
  <si>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</si>
  <si>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</si>
  <si>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</si>
  <si>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</si>
  <si>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</si>
  <si>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</si>
  <si>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</si>
  <si>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</si>
  <si>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</si>
  <si>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</si>
  <si>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</si>
  <si>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</si>
  <si>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</si>
  <si>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</si>
  <si>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</si>
  <si>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</si>
  <si>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</si>
  <si>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</si>
  <si>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</si>
  <si>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</si>
  <si>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</si>
  <si>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</si>
  <si>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</si>
  <si>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</si>
  <si>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</si>
  <si>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</si>
  <si>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</si>
  <si>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</si>
  <si>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</si>
  <si>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</si>
  <si>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</si>
  <si>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</si>
  <si>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</si>
  <si>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</si>
  <si>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</si>
  <si>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</si>
  <si>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</si>
  <si>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</si>
  <si>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</si>
  <si>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</si>
  <si>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</si>
  <si>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</si>
  <si>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</si>
  <si>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</si>
  <si>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</si>
  <si>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</si>
  <si>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</si>
  <si>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</si>
  <si>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</si>
  <si>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</si>
  <si>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</si>
  <si>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</si>
  <si>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</si>
  <si>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</si>
  <si>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</si>
  <si>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</si>
  <si>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</si>
  <si>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</si>
  <si>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</si>
  <si>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</si>
  <si>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</si>
  <si>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</si>
  <si>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</si>
  <si>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</si>
  <si>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</si>
  <si>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</si>
  <si>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</si>
  <si>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</si>
  <si>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</si>
  <si>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</si>
  <si>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</si>
  <si>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Signature*</t>
  </si>
  <si>
    <t>* Please note - OSCR will accept digital or typed signatures</t>
  </si>
  <si>
    <t>Senatus Populusque Dumbarton</t>
  </si>
  <si>
    <t>SC 053785</t>
  </si>
  <si>
    <t>IAIN MCQUADE</t>
  </si>
  <si>
    <t>HAZEL MCQUADE</t>
  </si>
  <si>
    <t>X</t>
  </si>
  <si>
    <t>SPQD is an educational charity instituted in 2024 with the mission to promote the study of classical Greek and Roman civilisation, literature, history, language, philosophy and theology.</t>
  </si>
  <si>
    <t>No restricted funds were received or disponed in this period.</t>
  </si>
  <si>
    <t>General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</si>
</sst>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2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1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0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2" fillId="0" borderId="0" xfId="0" applyNumberFormat="1" applyFont="1" applyAlignment="1" applyProtection="1">
      <alignment wrapText="1"/>
      <protection locked="0"/>
    </xf>
    <xf numFmtId="41" fontId="3" fillId="0" borderId="2" xfId="1" applyNumberFormat="1" applyFont="1" applyBorder="1" applyAlignment="1" applyProtection="1">
      <alignment wrapText="1"/>
      <protection locked="0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41" fontId="24" fillId="0" borderId="0" xfId="1" applyNumberFormat="1" applyFont="1" applyProtection="1"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41" fontId="3" fillId="2" borderId="16" xfId="1" applyNumberFormat="1" applyFont="1" applyFill="1" applyBorder="1" applyAlignment="1" applyProtection="1">
      <alignment wrapText="1"/>
    </xf>
    <xf numFmtId="41" fontId="3" fillId="2" borderId="5" xfId="1" applyNumberFormat="1" applyFont="1" applyFill="1" applyBorder="1" applyAlignment="1" applyProtection="1">
      <alignment wrapText="1"/>
    </xf>
    <xf numFmtId="41" fontId="3" fillId="2" borderId="7" xfId="1" applyNumberFormat="1" applyFont="1" applyFill="1" applyBorder="1" applyAlignment="1" applyProtection="1">
      <alignment wrapText="1"/>
    </xf>
    <xf numFmtId="41" fontId="3" fillId="2" borderId="17" xfId="1" applyNumberFormat="1" applyFont="1" applyFill="1" applyBorder="1" applyAlignment="1" applyProtection="1">
      <alignment wrapText="1"/>
    </xf>
    <xf numFmtId="41" fontId="3" fillId="2" borderId="11" xfId="1" applyNumberFormat="1" applyFont="1" applyFill="1" applyBorder="1" applyAlignment="1" applyProtection="1">
      <alignment wrapText="1"/>
    </xf>
    <xf numFmtId="168" fontId="3" fillId="2" borderId="14" xfId="1" applyNumberFormat="1" applyFont="1" applyFill="1" applyBorder="1" applyAlignment="1" applyProtection="1">
      <alignment horizontal="right" shrinkToFit="1"/>
    </xf>
    <xf numFmtId="168" fontId="3" fillId="2" borderId="12" xfId="1" applyNumberFormat="1" applyFont="1" applyFill="1" applyBorder="1" applyAlignment="1" applyProtection="1">
      <alignment horizontal="right" shrinkToFit="1"/>
    </xf>
    <xf numFmtId="168" fontId="3" fillId="2" borderId="11" xfId="1" applyNumberFormat="1" applyFont="1" applyFill="1" applyBorder="1" applyAlignment="1" applyProtection="1">
      <alignment horizontal="right" shrinkToFit="1"/>
    </xf>
    <xf numFmtId="168" fontId="3" fillId="2" borderId="13" xfId="1" applyNumberFormat="1" applyFont="1" applyFill="1" applyBorder="1" applyAlignment="1" applyProtection="1">
      <alignment horizontal="right" shrinkToFit="1"/>
    </xf>
    <xf numFmtId="168" fontId="3" fillId="2" borderId="10" xfId="1" applyNumberFormat="1" applyFont="1" applyFill="1" applyBorder="1" applyAlignment="1" applyProtection="1">
      <alignment horizontal="right" shrinkToFit="1"/>
      <protection locked="0"/>
    </xf>
    <xf numFmtId="0" fontId="13" fillId="3" borderId="0" xfId="0" applyFont="1" applyFill="1" applyProtection="1">
      <protection locked="0"/>
    </xf>
    <xf numFmtId="41" fontId="13" fillId="3" borderId="0" xfId="1" applyNumberFormat="1" applyFont="1" applyFill="1" applyBorder="1" applyAlignment="1" applyProtection="1">
      <protection locked="0"/>
    </xf>
    <xf numFmtId="0" fontId="4" fillId="3" borderId="0" xfId="0" applyFont="1" applyFill="1" applyProtection="1">
      <protection locked="0"/>
    </xf>
    <xf numFmtId="0" fontId="12" fillId="3" borderId="0" xfId="0" applyFont="1" applyFill="1" applyProtection="1">
      <protection locked="0"/>
    </xf>
    <xf numFmtId="0" fontId="13" fillId="3" borderId="0" xfId="0" applyFont="1" applyFill="1" applyAlignment="1" applyProtection="1">
      <alignment horizontal="left" vertical="center"/>
      <protection locked="0"/>
    </xf>
    <xf numFmtId="41" fontId="13" fillId="3" borderId="0" xfId="1" applyNumberFormat="1" applyFont="1" applyFill="1" applyBorder="1" applyAlignment="1" applyProtection="1">
      <alignment vertical="center"/>
      <protection locked="0"/>
    </xf>
    <xf numFmtId="0" fontId="13" fillId="3" borderId="0" xfId="0" applyFont="1" applyFill="1" applyAlignment="1" applyProtection="1">
      <alignment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12" fillId="3" borderId="0" xfId="0" applyFont="1" applyFill="1" applyAlignment="1" applyProtection="1">
      <alignment vertical="center"/>
      <protection locked="0"/>
    </xf>
    <xf numFmtId="168" fontId="3" fillId="2" borderId="11" xfId="1" applyNumberFormat="1" applyFont="1" applyFill="1" applyBorder="1" applyAlignment="1" applyProtection="1">
      <alignment horizontal="right" vertical="center" shrinkToFit="1"/>
    </xf>
    <xf numFmtId="168" fontId="3" fillId="2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2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2" borderId="10" xfId="1" applyNumberFormat="1" applyFont="1" applyFill="1" applyBorder="1" applyAlignment="1" applyProtection="1">
      <alignment horizontal="right" vertical="center" shrinkToFit="1"/>
      <protection locked="0"/>
    </xf>
    <xf numFmtId="166" fontId="13" fillId="3" borderId="0" xfId="0" applyNumberFormat="1" applyFont="1" applyFill="1" applyAlignment="1" applyProtection="1">
      <alignment horizontal="left" vertical="center"/>
      <protection locked="0"/>
    </xf>
    <xf numFmtId="167" fontId="13" fillId="3" borderId="0" xfId="0" applyNumberFormat="1" applyFont="1" applyFill="1" applyAlignment="1" applyProtection="1">
      <alignment vertical="center"/>
      <protection locked="0"/>
    </xf>
    <xf numFmtId="41" fontId="3" fillId="2" borderId="7" xfId="1" applyNumberFormat="1" applyFont="1" applyFill="1" applyBorder="1" applyAlignment="1" applyProtection="1">
      <alignment vertical="top" wrapText="1"/>
      <protection locked="0"/>
    </xf>
    <xf numFmtId="41" fontId="3" fillId="2" borderId="7" xfId="1" applyNumberFormat="1" applyFont="1" applyFill="1" applyBorder="1" applyAlignment="1" applyProtection="1">
      <alignment horizontal="right" vertical="top" wrapText="1"/>
      <protection locked="0"/>
    </xf>
    <xf numFmtId="41" fontId="3" fillId="2" borderId="7" xfId="0" applyNumberFormat="1" applyFont="1" applyFill="1" applyBorder="1" applyProtection="1">
      <protection locked="0"/>
    </xf>
    <xf numFmtId="41" fontId="3" fillId="2" borderId="10" xfId="0" applyNumberFormat="1" applyFont="1" applyFill="1" applyBorder="1" applyProtection="1">
      <protection locked="0"/>
    </xf>
    <xf numFmtId="41" fontId="3" fillId="2" borderId="7" xfId="1" applyNumberFormat="1" applyFont="1" applyFill="1" applyBorder="1" applyProtection="1">
      <protection locked="0"/>
    </xf>
    <xf numFmtId="41" fontId="3" fillId="2" borderId="10" xfId="1" applyNumberFormat="1" applyFont="1" applyFill="1" applyBorder="1" applyProtection="1">
      <protection locked="0"/>
    </xf>
    <xf numFmtId="168" fontId="3" fillId="2" borderId="10" xfId="0" applyNumberFormat="1" applyFont="1" applyFill="1" applyBorder="1" applyAlignment="1" applyProtection="1">
      <alignment horizontal="right" shrinkToFit="1"/>
      <protection locked="0"/>
    </xf>
    <xf numFmtId="0" fontId="0" fillId="3" borderId="0" xfId="0" applyFill="1"/>
    <xf numFmtId="41" fontId="10" fillId="0" borderId="0" xfId="1" applyNumberFormat="1" applyFont="1" applyBorder="1" applyAlignment="1" applyProtection="1">
      <alignment horizontal="center" vertical="center" wrapText="1"/>
      <protection locked="0"/>
    </xf>
    <xf numFmtId="41" fontId="3" fillId="2" borderId="10" xfId="1" applyNumberFormat="1" applyFont="1" applyFill="1" applyBorder="1" applyAlignment="1" applyProtection="1">
      <protection locked="0"/>
    </xf>
    <xf numFmtId="166" fontId="10" fillId="0" borderId="5" xfId="0" applyNumberFormat="1" applyFont="1" applyBorder="1" applyAlignment="1">
      <alignment horizontal="center" vertical="center"/>
    </xf>
    <xf numFmtId="0" fontId="3" fillId="0" borderId="26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164" fontId="2" fillId="2" borderId="0" xfId="0" applyNumberFormat="1" applyFont="1" applyFill="1" applyAlignment="1">
      <alignment horizontal="right" vertical="center" wrapText="1"/>
    </xf>
    <xf numFmtId="0" fontId="2" fillId="0" borderId="27" xfId="0" applyFont="1" applyBorder="1" applyAlignment="1" applyProtection="1">
      <alignment horizontal="left" vertical="top"/>
      <protection locked="0"/>
    </xf>
    <xf numFmtId="0" fontId="2" fillId="0" borderId="26" xfId="0" applyFont="1" applyBorder="1" applyAlignment="1" applyProtection="1">
      <alignment horizontal="left" vertical="top"/>
      <protection locked="0"/>
    </xf>
    <xf numFmtId="0" fontId="2" fillId="0" borderId="28" xfId="0" applyFont="1" applyBorder="1" applyAlignment="1" applyProtection="1">
      <alignment horizontal="left" vertical="top"/>
      <protection locked="0"/>
    </xf>
    <xf numFmtId="0" fontId="2" fillId="0" borderId="22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25" xfId="0" applyFont="1" applyBorder="1" applyAlignment="1" applyProtection="1">
      <alignment horizontal="left" vertical="top"/>
      <protection locked="0"/>
    </xf>
    <xf numFmtId="0" fontId="2" fillId="0" borderId="23" xfId="0" applyFont="1" applyBorder="1" applyAlignment="1" applyProtection="1">
      <alignment horizontal="left"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24" xfId="0" applyFont="1" applyBorder="1" applyAlignment="1" applyProtection="1">
      <alignment horizontal="left" vertical="top"/>
      <protection locked="0"/>
    </xf>
    <xf numFmtId="41" fontId="4" fillId="0" borderId="0" xfId="1" applyNumberFormat="1" applyFont="1" applyFill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166" fontId="13" fillId="3" borderId="0" xfId="0" applyNumberFormat="1" applyFont="1" applyFill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166" fontId="3" fillId="0" borderId="26" xfId="0" applyNumberFormat="1" applyFont="1" applyBorder="1" applyAlignment="1" applyProtection="1">
      <alignment horizontal="center" vertical="center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26" xfId="0" applyNumberFormat="1" applyFont="1" applyBorder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1" fontId="4" fillId="0" borderId="0" xfId="1" applyNumberFormat="1" applyFont="1" applyFill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Alignment="1" applyProtection="1">
      <alignment wrapText="1"/>
      <protection locked="0"/>
    </xf>
    <xf numFmtId="41" fontId="12" fillId="0" borderId="0" xfId="1" applyNumberFormat="1" applyFont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7" fontId="13" fillId="3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9" fillId="0" borderId="19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0" fontId="2" fillId="0" borderId="27" xfId="1" applyNumberFormat="1" applyFont="1" applyBorder="1" applyAlignment="1" applyProtection="1">
      <alignment horizontal="left" vertical="top" wrapText="1"/>
      <protection locked="0"/>
    </xf>
    <xf numFmtId="0" fontId="2" fillId="0" borderId="26" xfId="1" applyNumberFormat="1" applyFont="1" applyBorder="1" applyAlignment="1" applyProtection="1">
      <alignment horizontal="left" vertical="top" wrapText="1"/>
      <protection locked="0"/>
    </xf>
    <xf numFmtId="0" fontId="2" fillId="0" borderId="28" xfId="1" applyNumberFormat="1" applyFont="1" applyBorder="1" applyAlignment="1" applyProtection="1">
      <alignment horizontal="left" vertical="top" wrapText="1"/>
      <protection locked="0"/>
    </xf>
    <xf numFmtId="0" fontId="2" fillId="0" borderId="22" xfId="1" applyNumberFormat="1" applyFont="1" applyBorder="1" applyAlignment="1" applyProtection="1">
      <alignment horizontal="left" vertical="top" wrapText="1"/>
      <protection locked="0"/>
    </xf>
    <xf numFmtId="0" fontId="2" fillId="0" borderId="0" xfId="1" applyNumberFormat="1" applyFont="1" applyBorder="1" applyAlignment="1" applyProtection="1">
      <alignment horizontal="left" vertical="top" wrapText="1"/>
      <protection locked="0"/>
    </xf>
    <xf numFmtId="0" fontId="2" fillId="0" borderId="25" xfId="1" applyNumberFormat="1" applyFont="1" applyBorder="1" applyAlignment="1" applyProtection="1">
      <alignment horizontal="left" vertical="top" wrapText="1"/>
      <protection locked="0"/>
    </xf>
    <xf numFmtId="0" fontId="2" fillId="0" borderId="23" xfId="1" applyNumberFormat="1" applyFont="1" applyBorder="1" applyAlignment="1" applyProtection="1">
      <alignment horizontal="left" vertical="top" wrapText="1"/>
      <protection locked="0"/>
    </xf>
    <xf numFmtId="0" fontId="2" fillId="0" borderId="4" xfId="1" applyNumberFormat="1" applyFont="1" applyBorder="1" applyAlignment="1" applyProtection="1">
      <alignment horizontal="left" vertical="top" wrapText="1"/>
      <protection locked="0"/>
    </xf>
    <xf numFmtId="0" fontId="2" fillId="0" borderId="24" xfId="1" applyNumberFormat="1" applyFont="1" applyBorder="1" applyAlignment="1" applyProtection="1">
      <alignment horizontal="lef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20" fillId="0" borderId="19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>
      <alignment horizontal="left" vertical="center" wrapText="1"/>
    </xf>
    <xf numFmtId="0" fontId="29" fillId="0" borderId="26" xfId="0" applyFont="1" applyBorder="1" applyAlignment="1">
      <alignment horizontal="left" vertical="center" wrapText="1"/>
    </xf>
    <xf numFmtId="0" fontId="29" fillId="0" borderId="28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25" xfId="0" applyFont="1" applyBorder="1" applyAlignment="1">
      <alignment horizontal="left" vertical="center" wrapText="1"/>
    </xf>
    <xf numFmtId="0" fontId="29" fillId="0" borderId="23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336550</xdr:colOff>
      <xdr:row>0</xdr:row>
      <xdr:rowOff>0</xdr:rowOff>
    </xdr:from>
    <xdr:to>
      <xdr:col>0</xdr:col>
      <xdr:colOff>2133600</xdr:colOff>
      <xdr:row>7</xdr:row>
      <xdr:rowOff>56549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D3DAD5E-0AF1-BCB4-9FAD-882C00FF5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" y="0"/>
          <a:ext cx="1797050" cy="1799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863599</xdr:colOff>
      <xdr:row>51</xdr:row>
      <xdr:rowOff>12700</xdr:rowOff>
    </xdr:from>
    <xdr:to>
      <xdr:col>5</xdr:col>
      <xdr:colOff>207961</xdr:colOff>
      <xdr:row>52</xdr:row>
      <xdr:rowOff>139917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251EA5-528F-93E5-2BF4-D9FDC4D88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7350" y="13811251"/>
          <a:ext cx="1701800" cy="559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361951</xdr:colOff>
      <xdr:row>49</xdr:row>
      <xdr:rowOff>428086</xdr:rowOff>
    </xdr:from>
    <xdr:to>
      <xdr:col>3</xdr:col>
      <xdr:colOff>1085849</xdr:colOff>
      <xdr:row>51</xdr:row>
      <xdr:rowOff>247649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B470DB-E49C-A37D-D214-B8642FFDB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2" y="13280486"/>
          <a:ext cx="1828798" cy="765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PQD">
  <a:themeElements>
    <a:clrScheme name="SPQD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C00000"/>
      </a:accent1>
      <a:accent2>
        <a:srgbClr val="DCB000"/>
      </a:accent2>
      <a:accent3>
        <a:srgbClr val="196B24"/>
      </a:accent3>
      <a:accent4>
        <a:srgbClr val="0000FF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SPQD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view="pageLayout" zoomScaleNormal="85" zoomScaleSheetLayoutView="80" workbookViewId="0">
      <selection activeCell="G5" sqref="G5:G6"/>
    </sheetView>
  </sheetViews>
  <sheetFormatPr defaultColWidth="9.1328125" defaultRowHeight="12.75" x14ac:dyDescent="0.35"/>
  <cols>
    <col min="1" max="1" width="35.265625" style="1" customWidth="1"/>
    <col min="2" max="2" width="16.1328125" style="28" customWidth="1"/>
    <col min="3" max="3" width="1.73046875" style="1" customWidth="1"/>
    <col min="4" max="4" width="16.265625" style="1" customWidth="1"/>
    <col min="5" max="5" width="1.59765625" style="1" customWidth="1"/>
    <col min="6" max="6" width="13.86328125" style="1" customWidth="1"/>
    <col min="7" max="7" width="3.59765625" style="1" customWidth="1"/>
    <col min="8" max="8" width="15.3984375" style="1" customWidth="1"/>
    <col min="9" max="9" width="1.59765625" style="1" customWidth="1"/>
    <col min="10" max="10" width="16" style="1" customWidth="1"/>
    <col min="11" max="11" width="1.59765625" style="1" customWidth="1"/>
    <col min="12" max="12" width="16.86328125" style="1" customWidth="1"/>
    <col min="13" max="16384" width="9.1328125" style="1"/>
  </cols>
  <sheetData>
    <row r="1" spans="1:14" ht="18" customHeight="1" x14ac:dyDescent="0.35">
      <c r="A1" s="246"/>
      <c r="B1" s="247" t="s">
        <v>70</v>
      </c>
      <c r="C1" s="247"/>
      <c r="D1" s="247"/>
      <c r="E1" s="247"/>
      <c r="F1" s="247"/>
      <c r="G1" s="247"/>
      <c r="H1" s="247"/>
      <c r="I1" s="247"/>
      <c r="J1" s="247"/>
      <c r="L1" s="154" t="s">
        <v>72</v>
      </c>
      <c r="M1" s="153"/>
    </row>
    <row r="2" spans="1:14" ht="30.75" customHeight="1" x14ac:dyDescent="0.35">
      <c r="A2" s="246"/>
      <c r="B2" s="248" t="s">
        <v>135</v>
      </c>
      <c r="C2" s="248"/>
      <c r="D2" s="248"/>
      <c r="E2" s="248"/>
      <c r="F2" s="248"/>
      <c r="G2" s="248"/>
      <c r="H2" s="248"/>
      <c r="I2" s="248"/>
      <c r="J2" s="248"/>
      <c r="L2" s="191" t="s">
        <v>136</v>
      </c>
      <c r="M2" s="61"/>
      <c r="N2"/>
    </row>
    <row r="3" spans="1:14" ht="24" customHeight="1" x14ac:dyDescent="0.35">
      <c r="A3" s="246"/>
      <c r="B3" s="349" t="s">
        <v>13</v>
      </c>
      <c r="C3" s="350"/>
      <c r="D3" s="350"/>
      <c r="E3" s="350"/>
      <c r="F3" s="350"/>
      <c r="G3" s="350"/>
      <c r="H3" s="350"/>
      <c r="I3" s="350"/>
      <c r="J3" s="351"/>
      <c r="L3" s="152"/>
    </row>
    <row r="4" spans="1:14" ht="14.25" customHeight="1" x14ac:dyDescent="0.35">
      <c r="A4" s="246"/>
      <c r="B4" s="249" t="s">
        <v>18</v>
      </c>
      <c r="C4" s="251"/>
      <c r="D4" s="346" t="s">
        <v>128</v>
      </c>
      <c r="E4" s="347"/>
      <c r="F4" s="348"/>
      <c r="G4" s="228"/>
      <c r="H4" s="346" t="s">
        <v>129</v>
      </c>
      <c r="I4" s="347"/>
      <c r="J4" s="348"/>
      <c r="L4" s="152"/>
    </row>
    <row r="5" spans="1:14" ht="16.5" customHeight="1" x14ac:dyDescent="0.35">
      <c r="A5" s="246"/>
      <c r="B5" s="249"/>
      <c r="C5" s="251"/>
      <c r="D5" s="252">
        <v>45536</v>
      </c>
      <c r="E5" s="252"/>
      <c r="F5" s="252"/>
      <c r="G5" s="256" t="s">
        <v>71</v>
      </c>
      <c r="H5" s="254">
        <v>45900</v>
      </c>
      <c r="I5" s="254"/>
      <c r="J5" s="254"/>
      <c r="L5" s="152"/>
    </row>
    <row r="6" spans="1:14" ht="21" customHeight="1" x14ac:dyDescent="0.35">
      <c r="A6" s="246"/>
      <c r="B6" s="250"/>
      <c r="C6" s="251"/>
      <c r="D6" s="253"/>
      <c r="E6" s="253"/>
      <c r="F6" s="253"/>
      <c r="G6" s="256"/>
      <c r="H6" s="255"/>
      <c r="I6" s="255"/>
      <c r="J6" s="255"/>
      <c r="L6" s="152"/>
    </row>
    <row r="8" spans="1:14" ht="20.65" x14ac:dyDescent="0.6">
      <c r="A8" s="202" t="s">
        <v>127</v>
      </c>
      <c r="B8" s="203"/>
      <c r="C8" s="202"/>
      <c r="D8" s="202"/>
      <c r="E8" s="202"/>
      <c r="F8" s="202"/>
      <c r="G8" s="202"/>
      <c r="H8" s="202"/>
      <c r="I8" s="202"/>
      <c r="J8" s="202"/>
      <c r="K8" s="204"/>
      <c r="L8" s="205"/>
    </row>
    <row r="9" spans="1:14" ht="41.65" x14ac:dyDescent="0.4">
      <c r="A9" s="41"/>
      <c r="B9" s="29" t="s">
        <v>0</v>
      </c>
      <c r="C9" s="2"/>
      <c r="D9" s="2" t="s">
        <v>1</v>
      </c>
      <c r="E9" s="2"/>
      <c r="F9" s="2" t="s">
        <v>79</v>
      </c>
      <c r="G9" s="2"/>
      <c r="H9" s="2" t="s">
        <v>80</v>
      </c>
      <c r="I9" s="2"/>
      <c r="J9" s="2" t="s">
        <v>73</v>
      </c>
      <c r="K9" s="3"/>
      <c r="L9" s="2" t="s">
        <v>74</v>
      </c>
    </row>
    <row r="10" spans="1:14" ht="24" customHeight="1" x14ac:dyDescent="0.4">
      <c r="A10" s="4"/>
      <c r="B10" s="30" t="s">
        <v>4</v>
      </c>
      <c r="C10" s="6"/>
      <c r="D10" s="30" t="s">
        <v>4</v>
      </c>
      <c r="E10" s="30"/>
      <c r="F10" s="30" t="s">
        <v>4</v>
      </c>
      <c r="G10" s="30"/>
      <c r="H10" s="30" t="s">
        <v>4</v>
      </c>
      <c r="I10" s="30"/>
      <c r="J10" s="30" t="s">
        <v>4</v>
      </c>
      <c r="K10" s="30"/>
      <c r="L10" s="30" t="s">
        <v>4</v>
      </c>
    </row>
    <row r="11" spans="1:14" ht="20.100000000000001" customHeight="1" x14ac:dyDescent="0.4">
      <c r="A11" s="26" t="s">
        <v>7</v>
      </c>
      <c r="B11" s="31"/>
      <c r="C11" s="7"/>
      <c r="D11" s="7"/>
      <c r="E11" s="7"/>
      <c r="F11" s="7"/>
      <c r="G11" s="7"/>
      <c r="H11" s="7"/>
      <c r="I11" s="7"/>
      <c r="J11" s="7"/>
      <c r="K11" s="8"/>
    </row>
    <row r="12" spans="1:14" ht="20.100000000000001" customHeight="1" x14ac:dyDescent="0.4">
      <c r="A12" s="72" t="s">
        <v>20</v>
      </c>
      <c r="B12" s="160">
        <v>0</v>
      </c>
      <c r="C12" s="161"/>
      <c r="D12" s="160">
        <v>0</v>
      </c>
      <c r="E12" s="161"/>
      <c r="F12" s="160">
        <v>0</v>
      </c>
      <c r="G12" s="161"/>
      <c r="H12" s="160">
        <v>0</v>
      </c>
      <c r="I12" s="161"/>
      <c r="J12" s="193">
        <f>H12+D12+B12+F12</f>
        <v>0</v>
      </c>
      <c r="K12" s="162"/>
      <c r="L12" s="160"/>
    </row>
    <row r="13" spans="1:14" ht="20.100000000000001" customHeight="1" x14ac:dyDescent="0.4">
      <c r="A13" s="72" t="s">
        <v>21</v>
      </c>
      <c r="B13" s="160">
        <v>0</v>
      </c>
      <c r="C13" s="161"/>
      <c r="D13" s="160">
        <v>0</v>
      </c>
      <c r="E13" s="161"/>
      <c r="F13" s="160">
        <v>0</v>
      </c>
      <c r="G13" s="161"/>
      <c r="H13" s="160">
        <v>0</v>
      </c>
      <c r="I13" s="161"/>
      <c r="J13" s="193">
        <f t="shared" ref="J13:J21" si="0">H13+D13+B13+F13</f>
        <v>0</v>
      </c>
      <c r="K13" s="162"/>
      <c r="L13" s="160"/>
    </row>
    <row r="14" spans="1:14" ht="20.100000000000001" customHeight="1" x14ac:dyDescent="0.4">
      <c r="A14" s="72" t="s">
        <v>22</v>
      </c>
      <c r="B14" s="160">
        <v>0</v>
      </c>
      <c r="C14" s="161"/>
      <c r="D14" s="160">
        <v>0</v>
      </c>
      <c r="E14" s="161"/>
      <c r="F14" s="160">
        <v>0</v>
      </c>
      <c r="G14" s="161"/>
      <c r="H14" s="160">
        <v>0</v>
      </c>
      <c r="I14" s="161"/>
      <c r="J14" s="193">
        <f t="shared" si="0"/>
        <v>0</v>
      </c>
      <c r="K14" s="162"/>
      <c r="L14" s="160"/>
    </row>
    <row r="15" spans="1:14" ht="20.100000000000001" customHeight="1" x14ac:dyDescent="0.4">
      <c r="A15" s="72" t="s">
        <v>23</v>
      </c>
      <c r="B15" s="160">
        <v>0</v>
      </c>
      <c r="C15" s="161"/>
      <c r="D15" s="160">
        <v>0</v>
      </c>
      <c r="E15" s="161"/>
      <c r="F15" s="160">
        <v>0</v>
      </c>
      <c r="G15" s="161"/>
      <c r="H15" s="160">
        <v>0</v>
      </c>
      <c r="I15" s="161"/>
      <c r="J15" s="193">
        <f t="shared" si="0"/>
        <v>0</v>
      </c>
      <c r="K15" s="162"/>
      <c r="L15" s="160"/>
    </row>
    <row r="16" spans="1:14" ht="20.100000000000001" customHeight="1" x14ac:dyDescent="0.4">
      <c r="A16" s="72" t="s">
        <v>24</v>
      </c>
      <c r="B16" s="160">
        <v>0</v>
      </c>
      <c r="C16" s="161"/>
      <c r="D16" s="160">
        <v>0</v>
      </c>
      <c r="E16" s="161"/>
      <c r="F16" s="160">
        <v>0</v>
      </c>
      <c r="G16" s="161"/>
      <c r="H16" s="160">
        <v>0</v>
      </c>
      <c r="I16" s="161"/>
      <c r="J16" s="193">
        <f t="shared" si="0"/>
        <v>0</v>
      </c>
      <c r="K16" s="162"/>
      <c r="L16" s="160"/>
    </row>
    <row r="17" spans="1:12" ht="27.4" x14ac:dyDescent="0.4">
      <c r="A17" s="72" t="s">
        <v>25</v>
      </c>
      <c r="B17" s="160">
        <v>0</v>
      </c>
      <c r="C17" s="161"/>
      <c r="D17" s="160">
        <v>0</v>
      </c>
      <c r="E17" s="161"/>
      <c r="F17" s="160">
        <v>0</v>
      </c>
      <c r="G17" s="161"/>
      <c r="H17" s="160">
        <v>0</v>
      </c>
      <c r="I17" s="161"/>
      <c r="J17" s="193">
        <f t="shared" si="0"/>
        <v>0</v>
      </c>
      <c r="K17" s="162"/>
      <c r="L17" s="160"/>
    </row>
    <row r="18" spans="1:12" ht="20.100000000000001" customHeight="1" x14ac:dyDescent="0.4">
      <c r="A18" s="72" t="s">
        <v>67</v>
      </c>
      <c r="B18" s="160">
        <v>0</v>
      </c>
      <c r="C18" s="161"/>
      <c r="D18" s="160">
        <v>0</v>
      </c>
      <c r="E18" s="161"/>
      <c r="F18" s="160">
        <v>0</v>
      </c>
      <c r="G18" s="161"/>
      <c r="H18" s="160">
        <v>0</v>
      </c>
      <c r="I18" s="161"/>
      <c r="J18" s="193">
        <f t="shared" si="0"/>
        <v>0</v>
      </c>
      <c r="K18" s="162"/>
      <c r="L18" s="160"/>
    </row>
    <row r="19" spans="1:12" ht="27.4" x14ac:dyDescent="0.4">
      <c r="A19" s="72" t="s">
        <v>68</v>
      </c>
      <c r="B19" s="160">
        <v>0</v>
      </c>
      <c r="C19" s="161"/>
      <c r="D19" s="160">
        <v>0</v>
      </c>
      <c r="E19" s="161"/>
      <c r="F19" s="160">
        <v>0</v>
      </c>
      <c r="G19" s="161"/>
      <c r="H19" s="160">
        <v>0</v>
      </c>
      <c r="I19" s="161"/>
      <c r="J19" s="193">
        <f t="shared" si="0"/>
        <v>0</v>
      </c>
      <c r="K19" s="162"/>
      <c r="L19" s="160"/>
    </row>
    <row r="20" spans="1:12" ht="20.100000000000001" customHeight="1" x14ac:dyDescent="0.4">
      <c r="A20" s="72"/>
      <c r="B20" s="160">
        <v>0</v>
      </c>
      <c r="C20" s="161"/>
      <c r="D20" s="160">
        <v>0</v>
      </c>
      <c r="E20" s="161"/>
      <c r="F20" s="160">
        <v>0</v>
      </c>
      <c r="G20" s="161"/>
      <c r="H20" s="160">
        <v>0</v>
      </c>
      <c r="I20" s="161"/>
      <c r="J20" s="193">
        <f t="shared" si="0"/>
        <v>0</v>
      </c>
      <c r="K20" s="162"/>
      <c r="L20" s="160"/>
    </row>
    <row r="21" spans="1:12" ht="17.25" customHeight="1" thickBot="1" x14ac:dyDescent="0.45">
      <c r="A21" s="9" t="s">
        <v>85</v>
      </c>
      <c r="B21" s="192">
        <f>SUM(B12:B20)</f>
        <v>0</v>
      </c>
      <c r="C21" s="163"/>
      <c r="D21" s="192">
        <f>SUM(D12:D20)</f>
        <v>0</v>
      </c>
      <c r="E21" s="161"/>
      <c r="F21" s="192">
        <f>SUM(F12:F20)</f>
        <v>0</v>
      </c>
      <c r="G21" s="161"/>
      <c r="H21" s="192">
        <f>SUM(H12:H20)</f>
        <v>0</v>
      </c>
      <c r="I21" s="161"/>
      <c r="J21" s="194">
        <f t="shared" si="0"/>
        <v>0</v>
      </c>
      <c r="K21" s="162"/>
      <c r="L21" s="192">
        <f>SUM(L12:L20)</f>
        <v>0</v>
      </c>
    </row>
    <row r="22" spans="1:12" ht="16.5" customHeight="1" thickTop="1" x14ac:dyDescent="0.35">
      <c r="A22" s="10"/>
      <c r="B22" s="32"/>
      <c r="C22" s="45"/>
      <c r="D22" s="45"/>
      <c r="E22" s="45"/>
      <c r="F22" s="45"/>
      <c r="G22" s="45"/>
      <c r="H22" s="45"/>
      <c r="I22" s="45"/>
      <c r="J22" s="47"/>
      <c r="K22" s="45"/>
      <c r="L22" s="46"/>
    </row>
    <row r="23" spans="1:12" ht="27.75" x14ac:dyDescent="0.4">
      <c r="A23" s="59" t="s">
        <v>65</v>
      </c>
      <c r="B23" s="164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4">
      <c r="A24" s="72" t="s">
        <v>26</v>
      </c>
      <c r="B24" s="160">
        <v>0</v>
      </c>
      <c r="C24" s="161"/>
      <c r="D24" s="160">
        <v>0</v>
      </c>
      <c r="E24" s="161"/>
      <c r="F24" s="160">
        <v>0</v>
      </c>
      <c r="G24" s="161"/>
      <c r="H24" s="160">
        <v>0</v>
      </c>
      <c r="I24" s="161"/>
      <c r="J24" s="193">
        <f>H24+D24+B24+F24</f>
        <v>0</v>
      </c>
      <c r="K24" s="162"/>
      <c r="L24" s="160"/>
    </row>
    <row r="25" spans="1:12" ht="20.100000000000001" customHeight="1" x14ac:dyDescent="0.4">
      <c r="A25" s="72" t="s">
        <v>27</v>
      </c>
      <c r="B25" s="160">
        <v>0</v>
      </c>
      <c r="C25" s="161"/>
      <c r="D25" s="160">
        <v>0</v>
      </c>
      <c r="E25" s="161"/>
      <c r="F25" s="160">
        <v>0</v>
      </c>
      <c r="G25" s="161"/>
      <c r="H25" s="160">
        <v>0</v>
      </c>
      <c r="I25" s="161"/>
      <c r="J25" s="193">
        <f>H25+D25+B25+F25</f>
        <v>0</v>
      </c>
      <c r="K25" s="162"/>
      <c r="L25" s="160"/>
    </row>
    <row r="26" spans="1:12" ht="17.25" customHeight="1" thickBot="1" x14ac:dyDescent="0.45">
      <c r="A26" s="9" t="s">
        <v>86</v>
      </c>
      <c r="B26" s="192">
        <f>SUM(B24:B25)</f>
        <v>0</v>
      </c>
      <c r="C26" s="163"/>
      <c r="D26" s="192">
        <f>SUM(D24:D25)</f>
        <v>0</v>
      </c>
      <c r="E26" s="161"/>
      <c r="F26" s="192">
        <f>SUM(F24:F25)</f>
        <v>0</v>
      </c>
      <c r="G26" s="161"/>
      <c r="H26" s="192">
        <f>SUM(H24:H25)</f>
        <v>0</v>
      </c>
      <c r="I26" s="161"/>
      <c r="J26" s="192">
        <f>SUM(J24:J25)</f>
        <v>0</v>
      </c>
      <c r="K26" s="162"/>
      <c r="L26" s="192">
        <f>SUM(L24:L25)</f>
        <v>0</v>
      </c>
    </row>
    <row r="27" spans="1:12" ht="8.25" customHeight="1" thickTop="1" x14ac:dyDescent="0.4">
      <c r="A27" s="25"/>
      <c r="B27" s="165"/>
      <c r="C27" s="166"/>
      <c r="D27" s="165"/>
      <c r="E27" s="166"/>
      <c r="F27" s="165"/>
      <c r="G27" s="166"/>
      <c r="H27" s="165"/>
      <c r="I27" s="167"/>
      <c r="J27" s="147" t="str">
        <f>IF(B26+D26+F26+H26-J26=0," ","error")</f>
        <v xml:space="preserve"> </v>
      </c>
      <c r="K27" s="162"/>
      <c r="L27" s="147"/>
    </row>
    <row r="28" spans="1:12" ht="20.100000000000001" customHeight="1" thickBot="1" x14ac:dyDescent="0.45">
      <c r="A28" s="9" t="s">
        <v>11</v>
      </c>
      <c r="B28" s="195">
        <f>B26+B21</f>
        <v>0</v>
      </c>
      <c r="C28" s="167"/>
      <c r="D28" s="195">
        <f>D26+D21</f>
        <v>0</v>
      </c>
      <c r="E28" s="167"/>
      <c r="F28" s="195">
        <f>F26+F21</f>
        <v>0</v>
      </c>
      <c r="G28" s="167"/>
      <c r="H28" s="195">
        <f>H26+H21</f>
        <v>0</v>
      </c>
      <c r="I28" s="167"/>
      <c r="J28" s="195">
        <f>J26+J21</f>
        <v>0</v>
      </c>
      <c r="K28" s="162"/>
      <c r="L28" s="195">
        <f>L26+L21</f>
        <v>0</v>
      </c>
    </row>
    <row r="29" spans="1:12" ht="16.5" customHeight="1" thickTop="1" x14ac:dyDescent="0.35">
      <c r="B29" s="168"/>
      <c r="C29" s="46"/>
      <c r="D29" s="46"/>
      <c r="E29" s="46"/>
      <c r="F29" s="46"/>
      <c r="G29" s="46"/>
      <c r="H29" s="46"/>
      <c r="I29" s="46"/>
      <c r="J29" s="47"/>
      <c r="K29" s="46"/>
      <c r="L29" s="46"/>
    </row>
    <row r="30" spans="1:12" ht="18" customHeight="1" x14ac:dyDescent="0.35">
      <c r="A30" s="27" t="s">
        <v>8</v>
      </c>
      <c r="B30" s="169"/>
      <c r="C30" s="170"/>
      <c r="D30" s="170"/>
      <c r="E30" s="170"/>
      <c r="F30" s="170"/>
      <c r="G30" s="170"/>
      <c r="H30" s="170"/>
      <c r="I30" s="170"/>
      <c r="J30" s="170"/>
      <c r="K30" s="170"/>
      <c r="L30" s="170"/>
    </row>
    <row r="31" spans="1:12" ht="20.100000000000001" customHeight="1" x14ac:dyDescent="0.4">
      <c r="A31" s="73" t="s">
        <v>28</v>
      </c>
      <c r="B31" s="160">
        <v>0</v>
      </c>
      <c r="C31" s="165"/>
      <c r="D31" s="160">
        <v>0</v>
      </c>
      <c r="E31" s="161"/>
      <c r="F31" s="160">
        <v>0</v>
      </c>
      <c r="G31" s="161"/>
      <c r="H31" s="160">
        <v>0</v>
      </c>
      <c r="I31" s="161"/>
      <c r="J31" s="193">
        <f>H31+D31+B31+F31</f>
        <v>0</v>
      </c>
      <c r="K31" s="147"/>
      <c r="L31" s="160"/>
    </row>
    <row r="32" spans="1:12" ht="20.100000000000001" customHeight="1" x14ac:dyDescent="0.4">
      <c r="A32" s="73" t="s">
        <v>118</v>
      </c>
      <c r="B32" s="160">
        <v>0</v>
      </c>
      <c r="C32" s="165"/>
      <c r="D32" s="160">
        <v>0</v>
      </c>
      <c r="E32" s="161"/>
      <c r="F32" s="160">
        <v>0</v>
      </c>
      <c r="G32" s="161"/>
      <c r="H32" s="160">
        <v>0</v>
      </c>
      <c r="I32" s="161"/>
      <c r="J32" s="193">
        <f t="shared" ref="J32:J41" si="1">H32+D32+B32+F32</f>
        <v>0</v>
      </c>
      <c r="K32" s="147"/>
      <c r="L32" s="160"/>
    </row>
    <row r="33" spans="1:12" ht="20.100000000000001" customHeight="1" x14ac:dyDescent="0.4">
      <c r="A33" s="73" t="s">
        <v>29</v>
      </c>
      <c r="B33" s="160">
        <v>0</v>
      </c>
      <c r="C33" s="165"/>
      <c r="D33" s="160">
        <v>0</v>
      </c>
      <c r="E33" s="161"/>
      <c r="F33" s="160">
        <v>0</v>
      </c>
      <c r="G33" s="161"/>
      <c r="H33" s="160">
        <v>0</v>
      </c>
      <c r="I33" s="161"/>
      <c r="J33" s="193">
        <f t="shared" si="1"/>
        <v>0</v>
      </c>
      <c r="K33" s="147"/>
      <c r="L33" s="160"/>
    </row>
    <row r="34" spans="1:12" ht="27" x14ac:dyDescent="0.4">
      <c r="A34" s="73" t="s">
        <v>30</v>
      </c>
      <c r="B34" s="160">
        <v>0</v>
      </c>
      <c r="C34" s="165"/>
      <c r="D34" s="160">
        <v>0</v>
      </c>
      <c r="E34" s="161"/>
      <c r="F34" s="160">
        <v>0</v>
      </c>
      <c r="G34" s="161"/>
      <c r="H34" s="160">
        <v>0</v>
      </c>
      <c r="I34" s="161"/>
      <c r="J34" s="193">
        <f t="shared" si="1"/>
        <v>0</v>
      </c>
      <c r="K34" s="147"/>
      <c r="L34" s="160"/>
    </row>
    <row r="35" spans="1:12" ht="20.100000000000001" customHeight="1" x14ac:dyDescent="0.4">
      <c r="A35" s="73" t="s">
        <v>31</v>
      </c>
      <c r="B35" s="160">
        <v>0</v>
      </c>
      <c r="C35" s="165"/>
      <c r="D35" s="160">
        <v>0</v>
      </c>
      <c r="E35" s="161"/>
      <c r="F35" s="160">
        <v>0</v>
      </c>
      <c r="G35" s="161"/>
      <c r="H35" s="160">
        <v>0</v>
      </c>
      <c r="I35" s="161"/>
      <c r="J35" s="193">
        <f t="shared" si="1"/>
        <v>0</v>
      </c>
      <c r="K35" s="147"/>
      <c r="L35" s="160"/>
    </row>
    <row r="36" spans="1:12" ht="20.100000000000001" customHeight="1" x14ac:dyDescent="0.4">
      <c r="A36" s="73" t="s">
        <v>32</v>
      </c>
      <c r="B36" s="160">
        <v>0</v>
      </c>
      <c r="C36" s="165"/>
      <c r="D36" s="160">
        <v>0</v>
      </c>
      <c r="E36" s="161"/>
      <c r="F36" s="160">
        <v>0</v>
      </c>
      <c r="G36" s="161"/>
      <c r="H36" s="160">
        <v>0</v>
      </c>
      <c r="I36" s="161"/>
      <c r="J36" s="193">
        <f t="shared" si="1"/>
        <v>0</v>
      </c>
      <c r="K36" s="147"/>
      <c r="L36" s="160"/>
    </row>
    <row r="37" spans="1:12" ht="20.100000000000001" customHeight="1" x14ac:dyDescent="0.4">
      <c r="A37" s="74" t="s">
        <v>33</v>
      </c>
      <c r="B37" s="160">
        <v>0</v>
      </c>
      <c r="C37" s="165"/>
      <c r="D37" s="160">
        <v>0</v>
      </c>
      <c r="E37" s="161"/>
      <c r="F37" s="160">
        <v>0</v>
      </c>
      <c r="G37" s="161"/>
      <c r="H37" s="160">
        <v>0</v>
      </c>
      <c r="I37" s="161"/>
      <c r="J37" s="193">
        <f t="shared" si="1"/>
        <v>0</v>
      </c>
      <c r="K37" s="147"/>
      <c r="L37" s="160"/>
    </row>
    <row r="38" spans="1:12" ht="20.100000000000001" customHeight="1" x14ac:dyDescent="0.4">
      <c r="A38" s="74" t="s">
        <v>34</v>
      </c>
      <c r="B38" s="160">
        <v>0</v>
      </c>
      <c r="C38" s="165"/>
      <c r="D38" s="160">
        <v>0</v>
      </c>
      <c r="E38" s="161"/>
      <c r="F38" s="160">
        <v>0</v>
      </c>
      <c r="G38" s="161"/>
      <c r="H38" s="160">
        <v>0</v>
      </c>
      <c r="I38" s="161"/>
      <c r="J38" s="193">
        <f t="shared" si="1"/>
        <v>0</v>
      </c>
      <c r="K38" s="147"/>
      <c r="L38" s="160"/>
    </row>
    <row r="39" spans="1:12" ht="20.100000000000001" customHeight="1" x14ac:dyDescent="0.4">
      <c r="A39" s="74" t="s">
        <v>35</v>
      </c>
      <c r="B39" s="160">
        <v>0</v>
      </c>
      <c r="C39" s="165"/>
      <c r="D39" s="160">
        <v>0</v>
      </c>
      <c r="E39" s="161"/>
      <c r="F39" s="160">
        <v>0</v>
      </c>
      <c r="G39" s="161"/>
      <c r="H39" s="160">
        <v>0</v>
      </c>
      <c r="I39" s="161"/>
      <c r="J39" s="193">
        <f t="shared" si="1"/>
        <v>0</v>
      </c>
      <c r="K39" s="147"/>
      <c r="L39" s="160"/>
    </row>
    <row r="40" spans="1:12" ht="20.100000000000001" customHeight="1" x14ac:dyDescent="0.4">
      <c r="A40" s="74" t="s">
        <v>126</v>
      </c>
      <c r="B40" s="160">
        <v>0</v>
      </c>
      <c r="C40" s="165"/>
      <c r="D40" s="160">
        <v>0</v>
      </c>
      <c r="E40" s="161"/>
      <c r="F40" s="160">
        <v>0</v>
      </c>
      <c r="G40" s="161"/>
      <c r="H40" s="160">
        <v>0</v>
      </c>
      <c r="I40" s="161"/>
      <c r="J40" s="193">
        <f t="shared" si="1"/>
        <v>0</v>
      </c>
      <c r="K40" s="147"/>
      <c r="L40" s="160"/>
    </row>
    <row r="41" spans="1:12" ht="20.100000000000001" customHeight="1" thickBot="1" x14ac:dyDescent="0.45">
      <c r="A41" s="73"/>
      <c r="B41" s="171">
        <v>0</v>
      </c>
      <c r="C41" s="165"/>
      <c r="D41" s="160">
        <v>0</v>
      </c>
      <c r="E41" s="161"/>
      <c r="F41" s="171">
        <v>0</v>
      </c>
      <c r="G41" s="161"/>
      <c r="H41" s="171">
        <v>0</v>
      </c>
      <c r="I41" s="161"/>
      <c r="J41" s="193">
        <f t="shared" si="1"/>
        <v>0</v>
      </c>
      <c r="K41" s="147"/>
      <c r="L41" s="171"/>
    </row>
    <row r="42" spans="1:12" ht="20.100000000000001" customHeight="1" thickTop="1" thickBot="1" x14ac:dyDescent="0.45">
      <c r="A42" s="13" t="s">
        <v>87</v>
      </c>
      <c r="B42" s="192">
        <f>SUM(B31:B41)</f>
        <v>0</v>
      </c>
      <c r="C42" s="172"/>
      <c r="D42" s="192">
        <f>SUM(D31:D41)</f>
        <v>0</v>
      </c>
      <c r="E42" s="161"/>
      <c r="F42" s="192">
        <f>SUM(F31:F41)</f>
        <v>0</v>
      </c>
      <c r="G42" s="161"/>
      <c r="H42" s="192">
        <f>SUM(H31:H41)</f>
        <v>0</v>
      </c>
      <c r="I42" s="161"/>
      <c r="J42" s="192">
        <f>SUM(J31:J41)</f>
        <v>0</v>
      </c>
      <c r="K42" s="147"/>
      <c r="L42" s="192">
        <f>SUM(L31:L41)</f>
        <v>0</v>
      </c>
    </row>
    <row r="43" spans="1:12" s="14" customFormat="1" ht="17.25" customHeight="1" thickTop="1" x14ac:dyDescent="0.3">
      <c r="B43" s="33"/>
      <c r="C43" s="47"/>
      <c r="D43" s="48"/>
      <c r="E43" s="47"/>
      <c r="F43" s="47"/>
      <c r="G43" s="47"/>
      <c r="H43" s="47"/>
      <c r="I43" s="47"/>
      <c r="J43" s="47"/>
      <c r="K43" s="47"/>
      <c r="L43" s="47"/>
    </row>
    <row r="44" spans="1:12" ht="27.75" x14ac:dyDescent="0.4">
      <c r="A44" s="59" t="s">
        <v>66</v>
      </c>
      <c r="B44" s="164"/>
      <c r="C44" s="8"/>
      <c r="D44" s="8"/>
      <c r="E44" s="8"/>
      <c r="F44" s="8"/>
      <c r="G44" s="8"/>
      <c r="H44" s="8"/>
      <c r="I44" s="8"/>
      <c r="J44" s="8"/>
      <c r="K44" s="8"/>
    </row>
    <row r="45" spans="1:12" ht="20.100000000000001" customHeight="1" x14ac:dyDescent="0.4">
      <c r="A45" s="73" t="s">
        <v>36</v>
      </c>
      <c r="B45" s="160">
        <v>0</v>
      </c>
      <c r="C45" s="165"/>
      <c r="D45" s="160">
        <v>0</v>
      </c>
      <c r="E45" s="161"/>
      <c r="F45" s="160">
        <v>0</v>
      </c>
      <c r="G45" s="161"/>
      <c r="H45" s="160">
        <v>0</v>
      </c>
      <c r="I45" s="161"/>
      <c r="J45" s="193">
        <f>H45+D45+F45+B45</f>
        <v>0</v>
      </c>
      <c r="K45" s="147"/>
      <c r="L45" s="160"/>
    </row>
    <row r="46" spans="1:12" ht="20.100000000000001" customHeight="1" thickBot="1" x14ac:dyDescent="0.45">
      <c r="A46" s="73" t="s">
        <v>37</v>
      </c>
      <c r="B46" s="171">
        <v>0</v>
      </c>
      <c r="C46" s="165"/>
      <c r="D46" s="171">
        <v>0</v>
      </c>
      <c r="E46" s="161"/>
      <c r="F46" s="171">
        <v>0</v>
      </c>
      <c r="G46" s="161"/>
      <c r="H46" s="171">
        <v>0</v>
      </c>
      <c r="I46" s="161"/>
      <c r="J46" s="193">
        <f>H46+D46+F46+B46</f>
        <v>0</v>
      </c>
      <c r="K46" s="147"/>
      <c r="L46" s="171"/>
    </row>
    <row r="47" spans="1:12" ht="20.100000000000001" customHeight="1" thickTop="1" thickBot="1" x14ac:dyDescent="0.45">
      <c r="A47" s="13" t="s">
        <v>88</v>
      </c>
      <c r="B47" s="192">
        <f>SUM(B45:B46)</f>
        <v>0</v>
      </c>
      <c r="C47" s="172"/>
      <c r="D47" s="192">
        <f>SUM(D45:D46)</f>
        <v>0</v>
      </c>
      <c r="E47" s="161"/>
      <c r="F47" s="192">
        <f>SUM(F45:F46)</f>
        <v>0</v>
      </c>
      <c r="G47" s="161"/>
      <c r="H47" s="192">
        <f>SUM(H45:H46)</f>
        <v>0</v>
      </c>
      <c r="I47" s="161"/>
      <c r="J47" s="192">
        <f>SUM(J45:J46)</f>
        <v>0</v>
      </c>
      <c r="K47" s="147"/>
      <c r="L47" s="192">
        <f>SUM(L45:L46)</f>
        <v>0</v>
      </c>
    </row>
    <row r="48" spans="1:12" ht="13.5" customHeight="1" thickTop="1" thickBot="1" x14ac:dyDescent="0.45">
      <c r="B48" s="34"/>
      <c r="C48" s="46"/>
      <c r="D48" s="34"/>
      <c r="E48" s="46"/>
      <c r="F48" s="46"/>
      <c r="G48" s="46"/>
      <c r="H48" s="34"/>
      <c r="I48" s="46"/>
      <c r="J48" s="47"/>
      <c r="K48" s="46"/>
      <c r="L48" s="46"/>
    </row>
    <row r="49" spans="1:13" s="15" customFormat="1" ht="20.100000000000001" customHeight="1" thickTop="1" thickBot="1" x14ac:dyDescent="0.45">
      <c r="A49" s="37" t="s">
        <v>12</v>
      </c>
      <c r="B49" s="196">
        <f>+B47+B42</f>
        <v>0</v>
      </c>
      <c r="C49" s="162"/>
      <c r="D49" s="196">
        <f>+D47+D42</f>
        <v>0</v>
      </c>
      <c r="E49" s="162"/>
      <c r="F49" s="196">
        <f>+F47+F42</f>
        <v>0</v>
      </c>
      <c r="G49" s="162"/>
      <c r="H49" s="196">
        <f>+H47+H42</f>
        <v>0</v>
      </c>
      <c r="I49" s="162"/>
      <c r="J49" s="196">
        <f>+J47+J42</f>
        <v>0</v>
      </c>
      <c r="K49" s="162"/>
      <c r="L49" s="196">
        <f>+L47+L42</f>
        <v>0</v>
      </c>
    </row>
    <row r="50" spans="1:13" ht="13.5" thickTop="1" thickBot="1" x14ac:dyDescent="0.4">
      <c r="B50" s="35"/>
      <c r="C50" s="49"/>
      <c r="D50" s="49"/>
      <c r="E50" s="49"/>
      <c r="F50" s="49"/>
      <c r="G50" s="49"/>
      <c r="H50" s="49"/>
      <c r="I50" s="49"/>
      <c r="J50" s="47"/>
      <c r="K50" s="50"/>
      <c r="L50" s="46"/>
    </row>
    <row r="51" spans="1:13" ht="20.100000000000001" customHeight="1" thickTop="1" thickBot="1" x14ac:dyDescent="0.45">
      <c r="A51" s="38" t="s">
        <v>109</v>
      </c>
      <c r="B51" s="200">
        <f>+B28-B49</f>
        <v>0</v>
      </c>
      <c r="C51" s="75"/>
      <c r="D51" s="200">
        <f>+D28-D49</f>
        <v>0</v>
      </c>
      <c r="E51" s="75"/>
      <c r="F51" s="200">
        <f>+F28-F49</f>
        <v>0</v>
      </c>
      <c r="G51" s="75"/>
      <c r="H51" s="200">
        <f>+H28-H49</f>
        <v>0</v>
      </c>
      <c r="I51" s="75"/>
      <c r="J51" s="197">
        <f>IF((B51+D51+F51+H51)=(+J28-J49),H51+F51+D51+B51,"Cross Add Error")</f>
        <v>0</v>
      </c>
      <c r="K51" s="119"/>
      <c r="L51" s="200">
        <f>+L28-L49</f>
        <v>0</v>
      </c>
      <c r="M51" s="76"/>
    </row>
    <row r="52" spans="1:13" ht="14.25" customHeight="1" thickBot="1" x14ac:dyDescent="0.45">
      <c r="A52" s="38"/>
      <c r="B52" s="180"/>
      <c r="C52" s="75"/>
      <c r="D52" s="180"/>
      <c r="E52" s="75"/>
      <c r="F52" s="180"/>
      <c r="G52" s="75"/>
      <c r="H52" s="180"/>
      <c r="I52" s="75"/>
      <c r="J52" s="180"/>
      <c r="K52" s="119"/>
      <c r="L52" s="180"/>
      <c r="M52" s="76"/>
    </row>
    <row r="53" spans="1:13" ht="19.5" customHeight="1" thickTop="1" thickBot="1" x14ac:dyDescent="0.45">
      <c r="A53" s="84" t="s">
        <v>124</v>
      </c>
      <c r="B53" s="201"/>
      <c r="C53" s="75"/>
      <c r="D53" s="201"/>
      <c r="E53" s="75"/>
      <c r="F53" s="201"/>
      <c r="G53" s="75"/>
      <c r="H53" s="201"/>
      <c r="I53" s="75"/>
      <c r="J53" s="198">
        <f>IF(H53+F53+D53+B53=0,0,"Transfer error")</f>
        <v>0</v>
      </c>
      <c r="K53" s="119"/>
      <c r="L53" s="201"/>
    </row>
    <row r="54" spans="1:13" ht="14.25" customHeight="1" thickTop="1" thickBot="1" x14ac:dyDescent="0.45">
      <c r="A54" s="11"/>
      <c r="B54" s="179"/>
      <c r="C54" s="75"/>
      <c r="D54" s="179"/>
      <c r="E54" s="75"/>
      <c r="F54" s="124"/>
      <c r="G54" s="75"/>
      <c r="H54" s="179"/>
      <c r="I54" s="75"/>
      <c r="J54" s="181"/>
      <c r="K54" s="119"/>
      <c r="L54" s="179"/>
    </row>
    <row r="55" spans="1:13" ht="29.25" customHeight="1" thickTop="1" thickBot="1" x14ac:dyDescent="0.45">
      <c r="A55" s="13" t="s">
        <v>41</v>
      </c>
      <c r="B55" s="199">
        <f>+B51+B53</f>
        <v>0</v>
      </c>
      <c r="C55" s="75"/>
      <c r="D55" s="199">
        <f>+D51+D53</f>
        <v>0</v>
      </c>
      <c r="E55" s="75"/>
      <c r="F55" s="199">
        <f>+F51+F53</f>
        <v>0</v>
      </c>
      <c r="G55" s="75"/>
      <c r="H55" s="199">
        <f>+H51+H53</f>
        <v>0</v>
      </c>
      <c r="I55" s="75"/>
      <c r="J55" s="199">
        <f>+J51+J53</f>
        <v>0</v>
      </c>
      <c r="K55" s="119"/>
      <c r="L55" s="199">
        <f>+L51+L53</f>
        <v>0</v>
      </c>
    </row>
    <row r="56" spans="1:13" ht="13.15" thickTop="1" x14ac:dyDescent="0.35">
      <c r="J56" s="47"/>
    </row>
  </sheetData>
  <mergeCells count="11">
    <mergeCell ref="A1:A6"/>
    <mergeCell ref="B3:J3"/>
    <mergeCell ref="B1:J1"/>
    <mergeCell ref="B2:J2"/>
    <mergeCell ref="B4:B6"/>
    <mergeCell ref="C4:C6"/>
    <mergeCell ref="D4:F4"/>
    <mergeCell ref="H4:J4"/>
    <mergeCell ref="D5:F6"/>
    <mergeCell ref="H5:J6"/>
    <mergeCell ref="G5:G6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5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54"/>
  <sheetViews>
    <sheetView view="pageLayout" zoomScaleNormal="75" zoomScaleSheetLayoutView="80" workbookViewId="0">
      <selection activeCell="L64" sqref="L64"/>
    </sheetView>
  </sheetViews>
  <sheetFormatPr defaultColWidth="9.1328125" defaultRowHeight="12.75" x14ac:dyDescent="0.35"/>
  <cols>
    <col min="1" max="1" width="28.86328125" style="1" customWidth="1"/>
    <col min="2" max="2" width="11.53125" style="28" customWidth="1"/>
    <col min="3" max="3" width="3.86328125" style="1" customWidth="1"/>
    <col min="4" max="4" width="15.3984375" style="1" customWidth="1"/>
    <col min="5" max="5" width="1.59765625" style="1" customWidth="1"/>
    <col min="6" max="6" width="15.3984375" style="1" customWidth="1"/>
    <col min="7" max="7" width="1.3984375" style="1" customWidth="1"/>
    <col min="8" max="8" width="15.3984375" style="1" customWidth="1"/>
    <col min="9" max="9" width="1.59765625" style="1" customWidth="1"/>
    <col min="10" max="10" width="15.59765625" style="1" customWidth="1"/>
    <col min="11" max="11" width="1.59765625" style="1" customWidth="1"/>
    <col min="12" max="12" width="14.73046875" style="1" customWidth="1"/>
    <col min="13" max="13" width="1.59765625" style="1" customWidth="1"/>
    <col min="14" max="14" width="14.73046875" style="1" customWidth="1"/>
    <col min="15" max="15" width="1.59765625" style="1" customWidth="1"/>
    <col min="16" max="16" width="14.73046875" style="1" customWidth="1"/>
    <col min="17" max="16384" width="9.1328125" style="1"/>
  </cols>
  <sheetData>
    <row r="1" spans="1:16" ht="27" customHeight="1" x14ac:dyDescent="0.35">
      <c r="B1" s="241" t="str">
        <f>'R&amp;P Accounts'!B2</f>
        <v>Senatus Populusque Dumbarton</v>
      </c>
      <c r="C1" s="241"/>
      <c r="D1" s="241"/>
      <c r="E1" s="241"/>
      <c r="F1" s="241"/>
      <c r="G1" s="241"/>
      <c r="H1" s="241"/>
      <c r="I1" s="241"/>
      <c r="J1" s="241"/>
      <c r="K1" s="241"/>
      <c r="L1" s="241"/>
      <c r="N1" s="257" t="str">
        <f>'R&amp;P Accounts'!L2</f>
        <v>SC 053785</v>
      </c>
      <c r="O1" s="257"/>
      <c r="P1" s="257"/>
    </row>
    <row r="2" spans="1:16" s="40" customFormat="1" ht="26.25" customHeight="1" x14ac:dyDescent="0.35">
      <c r="A2" s="206" t="s">
        <v>123</v>
      </c>
      <c r="B2" s="207"/>
      <c r="C2" s="208"/>
      <c r="D2" s="208"/>
      <c r="E2" s="208"/>
      <c r="F2" s="283"/>
      <c r="G2" s="283"/>
      <c r="H2" s="283"/>
      <c r="I2" s="209"/>
      <c r="J2" s="209"/>
      <c r="K2" s="209"/>
      <c r="L2" s="210"/>
      <c r="M2" s="209"/>
      <c r="N2" s="210"/>
      <c r="O2" s="209"/>
      <c r="P2" s="210"/>
    </row>
    <row r="3" spans="1:16" ht="40.5" customHeight="1" x14ac:dyDescent="0.4">
      <c r="A3" s="42" t="s">
        <v>6</v>
      </c>
      <c r="B3" s="260" t="s">
        <v>5</v>
      </c>
      <c r="C3" s="260"/>
      <c r="D3" s="260"/>
      <c r="E3" s="18"/>
      <c r="F3" s="64" t="s">
        <v>2</v>
      </c>
      <c r="G3" s="15"/>
      <c r="H3" s="64" t="s">
        <v>3</v>
      </c>
      <c r="I3" s="69"/>
      <c r="J3" s="64" t="s">
        <v>79</v>
      </c>
      <c r="K3" s="69"/>
      <c r="L3" s="64" t="s">
        <v>81</v>
      </c>
      <c r="M3" s="69"/>
      <c r="N3" s="64" t="s">
        <v>75</v>
      </c>
      <c r="O3" s="69"/>
      <c r="P3" s="64" t="s">
        <v>76</v>
      </c>
    </row>
    <row r="4" spans="1:16" x14ac:dyDescent="0.35">
      <c r="B4" s="261"/>
      <c r="C4" s="261"/>
      <c r="D4" s="261"/>
      <c r="E4" s="60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35">
      <c r="A5" s="278" t="s">
        <v>9</v>
      </c>
      <c r="B5" s="262" t="s">
        <v>39</v>
      </c>
      <c r="C5" s="262"/>
      <c r="D5" s="262"/>
      <c r="E5" s="23"/>
      <c r="F5" s="125">
        <v>0</v>
      </c>
      <c r="G5" s="126"/>
      <c r="H5" s="125"/>
      <c r="I5" s="126"/>
      <c r="J5" s="125"/>
      <c r="K5" s="126"/>
      <c r="L5" s="125"/>
      <c r="M5" s="126"/>
      <c r="N5" s="212">
        <f>F5+H5+J5+L5</f>
        <v>0</v>
      </c>
      <c r="O5" s="126"/>
      <c r="P5" s="125"/>
    </row>
    <row r="6" spans="1:16" ht="30" customHeight="1" x14ac:dyDescent="0.35">
      <c r="A6" s="279"/>
      <c r="B6" s="262" t="s">
        <v>40</v>
      </c>
      <c r="C6" s="262"/>
      <c r="D6" s="262"/>
      <c r="E6" s="23"/>
      <c r="F6" s="125">
        <v>0</v>
      </c>
      <c r="G6" s="126"/>
      <c r="H6" s="125"/>
      <c r="I6" s="126"/>
      <c r="J6" s="125"/>
      <c r="K6" s="126"/>
      <c r="L6" s="125"/>
      <c r="M6" s="126"/>
      <c r="N6" s="212">
        <f>F6+H6+J6+L6</f>
        <v>0</v>
      </c>
      <c r="O6" s="126"/>
      <c r="P6" s="125"/>
    </row>
    <row r="7" spans="1:16" ht="26.25" customHeight="1" x14ac:dyDescent="0.35">
      <c r="A7" s="279"/>
      <c r="B7" s="284"/>
      <c r="C7" s="285"/>
      <c r="D7" s="286"/>
      <c r="E7" s="23"/>
      <c r="F7" s="127"/>
      <c r="G7" s="126"/>
      <c r="H7" s="127"/>
      <c r="I7" s="126"/>
      <c r="J7" s="127"/>
      <c r="K7" s="126"/>
      <c r="L7" s="127"/>
      <c r="M7" s="126"/>
      <c r="N7" s="212">
        <f>F7+H7+J7+L7</f>
        <v>0</v>
      </c>
      <c r="O7" s="126"/>
      <c r="P7" s="127"/>
    </row>
    <row r="8" spans="1:16" ht="26.25" customHeight="1" thickBot="1" x14ac:dyDescent="0.4">
      <c r="A8" s="279"/>
      <c r="B8" s="262"/>
      <c r="C8" s="262"/>
      <c r="D8" s="262"/>
      <c r="E8" s="23"/>
      <c r="F8" s="128"/>
      <c r="G8" s="126"/>
      <c r="H8" s="128"/>
      <c r="I8" s="126"/>
      <c r="J8" s="128"/>
      <c r="K8" s="126"/>
      <c r="L8" s="128"/>
      <c r="M8" s="126"/>
      <c r="N8" s="213">
        <f>F8+H8+J8+L8</f>
        <v>0</v>
      </c>
      <c r="O8" s="126"/>
      <c r="P8" s="128"/>
    </row>
    <row r="9" spans="1:16" ht="30" customHeight="1" thickTop="1" thickBot="1" x14ac:dyDescent="0.4">
      <c r="B9" s="281" t="s">
        <v>38</v>
      </c>
      <c r="C9" s="281"/>
      <c r="D9" s="281"/>
      <c r="E9" s="39"/>
      <c r="F9" s="211">
        <f>SUM(F5:F8)</f>
        <v>0</v>
      </c>
      <c r="G9" s="229"/>
      <c r="H9" s="211">
        <f>SUM(H5:H8)</f>
        <v>0</v>
      </c>
      <c r="I9" s="230"/>
      <c r="J9" s="211">
        <f>SUM(J5:J8)</f>
        <v>0</v>
      </c>
      <c r="K9" s="230"/>
      <c r="L9" s="211">
        <f>SUM(L5:L8)</f>
        <v>0</v>
      </c>
      <c r="M9" s="258"/>
      <c r="N9" s="214">
        <f>F9+H9+J9+L9</f>
        <v>0</v>
      </c>
      <c r="O9" s="258"/>
      <c r="P9" s="211">
        <f>SUM(P5:P8)</f>
        <v>0</v>
      </c>
    </row>
    <row r="10" spans="1:16" ht="26.25" customHeight="1" thickTop="1" x14ac:dyDescent="0.35">
      <c r="B10" s="282" t="s">
        <v>77</v>
      </c>
      <c r="C10" s="282"/>
      <c r="D10" s="282"/>
      <c r="E10" s="22"/>
      <c r="F10" s="231">
        <f>F6-'R&amp;P Accounts'!B55</f>
        <v>0</v>
      </c>
      <c r="G10" s="230"/>
      <c r="H10" s="231">
        <f>H6-'R&amp;P Accounts'!D55</f>
        <v>0</v>
      </c>
      <c r="I10" s="230"/>
      <c r="J10" s="231">
        <f>J6-'R&amp;P Accounts'!F55</f>
        <v>0</v>
      </c>
      <c r="K10" s="230"/>
      <c r="L10" s="231">
        <f>L6-'R&amp;P Accounts'!H55</f>
        <v>0</v>
      </c>
      <c r="M10" s="258"/>
      <c r="N10" s="231">
        <f>N6-'R&amp;P Accounts'!J55</f>
        <v>0</v>
      </c>
      <c r="O10" s="258"/>
      <c r="P10" s="231">
        <f>P6-'R&amp;P Accounts'!L55</f>
        <v>0</v>
      </c>
    </row>
    <row r="11" spans="1:16" x14ac:dyDescent="0.35">
      <c r="B11" s="274"/>
      <c r="C11" s="274"/>
      <c r="D11" s="274"/>
      <c r="E11" s="19"/>
      <c r="G11" s="259"/>
      <c r="I11" s="259"/>
      <c r="J11" s="12"/>
      <c r="K11" s="12"/>
      <c r="M11" s="259"/>
      <c r="O11" s="259"/>
    </row>
    <row r="12" spans="1:16" ht="30.75" customHeight="1" x14ac:dyDescent="0.4">
      <c r="B12" s="265" t="s">
        <v>19</v>
      </c>
      <c r="C12" s="265"/>
      <c r="D12" s="265"/>
      <c r="E12" s="20"/>
      <c r="G12" s="259"/>
      <c r="H12" s="5"/>
      <c r="I12" s="259"/>
      <c r="J12" s="263" t="s">
        <v>14</v>
      </c>
      <c r="K12" s="263"/>
      <c r="L12" s="263"/>
      <c r="M12" s="259"/>
      <c r="N12" s="5" t="s">
        <v>45</v>
      </c>
      <c r="O12" s="259"/>
      <c r="P12" s="5" t="s">
        <v>10</v>
      </c>
    </row>
    <row r="13" spans="1:16" s="53" customFormat="1" x14ac:dyDescent="0.35">
      <c r="B13" s="266"/>
      <c r="C13" s="266"/>
      <c r="D13" s="266"/>
      <c r="E13" s="54"/>
      <c r="F13" s="55"/>
      <c r="H13" s="55"/>
      <c r="I13" s="56"/>
      <c r="J13" s="56"/>
      <c r="K13" s="56"/>
      <c r="M13" s="56"/>
      <c r="N13" s="17" t="s">
        <v>4</v>
      </c>
      <c r="O13" s="12"/>
      <c r="P13" s="17" t="s">
        <v>4</v>
      </c>
    </row>
    <row r="14" spans="1:16" ht="20.100000000000001" customHeight="1" x14ac:dyDescent="0.35">
      <c r="A14" s="278" t="s">
        <v>42</v>
      </c>
      <c r="B14" s="267"/>
      <c r="C14" s="267"/>
      <c r="D14" s="267"/>
      <c r="E14" s="24"/>
      <c r="G14" s="259"/>
      <c r="I14" s="12"/>
      <c r="J14" s="287"/>
      <c r="K14" s="288"/>
      <c r="L14" s="289"/>
      <c r="M14" s="18"/>
      <c r="N14" s="120"/>
      <c r="O14" s="88"/>
      <c r="P14" s="120"/>
    </row>
    <row r="15" spans="1:16" ht="20.100000000000001" customHeight="1" x14ac:dyDescent="0.35">
      <c r="A15" s="279"/>
      <c r="B15" s="267"/>
      <c r="C15" s="267"/>
      <c r="D15" s="267"/>
      <c r="E15" s="24"/>
      <c r="G15" s="259"/>
      <c r="H15" s="5"/>
      <c r="I15" s="12"/>
      <c r="J15" s="287"/>
      <c r="K15" s="288"/>
      <c r="L15" s="289"/>
      <c r="M15" s="18"/>
      <c r="N15" s="120"/>
      <c r="O15" s="88"/>
      <c r="P15" s="120"/>
    </row>
    <row r="16" spans="1:16" ht="20.100000000000001" customHeight="1" x14ac:dyDescent="0.35">
      <c r="A16" s="279"/>
      <c r="B16" s="267"/>
      <c r="C16" s="267"/>
      <c r="D16" s="267"/>
      <c r="E16" s="24"/>
      <c r="F16" s="12"/>
      <c r="G16" s="12"/>
      <c r="H16" s="51"/>
      <c r="I16" s="12"/>
      <c r="J16" s="287"/>
      <c r="K16" s="288"/>
      <c r="L16" s="289"/>
      <c r="M16" s="18"/>
      <c r="N16" s="120"/>
      <c r="O16" s="88"/>
      <c r="P16" s="120"/>
    </row>
    <row r="17" spans="1:16" ht="20.100000000000001" customHeight="1" x14ac:dyDescent="0.35">
      <c r="A17" s="279"/>
      <c r="B17" s="267"/>
      <c r="C17" s="267"/>
      <c r="D17" s="267"/>
      <c r="E17" s="24"/>
      <c r="F17" s="12"/>
      <c r="G17" s="12"/>
      <c r="H17" s="51"/>
      <c r="I17" s="12"/>
      <c r="J17" s="287"/>
      <c r="K17" s="288"/>
      <c r="L17" s="289"/>
      <c r="M17" s="18"/>
      <c r="N17" s="120"/>
      <c r="O17" s="88"/>
      <c r="P17" s="120"/>
    </row>
    <row r="18" spans="1:16" ht="20.100000000000001" customHeight="1" thickBot="1" x14ac:dyDescent="0.4">
      <c r="A18" s="279"/>
      <c r="B18" s="267"/>
      <c r="C18" s="267"/>
      <c r="D18" s="267"/>
      <c r="E18" s="24"/>
      <c r="F18" s="12"/>
      <c r="G18" s="12"/>
      <c r="H18" s="51"/>
      <c r="I18" s="12"/>
      <c r="J18" s="287"/>
      <c r="K18" s="288"/>
      <c r="L18" s="289"/>
      <c r="M18" s="18"/>
      <c r="N18" s="121"/>
      <c r="O18" s="88"/>
      <c r="P18" s="121"/>
    </row>
    <row r="19" spans="1:16" ht="20.100000000000001" customHeight="1" thickBot="1" x14ac:dyDescent="0.4">
      <c r="A19" s="62"/>
      <c r="B19" s="63"/>
      <c r="C19" s="63"/>
      <c r="D19" s="63"/>
      <c r="E19" s="24"/>
      <c r="F19" s="12"/>
      <c r="G19" s="12"/>
      <c r="H19" s="51"/>
      <c r="I19" s="12"/>
      <c r="K19" s="12"/>
      <c r="L19" s="70" t="s">
        <v>83</v>
      </c>
      <c r="M19" s="18"/>
      <c r="N19" s="122">
        <f>SUM(N14:N18)</f>
        <v>0</v>
      </c>
      <c r="O19" s="88"/>
      <c r="P19" s="122">
        <f>SUM(P14:P18)</f>
        <v>0</v>
      </c>
    </row>
    <row r="20" spans="1:16" x14ac:dyDescent="0.35">
      <c r="B20" s="280"/>
      <c r="C20" s="280"/>
      <c r="D20" s="280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4">
      <c r="B21" s="265" t="s">
        <v>19</v>
      </c>
      <c r="C21" s="265"/>
      <c r="D21" s="265"/>
      <c r="E21" s="21"/>
      <c r="G21" s="12"/>
      <c r="H21" s="263" t="s">
        <v>14</v>
      </c>
      <c r="I21" s="263"/>
      <c r="J21" s="263"/>
      <c r="K21" s="12"/>
      <c r="L21" s="5" t="s">
        <v>46</v>
      </c>
      <c r="M21" s="12"/>
      <c r="N21" s="5" t="s">
        <v>54</v>
      </c>
      <c r="O21" s="12"/>
      <c r="P21" s="5" t="s">
        <v>10</v>
      </c>
    </row>
    <row r="22" spans="1:16" s="53" customFormat="1" x14ac:dyDescent="0.35">
      <c r="B22" s="266"/>
      <c r="C22" s="266"/>
      <c r="D22" s="266"/>
      <c r="E22" s="54"/>
      <c r="I22" s="56"/>
      <c r="J22" s="55"/>
      <c r="K22" s="56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35">
      <c r="A23" s="278" t="s">
        <v>43</v>
      </c>
      <c r="B23" s="267"/>
      <c r="C23" s="267"/>
      <c r="D23" s="267"/>
      <c r="E23" s="24"/>
      <c r="G23" s="12"/>
      <c r="H23" s="275"/>
      <c r="I23" s="276"/>
      <c r="J23" s="277"/>
      <c r="K23" s="18"/>
      <c r="L23" s="120"/>
      <c r="M23" s="88"/>
      <c r="N23" s="120"/>
      <c r="O23" s="88"/>
      <c r="P23" s="120"/>
    </row>
    <row r="24" spans="1:16" ht="20.100000000000001" customHeight="1" x14ac:dyDescent="0.35">
      <c r="A24" s="279"/>
      <c r="B24" s="267"/>
      <c r="C24" s="267"/>
      <c r="D24" s="267"/>
      <c r="E24" s="24"/>
      <c r="G24" s="12"/>
      <c r="H24" s="275"/>
      <c r="I24" s="276"/>
      <c r="J24" s="277"/>
      <c r="K24" s="18"/>
      <c r="L24" s="120"/>
      <c r="M24" s="88"/>
      <c r="N24" s="120"/>
      <c r="O24" s="88"/>
      <c r="P24" s="120"/>
    </row>
    <row r="25" spans="1:16" ht="20.100000000000001" customHeight="1" x14ac:dyDescent="0.35">
      <c r="A25" s="279"/>
      <c r="B25" s="267"/>
      <c r="C25" s="267"/>
      <c r="D25" s="267"/>
      <c r="E25" s="24"/>
      <c r="G25" s="12"/>
      <c r="H25" s="275"/>
      <c r="I25" s="276"/>
      <c r="J25" s="277"/>
      <c r="K25" s="18"/>
      <c r="L25" s="120"/>
      <c r="M25" s="88"/>
      <c r="N25" s="120"/>
      <c r="O25" s="88"/>
      <c r="P25" s="120"/>
    </row>
    <row r="26" spans="1:16" ht="20.100000000000001" customHeight="1" x14ac:dyDescent="0.35">
      <c r="A26" s="279"/>
      <c r="B26" s="267"/>
      <c r="C26" s="267"/>
      <c r="D26" s="267"/>
      <c r="E26" s="24"/>
      <c r="G26" s="12"/>
      <c r="H26" s="275"/>
      <c r="I26" s="276"/>
      <c r="J26" s="277"/>
      <c r="K26" s="18"/>
      <c r="L26" s="120"/>
      <c r="M26" s="88"/>
      <c r="N26" s="120"/>
      <c r="O26" s="88"/>
      <c r="P26" s="120"/>
    </row>
    <row r="27" spans="1:16" ht="20.100000000000001" customHeight="1" x14ac:dyDescent="0.35">
      <c r="A27" s="279"/>
      <c r="B27" s="267"/>
      <c r="C27" s="267"/>
      <c r="D27" s="267"/>
      <c r="E27" s="24"/>
      <c r="G27" s="12"/>
      <c r="H27" s="275"/>
      <c r="I27" s="276"/>
      <c r="J27" s="277"/>
      <c r="K27" s="18"/>
      <c r="L27" s="120"/>
      <c r="M27" s="88"/>
      <c r="N27" s="120"/>
      <c r="O27" s="88"/>
      <c r="P27" s="120"/>
    </row>
    <row r="28" spans="1:16" ht="20.100000000000001" customHeight="1" x14ac:dyDescent="0.35">
      <c r="A28" s="279"/>
      <c r="B28" s="267"/>
      <c r="C28" s="267"/>
      <c r="D28" s="267"/>
      <c r="E28" s="24"/>
      <c r="G28" s="12"/>
      <c r="H28" s="275"/>
      <c r="I28" s="276"/>
      <c r="J28" s="277"/>
      <c r="K28" s="18"/>
      <c r="L28" s="120"/>
      <c r="M28" s="88"/>
      <c r="N28" s="120"/>
      <c r="O28" s="88"/>
      <c r="P28" s="120"/>
    </row>
    <row r="29" spans="1:16" ht="20.100000000000001" customHeight="1" x14ac:dyDescent="0.35">
      <c r="A29" s="279"/>
      <c r="B29" s="267"/>
      <c r="C29" s="267"/>
      <c r="D29" s="267"/>
      <c r="E29" s="24"/>
      <c r="G29" s="12"/>
      <c r="H29" s="275"/>
      <c r="I29" s="276"/>
      <c r="J29" s="277"/>
      <c r="K29" s="18"/>
      <c r="L29" s="120"/>
      <c r="M29" s="88"/>
      <c r="N29" s="120"/>
      <c r="O29" s="88"/>
      <c r="P29" s="120"/>
    </row>
    <row r="30" spans="1:16" ht="20.100000000000001" customHeight="1" x14ac:dyDescent="0.35">
      <c r="A30" s="279"/>
      <c r="B30" s="267"/>
      <c r="C30" s="267"/>
      <c r="D30" s="267"/>
      <c r="E30" s="24"/>
      <c r="G30" s="12"/>
      <c r="H30" s="275"/>
      <c r="I30" s="276"/>
      <c r="J30" s="277"/>
      <c r="K30" s="18"/>
      <c r="L30" s="120"/>
      <c r="M30" s="88"/>
      <c r="N30" s="120"/>
      <c r="O30" s="88"/>
      <c r="P30" s="120"/>
    </row>
    <row r="31" spans="1:16" ht="20.100000000000001" customHeight="1" thickBot="1" x14ac:dyDescent="0.4">
      <c r="A31" s="279"/>
      <c r="B31" s="267"/>
      <c r="C31" s="267"/>
      <c r="D31" s="267"/>
      <c r="E31" s="24"/>
      <c r="G31" s="12"/>
      <c r="H31" s="275"/>
      <c r="I31" s="276"/>
      <c r="J31" s="277"/>
      <c r="K31" s="18"/>
      <c r="L31" s="121"/>
      <c r="M31" s="88"/>
      <c r="N31" s="121"/>
      <c r="O31" s="88"/>
      <c r="P31" s="121"/>
    </row>
    <row r="32" spans="1:16" ht="20.100000000000001" customHeight="1" thickBot="1" x14ac:dyDescent="0.4">
      <c r="A32" s="62"/>
      <c r="B32" s="63"/>
      <c r="C32" s="63"/>
      <c r="D32" s="63"/>
      <c r="E32" s="24"/>
      <c r="G32" s="12"/>
      <c r="I32" s="12"/>
      <c r="J32" s="64" t="s">
        <v>84</v>
      </c>
      <c r="K32" s="12"/>
      <c r="L32" s="122">
        <f>SUM(L23:L31)</f>
        <v>0</v>
      </c>
      <c r="M32" s="88"/>
      <c r="N32" s="122">
        <f>SUM(N23:N31)</f>
        <v>0</v>
      </c>
      <c r="O32" s="88"/>
      <c r="P32" s="122">
        <f>SUM(P23:P31)</f>
        <v>0</v>
      </c>
    </row>
    <row r="33" spans="1:23" ht="10.5" customHeight="1" x14ac:dyDescent="0.35">
      <c r="B33" s="274"/>
      <c r="C33" s="274"/>
      <c r="D33" s="274"/>
      <c r="E33" s="271"/>
      <c r="G33" s="271"/>
      <c r="H33" s="17"/>
      <c r="I33" s="259"/>
      <c r="J33" s="12"/>
      <c r="K33" s="12"/>
      <c r="L33" s="58"/>
      <c r="M33" s="259"/>
      <c r="N33" s="58"/>
      <c r="O33" s="273"/>
      <c r="P33" s="58"/>
    </row>
    <row r="34" spans="1:23" ht="19.5" customHeight="1" x14ac:dyDescent="0.4">
      <c r="B34" s="265" t="s">
        <v>19</v>
      </c>
      <c r="C34" s="265"/>
      <c r="D34" s="265"/>
      <c r="E34" s="271"/>
      <c r="G34" s="271"/>
      <c r="H34" s="17"/>
      <c r="I34" s="259"/>
      <c r="J34" s="263" t="s">
        <v>15</v>
      </c>
      <c r="K34" s="263"/>
      <c r="L34" s="263"/>
      <c r="M34" s="259"/>
      <c r="N34" s="5" t="s">
        <v>55</v>
      </c>
      <c r="O34" s="273"/>
      <c r="P34" s="5" t="s">
        <v>10</v>
      </c>
    </row>
    <row r="35" spans="1:23" s="53" customFormat="1" x14ac:dyDescent="0.35">
      <c r="B35" s="266"/>
      <c r="C35" s="266"/>
      <c r="D35" s="266"/>
      <c r="E35" s="54"/>
      <c r="F35" s="1"/>
      <c r="H35" s="55"/>
      <c r="I35" s="56"/>
      <c r="J35" s="56"/>
      <c r="K35" s="56"/>
      <c r="M35" s="56"/>
      <c r="N35" s="17" t="s">
        <v>4</v>
      </c>
      <c r="O35" s="12"/>
      <c r="P35" s="17" t="s">
        <v>4</v>
      </c>
      <c r="U35"/>
      <c r="W35"/>
    </row>
    <row r="36" spans="1:23" ht="20.100000000000001" customHeight="1" x14ac:dyDescent="0.35">
      <c r="A36" s="278" t="s">
        <v>44</v>
      </c>
      <c r="B36" s="267"/>
      <c r="C36" s="267"/>
      <c r="D36" s="267"/>
      <c r="E36" s="24"/>
      <c r="G36" s="12"/>
      <c r="H36" s="17"/>
      <c r="I36" s="12"/>
      <c r="J36" s="268"/>
      <c r="K36" s="269"/>
      <c r="L36" s="270"/>
      <c r="M36" s="12"/>
      <c r="N36" s="111"/>
      <c r="O36" s="119"/>
      <c r="P36" s="111"/>
    </row>
    <row r="37" spans="1:23" ht="20.100000000000001" customHeight="1" x14ac:dyDescent="0.35">
      <c r="A37" s="279"/>
      <c r="B37" s="267"/>
      <c r="C37" s="267"/>
      <c r="D37" s="267"/>
      <c r="E37" s="24"/>
      <c r="G37" s="12"/>
      <c r="H37" s="17"/>
      <c r="I37" s="12"/>
      <c r="J37" s="268"/>
      <c r="K37" s="269"/>
      <c r="L37" s="270"/>
      <c r="M37" s="12"/>
      <c r="N37" s="111"/>
      <c r="O37" s="119"/>
      <c r="P37" s="111"/>
    </row>
    <row r="38" spans="1:23" ht="20.100000000000001" customHeight="1" x14ac:dyDescent="0.35">
      <c r="A38" s="279"/>
      <c r="B38" s="267"/>
      <c r="C38" s="267"/>
      <c r="D38" s="267"/>
      <c r="E38" s="24"/>
      <c r="G38" s="12"/>
      <c r="H38" s="17"/>
      <c r="I38" s="12"/>
      <c r="J38" s="268"/>
      <c r="K38" s="269"/>
      <c r="L38" s="270"/>
      <c r="M38" s="12"/>
      <c r="N38" s="111"/>
      <c r="O38" s="119"/>
      <c r="P38" s="111"/>
    </row>
    <row r="39" spans="1:23" ht="20.100000000000001" customHeight="1" x14ac:dyDescent="0.35">
      <c r="A39" s="279"/>
      <c r="B39" s="267"/>
      <c r="C39" s="267"/>
      <c r="D39" s="267"/>
      <c r="E39" s="24"/>
      <c r="G39" s="12"/>
      <c r="H39" s="17"/>
      <c r="I39" s="12"/>
      <c r="J39" s="268"/>
      <c r="K39" s="269"/>
      <c r="L39" s="270"/>
      <c r="M39" s="12"/>
      <c r="N39" s="111"/>
      <c r="O39" s="119"/>
      <c r="P39" s="111"/>
    </row>
    <row r="40" spans="1:23" ht="20.100000000000001" customHeight="1" thickBot="1" x14ac:dyDescent="0.4">
      <c r="A40" s="279"/>
      <c r="B40" s="267"/>
      <c r="C40" s="267"/>
      <c r="D40" s="267"/>
      <c r="E40" s="24"/>
      <c r="G40" s="12"/>
      <c r="H40" s="17"/>
      <c r="I40" s="12"/>
      <c r="J40" s="268"/>
      <c r="K40" s="269"/>
      <c r="L40" s="270"/>
      <c r="M40" s="12"/>
      <c r="N40" s="173"/>
      <c r="O40" s="119"/>
      <c r="P40" s="173"/>
    </row>
    <row r="41" spans="1:23" ht="20.100000000000001" customHeight="1" thickBot="1" x14ac:dyDescent="0.4">
      <c r="A41" s="62"/>
      <c r="B41" s="63"/>
      <c r="C41" s="63"/>
      <c r="D41" s="63"/>
      <c r="E41" s="24"/>
      <c r="G41" s="12"/>
      <c r="H41" s="17"/>
      <c r="I41" s="12"/>
      <c r="K41" s="12"/>
      <c r="L41" s="64" t="s">
        <v>84</v>
      </c>
      <c r="M41" s="12"/>
      <c r="N41" s="174">
        <f>SUM(N36:N40)</f>
        <v>0</v>
      </c>
      <c r="O41" s="119"/>
      <c r="P41" s="174">
        <f>SUM(P36:P40)</f>
        <v>0</v>
      </c>
      <c r="T41"/>
    </row>
    <row r="42" spans="1:23" x14ac:dyDescent="0.35">
      <c r="A42" s="16"/>
      <c r="B42" s="36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23" ht="23.25" x14ac:dyDescent="0.4">
      <c r="B43" s="265" t="s">
        <v>19</v>
      </c>
      <c r="C43" s="265"/>
      <c r="D43" s="265"/>
      <c r="E43" s="12"/>
      <c r="G43" s="12"/>
      <c r="H43" s="12"/>
      <c r="I43" s="12"/>
      <c r="J43" s="263" t="s">
        <v>15</v>
      </c>
      <c r="K43" s="263"/>
      <c r="L43" s="263"/>
      <c r="M43" s="12"/>
      <c r="N43" s="17" t="s">
        <v>56</v>
      </c>
      <c r="O43" s="12"/>
      <c r="P43" s="5" t="s">
        <v>10</v>
      </c>
    </row>
    <row r="44" spans="1:23" s="53" customFormat="1" x14ac:dyDescent="0.35">
      <c r="B44" s="266"/>
      <c r="C44" s="266"/>
      <c r="D44" s="266"/>
      <c r="E44" s="54"/>
      <c r="F44" s="55"/>
      <c r="H44" s="55"/>
      <c r="I44" s="56"/>
      <c r="J44" s="56"/>
      <c r="K44" s="56"/>
      <c r="L44" s="55"/>
      <c r="M44" s="56"/>
      <c r="N44" s="17" t="s">
        <v>4</v>
      </c>
      <c r="O44" s="12"/>
      <c r="P44" s="17" t="s">
        <v>4</v>
      </c>
    </row>
    <row r="45" spans="1:23" ht="20.100000000000001" customHeight="1" x14ac:dyDescent="0.35">
      <c r="A45" s="278" t="s">
        <v>69</v>
      </c>
      <c r="B45" s="267"/>
      <c r="C45" s="267"/>
      <c r="D45" s="267"/>
      <c r="E45" s="24"/>
      <c r="G45" s="12"/>
      <c r="H45" s="12"/>
      <c r="I45" s="12"/>
      <c r="J45" s="268"/>
      <c r="K45" s="269"/>
      <c r="L45" s="270"/>
      <c r="M45" s="12"/>
      <c r="N45" s="89"/>
      <c r="O45" s="88"/>
      <c r="P45" s="89"/>
    </row>
    <row r="46" spans="1:23" ht="20.100000000000001" customHeight="1" x14ac:dyDescent="0.35">
      <c r="A46" s="279"/>
      <c r="B46" s="267"/>
      <c r="C46" s="267"/>
      <c r="D46" s="267"/>
      <c r="E46" s="24"/>
      <c r="G46" s="12"/>
      <c r="H46" s="12"/>
      <c r="I46" s="12"/>
      <c r="J46" s="268"/>
      <c r="K46" s="269"/>
      <c r="L46" s="270"/>
      <c r="M46" s="12"/>
      <c r="N46" s="89"/>
      <c r="O46" s="88"/>
      <c r="P46" s="89"/>
    </row>
    <row r="47" spans="1:23" ht="20.100000000000001" customHeight="1" thickBot="1" x14ac:dyDescent="0.4">
      <c r="A47" s="279"/>
      <c r="B47" s="267"/>
      <c r="C47" s="267"/>
      <c r="D47" s="267"/>
      <c r="E47" s="24"/>
      <c r="G47" s="12"/>
      <c r="H47" s="12"/>
      <c r="I47" s="12"/>
      <c r="J47" s="268"/>
      <c r="K47" s="269"/>
      <c r="L47" s="270"/>
      <c r="M47" s="12"/>
      <c r="N47" s="123"/>
      <c r="O47" s="88"/>
      <c r="P47" s="123"/>
    </row>
    <row r="48" spans="1:23" ht="20.100000000000001" customHeight="1" thickBot="1" x14ac:dyDescent="0.4">
      <c r="A48" s="62"/>
      <c r="B48" s="63"/>
      <c r="C48" s="63"/>
      <c r="D48" s="63"/>
      <c r="E48" s="24"/>
      <c r="G48" s="12"/>
      <c r="H48" s="12"/>
      <c r="I48" s="12"/>
      <c r="K48" s="12"/>
      <c r="L48" s="64" t="s">
        <v>84</v>
      </c>
      <c r="M48" s="12"/>
      <c r="N48" s="122">
        <f>SUM(N45:N47)</f>
        <v>0</v>
      </c>
      <c r="O48" s="88"/>
      <c r="P48" s="122">
        <f>SUM(P45:P47)</f>
        <v>0</v>
      </c>
    </row>
    <row r="49" spans="1:16" x14ac:dyDescent="0.35">
      <c r="A49" s="16"/>
      <c r="B49" s="36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4">
      <c r="A50" s="65" t="s">
        <v>78</v>
      </c>
      <c r="B50" s="264" t="s">
        <v>133</v>
      </c>
      <c r="C50" s="264"/>
      <c r="D50" s="264"/>
      <c r="E50" s="264"/>
      <c r="F50" s="264"/>
      <c r="G50" s="66"/>
      <c r="H50" s="272" t="s">
        <v>16</v>
      </c>
      <c r="I50" s="272"/>
      <c r="J50" s="272"/>
      <c r="K50" s="272"/>
      <c r="L50" s="272"/>
      <c r="M50" s="272"/>
      <c r="N50" s="272"/>
      <c r="O50" s="67"/>
      <c r="P50" s="68" t="s">
        <v>17</v>
      </c>
    </row>
    <row r="51" spans="1:16" ht="33.75" customHeight="1" x14ac:dyDescent="0.35">
      <c r="A51" s="43"/>
      <c r="B51" s="290"/>
      <c r="C51" s="291"/>
      <c r="D51" s="291"/>
      <c r="E51" s="291"/>
      <c r="F51" s="292"/>
      <c r="G51" s="57"/>
      <c r="H51" s="296" t="s">
        <v>137</v>
      </c>
      <c r="I51" s="297"/>
      <c r="J51" s="297"/>
      <c r="K51" s="297"/>
      <c r="L51" s="297"/>
      <c r="M51" s="297"/>
      <c r="N51" s="298"/>
      <c r="P51" s="227">
        <v>46219</v>
      </c>
    </row>
    <row r="52" spans="1:16" ht="33.75" customHeight="1" x14ac:dyDescent="0.35">
      <c r="A52" s="43"/>
      <c r="B52" s="293"/>
      <c r="C52" s="294"/>
      <c r="D52" s="294"/>
      <c r="E52" s="294"/>
      <c r="F52" s="295"/>
      <c r="G52" s="57"/>
      <c r="H52" s="296" t="s">
        <v>138</v>
      </c>
      <c r="I52" s="297"/>
      <c r="J52" s="297"/>
      <c r="K52" s="297"/>
      <c r="L52" s="297"/>
      <c r="M52" s="297"/>
      <c r="N52" s="298"/>
      <c r="P52" s="227">
        <v>46219</v>
      </c>
    </row>
    <row r="53" spans="1:16" ht="13.5" x14ac:dyDescent="0.35">
      <c r="F53" s="57"/>
      <c r="G53" s="57"/>
    </row>
    <row r="54" spans="1:16" x14ac:dyDescent="0.35">
      <c r="B54" s="190" t="s">
        <v>134</v>
      </c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H50:N50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6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view="pageLayout" topLeftCell="A4" zoomScaleNormal="85" zoomScaleSheetLayoutView="80" workbookViewId="0">
      <selection activeCell="B5" sqref="B5:K9"/>
    </sheetView>
  </sheetViews>
  <sheetFormatPr defaultColWidth="9.1328125" defaultRowHeight="12.75" x14ac:dyDescent="0.35"/>
  <cols>
    <col min="1" max="1" width="31.73046875" style="1" customWidth="1"/>
    <col min="2" max="2" width="8.73046875" style="28" customWidth="1"/>
    <col min="3" max="3" width="1.73046875" style="1" customWidth="1"/>
    <col min="4" max="4" width="15.3984375" style="1" customWidth="1"/>
    <col min="5" max="5" width="1.59765625" style="1" customWidth="1"/>
    <col min="6" max="6" width="15.3984375" style="1" customWidth="1"/>
    <col min="7" max="7" width="1.3984375" style="1" customWidth="1"/>
    <col min="8" max="8" width="15.3984375" style="1" customWidth="1"/>
    <col min="9" max="9" width="1.59765625" style="1" customWidth="1"/>
    <col min="10" max="11" width="14.73046875" style="1" customWidth="1"/>
    <col min="12" max="16384" width="9.1328125" style="1"/>
  </cols>
  <sheetData>
    <row r="1" spans="1:12" ht="27.75" customHeight="1" x14ac:dyDescent="0.35">
      <c r="B1" s="241" t="str">
        <f>'R&amp;P Accounts'!B2</f>
        <v>Senatus Populusque Dumbarton</v>
      </c>
      <c r="C1" s="241"/>
      <c r="D1" s="241"/>
      <c r="E1" s="241"/>
      <c r="F1" s="241"/>
      <c r="G1" s="241"/>
      <c r="H1" s="241"/>
      <c r="I1" s="241"/>
      <c r="J1" s="241"/>
      <c r="K1" s="244" t="str">
        <f>'R&amp;P Accounts'!L2</f>
        <v>SC 053785</v>
      </c>
      <c r="L1" s="244"/>
    </row>
    <row r="2" spans="1:12" ht="10.5" customHeight="1" x14ac:dyDescent="0.35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</row>
    <row r="3" spans="1:12" s="40" customFormat="1" ht="26.25" customHeight="1" x14ac:dyDescent="0.35">
      <c r="A3" s="208" t="s">
        <v>110</v>
      </c>
      <c r="B3" s="207"/>
      <c r="C3" s="208"/>
      <c r="D3" s="208"/>
      <c r="E3" s="208"/>
      <c r="F3" s="208"/>
      <c r="G3" s="245"/>
      <c r="H3" s="245"/>
      <c r="I3" s="245"/>
      <c r="J3" s="245"/>
      <c r="K3" s="216"/>
    </row>
    <row r="4" spans="1:12" ht="15" customHeight="1" x14ac:dyDescent="0.3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</row>
    <row r="5" spans="1:12" ht="20.100000000000001" customHeight="1" x14ac:dyDescent="0.35">
      <c r="A5" s="316" t="s">
        <v>112</v>
      </c>
      <c r="B5" s="332" t="s">
        <v>140</v>
      </c>
      <c r="C5" s="333"/>
      <c r="D5" s="333"/>
      <c r="E5" s="333"/>
      <c r="F5" s="333"/>
      <c r="G5" s="333"/>
      <c r="H5" s="333"/>
      <c r="I5" s="333"/>
      <c r="J5" s="333"/>
      <c r="K5" s="334"/>
    </row>
    <row r="6" spans="1:12" ht="20.100000000000001" customHeight="1" x14ac:dyDescent="0.35">
      <c r="A6" s="317"/>
      <c r="B6" s="335"/>
      <c r="C6" s="336"/>
      <c r="D6" s="336"/>
      <c r="E6" s="336"/>
      <c r="F6" s="336"/>
      <c r="G6" s="336"/>
      <c r="H6" s="336"/>
      <c r="I6" s="336"/>
      <c r="J6" s="336"/>
      <c r="K6" s="337"/>
    </row>
    <row r="7" spans="1:12" ht="29.25" customHeight="1" x14ac:dyDescent="0.35">
      <c r="A7" s="317"/>
      <c r="B7" s="335"/>
      <c r="C7" s="336"/>
      <c r="D7" s="336"/>
      <c r="E7" s="336"/>
      <c r="F7" s="336"/>
      <c r="G7" s="336"/>
      <c r="H7" s="336"/>
      <c r="I7" s="336"/>
      <c r="J7" s="336"/>
      <c r="K7" s="337"/>
    </row>
    <row r="8" spans="1:12" ht="41.25" customHeight="1" x14ac:dyDescent="0.35">
      <c r="A8" s="317"/>
      <c r="B8" s="335"/>
      <c r="C8" s="336"/>
      <c r="D8" s="336"/>
      <c r="E8" s="336"/>
      <c r="F8" s="336"/>
      <c r="G8" s="336"/>
      <c r="H8" s="336"/>
      <c r="I8" s="336"/>
      <c r="J8" s="336"/>
      <c r="K8" s="337"/>
    </row>
    <row r="9" spans="1:12" ht="64.5" customHeight="1" x14ac:dyDescent="0.35">
      <c r="A9" s="317"/>
      <c r="B9" s="338"/>
      <c r="C9" s="339"/>
      <c r="D9" s="339"/>
      <c r="E9" s="339"/>
      <c r="F9" s="339"/>
      <c r="G9" s="339"/>
      <c r="H9" s="339"/>
      <c r="I9" s="339"/>
      <c r="J9" s="339"/>
      <c r="K9" s="340"/>
    </row>
    <row r="10" spans="1:12" x14ac:dyDescent="0.35">
      <c r="A10" s="271"/>
      <c r="B10" s="271"/>
      <c r="C10" s="271"/>
      <c r="D10" s="271"/>
      <c r="E10" s="271"/>
      <c r="F10" s="271"/>
      <c r="G10" s="271"/>
      <c r="H10" s="271"/>
      <c r="I10" s="271"/>
      <c r="J10" s="271"/>
      <c r="K10" s="271"/>
    </row>
    <row r="11" spans="1:12" ht="27" customHeight="1" x14ac:dyDescent="0.35">
      <c r="B11" s="304" t="s">
        <v>49</v>
      </c>
      <c r="C11" s="304"/>
      <c r="D11" s="304"/>
      <c r="E11" s="304"/>
      <c r="F11" s="304"/>
      <c r="G11" s="12"/>
      <c r="H11" s="17" t="s">
        <v>48</v>
      </c>
      <c r="I11" s="12"/>
      <c r="J11" s="17" t="s">
        <v>89</v>
      </c>
      <c r="K11" s="17" t="s">
        <v>47</v>
      </c>
    </row>
    <row r="12" spans="1:12" ht="20.100000000000001" customHeight="1" x14ac:dyDescent="0.4">
      <c r="A12" s="316" t="s">
        <v>58</v>
      </c>
      <c r="B12" s="318"/>
      <c r="C12" s="319"/>
      <c r="D12" s="319"/>
      <c r="E12" s="319"/>
      <c r="F12" s="320"/>
      <c r="G12" s="18"/>
      <c r="H12" s="155"/>
      <c r="I12" s="156"/>
      <c r="J12" s="157"/>
      <c r="K12" s="158"/>
    </row>
    <row r="13" spans="1:12" ht="20.100000000000001" customHeight="1" x14ac:dyDescent="0.4">
      <c r="A13" s="317"/>
      <c r="B13" s="318"/>
      <c r="C13" s="319"/>
      <c r="D13" s="319"/>
      <c r="E13" s="319"/>
      <c r="F13" s="320"/>
      <c r="G13" s="18"/>
      <c r="H13" s="155"/>
      <c r="I13" s="156"/>
      <c r="J13" s="157"/>
      <c r="K13" s="158"/>
    </row>
    <row r="14" spans="1:12" ht="20.100000000000001" customHeight="1" x14ac:dyDescent="0.4">
      <c r="A14" s="317"/>
      <c r="B14" s="318"/>
      <c r="C14" s="319"/>
      <c r="D14" s="319"/>
      <c r="E14" s="319"/>
      <c r="F14" s="320"/>
      <c r="G14" s="18"/>
      <c r="H14" s="155"/>
      <c r="I14" s="156"/>
      <c r="J14" s="157"/>
      <c r="K14" s="158"/>
    </row>
    <row r="15" spans="1:12" ht="20.100000000000001" customHeight="1" x14ac:dyDescent="0.4">
      <c r="A15" s="317"/>
      <c r="B15" s="318"/>
      <c r="C15" s="319"/>
      <c r="D15" s="319"/>
      <c r="E15" s="319"/>
      <c r="F15" s="320"/>
      <c r="G15" s="18"/>
      <c r="H15" s="155"/>
      <c r="I15" s="156"/>
      <c r="J15" s="157"/>
      <c r="K15" s="158"/>
    </row>
    <row r="16" spans="1:12" ht="20.100000000000001" customHeight="1" x14ac:dyDescent="0.4">
      <c r="A16" s="317"/>
      <c r="B16" s="321"/>
      <c r="C16" s="322"/>
      <c r="D16" s="322"/>
      <c r="E16" s="322"/>
      <c r="F16" s="323"/>
      <c r="G16" s="18"/>
      <c r="H16" s="155"/>
      <c r="I16" s="156"/>
      <c r="J16" s="157"/>
      <c r="K16" s="159"/>
    </row>
    <row r="17" spans="1:11" ht="20.25" customHeight="1" x14ac:dyDescent="0.4">
      <c r="A17" s="12"/>
      <c r="B17" s="325" t="s">
        <v>83</v>
      </c>
      <c r="C17" s="325"/>
      <c r="D17" s="325"/>
      <c r="E17" s="325"/>
      <c r="F17" s="325"/>
      <c r="G17" s="325"/>
      <c r="H17" s="325"/>
      <c r="I17" s="325"/>
      <c r="J17" s="325"/>
      <c r="K17" s="175">
        <f>SUM(K12:K16)</f>
        <v>0</v>
      </c>
    </row>
    <row r="18" spans="1:11" ht="15.75" customHeight="1" x14ac:dyDescent="0.3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35">
      <c r="A19" s="52" t="s">
        <v>59</v>
      </c>
      <c r="B19" s="326" t="s">
        <v>116</v>
      </c>
      <c r="C19" s="327"/>
      <c r="D19" s="327"/>
      <c r="E19" s="327"/>
      <c r="F19" s="327"/>
      <c r="G19" s="327"/>
      <c r="H19" s="327"/>
      <c r="I19" s="327"/>
      <c r="J19" s="328"/>
      <c r="K19" s="302" t="s">
        <v>139</v>
      </c>
    </row>
    <row r="20" spans="1:11" ht="17.25" customHeight="1" x14ac:dyDescent="0.35">
      <c r="A20" s="16"/>
      <c r="B20" s="329"/>
      <c r="C20" s="330"/>
      <c r="D20" s="330"/>
      <c r="E20" s="330"/>
      <c r="F20" s="330"/>
      <c r="G20" s="330"/>
      <c r="H20" s="330"/>
      <c r="I20" s="330"/>
      <c r="J20" s="331"/>
      <c r="K20" s="303"/>
    </row>
    <row r="21" spans="1:11" ht="12.75" customHeight="1" x14ac:dyDescent="0.35">
      <c r="A21" s="271"/>
      <c r="B21" s="271"/>
      <c r="C21" s="271"/>
      <c r="D21" s="271"/>
      <c r="E21" s="271"/>
      <c r="F21" s="271"/>
      <c r="G21" s="271"/>
      <c r="H21" s="271"/>
      <c r="I21" s="271"/>
      <c r="J21" s="271"/>
      <c r="K21" s="271"/>
    </row>
    <row r="22" spans="1:11" ht="27" customHeight="1" x14ac:dyDescent="0.35">
      <c r="B22" s="304" t="s">
        <v>50</v>
      </c>
      <c r="C22" s="304"/>
      <c r="D22" s="304"/>
      <c r="E22" s="304"/>
      <c r="F22" s="304"/>
      <c r="G22" s="304"/>
      <c r="H22" s="304"/>
      <c r="I22" s="304"/>
      <c r="J22" s="304"/>
      <c r="K22" s="17" t="s">
        <v>47</v>
      </c>
    </row>
    <row r="23" spans="1:11" ht="19.5" customHeight="1" x14ac:dyDescent="0.35">
      <c r="A23" s="316" t="s">
        <v>60</v>
      </c>
      <c r="B23" s="318"/>
      <c r="C23" s="319"/>
      <c r="D23" s="319"/>
      <c r="E23" s="319"/>
      <c r="F23" s="319"/>
      <c r="G23" s="319"/>
      <c r="H23" s="319"/>
      <c r="I23" s="319"/>
      <c r="J23" s="320"/>
      <c r="K23" s="77"/>
    </row>
    <row r="24" spans="1:11" ht="20.100000000000001" customHeight="1" x14ac:dyDescent="0.35">
      <c r="A24" s="317"/>
      <c r="B24" s="318"/>
      <c r="C24" s="319"/>
      <c r="D24" s="319"/>
      <c r="E24" s="319"/>
      <c r="F24" s="319"/>
      <c r="G24" s="319"/>
      <c r="H24" s="319"/>
      <c r="I24" s="319"/>
      <c r="J24" s="320"/>
      <c r="K24" s="77"/>
    </row>
    <row r="25" spans="1:11" ht="20.100000000000001" customHeight="1" x14ac:dyDescent="0.35">
      <c r="A25" s="317"/>
      <c r="B25" s="318"/>
      <c r="C25" s="319"/>
      <c r="D25" s="319"/>
      <c r="E25" s="319"/>
      <c r="F25" s="319"/>
      <c r="G25" s="319"/>
      <c r="H25" s="319"/>
      <c r="I25" s="319"/>
      <c r="J25" s="320"/>
      <c r="K25" s="77"/>
    </row>
    <row r="26" spans="1:11" ht="20.100000000000001" customHeight="1" x14ac:dyDescent="0.35">
      <c r="A26" s="317"/>
      <c r="B26" s="318"/>
      <c r="C26" s="319"/>
      <c r="D26" s="319"/>
      <c r="E26" s="319"/>
      <c r="F26" s="319"/>
      <c r="G26" s="319"/>
      <c r="H26" s="319"/>
      <c r="I26" s="319"/>
      <c r="J26" s="320"/>
      <c r="K26" s="77"/>
    </row>
    <row r="27" spans="1:11" ht="20.100000000000001" customHeight="1" x14ac:dyDescent="0.35">
      <c r="A27" s="317"/>
      <c r="B27" s="321"/>
      <c r="C27" s="322"/>
      <c r="D27" s="322"/>
      <c r="E27" s="322"/>
      <c r="F27" s="322"/>
      <c r="G27" s="322"/>
      <c r="H27" s="322"/>
      <c r="I27" s="322"/>
      <c r="J27" s="323"/>
      <c r="K27" s="77"/>
    </row>
    <row r="28" spans="1:11" x14ac:dyDescent="0.35">
      <c r="A28" s="271"/>
      <c r="B28" s="271"/>
      <c r="C28" s="271"/>
      <c r="D28" s="271"/>
      <c r="E28" s="271"/>
      <c r="F28" s="271"/>
      <c r="G28" s="271"/>
      <c r="H28" s="271"/>
      <c r="I28" s="271"/>
      <c r="J28" s="271"/>
      <c r="K28" s="271"/>
    </row>
    <row r="29" spans="1:11" ht="20.100000000000001" customHeight="1" x14ac:dyDescent="0.35">
      <c r="A29" s="52" t="s">
        <v>61</v>
      </c>
      <c r="B29" s="326" t="s">
        <v>117</v>
      </c>
      <c r="C29" s="327"/>
      <c r="D29" s="327"/>
      <c r="E29" s="327"/>
      <c r="F29" s="327"/>
      <c r="G29" s="327"/>
      <c r="H29" s="327"/>
      <c r="I29" s="327"/>
      <c r="J29" s="328"/>
      <c r="K29" s="341" t="s">
        <v>139</v>
      </c>
    </row>
    <row r="30" spans="1:11" ht="17.25" customHeight="1" x14ac:dyDescent="0.35">
      <c r="A30" s="16"/>
      <c r="B30" s="329"/>
      <c r="C30" s="330"/>
      <c r="D30" s="330"/>
      <c r="E30" s="330"/>
      <c r="F30" s="330"/>
      <c r="G30" s="330"/>
      <c r="H30" s="330"/>
      <c r="I30" s="330"/>
      <c r="J30" s="331"/>
      <c r="K30" s="342"/>
    </row>
    <row r="31" spans="1:11" ht="12.75" customHeight="1" x14ac:dyDescent="0.35">
      <c r="A31" s="271"/>
      <c r="B31" s="271"/>
      <c r="C31" s="271"/>
      <c r="D31" s="271"/>
      <c r="E31" s="271"/>
      <c r="F31" s="271"/>
      <c r="G31" s="271"/>
      <c r="H31" s="271"/>
      <c r="I31" s="271"/>
      <c r="J31" s="271"/>
      <c r="K31" s="271"/>
    </row>
    <row r="32" spans="1:11" ht="27" customHeight="1" x14ac:dyDescent="0.35">
      <c r="A32" s="243"/>
      <c r="B32" s="243"/>
      <c r="C32" s="243"/>
      <c r="D32" s="243"/>
      <c r="E32" s="243"/>
      <c r="F32" s="243"/>
      <c r="G32" s="243"/>
      <c r="H32" s="243"/>
      <c r="I32" s="12"/>
      <c r="J32" s="17" t="s">
        <v>82</v>
      </c>
      <c r="K32" s="17" t="s">
        <v>47</v>
      </c>
    </row>
    <row r="33" spans="1:11" ht="20.100000000000001" customHeight="1" x14ac:dyDescent="0.35">
      <c r="A33" s="316" t="s">
        <v>62</v>
      </c>
      <c r="B33" s="318"/>
      <c r="C33" s="319"/>
      <c r="D33" s="319"/>
      <c r="E33" s="319"/>
      <c r="F33" s="319"/>
      <c r="G33" s="319"/>
      <c r="H33" s="320"/>
      <c r="I33" s="18"/>
      <c r="J33" s="77"/>
      <c r="K33" s="77"/>
    </row>
    <row r="34" spans="1:11" ht="20.100000000000001" customHeight="1" x14ac:dyDescent="0.35">
      <c r="A34" s="317"/>
      <c r="B34" s="318"/>
      <c r="C34" s="319"/>
      <c r="D34" s="319"/>
      <c r="E34" s="319"/>
      <c r="F34" s="319"/>
      <c r="G34" s="319"/>
      <c r="H34" s="320"/>
      <c r="I34" s="18"/>
      <c r="J34" s="77"/>
      <c r="K34" s="77"/>
    </row>
    <row r="35" spans="1:11" ht="20.100000000000001" customHeight="1" x14ac:dyDescent="0.35">
      <c r="A35" s="317"/>
      <c r="B35" s="318"/>
      <c r="C35" s="319"/>
      <c r="D35" s="319"/>
      <c r="E35" s="319"/>
      <c r="F35" s="319"/>
      <c r="G35" s="319"/>
      <c r="H35" s="320"/>
      <c r="I35" s="18"/>
      <c r="J35" s="77"/>
      <c r="K35" s="77"/>
    </row>
    <row r="36" spans="1:11" ht="20.100000000000001" customHeight="1" x14ac:dyDescent="0.35">
      <c r="A36" s="317"/>
      <c r="B36" s="318"/>
      <c r="C36" s="319"/>
      <c r="D36" s="319"/>
      <c r="E36" s="319"/>
      <c r="F36" s="319"/>
      <c r="G36" s="319"/>
      <c r="H36" s="320"/>
      <c r="I36" s="18"/>
      <c r="J36" s="77"/>
      <c r="K36" s="77"/>
    </row>
    <row r="37" spans="1:11" ht="20.100000000000001" customHeight="1" x14ac:dyDescent="0.35">
      <c r="A37" s="317"/>
      <c r="B37" s="321"/>
      <c r="C37" s="322"/>
      <c r="D37" s="322"/>
      <c r="E37" s="322"/>
      <c r="F37" s="322"/>
      <c r="G37" s="322"/>
      <c r="H37" s="323"/>
      <c r="I37" s="18"/>
      <c r="J37" s="77"/>
      <c r="K37" s="77"/>
    </row>
    <row r="38" spans="1:11" x14ac:dyDescent="0.35">
      <c r="A38" s="271"/>
      <c r="B38" s="271"/>
      <c r="C38" s="271"/>
      <c r="D38" s="271"/>
      <c r="E38" s="271"/>
      <c r="F38" s="271"/>
      <c r="G38" s="271"/>
      <c r="H38" s="271"/>
      <c r="I38" s="271"/>
      <c r="J38" s="271"/>
      <c r="K38" s="271"/>
    </row>
    <row r="39" spans="1:11" ht="34.9" x14ac:dyDescent="0.4">
      <c r="B39" s="324" t="s">
        <v>51</v>
      </c>
      <c r="C39" s="324"/>
      <c r="D39" s="324"/>
      <c r="E39" s="12"/>
      <c r="F39" s="324" t="s">
        <v>57</v>
      </c>
      <c r="G39" s="324"/>
      <c r="H39" s="324"/>
      <c r="I39" s="12"/>
      <c r="J39" s="17" t="s">
        <v>52</v>
      </c>
      <c r="K39" s="17" t="s">
        <v>53</v>
      </c>
    </row>
    <row r="40" spans="1:11" ht="20.100000000000001" customHeight="1" x14ac:dyDescent="0.35">
      <c r="A40" s="316" t="s">
        <v>63</v>
      </c>
      <c r="B40" s="318"/>
      <c r="C40" s="319"/>
      <c r="D40" s="320"/>
      <c r="E40" s="78"/>
      <c r="F40" s="299"/>
      <c r="G40" s="300"/>
      <c r="H40" s="301"/>
      <c r="I40" s="18"/>
      <c r="J40" s="77"/>
      <c r="K40" s="77"/>
    </row>
    <row r="41" spans="1:11" ht="20.100000000000001" customHeight="1" x14ac:dyDescent="0.35">
      <c r="A41" s="317"/>
      <c r="B41" s="321"/>
      <c r="C41" s="322"/>
      <c r="D41" s="323"/>
      <c r="E41" s="78"/>
      <c r="F41" s="299"/>
      <c r="G41" s="300"/>
      <c r="H41" s="301"/>
      <c r="I41" s="18"/>
      <c r="J41" s="77"/>
      <c r="K41" s="77"/>
    </row>
    <row r="42" spans="1:11" ht="20.100000000000001" customHeight="1" x14ac:dyDescent="0.35">
      <c r="A42" s="317"/>
      <c r="B42" s="318"/>
      <c r="C42" s="319"/>
      <c r="D42" s="320"/>
      <c r="E42" s="78"/>
      <c r="F42" s="299"/>
      <c r="G42" s="300"/>
      <c r="H42" s="301"/>
      <c r="I42" s="18"/>
      <c r="J42" s="77"/>
      <c r="K42" s="77"/>
    </row>
    <row r="43" spans="1:11" ht="20.100000000000001" customHeight="1" x14ac:dyDescent="0.35">
      <c r="A43" s="317"/>
      <c r="B43" s="318"/>
      <c r="C43" s="319"/>
      <c r="D43" s="320"/>
      <c r="E43" s="78"/>
      <c r="F43" s="299"/>
      <c r="G43" s="300"/>
      <c r="H43" s="301"/>
      <c r="I43" s="18"/>
      <c r="J43" s="77"/>
      <c r="K43" s="77"/>
    </row>
    <row r="44" spans="1:11" ht="20.100000000000001" customHeight="1" x14ac:dyDescent="0.35">
      <c r="A44" s="317"/>
      <c r="B44" s="321"/>
      <c r="C44" s="322"/>
      <c r="D44" s="323"/>
      <c r="E44" s="78"/>
      <c r="F44" s="299"/>
      <c r="G44" s="300"/>
      <c r="H44" s="301"/>
      <c r="I44" s="18"/>
      <c r="J44" s="77"/>
      <c r="K44" s="77"/>
    </row>
    <row r="45" spans="1:11" x14ac:dyDescent="0.35">
      <c r="A45" s="243"/>
      <c r="B45" s="315"/>
      <c r="C45" s="315"/>
      <c r="D45" s="315"/>
      <c r="E45" s="315"/>
      <c r="F45" s="315"/>
      <c r="G45" s="315"/>
      <c r="H45" s="315"/>
      <c r="I45" s="315"/>
      <c r="J45" s="315"/>
      <c r="K45" s="315"/>
    </row>
    <row r="46" spans="1:11" ht="7.9" customHeight="1" x14ac:dyDescent="0.35">
      <c r="A46" s="305" t="s">
        <v>64</v>
      </c>
      <c r="B46" s="306"/>
      <c r="C46" s="307"/>
      <c r="D46" s="307"/>
      <c r="E46" s="307"/>
      <c r="F46" s="307"/>
      <c r="G46" s="307"/>
      <c r="H46" s="307"/>
      <c r="I46" s="307"/>
      <c r="J46" s="307"/>
      <c r="K46" s="308"/>
    </row>
    <row r="47" spans="1:11" ht="7.9" customHeight="1" x14ac:dyDescent="0.35">
      <c r="A47" s="305"/>
      <c r="B47" s="309"/>
      <c r="C47" s="310"/>
      <c r="D47" s="310"/>
      <c r="E47" s="310"/>
      <c r="F47" s="310"/>
      <c r="G47" s="310"/>
      <c r="H47" s="310"/>
      <c r="I47" s="310"/>
      <c r="J47" s="310"/>
      <c r="K47" s="311"/>
    </row>
    <row r="48" spans="1:11" ht="7.9" customHeight="1" x14ac:dyDescent="0.35">
      <c r="A48" s="305"/>
      <c r="B48" s="309"/>
      <c r="C48" s="310"/>
      <c r="D48" s="310"/>
      <c r="E48" s="310"/>
      <c r="F48" s="310"/>
      <c r="G48" s="310"/>
      <c r="H48" s="310"/>
      <c r="I48" s="310"/>
      <c r="J48" s="310"/>
      <c r="K48" s="311"/>
    </row>
    <row r="49" spans="1:11" ht="7.9" customHeight="1" x14ac:dyDescent="0.35">
      <c r="A49" s="305"/>
      <c r="B49" s="309"/>
      <c r="C49" s="310"/>
      <c r="D49" s="310"/>
      <c r="E49" s="310"/>
      <c r="F49" s="310"/>
      <c r="G49" s="310"/>
      <c r="H49" s="310"/>
      <c r="I49" s="310"/>
      <c r="J49" s="310"/>
      <c r="K49" s="311"/>
    </row>
    <row r="50" spans="1:11" ht="7.9" customHeight="1" x14ac:dyDescent="0.35">
      <c r="A50" s="305"/>
      <c r="B50" s="309"/>
      <c r="C50" s="310"/>
      <c r="D50" s="310"/>
      <c r="E50" s="310"/>
      <c r="F50" s="310"/>
      <c r="G50" s="310"/>
      <c r="H50" s="310"/>
      <c r="I50" s="310"/>
      <c r="J50" s="310"/>
      <c r="K50" s="311"/>
    </row>
    <row r="51" spans="1:11" ht="7.9" customHeight="1" x14ac:dyDescent="0.35">
      <c r="A51" s="305"/>
      <c r="B51" s="309"/>
      <c r="C51" s="310"/>
      <c r="D51" s="310"/>
      <c r="E51" s="310"/>
      <c r="F51" s="310"/>
      <c r="G51" s="310"/>
      <c r="H51" s="310"/>
      <c r="I51" s="310"/>
      <c r="J51" s="310"/>
      <c r="K51" s="311"/>
    </row>
    <row r="52" spans="1:11" ht="7.9" customHeight="1" x14ac:dyDescent="0.35">
      <c r="A52" s="305"/>
      <c r="B52" s="309"/>
      <c r="C52" s="310"/>
      <c r="D52" s="310"/>
      <c r="E52" s="310"/>
      <c r="F52" s="310"/>
      <c r="G52" s="310"/>
      <c r="H52" s="310"/>
      <c r="I52" s="310"/>
      <c r="J52" s="310"/>
      <c r="K52" s="311"/>
    </row>
    <row r="53" spans="1:11" ht="7.9" customHeight="1" x14ac:dyDescent="0.35">
      <c r="A53" s="305"/>
      <c r="B53" s="309"/>
      <c r="C53" s="310"/>
      <c r="D53" s="310"/>
      <c r="E53" s="310"/>
      <c r="F53" s="310"/>
      <c r="G53" s="310"/>
      <c r="H53" s="310"/>
      <c r="I53" s="310"/>
      <c r="J53" s="310"/>
      <c r="K53" s="311"/>
    </row>
    <row r="54" spans="1:11" ht="7.9" customHeight="1" x14ac:dyDescent="0.35">
      <c r="A54" s="305"/>
      <c r="B54" s="309"/>
      <c r="C54" s="310"/>
      <c r="D54" s="310"/>
      <c r="E54" s="310"/>
      <c r="F54" s="310"/>
      <c r="G54" s="310"/>
      <c r="H54" s="310"/>
      <c r="I54" s="310"/>
      <c r="J54" s="310"/>
      <c r="K54" s="311"/>
    </row>
    <row r="55" spans="1:11" ht="7.9" customHeight="1" x14ac:dyDescent="0.35">
      <c r="A55" s="305"/>
      <c r="B55" s="312"/>
      <c r="C55" s="313"/>
      <c r="D55" s="313"/>
      <c r="E55" s="313"/>
      <c r="F55" s="313"/>
      <c r="G55" s="313"/>
      <c r="H55" s="313"/>
      <c r="I55" s="313"/>
      <c r="J55" s="313"/>
      <c r="K55" s="314"/>
    </row>
    <row r="56" spans="1:11" x14ac:dyDescent="0.35">
      <c r="B56" s="44"/>
    </row>
  </sheetData>
  <mergeCells count="54"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</mergeCells>
  <phoneticPr fontId="14" type="noConversion"/>
  <pageMargins left="0.35433070866141736" right="0.31496062992125984" top="0.47244094488188981" bottom="0.4" header="0.47244094488188981" footer="0.2"/>
  <pageSetup paperSize="9" scale="74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view="pageLayout" zoomScale="83" zoomScaleNormal="80" zoomScalePageLayoutView="83" workbookViewId="0">
      <selection activeCell="C22" sqref="C22"/>
    </sheetView>
  </sheetViews>
  <sheetFormatPr defaultColWidth="9.1328125" defaultRowHeight="12.75" x14ac:dyDescent="0.35"/>
  <cols>
    <col min="1" max="1" width="44.86328125" style="1" customWidth="1"/>
    <col min="2" max="2" width="1.59765625" style="1" customWidth="1"/>
    <col min="3" max="3" width="15.3984375" style="28" customWidth="1"/>
    <col min="4" max="4" width="1.73046875" style="1" customWidth="1"/>
    <col min="5" max="5" width="15.3984375" style="1" customWidth="1"/>
    <col min="6" max="6" width="1.59765625" style="1" customWidth="1"/>
    <col min="7" max="7" width="15.3984375" style="1" customWidth="1"/>
    <col min="8" max="8" width="1.3984375" style="1" customWidth="1"/>
    <col min="9" max="9" width="15.3984375" style="1" customWidth="1"/>
    <col min="10" max="10" width="1.59765625" style="1" customWidth="1"/>
    <col min="11" max="11" width="14.73046875" style="1" customWidth="1"/>
    <col min="12" max="12" width="1.73046875" style="1" customWidth="1"/>
    <col min="13" max="13" width="14.73046875" style="1" customWidth="1"/>
    <col min="14" max="16384" width="9.1328125" style="1"/>
  </cols>
  <sheetData>
    <row r="1" spans="1:14" ht="27.75" customHeight="1" x14ac:dyDescent="0.35">
      <c r="C1" s="241" t="str">
        <f>'R&amp;P Accounts'!B2</f>
        <v>Senatus Populusque Dumbarton</v>
      </c>
      <c r="D1" s="241"/>
      <c r="E1" s="241"/>
      <c r="F1" s="241"/>
      <c r="G1" s="241"/>
      <c r="H1" s="241"/>
      <c r="I1" s="241"/>
      <c r="J1" s="241"/>
      <c r="K1" s="241"/>
      <c r="M1" s="244" t="str">
        <f>'R&amp;P Accounts'!L2</f>
        <v>SC 053785</v>
      </c>
      <c r="N1" s="244"/>
    </row>
    <row r="2" spans="1:14" ht="10.5" customHeight="1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4" s="40" customFormat="1" ht="26.25" customHeight="1" x14ac:dyDescent="0.35">
      <c r="A3" s="208" t="s">
        <v>113</v>
      </c>
      <c r="B3" s="208"/>
      <c r="C3" s="207"/>
      <c r="D3" s="208"/>
      <c r="E3" s="208"/>
      <c r="F3" s="208"/>
      <c r="G3" s="208"/>
      <c r="H3" s="215"/>
      <c r="I3" s="215"/>
      <c r="J3" s="215"/>
      <c r="K3" s="215"/>
      <c r="L3" s="216"/>
      <c r="M3" s="210"/>
    </row>
    <row r="4" spans="1:14" ht="15" customHeight="1" x14ac:dyDescent="0.3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</row>
    <row r="5" spans="1:14" ht="20.100000000000001" customHeight="1" x14ac:dyDescent="0.35">
      <c r="A5" s="242" t="s">
        <v>130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</row>
    <row r="6" spans="1:14" ht="20.100000000000001" customHeight="1" x14ac:dyDescent="0.35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4" ht="20.100000000000001" customHeight="1" x14ac:dyDescent="0.35">
      <c r="A7" s="52" t="s">
        <v>121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4" ht="40.5" customHeight="1" x14ac:dyDescent="0.35">
      <c r="C8" s="64" t="s">
        <v>2</v>
      </c>
      <c r="D8" s="15"/>
      <c r="E8" s="64" t="s">
        <v>3</v>
      </c>
      <c r="F8" s="69"/>
      <c r="G8" s="64" t="s">
        <v>79</v>
      </c>
      <c r="H8" s="69"/>
      <c r="I8" s="64" t="s">
        <v>81</v>
      </c>
      <c r="J8" s="69"/>
      <c r="K8" s="64" t="s">
        <v>75</v>
      </c>
      <c r="L8" s="69"/>
      <c r="M8" s="64" t="s">
        <v>76</v>
      </c>
    </row>
    <row r="9" spans="1:14" ht="20.100000000000001" customHeight="1" x14ac:dyDescent="0.35">
      <c r="A9" s="61"/>
      <c r="B9" s="61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4">
      <c r="A10" s="85"/>
      <c r="B10" s="18"/>
      <c r="C10" s="105"/>
      <c r="D10" s="106"/>
      <c r="E10" s="105"/>
      <c r="F10" s="106"/>
      <c r="G10" s="105"/>
      <c r="H10" s="108"/>
      <c r="I10" s="105"/>
      <c r="J10" s="108"/>
      <c r="K10" s="105">
        <f>SUM(C10:I10)</f>
        <v>0</v>
      </c>
      <c r="L10" s="106"/>
      <c r="M10" s="109"/>
    </row>
    <row r="11" spans="1:14" ht="16.5" customHeight="1" x14ac:dyDescent="0.4">
      <c r="A11" s="85"/>
      <c r="B11" s="18"/>
      <c r="C11" s="105"/>
      <c r="D11" s="106"/>
      <c r="E11" s="105"/>
      <c r="F11" s="106"/>
      <c r="G11" s="105"/>
      <c r="H11" s="108"/>
      <c r="I11" s="105"/>
      <c r="J11" s="108"/>
      <c r="K11" s="105">
        <f>SUM(C11:I11)</f>
        <v>0</v>
      </c>
      <c r="L11" s="106"/>
      <c r="M11" s="109"/>
    </row>
    <row r="12" spans="1:14" ht="16.5" customHeight="1" x14ac:dyDescent="0.4">
      <c r="A12" s="85"/>
      <c r="B12" s="18"/>
      <c r="C12" s="105"/>
      <c r="D12" s="106"/>
      <c r="E12" s="105"/>
      <c r="F12" s="106"/>
      <c r="G12" s="105"/>
      <c r="H12" s="108"/>
      <c r="I12" s="105"/>
      <c r="J12" s="108"/>
      <c r="K12" s="105">
        <f>SUM(C12:I12)</f>
        <v>0</v>
      </c>
      <c r="L12" s="106"/>
      <c r="M12" s="109"/>
    </row>
    <row r="13" spans="1:14" ht="16.5" customHeight="1" x14ac:dyDescent="0.4">
      <c r="A13" s="86"/>
      <c r="B13" s="80"/>
      <c r="C13" s="107"/>
      <c r="D13" s="106"/>
      <c r="E13" s="105"/>
      <c r="F13" s="106"/>
      <c r="G13" s="105"/>
      <c r="H13" s="106"/>
      <c r="I13" s="105"/>
      <c r="J13" s="106"/>
      <c r="K13" s="105">
        <f>SUM(C13:I13)</f>
        <v>0</v>
      </c>
      <c r="L13" s="176"/>
      <c r="M13" s="109"/>
    </row>
    <row r="14" spans="1:14" ht="20.25" customHeight="1" thickBot="1" x14ac:dyDescent="0.4">
      <c r="A14" s="82" t="s">
        <v>83</v>
      </c>
      <c r="B14" s="82"/>
      <c r="C14" s="217">
        <f>SUM(C10:C13)</f>
        <v>0</v>
      </c>
      <c r="D14" s="106"/>
      <c r="E14" s="217">
        <f>SUM(E10:E13)</f>
        <v>0</v>
      </c>
      <c r="F14" s="106"/>
      <c r="G14" s="217">
        <f>SUM(G10:G13)</f>
        <v>0</v>
      </c>
      <c r="H14" s="106"/>
      <c r="I14" s="217">
        <f>SUM(I10:I13)</f>
        <v>0</v>
      </c>
      <c r="J14" s="106"/>
      <c r="K14" s="217">
        <f>SUM(K10:K13)</f>
        <v>0</v>
      </c>
      <c r="L14" s="176"/>
      <c r="M14" s="217">
        <f>SUM(M10:M13)</f>
        <v>0</v>
      </c>
    </row>
    <row r="15" spans="1:14" ht="13.5" customHeight="1" x14ac:dyDescent="0.35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</row>
    <row r="16" spans="1:14" ht="15" customHeight="1" x14ac:dyDescent="0.35">
      <c r="A16" s="52"/>
      <c r="B16" s="52"/>
      <c r="C16" s="177">
        <f>IF('R&amp;P Accounts'!B12-'Additional notes (1)  '!C14=0,0,"reference error")</f>
        <v>0</v>
      </c>
      <c r="D16" s="177"/>
      <c r="E16" s="177">
        <f>IF('R&amp;P Accounts'!D12-'Additional notes (1)  '!E14=0,0,"reference error")</f>
        <v>0</v>
      </c>
      <c r="F16" s="177">
        <f>IF('R&amp;P Accounts'!E12-'Additional notes (1)  '!F14=0,0,"reference error")</f>
        <v>0</v>
      </c>
      <c r="G16" s="177">
        <f>IF('R&amp;P Accounts'!F12-'Additional notes (1)  '!G14=0,0,"reference error")</f>
        <v>0</v>
      </c>
      <c r="H16" s="177">
        <f>IF('R&amp;P Accounts'!G12-'Additional notes (1)  '!H14=0,0,"reference error")</f>
        <v>0</v>
      </c>
      <c r="I16" s="177">
        <f>IF('R&amp;P Accounts'!H12-'Additional notes (1)  '!I14=0,0,"reference error")</f>
        <v>0</v>
      </c>
      <c r="J16" s="177">
        <f>IF('R&amp;P Accounts'!I12-'Additional notes (1)  '!J14=0,0,"reference error")</f>
        <v>0</v>
      </c>
      <c r="K16" s="177">
        <f>IF('R&amp;P Accounts'!J12-'Additional notes (1)  '!K14=0,0,"reference error")</f>
        <v>0</v>
      </c>
      <c r="L16" s="177">
        <f>IF('R&amp;P Accounts'!K12-'Additional notes (1)  '!L14=0,0,"reference error")</f>
        <v>0</v>
      </c>
      <c r="M16" s="177">
        <f>IF('R&amp;P Accounts'!L12-'Additional notes (1)  '!M14=0,0,"reference error")</f>
        <v>0</v>
      </c>
    </row>
    <row r="17" spans="1:13" ht="13.5" customHeight="1" x14ac:dyDescent="0.3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</row>
    <row r="18" spans="1:13" ht="20.100000000000001" customHeight="1" x14ac:dyDescent="0.35">
      <c r="A18" s="242" t="s">
        <v>122</v>
      </c>
      <c r="B18" s="242"/>
      <c r="C18" s="242"/>
      <c r="D18" s="242"/>
      <c r="E18" s="242"/>
      <c r="F18" s="242"/>
      <c r="G18" s="242"/>
      <c r="H18" s="242"/>
      <c r="I18" s="242"/>
      <c r="J18" s="242"/>
      <c r="K18" s="242"/>
      <c r="L18" s="242"/>
      <c r="M18" s="242"/>
    </row>
    <row r="19" spans="1:13" ht="20.100000000000001" customHeight="1" x14ac:dyDescent="0.35">
      <c r="C19" s="64" t="s">
        <v>2</v>
      </c>
      <c r="D19" s="15"/>
      <c r="E19" s="64" t="s">
        <v>3</v>
      </c>
      <c r="F19" s="69"/>
      <c r="G19" s="64"/>
      <c r="H19" s="69"/>
      <c r="I19" s="64"/>
      <c r="J19" s="69"/>
      <c r="K19" s="64" t="s">
        <v>75</v>
      </c>
      <c r="L19" s="69"/>
      <c r="M19" s="64" t="s">
        <v>76</v>
      </c>
    </row>
    <row r="20" spans="1:13" ht="20.100000000000001" customHeight="1" x14ac:dyDescent="0.35">
      <c r="A20" s="61"/>
      <c r="B20" s="61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00000000000001" customHeight="1" x14ac:dyDescent="0.4">
      <c r="A21" s="85"/>
      <c r="B21" s="18"/>
      <c r="C21" s="105"/>
      <c r="D21" s="106"/>
      <c r="E21" s="105"/>
      <c r="F21" s="106"/>
      <c r="G21" s="106"/>
      <c r="H21" s="108"/>
      <c r="I21" s="106"/>
      <c r="J21" s="108"/>
      <c r="K21" s="105">
        <f>SUM(C21:I21)</f>
        <v>0</v>
      </c>
      <c r="L21" s="106"/>
      <c r="M21" s="109"/>
    </row>
    <row r="22" spans="1:13" ht="20.100000000000001" customHeight="1" x14ac:dyDescent="0.4">
      <c r="A22" s="85"/>
      <c r="B22" s="18"/>
      <c r="C22" s="105"/>
      <c r="D22" s="106"/>
      <c r="E22" s="105"/>
      <c r="F22" s="106"/>
      <c r="G22" s="106"/>
      <c r="H22" s="108"/>
      <c r="I22" s="106"/>
      <c r="J22" s="108"/>
      <c r="K22" s="105">
        <f>SUM(C22:I22)</f>
        <v>0</v>
      </c>
      <c r="L22" s="106"/>
      <c r="M22" s="109"/>
    </row>
    <row r="23" spans="1:13" ht="20.100000000000001" customHeight="1" x14ac:dyDescent="0.4">
      <c r="A23" s="85"/>
      <c r="B23" s="18"/>
      <c r="C23" s="105"/>
      <c r="D23" s="106"/>
      <c r="E23" s="105"/>
      <c r="F23" s="106"/>
      <c r="G23" s="106"/>
      <c r="H23" s="108"/>
      <c r="I23" s="106"/>
      <c r="J23" s="108"/>
      <c r="K23" s="105">
        <f>SUM(C23:I23)</f>
        <v>0</v>
      </c>
      <c r="L23" s="106"/>
      <c r="M23" s="109"/>
    </row>
    <row r="24" spans="1:13" ht="20.100000000000001" customHeight="1" x14ac:dyDescent="0.4">
      <c r="A24" s="86"/>
      <c r="B24" s="80"/>
      <c r="C24" s="107"/>
      <c r="D24" s="106"/>
      <c r="E24" s="105"/>
      <c r="F24" s="106"/>
      <c r="G24" s="106"/>
      <c r="H24" s="106"/>
      <c r="I24" s="106"/>
      <c r="J24" s="106"/>
      <c r="K24" s="105">
        <f>SUM(C24:I24)</f>
        <v>0</v>
      </c>
      <c r="L24" s="345"/>
      <c r="M24" s="109"/>
    </row>
    <row r="25" spans="1:13" ht="20.100000000000001" customHeight="1" thickBot="1" x14ac:dyDescent="0.4">
      <c r="A25" s="82" t="s">
        <v>83</v>
      </c>
      <c r="B25" s="82"/>
      <c r="C25" s="217">
        <f>SUM(C21:C24)</f>
        <v>0</v>
      </c>
      <c r="D25" s="106"/>
      <c r="E25" s="217">
        <f>SUM(E21:E24)</f>
        <v>0</v>
      </c>
      <c r="F25" s="106"/>
      <c r="G25" s="178"/>
      <c r="H25" s="178"/>
      <c r="I25" s="178"/>
      <c r="J25" s="106"/>
      <c r="K25" s="217">
        <f>SUM(K21:K24)</f>
        <v>0</v>
      </c>
      <c r="L25" s="345"/>
      <c r="M25" s="217">
        <f>SUM(M21:M24)</f>
        <v>0</v>
      </c>
    </row>
    <row r="26" spans="1:13" ht="12" customHeight="1" x14ac:dyDescent="0.35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</row>
    <row r="27" spans="1:13" ht="13.5" customHeight="1" x14ac:dyDescent="0.35">
      <c r="A27" s="52"/>
      <c r="B27" s="52"/>
      <c r="C27" s="177">
        <f>IF('R&amp;P Accounts'!B14-'Additional notes (1)  '!C25=0,0,"reference error")</f>
        <v>0</v>
      </c>
      <c r="D27" s="177"/>
      <c r="E27" s="177">
        <f>IF('R&amp;P Accounts'!D14-'Additional notes (1)  '!E25=0,0,"reference error")</f>
        <v>0</v>
      </c>
      <c r="F27" s="177">
        <f>IF('R&amp;P Accounts'!E14-'Additional notes (1)  '!F25=0,0,"reference error")</f>
        <v>0</v>
      </c>
      <c r="G27" s="177"/>
      <c r="H27" s="177"/>
      <c r="I27" s="177"/>
      <c r="J27" s="177">
        <f>IF('R&amp;P Accounts'!I14-'Additional notes (1)  '!J25=0,0,"reference error")</f>
        <v>0</v>
      </c>
      <c r="K27" s="177">
        <f>IF('R&amp;P Accounts'!J14-'Additional notes (1)  '!K25=0,0,"reference error")</f>
        <v>0</v>
      </c>
      <c r="L27" s="177">
        <f>IF('R&amp;P Accounts'!K14-'Additional notes (1)  '!L25=0,0,"reference error")</f>
        <v>0</v>
      </c>
      <c r="M27" s="177">
        <f>IF('R&amp;P Accounts'!L14-'Additional notes (1)  '!M25=0,0,"reference error")</f>
        <v>0</v>
      </c>
    </row>
    <row r="28" spans="1:13" ht="11.25" customHeight="1" x14ac:dyDescent="0.35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</row>
    <row r="29" spans="1:13" ht="20.100000000000001" customHeight="1" x14ac:dyDescent="0.35">
      <c r="A29" s="242" t="s">
        <v>120</v>
      </c>
      <c r="B29" s="242"/>
      <c r="C29" s="242"/>
      <c r="D29" s="242"/>
      <c r="E29" s="242"/>
      <c r="F29" s="242"/>
      <c r="G29" s="242"/>
      <c r="H29" s="242"/>
      <c r="I29" s="242"/>
      <c r="J29" s="242"/>
      <c r="K29" s="242"/>
      <c r="L29" s="242"/>
    </row>
    <row r="30" spans="1:13" ht="40.5" customHeight="1" x14ac:dyDescent="0.35">
      <c r="C30" s="64" t="s">
        <v>2</v>
      </c>
      <c r="D30" s="15"/>
      <c r="E30" s="64" t="s">
        <v>3</v>
      </c>
      <c r="F30" s="69"/>
      <c r="G30" s="64" t="s">
        <v>79</v>
      </c>
      <c r="H30" s="69"/>
      <c r="I30" s="64" t="s">
        <v>81</v>
      </c>
      <c r="J30" s="69"/>
      <c r="K30" s="64" t="s">
        <v>75</v>
      </c>
      <c r="L30" s="69"/>
      <c r="M30" s="64" t="s">
        <v>76</v>
      </c>
    </row>
    <row r="31" spans="1:13" ht="20.100000000000001" customHeight="1" x14ac:dyDescent="0.35">
      <c r="A31" s="61"/>
      <c r="B31" s="61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4">
      <c r="A32" s="85"/>
      <c r="B32" s="18"/>
      <c r="C32" s="105"/>
      <c r="D32" s="106"/>
      <c r="E32" s="105"/>
      <c r="F32" s="106"/>
      <c r="G32" s="105"/>
      <c r="H32" s="108"/>
      <c r="I32" s="105"/>
      <c r="J32" s="108"/>
      <c r="K32" s="105">
        <f>SUM(C32:I32)</f>
        <v>0</v>
      </c>
      <c r="L32" s="106"/>
      <c r="M32" s="109"/>
    </row>
    <row r="33" spans="1:13" ht="16.5" customHeight="1" x14ac:dyDescent="0.4">
      <c r="A33" s="85"/>
      <c r="B33" s="18"/>
      <c r="C33" s="105"/>
      <c r="D33" s="106"/>
      <c r="E33" s="105"/>
      <c r="F33" s="106"/>
      <c r="G33" s="105"/>
      <c r="H33" s="108"/>
      <c r="I33" s="105"/>
      <c r="J33" s="108"/>
      <c r="K33" s="105">
        <f t="shared" ref="K33:K39" si="0">SUM(C33:I33)</f>
        <v>0</v>
      </c>
      <c r="L33" s="106"/>
      <c r="M33" s="109"/>
    </row>
    <row r="34" spans="1:13" ht="16.5" customHeight="1" x14ac:dyDescent="0.4">
      <c r="A34" s="85"/>
      <c r="B34" s="18"/>
      <c r="C34" s="105"/>
      <c r="D34" s="106"/>
      <c r="E34" s="105"/>
      <c r="F34" s="106"/>
      <c r="G34" s="105"/>
      <c r="H34" s="108"/>
      <c r="I34" s="105"/>
      <c r="J34" s="108"/>
      <c r="K34" s="105">
        <f t="shared" si="0"/>
        <v>0</v>
      </c>
      <c r="L34" s="106"/>
      <c r="M34" s="109"/>
    </row>
    <row r="35" spans="1:13" ht="16.5" customHeight="1" x14ac:dyDescent="0.4">
      <c r="A35" s="85"/>
      <c r="B35" s="18"/>
      <c r="C35" s="105"/>
      <c r="D35" s="106"/>
      <c r="E35" s="105"/>
      <c r="F35" s="106"/>
      <c r="G35" s="105"/>
      <c r="H35" s="108"/>
      <c r="I35" s="105"/>
      <c r="J35" s="108"/>
      <c r="K35" s="105">
        <f t="shared" si="0"/>
        <v>0</v>
      </c>
      <c r="L35" s="106"/>
      <c r="M35" s="109"/>
    </row>
    <row r="36" spans="1:13" ht="16.5" customHeight="1" x14ac:dyDescent="0.4">
      <c r="A36" s="85"/>
      <c r="B36" s="18"/>
      <c r="C36" s="110"/>
      <c r="D36" s="108"/>
      <c r="E36" s="110"/>
      <c r="F36" s="108"/>
      <c r="G36" s="110"/>
      <c r="H36" s="108"/>
      <c r="I36" s="110"/>
      <c r="J36" s="108"/>
      <c r="K36" s="105">
        <f t="shared" si="0"/>
        <v>0</v>
      </c>
      <c r="L36" s="108"/>
      <c r="M36" s="109"/>
    </row>
    <row r="37" spans="1:13" ht="16.5" customHeight="1" x14ac:dyDescent="0.4">
      <c r="A37" s="85"/>
      <c r="B37" s="18"/>
      <c r="C37" s="110"/>
      <c r="D37" s="108"/>
      <c r="E37" s="110"/>
      <c r="F37" s="108"/>
      <c r="G37" s="110"/>
      <c r="H37" s="108"/>
      <c r="I37" s="110"/>
      <c r="J37" s="108"/>
      <c r="K37" s="105">
        <f t="shared" si="0"/>
        <v>0</v>
      </c>
      <c r="L37" s="108"/>
      <c r="M37" s="109"/>
    </row>
    <row r="38" spans="1:13" ht="16.5" customHeight="1" x14ac:dyDescent="0.4">
      <c r="A38" s="85"/>
      <c r="B38" s="18"/>
      <c r="C38" s="110"/>
      <c r="D38" s="108"/>
      <c r="E38" s="110"/>
      <c r="F38" s="108"/>
      <c r="G38" s="110"/>
      <c r="H38" s="108"/>
      <c r="I38" s="110"/>
      <c r="J38" s="108"/>
      <c r="K38" s="105">
        <f t="shared" si="0"/>
        <v>0</v>
      </c>
      <c r="L38" s="108"/>
      <c r="M38" s="109"/>
    </row>
    <row r="39" spans="1:13" ht="16.5" customHeight="1" x14ac:dyDescent="0.4">
      <c r="A39" s="86"/>
      <c r="B39" s="80"/>
      <c r="C39" s="107"/>
      <c r="D39" s="106"/>
      <c r="E39" s="105"/>
      <c r="F39" s="106"/>
      <c r="G39" s="105"/>
      <c r="H39" s="106"/>
      <c r="I39" s="105"/>
      <c r="J39" s="106"/>
      <c r="K39" s="105">
        <f t="shared" si="0"/>
        <v>0</v>
      </c>
      <c r="L39" s="345"/>
      <c r="M39" s="109"/>
    </row>
    <row r="40" spans="1:13" ht="20.25" customHeight="1" thickBot="1" x14ac:dyDescent="0.4">
      <c r="A40" s="82" t="s">
        <v>83</v>
      </c>
      <c r="B40" s="82"/>
      <c r="C40" s="217">
        <f>SUM(C32:C39)</f>
        <v>0</v>
      </c>
      <c r="D40" s="106"/>
      <c r="E40" s="217">
        <f>SUM(E32:E39)</f>
        <v>0</v>
      </c>
      <c r="F40" s="106"/>
      <c r="G40" s="217">
        <f>SUM(G32:G39)</f>
        <v>0</v>
      </c>
      <c r="H40" s="106"/>
      <c r="I40" s="217">
        <f>SUM(I32:I39)</f>
        <v>0</v>
      </c>
      <c r="J40" s="106"/>
      <c r="K40" s="217">
        <f>SUM(K32:K39)</f>
        <v>0</v>
      </c>
      <c r="L40" s="345"/>
      <c r="M40" s="217">
        <f>SUM(M32:M39)</f>
        <v>0</v>
      </c>
    </row>
    <row r="41" spans="1:13" ht="10.5" customHeight="1" x14ac:dyDescent="0.35">
      <c r="A41" s="82"/>
      <c r="B41" s="82"/>
      <c r="C41" s="103"/>
      <c r="D41" s="79"/>
      <c r="E41" s="103"/>
      <c r="F41" s="79"/>
      <c r="G41" s="103"/>
      <c r="H41" s="79"/>
      <c r="I41" s="103"/>
      <c r="J41" s="79"/>
      <c r="K41" s="103"/>
      <c r="L41" s="81"/>
      <c r="M41" s="103"/>
    </row>
    <row r="42" spans="1:13" ht="12.75" customHeight="1" x14ac:dyDescent="0.35">
      <c r="A42" s="12"/>
      <c r="B42" s="12"/>
      <c r="C42" s="50">
        <f>IF(C40-'R&amp;P Accounts'!B19=0,0,"reference error")</f>
        <v>0</v>
      </c>
      <c r="D42" s="12"/>
      <c r="E42" s="50">
        <f>IF(E40-'R&amp;P Accounts'!D19=0,0,"reference error")</f>
        <v>0</v>
      </c>
      <c r="F42" s="50"/>
      <c r="G42" s="50">
        <f>IF(G40-'R&amp;P Accounts'!F19=0,0,"reference error")</f>
        <v>0</v>
      </c>
      <c r="H42" s="50"/>
      <c r="I42" s="50">
        <f>IF(I40-'R&amp;P Accounts'!H19=0,0,"reference error")</f>
        <v>0</v>
      </c>
      <c r="J42" s="50"/>
      <c r="K42" s="50">
        <f>IF(K40-'R&amp;P Accounts'!J19=0,0,"reference error")</f>
        <v>0</v>
      </c>
      <c r="L42" s="50"/>
      <c r="M42" s="50">
        <f>IF(M40-'R&amp;P Accounts'!L19=0,0,"reference error")</f>
        <v>0</v>
      </c>
    </row>
    <row r="43" spans="1:13" ht="12.75" customHeight="1" x14ac:dyDescent="0.35">
      <c r="A43" s="12"/>
      <c r="B43" s="12"/>
      <c r="C43" s="50"/>
      <c r="D43" s="12"/>
      <c r="E43" s="50"/>
      <c r="F43" s="50"/>
      <c r="G43" s="50"/>
      <c r="H43" s="50"/>
      <c r="I43" s="50"/>
      <c r="J43" s="50"/>
      <c r="K43" s="50"/>
      <c r="L43" s="50"/>
      <c r="M43" s="50"/>
    </row>
    <row r="44" spans="1:13" ht="19.5" customHeight="1" x14ac:dyDescent="0.4">
      <c r="A44" s="343" t="s">
        <v>119</v>
      </c>
      <c r="B44" s="343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</row>
    <row r="45" spans="1:13" ht="40.5" customHeight="1" x14ac:dyDescent="0.35">
      <c r="C45" s="64" t="s">
        <v>2</v>
      </c>
      <c r="D45" s="15"/>
      <c r="E45" s="64" t="s">
        <v>3</v>
      </c>
      <c r="F45" s="69"/>
      <c r="G45" s="64" t="s">
        <v>79</v>
      </c>
      <c r="H45" s="69"/>
      <c r="I45" s="64" t="s">
        <v>81</v>
      </c>
      <c r="J45" s="69"/>
      <c r="K45" s="64" t="s">
        <v>75</v>
      </c>
      <c r="L45" s="69"/>
      <c r="M45" s="64" t="s">
        <v>76</v>
      </c>
    </row>
    <row r="46" spans="1:13" ht="20.100000000000001" customHeight="1" x14ac:dyDescent="0.35">
      <c r="A46" s="61"/>
      <c r="B46" s="61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4">
      <c r="A47" s="85"/>
      <c r="B47" s="18"/>
      <c r="C47" s="111"/>
      <c r="D47" s="112"/>
      <c r="E47" s="111"/>
      <c r="F47" s="112"/>
      <c r="G47" s="111"/>
      <c r="H47" s="114"/>
      <c r="I47" s="111"/>
      <c r="J47" s="114"/>
      <c r="K47" s="111">
        <f>SUM(C47:I47)</f>
        <v>0</v>
      </c>
      <c r="L47" s="112"/>
      <c r="M47" s="115"/>
    </row>
    <row r="48" spans="1:13" ht="16.5" customHeight="1" x14ac:dyDescent="0.4">
      <c r="A48" s="85"/>
      <c r="B48" s="18"/>
      <c r="C48" s="111"/>
      <c r="D48" s="112"/>
      <c r="E48" s="111"/>
      <c r="F48" s="112"/>
      <c r="G48" s="111"/>
      <c r="H48" s="114"/>
      <c r="I48" s="111"/>
      <c r="J48" s="114"/>
      <c r="K48" s="111">
        <f t="shared" ref="K48:K57" si="1">SUM(C48:I48)</f>
        <v>0</v>
      </c>
      <c r="L48" s="112"/>
      <c r="M48" s="115"/>
    </row>
    <row r="49" spans="1:13" ht="16.5" customHeight="1" x14ac:dyDescent="0.4">
      <c r="A49" s="85"/>
      <c r="B49" s="18"/>
      <c r="C49" s="111"/>
      <c r="D49" s="112"/>
      <c r="E49" s="111"/>
      <c r="F49" s="112"/>
      <c r="G49" s="111"/>
      <c r="H49" s="114"/>
      <c r="I49" s="111"/>
      <c r="J49" s="114"/>
      <c r="K49" s="111">
        <f t="shared" si="1"/>
        <v>0</v>
      </c>
      <c r="L49" s="112"/>
      <c r="M49" s="115"/>
    </row>
    <row r="50" spans="1:13" ht="16.5" customHeight="1" x14ac:dyDescent="0.4">
      <c r="A50" s="85"/>
      <c r="B50" s="18"/>
      <c r="C50" s="111"/>
      <c r="D50" s="112"/>
      <c r="E50" s="111"/>
      <c r="F50" s="112"/>
      <c r="G50" s="111"/>
      <c r="H50" s="114"/>
      <c r="I50" s="111"/>
      <c r="J50" s="114"/>
      <c r="K50" s="111">
        <f t="shared" si="1"/>
        <v>0</v>
      </c>
      <c r="L50" s="112"/>
      <c r="M50" s="115"/>
    </row>
    <row r="51" spans="1:13" ht="16.5" customHeight="1" x14ac:dyDescent="0.4">
      <c r="A51" s="85"/>
      <c r="B51" s="18"/>
      <c r="C51" s="116"/>
      <c r="D51" s="114"/>
      <c r="E51" s="116"/>
      <c r="F51" s="114"/>
      <c r="G51" s="116"/>
      <c r="H51" s="114"/>
      <c r="I51" s="116"/>
      <c r="J51" s="114"/>
      <c r="K51" s="111">
        <f t="shared" si="1"/>
        <v>0</v>
      </c>
      <c r="L51" s="114"/>
      <c r="M51" s="115"/>
    </row>
    <row r="52" spans="1:13" ht="16.5" customHeight="1" x14ac:dyDescent="0.4">
      <c r="A52" s="85"/>
      <c r="B52" s="18"/>
      <c r="C52" s="116"/>
      <c r="D52" s="114"/>
      <c r="E52" s="116"/>
      <c r="F52" s="114"/>
      <c r="G52" s="116"/>
      <c r="H52" s="114"/>
      <c r="I52" s="116"/>
      <c r="J52" s="114"/>
      <c r="K52" s="111">
        <f t="shared" si="1"/>
        <v>0</v>
      </c>
      <c r="L52" s="114"/>
      <c r="M52" s="115"/>
    </row>
    <row r="53" spans="1:13" ht="16.5" customHeight="1" x14ac:dyDescent="0.4">
      <c r="A53" s="85"/>
      <c r="B53" s="18"/>
      <c r="C53" s="116"/>
      <c r="D53" s="114"/>
      <c r="E53" s="116"/>
      <c r="F53" s="114"/>
      <c r="G53" s="116"/>
      <c r="H53" s="114"/>
      <c r="I53" s="116"/>
      <c r="J53" s="114"/>
      <c r="K53" s="111">
        <f t="shared" si="1"/>
        <v>0</v>
      </c>
      <c r="L53" s="114"/>
      <c r="M53" s="115"/>
    </row>
    <row r="54" spans="1:13" ht="16.5" customHeight="1" x14ac:dyDescent="0.4">
      <c r="A54" s="85"/>
      <c r="B54" s="18"/>
      <c r="C54" s="116"/>
      <c r="D54" s="114"/>
      <c r="E54" s="116"/>
      <c r="F54" s="114"/>
      <c r="G54" s="116"/>
      <c r="H54" s="114"/>
      <c r="I54" s="116"/>
      <c r="J54" s="114"/>
      <c r="K54" s="111">
        <f t="shared" si="1"/>
        <v>0</v>
      </c>
      <c r="L54" s="114"/>
      <c r="M54" s="115"/>
    </row>
    <row r="55" spans="1:13" ht="16.5" customHeight="1" x14ac:dyDescent="0.4">
      <c r="A55" s="85"/>
      <c r="B55" s="18"/>
      <c r="C55" s="116"/>
      <c r="D55" s="114"/>
      <c r="E55" s="116"/>
      <c r="F55" s="114"/>
      <c r="G55" s="116"/>
      <c r="H55" s="114"/>
      <c r="I55" s="116"/>
      <c r="J55" s="114"/>
      <c r="K55" s="111">
        <f t="shared" si="1"/>
        <v>0</v>
      </c>
      <c r="L55" s="114"/>
      <c r="M55" s="115"/>
    </row>
    <row r="56" spans="1:13" ht="16.5" customHeight="1" x14ac:dyDescent="0.4">
      <c r="A56" s="85"/>
      <c r="B56" s="18"/>
      <c r="C56" s="116"/>
      <c r="D56" s="114"/>
      <c r="E56" s="116"/>
      <c r="F56" s="114"/>
      <c r="G56" s="116"/>
      <c r="H56" s="114"/>
      <c r="I56" s="116"/>
      <c r="J56" s="114"/>
      <c r="K56" s="111">
        <f t="shared" si="1"/>
        <v>0</v>
      </c>
      <c r="L56" s="114"/>
      <c r="M56" s="115"/>
    </row>
    <row r="57" spans="1:13" ht="16.5" customHeight="1" x14ac:dyDescent="0.4">
      <c r="A57" s="86"/>
      <c r="B57" s="80"/>
      <c r="C57" s="113"/>
      <c r="D57" s="112"/>
      <c r="E57" s="111"/>
      <c r="F57" s="112"/>
      <c r="G57" s="111"/>
      <c r="H57" s="112"/>
      <c r="I57" s="111"/>
      <c r="J57" s="112"/>
      <c r="K57" s="111">
        <f t="shared" si="1"/>
        <v>0</v>
      </c>
      <c r="L57" s="344"/>
      <c r="M57" s="115"/>
    </row>
    <row r="58" spans="1:13" ht="20.100000000000001" customHeight="1" thickBot="1" x14ac:dyDescent="0.4">
      <c r="A58" s="82" t="s">
        <v>83</v>
      </c>
      <c r="B58" s="82"/>
      <c r="C58" s="218">
        <f>SUM(C47:C57)</f>
        <v>0</v>
      </c>
      <c r="D58" s="112"/>
      <c r="E58" s="218">
        <f>SUM(E47:E57)</f>
        <v>0</v>
      </c>
      <c r="F58" s="112"/>
      <c r="G58" s="218">
        <f>SUM(G47:G57)</f>
        <v>0</v>
      </c>
      <c r="H58" s="112"/>
      <c r="I58" s="218">
        <f>SUM(I47:I57)</f>
        <v>0</v>
      </c>
      <c r="J58" s="112"/>
      <c r="K58" s="218">
        <f>SUM(K47:K57)</f>
        <v>0</v>
      </c>
      <c r="L58" s="344"/>
      <c r="M58" s="218">
        <f>SUM(M47:M57)</f>
        <v>0</v>
      </c>
    </row>
    <row r="59" spans="1:13" ht="9" customHeight="1" x14ac:dyDescent="0.35">
      <c r="A59" s="82"/>
      <c r="B59" s="82"/>
      <c r="C59" s="104"/>
      <c r="D59" s="87"/>
      <c r="E59" s="104"/>
      <c r="F59" s="87"/>
      <c r="G59" s="104"/>
      <c r="H59" s="87"/>
      <c r="I59" s="104"/>
      <c r="J59" s="87"/>
      <c r="K59" s="104"/>
      <c r="L59" s="90"/>
      <c r="M59" s="104"/>
    </row>
    <row r="60" spans="1:13" ht="11.25" customHeight="1" x14ac:dyDescent="0.35">
      <c r="A60" s="62"/>
      <c r="B60" s="62"/>
      <c r="C60" s="50">
        <f>IF(C58-'R&amp;P Accounts'!B34=0,0,"reference error")</f>
        <v>0</v>
      </c>
      <c r="D60" s="36"/>
      <c r="E60" s="50">
        <f>IF(E58-'R&amp;P Accounts'!D34=0,0,"reference error")</f>
        <v>0</v>
      </c>
      <c r="F60" s="50"/>
      <c r="G60" s="50">
        <f>IF(G58-'R&amp;P Accounts'!F34=0,0,"reference error")</f>
        <v>0</v>
      </c>
      <c r="H60" s="50"/>
      <c r="I60" s="50">
        <f>IF(I58-'R&amp;P Accounts'!H34=0,0,"reference error")</f>
        <v>0</v>
      </c>
      <c r="J60" s="50"/>
      <c r="K60" s="50">
        <f>IF(K58-'R&amp;P Accounts'!J34=0,0,"reference error")</f>
        <v>0</v>
      </c>
      <c r="L60" s="50"/>
      <c r="M60" s="50">
        <f>IF(M58-'R&amp;P Accounts'!L34=0,0,"reference error")</f>
        <v>0</v>
      </c>
    </row>
    <row r="61" spans="1:13" ht="11.25" customHeight="1" x14ac:dyDescent="0.35">
      <c r="A61" s="62"/>
      <c r="B61" s="62"/>
      <c r="C61" s="50"/>
      <c r="D61" s="36"/>
      <c r="E61" s="50"/>
      <c r="F61" s="50"/>
      <c r="G61" s="50"/>
      <c r="H61" s="50"/>
      <c r="I61" s="50"/>
      <c r="J61" s="50"/>
      <c r="K61" s="50"/>
      <c r="L61" s="50"/>
      <c r="M61" s="50"/>
    </row>
    <row r="62" spans="1:13" ht="20.100000000000001" customHeight="1" x14ac:dyDescent="0.35">
      <c r="A62" s="62"/>
      <c r="B62" s="62"/>
      <c r="C62" s="36"/>
      <c r="D62" s="36"/>
      <c r="E62" s="36"/>
      <c r="F62" s="36"/>
      <c r="G62" s="36"/>
      <c r="H62" s="36"/>
      <c r="I62" s="36"/>
      <c r="J62" s="12"/>
      <c r="K62" s="71"/>
      <c r="L62" s="71"/>
    </row>
    <row r="63" spans="1:13" ht="20.100000000000001" customHeight="1" x14ac:dyDescent="0.35"/>
    <row r="64" spans="1:13" ht="54" customHeight="1" x14ac:dyDescent="0.35"/>
    <row r="65" ht="54" customHeight="1" x14ac:dyDescent="0.35"/>
    <row r="66" ht="19.5" customHeight="1" x14ac:dyDescent="0.35"/>
    <row r="67" ht="17.25" customHeight="1" x14ac:dyDescent="0.35"/>
    <row r="68" ht="17.25" customHeight="1" x14ac:dyDescent="0.35"/>
    <row r="69" ht="18" customHeight="1" x14ac:dyDescent="0.35"/>
    <row r="70" ht="17.25" customHeight="1" x14ac:dyDescent="0.35"/>
    <row r="71" ht="16.5" customHeight="1" x14ac:dyDescent="0.35"/>
    <row r="72" ht="29.25" customHeight="1" x14ac:dyDescent="0.35"/>
    <row r="73" ht="18" customHeight="1" x14ac:dyDescent="0.35"/>
    <row r="74" ht="17.25" customHeight="1" x14ac:dyDescent="0.35"/>
    <row r="75" ht="19.5" customHeight="1" x14ac:dyDescent="0.35"/>
    <row r="76" ht="16.5" customHeight="1" x14ac:dyDescent="0.35"/>
    <row r="77" ht="29.25" customHeight="1" x14ac:dyDescent="0.35"/>
    <row r="78" ht="16.5" customHeight="1" x14ac:dyDescent="0.35"/>
    <row r="79" ht="17.25" customHeight="1" x14ac:dyDescent="0.35"/>
    <row r="80" ht="19.5" customHeight="1" x14ac:dyDescent="0.35"/>
    <row r="81" ht="5.25" customHeight="1" x14ac:dyDescent="0.35"/>
    <row r="82" ht="19.5" customHeight="1" x14ac:dyDescent="0.35"/>
    <row r="83" ht="19.5" customHeight="1" x14ac:dyDescent="0.35"/>
    <row r="84" ht="19.5" customHeight="1" x14ac:dyDescent="0.35"/>
    <row r="85" ht="19.5" customHeight="1" x14ac:dyDescent="0.35"/>
    <row r="86" ht="17.25" customHeight="1" x14ac:dyDescent="0.35"/>
    <row r="87" ht="16.5" customHeight="1" x14ac:dyDescent="0.35"/>
    <row r="88" ht="17.25" customHeight="1" x14ac:dyDescent="0.35"/>
    <row r="89" ht="17.25" customHeight="1" x14ac:dyDescent="0.35"/>
    <row r="90" ht="17.25" customHeight="1" x14ac:dyDescent="0.35"/>
    <row r="91" ht="17.25" customHeight="1" x14ac:dyDescent="0.35"/>
    <row r="92" ht="17.25" customHeight="1" x14ac:dyDescent="0.35"/>
    <row r="93" ht="17.25" customHeight="1" x14ac:dyDescent="0.35"/>
    <row r="94" ht="17.25" customHeight="1" x14ac:dyDescent="0.35"/>
    <row r="95" ht="17.25" customHeight="1" x14ac:dyDescent="0.35"/>
    <row r="96" ht="17.25" customHeight="1" x14ac:dyDescent="0.35"/>
    <row r="100" ht="17.25" customHeight="1" x14ac:dyDescent="0.35"/>
    <row r="101" ht="17.25" customHeight="1" x14ac:dyDescent="0.35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6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view="pageLayout" topLeftCell="A43" zoomScale="84" zoomScaleNormal="80" zoomScalePageLayoutView="84" workbookViewId="0">
      <selection activeCell="C20" sqref="C20"/>
    </sheetView>
  </sheetViews>
  <sheetFormatPr defaultRowHeight="12.75" x14ac:dyDescent="0.35"/>
  <cols>
    <col min="1" max="1" width="49" customWidth="1"/>
    <col min="2" max="2" width="1.59765625" customWidth="1"/>
    <col min="3" max="3" width="15.3984375" customWidth="1"/>
    <col min="4" max="4" width="1.86328125" customWidth="1"/>
    <col min="5" max="5" width="15.3984375" customWidth="1"/>
    <col min="6" max="6" width="1.59765625" customWidth="1"/>
    <col min="7" max="7" width="15.3984375" customWidth="1"/>
    <col min="8" max="8" width="1.59765625" customWidth="1"/>
    <col min="9" max="9" width="15.3984375" customWidth="1"/>
    <col min="10" max="10" width="1.59765625" customWidth="1"/>
    <col min="11" max="11" width="15.265625" customWidth="1"/>
    <col min="12" max="12" width="1.59765625" customWidth="1"/>
    <col min="13" max="13" width="15.265625" customWidth="1"/>
  </cols>
  <sheetData>
    <row r="1" spans="1:14" ht="27.75" customHeight="1" x14ac:dyDescent="0.35">
      <c r="A1" s="1"/>
      <c r="B1" s="1"/>
      <c r="C1" s="241" t="str">
        <f>'R&amp;P Accounts'!B2</f>
        <v>Senatus Populusque Dumbarton</v>
      </c>
      <c r="D1" s="241"/>
      <c r="E1" s="241"/>
      <c r="F1" s="241"/>
      <c r="G1" s="241"/>
      <c r="H1" s="241"/>
      <c r="I1" s="241"/>
      <c r="J1" s="241"/>
      <c r="K1" s="241"/>
      <c r="L1" s="1"/>
      <c r="M1" s="244" t="str">
        <f>'R&amp;P Accounts'!L2</f>
        <v>SC 053785</v>
      </c>
      <c r="N1" s="244"/>
    </row>
    <row r="2" spans="1:14" x14ac:dyDescent="0.35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</row>
    <row r="3" spans="1:14" ht="26.25" customHeight="1" x14ac:dyDescent="0.35">
      <c r="A3" s="208" t="s">
        <v>114</v>
      </c>
      <c r="B3" s="208"/>
      <c r="C3" s="207"/>
      <c r="D3" s="208"/>
      <c r="E3" s="208"/>
      <c r="F3" s="208"/>
      <c r="G3" s="208"/>
      <c r="H3" s="245"/>
      <c r="I3" s="245"/>
      <c r="J3" s="245"/>
      <c r="K3" s="245"/>
      <c r="L3" s="216"/>
      <c r="M3" s="224"/>
    </row>
    <row r="5" spans="1:14" ht="15" x14ac:dyDescent="0.35">
      <c r="A5" s="242" t="s">
        <v>132</v>
      </c>
      <c r="B5" s="242"/>
      <c r="C5" s="242"/>
      <c r="D5" s="242"/>
      <c r="E5" s="242"/>
      <c r="F5" s="36"/>
      <c r="G5" s="36"/>
      <c r="H5" s="36"/>
      <c r="I5" s="36"/>
      <c r="J5" s="12"/>
      <c r="K5" s="71"/>
      <c r="L5" s="71"/>
      <c r="M5" s="1"/>
    </row>
    <row r="6" spans="1:14" ht="54.75" customHeight="1" x14ac:dyDescent="0.35">
      <c r="A6" s="62"/>
      <c r="B6" s="62"/>
      <c r="C6" s="101" t="s">
        <v>101</v>
      </c>
      <c r="D6" s="98"/>
      <c r="E6" s="101" t="s">
        <v>102</v>
      </c>
      <c r="F6" s="93"/>
      <c r="G6" s="101" t="s">
        <v>103</v>
      </c>
      <c r="H6" s="93"/>
      <c r="I6" s="101" t="s">
        <v>104</v>
      </c>
      <c r="J6" s="92"/>
      <c r="K6" s="1"/>
      <c r="L6" s="1"/>
      <c r="M6" s="1"/>
    </row>
    <row r="7" spans="1:14" ht="54" customHeight="1" x14ac:dyDescent="0.35">
      <c r="A7" s="62"/>
      <c r="B7" s="62"/>
      <c r="C7" s="225" t="s">
        <v>142</v>
      </c>
      <c r="D7" s="98"/>
      <c r="E7" s="98"/>
      <c r="F7" s="93"/>
      <c r="G7" s="98"/>
      <c r="H7" s="93"/>
      <c r="I7" s="98"/>
      <c r="J7" s="92"/>
      <c r="K7" s="99" t="s">
        <v>97</v>
      </c>
      <c r="L7" s="71"/>
      <c r="M7" s="100" t="s">
        <v>98</v>
      </c>
    </row>
    <row r="8" spans="1:14" ht="16.5" customHeight="1" x14ac:dyDescent="0.35">
      <c r="A8" s="94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4">
      <c r="A9" s="72" t="s">
        <v>20</v>
      </c>
      <c r="B9" s="1"/>
      <c r="C9" s="129">
        <v>0</v>
      </c>
      <c r="D9" s="130"/>
      <c r="E9" s="129"/>
      <c r="F9" s="136"/>
      <c r="G9" s="129"/>
      <c r="H9" s="130"/>
      <c r="I9" s="129"/>
      <c r="J9" s="136"/>
      <c r="K9" s="129">
        <f t="shared" ref="K9:K16" si="0">SUM(C9:I9)</f>
        <v>0</v>
      </c>
      <c r="L9" s="136"/>
      <c r="M9" s="129"/>
    </row>
    <row r="10" spans="1:14" ht="17.25" customHeight="1" x14ac:dyDescent="0.4">
      <c r="A10" s="72" t="s">
        <v>21</v>
      </c>
      <c r="B10" s="61"/>
      <c r="C10" s="137">
        <v>0</v>
      </c>
      <c r="D10" s="138"/>
      <c r="E10" s="137"/>
      <c r="F10" s="138"/>
      <c r="G10" s="137"/>
      <c r="H10" s="136"/>
      <c r="I10" s="137"/>
      <c r="J10" s="136"/>
      <c r="K10" s="129">
        <f t="shared" si="0"/>
        <v>0</v>
      </c>
      <c r="L10" s="138"/>
      <c r="M10" s="137"/>
    </row>
    <row r="11" spans="1:14" ht="17.25" customHeight="1" x14ac:dyDescent="0.4">
      <c r="A11" s="72" t="s">
        <v>22</v>
      </c>
      <c r="B11" s="62"/>
      <c r="C11" s="137">
        <v>0</v>
      </c>
      <c r="D11" s="138"/>
      <c r="E11" s="137"/>
      <c r="F11" s="138"/>
      <c r="G11" s="137"/>
      <c r="H11" s="136"/>
      <c r="I11" s="137"/>
      <c r="J11" s="136"/>
      <c r="K11" s="129">
        <f t="shared" si="0"/>
        <v>0</v>
      </c>
      <c r="L11" s="138"/>
      <c r="M11" s="137"/>
    </row>
    <row r="12" spans="1:14" ht="16.5" customHeight="1" x14ac:dyDescent="0.4">
      <c r="A12" s="72" t="s">
        <v>23</v>
      </c>
      <c r="B12" s="62"/>
      <c r="C12" s="137">
        <v>0</v>
      </c>
      <c r="D12" s="138"/>
      <c r="E12" s="137"/>
      <c r="F12" s="138"/>
      <c r="G12" s="137"/>
      <c r="H12" s="136"/>
      <c r="I12" s="137"/>
      <c r="J12" s="136"/>
      <c r="K12" s="129">
        <f t="shared" si="0"/>
        <v>0</v>
      </c>
      <c r="L12" s="138"/>
      <c r="M12" s="137"/>
    </row>
    <row r="13" spans="1:14" ht="17.25" customHeight="1" x14ac:dyDescent="0.4">
      <c r="A13" s="72" t="s">
        <v>24</v>
      </c>
      <c r="B13" s="62"/>
      <c r="C13" s="137">
        <v>0</v>
      </c>
      <c r="D13" s="138"/>
      <c r="E13" s="137"/>
      <c r="F13" s="138"/>
      <c r="G13" s="137"/>
      <c r="H13" s="136"/>
      <c r="I13" s="137"/>
      <c r="J13" s="136"/>
      <c r="K13" s="129">
        <f t="shared" si="0"/>
        <v>0</v>
      </c>
      <c r="L13" s="138"/>
      <c r="M13" s="137"/>
    </row>
    <row r="14" spans="1:14" ht="17.25" customHeight="1" x14ac:dyDescent="0.4">
      <c r="A14" s="72" t="s">
        <v>25</v>
      </c>
      <c r="B14" s="62"/>
      <c r="C14" s="137">
        <v>0</v>
      </c>
      <c r="D14" s="138"/>
      <c r="E14" s="137"/>
      <c r="F14" s="138"/>
      <c r="G14" s="137"/>
      <c r="H14" s="136"/>
      <c r="I14" s="137"/>
      <c r="J14" s="136"/>
      <c r="K14" s="129">
        <f t="shared" si="0"/>
        <v>0</v>
      </c>
      <c r="L14" s="138"/>
      <c r="M14" s="137"/>
    </row>
    <row r="15" spans="1:14" ht="16.5" customHeight="1" x14ac:dyDescent="0.4">
      <c r="A15" s="72" t="s">
        <v>67</v>
      </c>
      <c r="B15" s="1"/>
      <c r="C15" s="139">
        <v>0</v>
      </c>
      <c r="D15" s="140"/>
      <c r="E15" s="139"/>
      <c r="F15" s="140"/>
      <c r="G15" s="139"/>
      <c r="H15" s="140"/>
      <c r="I15" s="139"/>
      <c r="J15" s="140"/>
      <c r="K15" s="129">
        <f t="shared" si="0"/>
        <v>0</v>
      </c>
      <c r="L15" s="140"/>
      <c r="M15" s="139"/>
    </row>
    <row r="16" spans="1:14" ht="16.5" customHeight="1" thickBot="1" x14ac:dyDescent="0.45">
      <c r="A16" s="72" t="s">
        <v>68</v>
      </c>
      <c r="B16" s="1"/>
      <c r="C16" s="141">
        <v>0</v>
      </c>
      <c r="D16" s="140"/>
      <c r="E16" s="141"/>
      <c r="F16" s="140"/>
      <c r="G16" s="141"/>
      <c r="H16" s="140"/>
      <c r="I16" s="141"/>
      <c r="J16" s="140"/>
      <c r="K16" s="129">
        <f t="shared" si="0"/>
        <v>0</v>
      </c>
      <c r="L16" s="140"/>
      <c r="M16" s="141"/>
    </row>
    <row r="17" spans="1:13" ht="15.4" thickBot="1" x14ac:dyDescent="0.45">
      <c r="A17" s="95" t="s">
        <v>95</v>
      </c>
      <c r="B17" s="84"/>
      <c r="C17" s="142">
        <f>SUM(C9:C16)</f>
        <v>0</v>
      </c>
      <c r="D17" s="143"/>
      <c r="E17" s="142">
        <f>SUM(E9:E16)</f>
        <v>0</v>
      </c>
      <c r="F17" s="143"/>
      <c r="G17" s="142">
        <f>SUM(G9:G16)</f>
        <v>0</v>
      </c>
      <c r="H17" s="143"/>
      <c r="I17" s="142">
        <f>SUM(I9:I16)</f>
        <v>0</v>
      </c>
      <c r="J17" s="143"/>
      <c r="K17" s="142">
        <f>SUM(K9:K16)</f>
        <v>0</v>
      </c>
      <c r="L17" s="143"/>
      <c r="M17" s="142">
        <f>SUM(M9:M16)</f>
        <v>0</v>
      </c>
    </row>
    <row r="18" spans="1:13" ht="15" x14ac:dyDescent="0.35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182">
        <f>IF(K17='R&amp;P Accounts'!B21,0,"cross ref error")</f>
        <v>0</v>
      </c>
      <c r="L18" s="83"/>
      <c r="M18" s="1"/>
    </row>
    <row r="19" spans="1:13" ht="16.5" customHeight="1" x14ac:dyDescent="0.4">
      <c r="A19" s="59" t="s">
        <v>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4">
      <c r="A20" s="72" t="s">
        <v>26</v>
      </c>
      <c r="B20" s="1"/>
      <c r="C20" s="109"/>
      <c r="D20" s="132"/>
      <c r="E20" s="109"/>
      <c r="F20" s="132"/>
      <c r="G20" s="109"/>
      <c r="H20" s="132"/>
      <c r="I20" s="109"/>
      <c r="J20" s="132"/>
      <c r="K20" s="186">
        <f>SUM(C20:I20)</f>
        <v>0</v>
      </c>
      <c r="L20" s="132"/>
      <c r="M20" s="109"/>
    </row>
    <row r="21" spans="1:13" ht="16.5" customHeight="1" thickBot="1" x14ac:dyDescent="0.45">
      <c r="A21" s="72" t="s">
        <v>27</v>
      </c>
      <c r="B21" s="1"/>
      <c r="C21" s="135"/>
      <c r="D21" s="132"/>
      <c r="E21" s="135"/>
      <c r="F21" s="132"/>
      <c r="G21" s="135"/>
      <c r="H21" s="132"/>
      <c r="I21" s="135"/>
      <c r="J21" s="132"/>
      <c r="K21" s="186">
        <f>SUM(C21:I21)</f>
        <v>0</v>
      </c>
      <c r="L21" s="132"/>
      <c r="M21" s="135"/>
    </row>
    <row r="22" spans="1:13" ht="15.4" thickBot="1" x14ac:dyDescent="0.45">
      <c r="A22" s="95" t="s">
        <v>95</v>
      </c>
      <c r="B22" s="1"/>
      <c r="C22" s="219">
        <f>SUM(C20:C21)</f>
        <v>0</v>
      </c>
      <c r="D22" s="132"/>
      <c r="E22" s="220">
        <f>SUM(E20:E21)</f>
        <v>0</v>
      </c>
      <c r="F22" s="132"/>
      <c r="G22" s="220">
        <f>SUM(G20:G21)</f>
        <v>0</v>
      </c>
      <c r="H22" s="132"/>
      <c r="I22" s="220">
        <f>SUM(I20:I21)</f>
        <v>0</v>
      </c>
      <c r="J22" s="132"/>
      <c r="K22" s="220">
        <f>SUM(K20:K21)</f>
        <v>0</v>
      </c>
      <c r="L22" s="132"/>
      <c r="M22" s="220">
        <f>SUM(M20:M21)</f>
        <v>0</v>
      </c>
    </row>
    <row r="23" spans="1:13" ht="9" customHeight="1" thickBot="1" x14ac:dyDescent="0.45">
      <c r="A23" s="95"/>
      <c r="B23" s="1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</row>
    <row r="24" spans="1:13" ht="15.4" thickBot="1" x14ac:dyDescent="0.45">
      <c r="A24" s="95" t="s">
        <v>96</v>
      </c>
      <c r="B24" s="1"/>
      <c r="C24" s="220">
        <f>C17+C22</f>
        <v>0</v>
      </c>
      <c r="D24" s="132"/>
      <c r="E24" s="220">
        <f>E17+E22</f>
        <v>0</v>
      </c>
      <c r="F24" s="132"/>
      <c r="G24" s="220">
        <f>G17+G22</f>
        <v>0</v>
      </c>
      <c r="H24" s="132"/>
      <c r="I24" s="220">
        <f>I17+I22</f>
        <v>0</v>
      </c>
      <c r="J24" s="132"/>
      <c r="K24" s="220">
        <f>K17+K22</f>
        <v>0</v>
      </c>
      <c r="L24" s="132"/>
      <c r="M24" s="220">
        <f>M17+M22</f>
        <v>0</v>
      </c>
    </row>
    <row r="25" spans="1:13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83">
        <f>IF(K24='R&amp;P Accounts'!B28,0,"cross ref error")</f>
        <v>0</v>
      </c>
      <c r="L25" s="1"/>
      <c r="M25" s="1"/>
    </row>
    <row r="26" spans="1:13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3.9" x14ac:dyDescent="0.35">
      <c r="A27" s="27" t="s">
        <v>92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4">
      <c r="A28" s="73" t="s">
        <v>28</v>
      </c>
      <c r="B28" s="1"/>
      <c r="C28" s="109"/>
      <c r="D28" s="132"/>
      <c r="E28" s="109"/>
      <c r="F28" s="132"/>
      <c r="G28" s="109"/>
      <c r="H28" s="132"/>
      <c r="I28" s="109"/>
      <c r="J28" s="132"/>
      <c r="K28" s="186">
        <f t="shared" ref="K28:K38" si="1">SUM(C28:I28)</f>
        <v>0</v>
      </c>
      <c r="L28" s="132"/>
      <c r="M28" s="109"/>
    </row>
    <row r="29" spans="1:13" ht="16.5" customHeight="1" x14ac:dyDescent="0.4">
      <c r="A29" s="73" t="s">
        <v>118</v>
      </c>
      <c r="B29" s="1"/>
      <c r="C29" s="109"/>
      <c r="D29" s="132"/>
      <c r="E29" s="109"/>
      <c r="F29" s="132"/>
      <c r="G29" s="109"/>
      <c r="H29" s="132"/>
      <c r="I29" s="109"/>
      <c r="J29" s="132"/>
      <c r="K29" s="186">
        <f t="shared" si="1"/>
        <v>0</v>
      </c>
      <c r="L29" s="132"/>
      <c r="M29" s="109"/>
    </row>
    <row r="30" spans="1:13" ht="16.5" customHeight="1" x14ac:dyDescent="0.4">
      <c r="A30" s="73" t="s">
        <v>29</v>
      </c>
      <c r="B30" s="1"/>
      <c r="C30" s="134"/>
      <c r="D30" s="132"/>
      <c r="E30" s="134"/>
      <c r="F30" s="132"/>
      <c r="G30" s="134"/>
      <c r="H30" s="132"/>
      <c r="I30" s="134"/>
      <c r="J30" s="132"/>
      <c r="K30" s="186">
        <f t="shared" si="1"/>
        <v>0</v>
      </c>
      <c r="L30" s="132"/>
      <c r="M30" s="134"/>
    </row>
    <row r="31" spans="1:13" ht="16.5" customHeight="1" x14ac:dyDescent="0.4">
      <c r="A31" s="73" t="s">
        <v>30</v>
      </c>
      <c r="B31" s="1"/>
      <c r="C31" s="134"/>
      <c r="D31" s="132"/>
      <c r="E31" s="134"/>
      <c r="F31" s="132"/>
      <c r="G31" s="134"/>
      <c r="H31" s="132"/>
      <c r="I31" s="134"/>
      <c r="J31" s="132"/>
      <c r="K31" s="186">
        <f t="shared" si="1"/>
        <v>0</v>
      </c>
      <c r="L31" s="132"/>
      <c r="M31" s="134"/>
    </row>
    <row r="32" spans="1:13" ht="16.5" customHeight="1" x14ac:dyDescent="0.4">
      <c r="A32" s="73" t="s">
        <v>31</v>
      </c>
      <c r="B32" s="1"/>
      <c r="C32" s="134"/>
      <c r="D32" s="132"/>
      <c r="E32" s="134"/>
      <c r="F32" s="132"/>
      <c r="G32" s="134"/>
      <c r="H32" s="132"/>
      <c r="I32" s="134"/>
      <c r="J32" s="132"/>
      <c r="K32" s="186">
        <f t="shared" si="1"/>
        <v>0</v>
      </c>
      <c r="L32" s="132"/>
      <c r="M32" s="134"/>
    </row>
    <row r="33" spans="1:14" ht="16.5" customHeight="1" x14ac:dyDescent="0.4">
      <c r="A33" s="73" t="s">
        <v>32</v>
      </c>
      <c r="B33" s="1"/>
      <c r="C33" s="134"/>
      <c r="D33" s="132"/>
      <c r="E33" s="134"/>
      <c r="F33" s="132"/>
      <c r="G33" s="134"/>
      <c r="H33" s="132"/>
      <c r="I33" s="134"/>
      <c r="J33" s="132"/>
      <c r="K33" s="186">
        <f t="shared" si="1"/>
        <v>0</v>
      </c>
      <c r="L33" s="132"/>
      <c r="M33" s="134"/>
    </row>
    <row r="34" spans="1:14" ht="16.5" customHeight="1" x14ac:dyDescent="0.4">
      <c r="A34" s="74" t="s">
        <v>33</v>
      </c>
      <c r="B34" s="1"/>
      <c r="C34" s="134"/>
      <c r="D34" s="132"/>
      <c r="E34" s="134"/>
      <c r="F34" s="132"/>
      <c r="G34" s="134"/>
      <c r="H34" s="132"/>
      <c r="I34" s="134"/>
      <c r="J34" s="132"/>
      <c r="K34" s="186">
        <f t="shared" si="1"/>
        <v>0</v>
      </c>
      <c r="L34" s="132"/>
      <c r="M34" s="134"/>
    </row>
    <row r="35" spans="1:14" ht="17.25" customHeight="1" x14ac:dyDescent="0.4">
      <c r="A35" s="74" t="s">
        <v>34</v>
      </c>
      <c r="B35" s="1"/>
      <c r="C35" s="134"/>
      <c r="D35" s="132"/>
      <c r="E35" s="134"/>
      <c r="F35" s="132"/>
      <c r="G35" s="134"/>
      <c r="H35" s="132"/>
      <c r="I35" s="134"/>
      <c r="J35" s="132"/>
      <c r="K35" s="186">
        <f t="shared" si="1"/>
        <v>0</v>
      </c>
      <c r="L35" s="132"/>
      <c r="M35" s="134"/>
    </row>
    <row r="36" spans="1:14" ht="17.25" customHeight="1" x14ac:dyDescent="0.4">
      <c r="A36" s="74" t="s">
        <v>35</v>
      </c>
      <c r="B36" s="1"/>
      <c r="C36" s="134"/>
      <c r="D36" s="132"/>
      <c r="E36" s="134"/>
      <c r="F36" s="132"/>
      <c r="G36" s="134"/>
      <c r="H36" s="132"/>
      <c r="I36" s="134"/>
      <c r="J36" s="132"/>
      <c r="K36" s="186">
        <f t="shared" si="1"/>
        <v>0</v>
      </c>
      <c r="L36" s="132"/>
      <c r="M36" s="134"/>
    </row>
    <row r="37" spans="1:14" ht="13.9" x14ac:dyDescent="0.4">
      <c r="A37" s="73"/>
      <c r="B37" s="1"/>
      <c r="C37" s="134"/>
      <c r="D37" s="132"/>
      <c r="E37" s="134"/>
      <c r="F37" s="132"/>
      <c r="G37" s="134"/>
      <c r="H37" s="132"/>
      <c r="I37" s="134"/>
      <c r="J37" s="132"/>
      <c r="K37" s="186">
        <f t="shared" si="1"/>
        <v>0</v>
      </c>
      <c r="L37" s="132"/>
      <c r="M37" s="134"/>
    </row>
    <row r="38" spans="1:14" ht="14.25" thickBot="1" x14ac:dyDescent="0.45">
      <c r="A38" s="96"/>
      <c r="B38" s="1"/>
      <c r="C38" s="134"/>
      <c r="D38" s="132"/>
      <c r="E38" s="134"/>
      <c r="F38" s="132"/>
      <c r="G38" s="134"/>
      <c r="H38" s="132"/>
      <c r="I38" s="134"/>
      <c r="J38" s="132"/>
      <c r="K38" s="186">
        <f t="shared" si="1"/>
        <v>0</v>
      </c>
      <c r="L38" s="132"/>
      <c r="M38" s="134"/>
    </row>
    <row r="39" spans="1:14" ht="16.5" customHeight="1" thickBot="1" x14ac:dyDescent="0.45">
      <c r="A39" s="13" t="s">
        <v>95</v>
      </c>
      <c r="B39" s="1"/>
      <c r="C39" s="221">
        <f>SUM(C28:C38)</f>
        <v>0</v>
      </c>
      <c r="D39" s="132"/>
      <c r="E39" s="222">
        <f>SUM(E28:E38)</f>
        <v>0</v>
      </c>
      <c r="F39" s="132"/>
      <c r="G39" s="222">
        <f>SUM(G28:G38)</f>
        <v>0</v>
      </c>
      <c r="H39" s="132"/>
      <c r="I39" s="222">
        <f>SUM(I28:I38)</f>
        <v>0</v>
      </c>
      <c r="J39" s="132"/>
      <c r="K39" s="222">
        <f>SUM(K28:K38)</f>
        <v>0</v>
      </c>
      <c r="L39" s="132"/>
      <c r="M39" s="222">
        <f>SUM(M28:M38)</f>
        <v>0</v>
      </c>
    </row>
    <row r="40" spans="1:14" x14ac:dyDescent="0.35">
      <c r="A40" s="1"/>
      <c r="B40" s="1"/>
      <c r="C40" s="28"/>
      <c r="D40" s="1"/>
      <c r="E40" s="1"/>
      <c r="F40" s="1"/>
      <c r="G40" s="1"/>
      <c r="H40" s="1"/>
      <c r="I40" s="1"/>
      <c r="J40" s="1"/>
      <c r="K40" s="183">
        <f>IF(K39='R&amp;P Accounts'!B42,0,"cross ref error")</f>
        <v>0</v>
      </c>
      <c r="L40" s="1"/>
      <c r="M40" s="1"/>
    </row>
    <row r="41" spans="1:14" ht="30" customHeight="1" x14ac:dyDescent="0.4">
      <c r="A41" s="59" t="s">
        <v>93</v>
      </c>
      <c r="B41" s="1"/>
      <c r="C41" s="28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4">
      <c r="A42" s="73" t="s">
        <v>36</v>
      </c>
      <c r="B42" s="1"/>
      <c r="C42" s="134"/>
      <c r="D42" s="132"/>
      <c r="E42" s="134"/>
      <c r="F42" s="132"/>
      <c r="G42" s="134"/>
      <c r="H42" s="132"/>
      <c r="I42" s="134"/>
      <c r="J42" s="132"/>
      <c r="K42" s="186">
        <f>SUM(C42:I42)</f>
        <v>0</v>
      </c>
      <c r="L42" s="132"/>
      <c r="M42" s="134"/>
    </row>
    <row r="43" spans="1:14" ht="16.5" customHeight="1" thickBot="1" x14ac:dyDescent="0.45">
      <c r="A43" s="73" t="s">
        <v>37</v>
      </c>
      <c r="B43" s="1"/>
      <c r="C43" s="134"/>
      <c r="D43" s="132"/>
      <c r="E43" s="134"/>
      <c r="F43" s="132"/>
      <c r="G43" s="134"/>
      <c r="H43" s="132"/>
      <c r="I43" s="134"/>
      <c r="J43" s="132"/>
      <c r="K43" s="186">
        <f>SUM(C43:I43)</f>
        <v>0</v>
      </c>
      <c r="L43" s="132"/>
      <c r="M43" s="134"/>
    </row>
    <row r="44" spans="1:14" ht="16.5" customHeight="1" thickBot="1" x14ac:dyDescent="0.45">
      <c r="A44" s="13" t="s">
        <v>94</v>
      </c>
      <c r="B44" s="1"/>
      <c r="C44" s="221">
        <f>C42+C43</f>
        <v>0</v>
      </c>
      <c r="D44" s="132"/>
      <c r="E44" s="222">
        <f>E42+E43</f>
        <v>0</v>
      </c>
      <c r="F44" s="132"/>
      <c r="G44" s="222">
        <f>G42+G43</f>
        <v>0</v>
      </c>
      <c r="H44" s="132"/>
      <c r="I44" s="222">
        <f>I42+I43</f>
        <v>0</v>
      </c>
      <c r="J44" s="132"/>
      <c r="K44" s="222">
        <f>K42+K43</f>
        <v>0</v>
      </c>
      <c r="L44" s="132"/>
      <c r="M44" s="222">
        <f>M42+M43</f>
        <v>0</v>
      </c>
    </row>
    <row r="45" spans="1:14" ht="17.25" customHeight="1" thickBot="1" x14ac:dyDescent="0.45">
      <c r="A45" s="1"/>
      <c r="B45" s="1"/>
      <c r="C45" s="118"/>
      <c r="D45" s="117"/>
      <c r="E45" s="117"/>
      <c r="F45" s="117"/>
      <c r="G45" s="117"/>
      <c r="H45" s="117"/>
      <c r="I45" s="117"/>
      <c r="J45" s="117"/>
      <c r="K45" s="183">
        <f>IF(K44='R&amp;P Accounts'!B47,0,"cross ref error")</f>
        <v>0</v>
      </c>
      <c r="L45" s="117"/>
      <c r="M45" s="117"/>
    </row>
    <row r="46" spans="1:14" ht="16.5" customHeight="1" thickBot="1" x14ac:dyDescent="0.45">
      <c r="A46" s="97" t="s">
        <v>12</v>
      </c>
      <c r="B46" s="1"/>
      <c r="C46" s="222">
        <f>+C44+C39</f>
        <v>0</v>
      </c>
      <c r="D46" s="132"/>
      <c r="E46" s="222">
        <f>+E44+E39</f>
        <v>0</v>
      </c>
      <c r="F46" s="132"/>
      <c r="G46" s="222">
        <f>+G44+G39</f>
        <v>0</v>
      </c>
      <c r="H46" s="132"/>
      <c r="I46" s="222">
        <f>+I44+I39</f>
        <v>0</v>
      </c>
      <c r="J46" s="132"/>
      <c r="K46" s="222">
        <f>+K44+K39</f>
        <v>0</v>
      </c>
      <c r="L46" s="132"/>
      <c r="M46" s="222">
        <f>+M44+M39</f>
        <v>0</v>
      </c>
      <c r="N46" s="133"/>
    </row>
    <row r="47" spans="1:14" ht="17.25" customHeight="1" thickBot="1" x14ac:dyDescent="0.45">
      <c r="A47" s="1"/>
      <c r="B47" s="1"/>
      <c r="C47" s="118"/>
      <c r="D47" s="117"/>
      <c r="E47" s="117"/>
      <c r="F47" s="117"/>
      <c r="G47" s="117"/>
      <c r="H47" s="117"/>
      <c r="I47" s="117"/>
      <c r="J47" s="117"/>
      <c r="K47" s="183">
        <f>IF(K46='R&amp;P Accounts'!B49,0,"cross ref error")</f>
        <v>0</v>
      </c>
      <c r="L47" s="117"/>
      <c r="M47" s="117"/>
    </row>
    <row r="48" spans="1:14" ht="18.75" customHeight="1" thickBot="1" x14ac:dyDescent="0.45">
      <c r="A48" s="38" t="s">
        <v>109</v>
      </c>
      <c r="B48" s="1"/>
      <c r="C48" s="201">
        <f>+C24-C46</f>
        <v>0</v>
      </c>
      <c r="D48" s="131"/>
      <c r="E48" s="201">
        <f>+E24-E46</f>
        <v>0</v>
      </c>
      <c r="F48" s="131"/>
      <c r="G48" s="201">
        <f>+G24-G46</f>
        <v>0</v>
      </c>
      <c r="H48" s="131"/>
      <c r="I48" s="201">
        <f>+I24-I46</f>
        <v>0</v>
      </c>
      <c r="J48" s="131"/>
      <c r="K48" s="201">
        <f>+K24-K46</f>
        <v>0</v>
      </c>
      <c r="L48" s="131"/>
      <c r="M48" s="201">
        <f>+M24-M46</f>
        <v>0</v>
      </c>
    </row>
    <row r="49" spans="1:13" ht="14.25" customHeight="1" thickBot="1" x14ac:dyDescent="0.45">
      <c r="A49" s="38"/>
      <c r="B49" s="1"/>
      <c r="C49" s="185"/>
      <c r="D49" s="131"/>
      <c r="E49" s="185"/>
      <c r="F49" s="131"/>
      <c r="G49" s="185"/>
      <c r="H49" s="131"/>
      <c r="I49" s="185"/>
      <c r="J49" s="131"/>
      <c r="K49" s="185"/>
      <c r="L49" s="131"/>
      <c r="M49" s="185"/>
    </row>
    <row r="50" spans="1:13" ht="18.75" customHeight="1" thickBot="1" x14ac:dyDescent="0.45">
      <c r="A50" s="84" t="s">
        <v>125</v>
      </c>
      <c r="B50" s="1"/>
      <c r="C50" s="201"/>
      <c r="D50" s="131"/>
      <c r="E50" s="223"/>
      <c r="F50" s="131"/>
      <c r="G50" s="223"/>
      <c r="H50" s="131"/>
      <c r="I50" s="223"/>
      <c r="J50" s="131"/>
      <c r="K50" s="223">
        <f>SUM(C50:I50)</f>
        <v>0</v>
      </c>
      <c r="L50" s="131"/>
      <c r="M50" s="223"/>
    </row>
    <row r="51" spans="1:13" ht="14.25" customHeight="1" thickBot="1" x14ac:dyDescent="0.45">
      <c r="A51" s="84"/>
      <c r="B51" s="1"/>
      <c r="C51" s="124"/>
      <c r="D51" s="131"/>
      <c r="E51" s="131"/>
      <c r="F51" s="131"/>
      <c r="G51" s="131"/>
      <c r="H51" s="131"/>
      <c r="I51" s="131"/>
      <c r="J51" s="131"/>
      <c r="K51" s="131"/>
      <c r="L51" s="131"/>
      <c r="M51" s="131"/>
    </row>
    <row r="52" spans="1:13" ht="18.75" customHeight="1" thickBot="1" x14ac:dyDescent="0.45">
      <c r="A52" s="13" t="s">
        <v>41</v>
      </c>
      <c r="B52" s="1"/>
      <c r="C52" s="201">
        <f>C48+C50</f>
        <v>0</v>
      </c>
      <c r="D52" s="131"/>
      <c r="E52" s="201">
        <f>E48+E50</f>
        <v>0</v>
      </c>
      <c r="F52" s="131"/>
      <c r="G52" s="201">
        <f>G48+G50</f>
        <v>0</v>
      </c>
      <c r="H52" s="131"/>
      <c r="I52" s="201">
        <f>I48+I50</f>
        <v>0</v>
      </c>
      <c r="J52" s="131"/>
      <c r="K52" s="201">
        <f>K48+K50</f>
        <v>0</v>
      </c>
      <c r="L52" s="131"/>
      <c r="M52" s="201">
        <f>M48+M50</f>
        <v>0</v>
      </c>
    </row>
    <row r="53" spans="1:13" x14ac:dyDescent="0.35">
      <c r="A53" s="1"/>
      <c r="B53" s="1"/>
      <c r="C53" s="28"/>
      <c r="D53" s="1"/>
      <c r="E53" s="1"/>
      <c r="F53" s="1"/>
      <c r="G53" s="1"/>
      <c r="H53" s="1"/>
      <c r="I53" s="1"/>
      <c r="J53" s="1"/>
      <c r="K53" s="183">
        <f>IF(K52='R&amp;P Accounts'!B55,0,"cross ref error")</f>
        <v>0</v>
      </c>
      <c r="L53" s="1"/>
      <c r="M53" s="1"/>
    </row>
    <row r="55" spans="1:13" ht="15" x14ac:dyDescent="0.4">
      <c r="A55" s="151" t="s">
        <v>111</v>
      </c>
    </row>
    <row r="56" spans="1:13" x14ac:dyDescent="0.35">
      <c r="A56" s="352" t="s">
        <v>140</v>
      </c>
      <c r="B56" s="353"/>
      <c r="C56" s="353"/>
      <c r="D56" s="353"/>
      <c r="E56" s="353"/>
      <c r="F56" s="353"/>
      <c r="G56" s="353"/>
      <c r="H56" s="353"/>
      <c r="I56" s="353"/>
      <c r="J56" s="353"/>
      <c r="K56" s="353"/>
      <c r="L56" s="353"/>
      <c r="M56" s="354"/>
    </row>
    <row r="57" spans="1:13" x14ac:dyDescent="0.35">
      <c r="A57" s="355"/>
      <c r="B57" s="356"/>
      <c r="C57" s="356"/>
      <c r="D57" s="356"/>
      <c r="E57" s="356"/>
      <c r="F57" s="356"/>
      <c r="G57" s="356"/>
      <c r="H57" s="356"/>
      <c r="I57" s="356"/>
      <c r="J57" s="356"/>
      <c r="K57" s="356"/>
      <c r="L57" s="356"/>
      <c r="M57" s="357"/>
    </row>
    <row r="58" spans="1:13" x14ac:dyDescent="0.35">
      <c r="A58" s="355"/>
      <c r="B58" s="356"/>
      <c r="C58" s="356"/>
      <c r="D58" s="356"/>
      <c r="E58" s="356"/>
      <c r="F58" s="356"/>
      <c r="G58" s="356"/>
      <c r="H58" s="356"/>
      <c r="I58" s="356"/>
      <c r="J58" s="356"/>
      <c r="K58" s="356"/>
      <c r="L58" s="356"/>
      <c r="M58" s="357"/>
    </row>
    <row r="59" spans="1:13" x14ac:dyDescent="0.35">
      <c r="A59" s="355"/>
      <c r="B59" s="356"/>
      <c r="C59" s="356"/>
      <c r="D59" s="356"/>
      <c r="E59" s="356"/>
      <c r="F59" s="356"/>
      <c r="G59" s="356"/>
      <c r="H59" s="356"/>
      <c r="I59" s="356"/>
      <c r="J59" s="356"/>
      <c r="K59" s="356"/>
      <c r="L59" s="356"/>
      <c r="M59" s="357"/>
    </row>
    <row r="60" spans="1:13" x14ac:dyDescent="0.35">
      <c r="A60" s="355"/>
      <c r="B60" s="356"/>
      <c r="C60" s="356"/>
      <c r="D60" s="356"/>
      <c r="E60" s="356"/>
      <c r="F60" s="356"/>
      <c r="G60" s="356"/>
      <c r="H60" s="356"/>
      <c r="I60" s="356"/>
      <c r="J60" s="356"/>
      <c r="K60" s="356"/>
      <c r="L60" s="356"/>
      <c r="M60" s="357"/>
    </row>
    <row r="61" spans="1:13" x14ac:dyDescent="0.35">
      <c r="A61" s="355"/>
      <c r="B61" s="356"/>
      <c r="C61" s="356"/>
      <c r="D61" s="356"/>
      <c r="E61" s="356"/>
      <c r="F61" s="356"/>
      <c r="G61" s="356"/>
      <c r="H61" s="356"/>
      <c r="I61" s="356"/>
      <c r="J61" s="356"/>
      <c r="K61" s="356"/>
      <c r="L61" s="356"/>
      <c r="M61" s="357"/>
    </row>
    <row r="62" spans="1:13" x14ac:dyDescent="0.35">
      <c r="A62" s="355"/>
      <c r="B62" s="356"/>
      <c r="C62" s="356"/>
      <c r="D62" s="356"/>
      <c r="E62" s="356"/>
      <c r="F62" s="356"/>
      <c r="G62" s="356"/>
      <c r="H62" s="356"/>
      <c r="I62" s="356"/>
      <c r="J62" s="356"/>
      <c r="K62" s="356"/>
      <c r="L62" s="356"/>
      <c r="M62" s="357"/>
    </row>
    <row r="63" spans="1:13" x14ac:dyDescent="0.35">
      <c r="A63" s="355"/>
      <c r="B63" s="356"/>
      <c r="C63" s="356"/>
      <c r="D63" s="356"/>
      <c r="E63" s="356"/>
      <c r="F63" s="356"/>
      <c r="G63" s="356"/>
      <c r="H63" s="356"/>
      <c r="I63" s="356"/>
      <c r="J63" s="356"/>
      <c r="K63" s="356"/>
      <c r="L63" s="356"/>
      <c r="M63" s="357"/>
    </row>
    <row r="64" spans="1:13" x14ac:dyDescent="0.35">
      <c r="A64" s="358"/>
      <c r="B64" s="359"/>
      <c r="C64" s="359"/>
      <c r="D64" s="359"/>
      <c r="E64" s="359"/>
      <c r="F64" s="359"/>
      <c r="G64" s="359"/>
      <c r="H64" s="359"/>
      <c r="I64" s="359"/>
      <c r="J64" s="359"/>
      <c r="K64" s="359"/>
      <c r="L64" s="359"/>
      <c r="M64" s="360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view="pageLayout" topLeftCell="A30" zoomScale="82" zoomScaleNormal="80" zoomScalePageLayoutView="82" workbookViewId="0">
      <selection activeCell="C9" sqref="C9"/>
    </sheetView>
  </sheetViews>
  <sheetFormatPr defaultColWidth="9.1328125" defaultRowHeight="12.75" x14ac:dyDescent="0.35"/>
  <cols>
    <col min="1" max="1" width="46.46484375" style="1" customWidth="1"/>
    <col min="2" max="2" width="1.59765625" style="1" customWidth="1"/>
    <col min="3" max="3" width="15.3984375" style="28" customWidth="1"/>
    <col min="4" max="4" width="1.73046875" style="1" customWidth="1"/>
    <col min="5" max="5" width="15.3984375" style="1" customWidth="1"/>
    <col min="6" max="6" width="1.59765625" style="1" customWidth="1"/>
    <col min="7" max="7" width="15.3984375" style="1" customWidth="1"/>
    <col min="8" max="8" width="1.3984375" style="1" customWidth="1"/>
    <col min="9" max="9" width="15.3984375" style="1" customWidth="1"/>
    <col min="10" max="10" width="1.59765625" style="1" customWidth="1"/>
    <col min="11" max="11" width="14.73046875" style="1" customWidth="1"/>
    <col min="12" max="12" width="1.73046875" style="1" customWidth="1"/>
    <col min="13" max="13" width="14.73046875" style="1" customWidth="1"/>
    <col min="14" max="16384" width="9.1328125" style="1"/>
  </cols>
  <sheetData>
    <row r="1" spans="1:14" ht="27.75" customHeight="1" x14ac:dyDescent="0.35">
      <c r="C1" s="241" t="str">
        <f>'R&amp;P Accounts'!B2</f>
        <v>Senatus Populusque Dumbarton</v>
      </c>
      <c r="D1" s="241"/>
      <c r="E1" s="241"/>
      <c r="F1" s="241"/>
      <c r="G1" s="241"/>
      <c r="H1" s="241"/>
      <c r="I1" s="241"/>
      <c r="J1" s="241"/>
      <c r="K1" s="241"/>
      <c r="M1" s="244" t="str">
        <f>'R&amp;P Accounts'!L2</f>
        <v>SC 053785</v>
      </c>
      <c r="N1" s="244"/>
    </row>
    <row r="2" spans="1:14" ht="10.5" customHeight="1" x14ac:dyDescent="0.35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</row>
    <row r="3" spans="1:14" s="40" customFormat="1" ht="26.25" customHeight="1" x14ac:dyDescent="0.35">
      <c r="A3" s="208" t="s">
        <v>115</v>
      </c>
      <c r="B3" s="208"/>
      <c r="C3" s="207"/>
      <c r="D3" s="208"/>
      <c r="E3" s="208"/>
      <c r="F3" s="208"/>
      <c r="G3" s="208"/>
      <c r="H3" s="245"/>
      <c r="I3" s="245"/>
      <c r="J3" s="245"/>
      <c r="K3" s="245"/>
      <c r="L3" s="216"/>
      <c r="M3" s="210"/>
    </row>
    <row r="4" spans="1:14" ht="15" customHeight="1" x14ac:dyDescent="0.3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</row>
    <row r="5" spans="1:14" ht="20.100000000000001" customHeight="1" x14ac:dyDescent="0.35">
      <c r="A5" s="242" t="s">
        <v>131</v>
      </c>
      <c r="B5" s="242"/>
      <c r="C5" s="242"/>
      <c r="D5" s="242"/>
      <c r="E5" s="242"/>
      <c r="F5" s="36"/>
      <c r="G5" s="36"/>
      <c r="H5" s="36"/>
      <c r="I5" s="36"/>
      <c r="J5" s="12"/>
      <c r="K5" s="71"/>
      <c r="L5" s="71"/>
    </row>
    <row r="6" spans="1:14" ht="54" customHeight="1" x14ac:dyDescent="0.35">
      <c r="A6" s="62"/>
      <c r="B6" s="62"/>
      <c r="C6" s="101" t="s">
        <v>105</v>
      </c>
      <c r="D6" s="101"/>
      <c r="E6" s="101" t="s">
        <v>106</v>
      </c>
      <c r="F6" s="102"/>
      <c r="G6" s="101" t="s">
        <v>107</v>
      </c>
      <c r="H6" s="102"/>
      <c r="I6" s="101" t="s">
        <v>108</v>
      </c>
      <c r="J6" s="92"/>
    </row>
    <row r="7" spans="1:14" ht="54" customHeight="1" x14ac:dyDescent="0.35">
      <c r="A7" s="62"/>
      <c r="B7" s="62"/>
      <c r="C7" s="98"/>
      <c r="D7" s="98"/>
      <c r="E7" s="98"/>
      <c r="F7" s="93"/>
      <c r="G7" s="98"/>
      <c r="H7" s="93"/>
      <c r="I7" s="98"/>
      <c r="J7" s="92"/>
      <c r="K7" s="99" t="s">
        <v>99</v>
      </c>
      <c r="L7" s="71"/>
      <c r="M7" s="100" t="s">
        <v>100</v>
      </c>
    </row>
    <row r="8" spans="1:14" ht="19.5" customHeight="1" x14ac:dyDescent="0.35">
      <c r="A8" s="94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4">
      <c r="A9" s="72" t="s">
        <v>20</v>
      </c>
      <c r="C9" s="186"/>
      <c r="D9" s="189"/>
      <c r="E9" s="186"/>
      <c r="F9" s="108"/>
      <c r="G9" s="186"/>
      <c r="H9" s="189"/>
      <c r="I9" s="186"/>
      <c r="J9" s="108"/>
      <c r="K9" s="186">
        <f>SUM(C9:I9)</f>
        <v>0</v>
      </c>
      <c r="L9" s="144"/>
      <c r="M9" s="186"/>
    </row>
    <row r="10" spans="1:14" ht="17.25" customHeight="1" x14ac:dyDescent="0.4">
      <c r="A10" s="72" t="s">
        <v>21</v>
      </c>
      <c r="B10" s="61"/>
      <c r="C10" s="105"/>
      <c r="D10" s="106"/>
      <c r="E10" s="105"/>
      <c r="F10" s="106"/>
      <c r="G10" s="105"/>
      <c r="H10" s="108"/>
      <c r="I10" s="105"/>
      <c r="J10" s="108"/>
      <c r="K10" s="186">
        <f t="shared" ref="K10:K16" si="0">SUM(C10:I10)</f>
        <v>0</v>
      </c>
      <c r="L10" s="106"/>
      <c r="M10" s="145"/>
    </row>
    <row r="11" spans="1:14" ht="18" customHeight="1" x14ac:dyDescent="0.4">
      <c r="A11" s="72" t="s">
        <v>22</v>
      </c>
      <c r="B11" s="62"/>
      <c r="C11" s="105"/>
      <c r="D11" s="106"/>
      <c r="E11" s="105"/>
      <c r="F11" s="106"/>
      <c r="G11" s="105"/>
      <c r="H11" s="108"/>
      <c r="I11" s="105"/>
      <c r="J11" s="108"/>
      <c r="K11" s="186">
        <f t="shared" si="0"/>
        <v>0</v>
      </c>
      <c r="L11" s="106"/>
      <c r="M11" s="145"/>
    </row>
    <row r="12" spans="1:14" ht="16.5" customHeight="1" x14ac:dyDescent="0.4">
      <c r="A12" s="72" t="s">
        <v>23</v>
      </c>
      <c r="B12" s="62"/>
      <c r="C12" s="105"/>
      <c r="D12" s="106"/>
      <c r="E12" s="105"/>
      <c r="F12" s="106"/>
      <c r="G12" s="105"/>
      <c r="H12" s="108"/>
      <c r="I12" s="105"/>
      <c r="J12" s="108"/>
      <c r="K12" s="186">
        <f t="shared" si="0"/>
        <v>0</v>
      </c>
      <c r="L12" s="106"/>
      <c r="M12" s="145"/>
    </row>
    <row r="13" spans="1:14" ht="18" customHeight="1" x14ac:dyDescent="0.4">
      <c r="A13" s="72" t="s">
        <v>24</v>
      </c>
      <c r="B13" s="62"/>
      <c r="C13" s="105"/>
      <c r="D13" s="106"/>
      <c r="E13" s="105"/>
      <c r="F13" s="106"/>
      <c r="G13" s="105"/>
      <c r="H13" s="108"/>
      <c r="I13" s="105"/>
      <c r="J13" s="108"/>
      <c r="K13" s="186">
        <f t="shared" si="0"/>
        <v>0</v>
      </c>
      <c r="L13" s="106"/>
      <c r="M13" s="145"/>
    </row>
    <row r="14" spans="1:14" ht="29.25" customHeight="1" x14ac:dyDescent="0.4">
      <c r="A14" s="72" t="s">
        <v>25</v>
      </c>
      <c r="B14" s="62"/>
      <c r="C14" s="105"/>
      <c r="D14" s="106"/>
      <c r="E14" s="105"/>
      <c r="F14" s="106"/>
      <c r="G14" s="105"/>
      <c r="H14" s="108"/>
      <c r="I14" s="105"/>
      <c r="J14" s="108"/>
      <c r="K14" s="186">
        <f t="shared" si="0"/>
        <v>0</v>
      </c>
      <c r="L14" s="106"/>
      <c r="M14" s="145"/>
    </row>
    <row r="15" spans="1:14" ht="17.25" customHeight="1" x14ac:dyDescent="0.4">
      <c r="A15" s="72" t="s">
        <v>67</v>
      </c>
      <c r="C15" s="109"/>
      <c r="D15" s="132"/>
      <c r="E15" s="109"/>
      <c r="F15" s="132"/>
      <c r="G15" s="109"/>
      <c r="H15" s="132"/>
      <c r="I15" s="109"/>
      <c r="J15" s="132"/>
      <c r="K15" s="186">
        <f t="shared" si="0"/>
        <v>0</v>
      </c>
      <c r="L15" s="147"/>
      <c r="M15" s="146"/>
    </row>
    <row r="16" spans="1:14" ht="17.25" customHeight="1" thickBot="1" x14ac:dyDescent="0.45">
      <c r="A16" s="72" t="s">
        <v>68</v>
      </c>
      <c r="C16" s="187"/>
      <c r="D16" s="132"/>
      <c r="E16" s="187"/>
      <c r="F16" s="132"/>
      <c r="G16" s="187"/>
      <c r="H16" s="132"/>
      <c r="I16" s="187"/>
      <c r="J16" s="132"/>
      <c r="K16" s="186">
        <f t="shared" si="0"/>
        <v>0</v>
      </c>
      <c r="L16" s="147"/>
      <c r="M16" s="148"/>
    </row>
    <row r="17" spans="1:13" ht="18" customHeight="1" thickBot="1" x14ac:dyDescent="0.45">
      <c r="A17" s="95" t="s">
        <v>95</v>
      </c>
      <c r="B17" s="84"/>
      <c r="C17" s="226">
        <f>SUM(C9:C16)</f>
        <v>0</v>
      </c>
      <c r="D17" s="188"/>
      <c r="E17" s="226">
        <f>SUM(E9:E16)</f>
        <v>0</v>
      </c>
      <c r="F17" s="188"/>
      <c r="G17" s="226">
        <f>SUM(G9:G16)</f>
        <v>0</v>
      </c>
      <c r="H17" s="188"/>
      <c r="I17" s="226">
        <f>SUM(I9:I16)</f>
        <v>0</v>
      </c>
      <c r="J17" s="188"/>
      <c r="K17" s="226">
        <f>SUM(K9:K16)</f>
        <v>0</v>
      </c>
      <c r="L17" s="188"/>
      <c r="M17" s="226">
        <f>SUM(M9:M16)</f>
        <v>0</v>
      </c>
    </row>
    <row r="18" spans="1:13" ht="15.75" customHeight="1" x14ac:dyDescent="0.35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184">
        <f>IF(K17='R&amp;P Accounts'!D21,0,"cross ref error")</f>
        <v>0</v>
      </c>
      <c r="L18" s="83"/>
    </row>
    <row r="19" spans="1:13" ht="29.25" customHeight="1" x14ac:dyDescent="0.4">
      <c r="A19" s="59" t="s">
        <v>91</v>
      </c>
      <c r="C19" s="1"/>
    </row>
    <row r="20" spans="1:13" ht="16.5" customHeight="1" x14ac:dyDescent="0.4">
      <c r="A20" s="72" t="s">
        <v>26</v>
      </c>
      <c r="C20" s="109"/>
      <c r="D20" s="132"/>
      <c r="E20" s="109"/>
      <c r="F20" s="132"/>
      <c r="G20" s="109"/>
      <c r="H20" s="132"/>
      <c r="I20" s="109"/>
      <c r="J20" s="132"/>
      <c r="K20" s="186">
        <f>SUM(C20:I20)</f>
        <v>0</v>
      </c>
      <c r="L20" s="132"/>
      <c r="M20" s="109"/>
    </row>
    <row r="21" spans="1:13" ht="17.25" customHeight="1" thickBot="1" x14ac:dyDescent="0.45">
      <c r="A21" s="72" t="s">
        <v>27</v>
      </c>
      <c r="C21" s="135"/>
      <c r="D21" s="132"/>
      <c r="E21" s="135"/>
      <c r="F21" s="132"/>
      <c r="G21" s="135"/>
      <c r="H21" s="132"/>
      <c r="I21" s="135"/>
      <c r="J21" s="132"/>
      <c r="K21" s="186">
        <f>SUM(C21:I21)</f>
        <v>0</v>
      </c>
      <c r="L21" s="132"/>
      <c r="M21" s="135"/>
    </row>
    <row r="22" spans="1:13" ht="18" customHeight="1" thickBot="1" x14ac:dyDescent="0.45">
      <c r="A22" s="95" t="s">
        <v>95</v>
      </c>
      <c r="C22" s="219">
        <f>SUM(C20:C21)</f>
        <v>0</v>
      </c>
      <c r="D22" s="132"/>
      <c r="E22" s="220">
        <f>SUM(E20:E21)</f>
        <v>0</v>
      </c>
      <c r="F22" s="132"/>
      <c r="G22" s="220">
        <f>SUM(G20:G21)</f>
        <v>0</v>
      </c>
      <c r="H22" s="132"/>
      <c r="I22" s="220">
        <f>SUM(I20:I21)</f>
        <v>0</v>
      </c>
      <c r="J22" s="132"/>
      <c r="K22" s="220">
        <f>SUM(K20:K21)</f>
        <v>0</v>
      </c>
      <c r="L22" s="132"/>
      <c r="M22" s="220">
        <f>SUM(M20:M21)</f>
        <v>0</v>
      </c>
    </row>
    <row r="23" spans="1:13" ht="5.25" customHeight="1" thickBot="1" x14ac:dyDescent="0.45">
      <c r="A23" s="95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</row>
    <row r="24" spans="1:13" ht="18" customHeight="1" thickBot="1" x14ac:dyDescent="0.45">
      <c r="A24" s="95" t="s">
        <v>96</v>
      </c>
      <c r="C24" s="220">
        <f>C17+C22</f>
        <v>0</v>
      </c>
      <c r="D24" s="132"/>
      <c r="E24" s="220">
        <f>E17+E22</f>
        <v>0</v>
      </c>
      <c r="F24" s="132"/>
      <c r="G24" s="220">
        <f>G17+G22</f>
        <v>0</v>
      </c>
      <c r="H24" s="132"/>
      <c r="I24" s="220">
        <f>I17+I22</f>
        <v>0</v>
      </c>
      <c r="J24" s="132"/>
      <c r="K24" s="220">
        <f>K17+K22</f>
        <v>0</v>
      </c>
      <c r="L24" s="132"/>
      <c r="M24" s="220">
        <f>M17+M22</f>
        <v>0</v>
      </c>
    </row>
    <row r="25" spans="1:13" ht="19.5" customHeight="1" x14ac:dyDescent="0.35">
      <c r="C25" s="1"/>
      <c r="K25" s="183">
        <f>IF(K24='R&amp;P Accounts'!D28,0,"cross ref error")</f>
        <v>0</v>
      </c>
    </row>
    <row r="26" spans="1:13" ht="19.5" customHeight="1" x14ac:dyDescent="0.35">
      <c r="C26" s="1"/>
    </row>
    <row r="27" spans="1:13" ht="19.5" customHeight="1" x14ac:dyDescent="0.35">
      <c r="A27" s="27" t="s">
        <v>92</v>
      </c>
      <c r="C27" s="1"/>
    </row>
    <row r="28" spans="1:13" ht="17.25" customHeight="1" x14ac:dyDescent="0.4">
      <c r="A28" s="73" t="s">
        <v>28</v>
      </c>
      <c r="C28" s="109"/>
      <c r="D28" s="132"/>
      <c r="E28" s="109"/>
      <c r="F28" s="132"/>
      <c r="G28" s="109"/>
      <c r="H28" s="132"/>
      <c r="I28" s="109"/>
      <c r="J28" s="132"/>
      <c r="K28" s="186">
        <f t="shared" ref="K28:K38" si="1">SUM(C28:I28)</f>
        <v>0</v>
      </c>
      <c r="L28" s="132"/>
      <c r="M28" s="109"/>
    </row>
    <row r="29" spans="1:13" ht="16.5" customHeight="1" x14ac:dyDescent="0.4">
      <c r="A29" s="73" t="s">
        <v>118</v>
      </c>
      <c r="C29" s="109"/>
      <c r="D29" s="132"/>
      <c r="E29" s="109"/>
      <c r="F29" s="132"/>
      <c r="G29" s="109"/>
      <c r="H29" s="132"/>
      <c r="I29" s="109"/>
      <c r="J29" s="132"/>
      <c r="K29" s="186">
        <f t="shared" si="1"/>
        <v>0</v>
      </c>
      <c r="L29" s="132"/>
      <c r="M29" s="109"/>
    </row>
    <row r="30" spans="1:13" ht="17.25" customHeight="1" x14ac:dyDescent="0.4">
      <c r="A30" s="73" t="s">
        <v>29</v>
      </c>
      <c r="C30" s="134"/>
      <c r="D30" s="132"/>
      <c r="E30" s="134"/>
      <c r="F30" s="132"/>
      <c r="G30" s="134"/>
      <c r="H30" s="132"/>
      <c r="I30" s="134"/>
      <c r="J30" s="132"/>
      <c r="K30" s="186">
        <f t="shared" si="1"/>
        <v>0</v>
      </c>
      <c r="L30" s="132"/>
      <c r="M30" s="134"/>
    </row>
    <row r="31" spans="1:13" ht="17.25" customHeight="1" x14ac:dyDescent="0.4">
      <c r="A31" s="73" t="s">
        <v>30</v>
      </c>
      <c r="C31" s="134"/>
      <c r="D31" s="132"/>
      <c r="E31" s="134"/>
      <c r="F31" s="132"/>
      <c r="G31" s="134"/>
      <c r="H31" s="132"/>
      <c r="I31" s="134"/>
      <c r="J31" s="132"/>
      <c r="K31" s="186">
        <f t="shared" si="1"/>
        <v>0</v>
      </c>
      <c r="L31" s="132"/>
      <c r="M31" s="134"/>
    </row>
    <row r="32" spans="1:13" ht="17.25" customHeight="1" x14ac:dyDescent="0.4">
      <c r="A32" s="73" t="s">
        <v>31</v>
      </c>
      <c r="D32" s="132"/>
      <c r="E32" s="134"/>
      <c r="F32" s="132"/>
      <c r="G32" s="134"/>
      <c r="H32" s="132"/>
      <c r="I32" s="134"/>
      <c r="J32" s="132"/>
      <c r="K32" s="186">
        <f t="shared" si="1"/>
        <v>0</v>
      </c>
      <c r="L32" s="132"/>
      <c r="M32" s="134"/>
    </row>
    <row r="33" spans="1:13" ht="17.25" customHeight="1" x14ac:dyDescent="0.4">
      <c r="A33" s="73" t="s">
        <v>32</v>
      </c>
      <c r="C33" s="134"/>
      <c r="D33" s="132"/>
      <c r="E33" s="134"/>
      <c r="F33" s="132"/>
      <c r="G33" s="134"/>
      <c r="H33" s="132"/>
      <c r="I33" s="134"/>
      <c r="J33" s="132"/>
      <c r="K33" s="186">
        <f>SUM(C33:I33)</f>
        <v>0</v>
      </c>
      <c r="L33" s="132"/>
      <c r="M33" s="134"/>
    </row>
    <row r="34" spans="1:13" ht="17.25" customHeight="1" x14ac:dyDescent="0.4">
      <c r="A34" s="74" t="s">
        <v>33</v>
      </c>
      <c r="C34" s="134"/>
      <c r="D34" s="132"/>
      <c r="E34" s="134"/>
      <c r="F34" s="132"/>
      <c r="G34" s="134"/>
      <c r="H34" s="132"/>
      <c r="I34" s="134"/>
      <c r="J34" s="132"/>
      <c r="K34" s="186">
        <f t="shared" si="1"/>
        <v>0</v>
      </c>
      <c r="L34" s="132"/>
      <c r="M34" s="134"/>
    </row>
    <row r="35" spans="1:13" ht="17.25" customHeight="1" x14ac:dyDescent="0.4">
      <c r="A35" s="74" t="s">
        <v>34</v>
      </c>
      <c r="C35" s="134"/>
      <c r="D35" s="132"/>
      <c r="E35" s="134"/>
      <c r="F35" s="132"/>
      <c r="G35" s="134"/>
      <c r="H35" s="132"/>
      <c r="I35" s="134"/>
      <c r="J35" s="132"/>
      <c r="K35" s="186">
        <f t="shared" si="1"/>
        <v>0</v>
      </c>
      <c r="L35" s="132"/>
      <c r="M35" s="134"/>
    </row>
    <row r="36" spans="1:13" ht="17.25" customHeight="1" x14ac:dyDescent="0.4">
      <c r="A36" s="74" t="s">
        <v>35</v>
      </c>
      <c r="C36" s="134"/>
      <c r="D36" s="132"/>
      <c r="E36" s="134"/>
      <c r="F36" s="132"/>
      <c r="G36" s="134"/>
      <c r="H36" s="132"/>
      <c r="I36" s="134"/>
      <c r="J36" s="132"/>
      <c r="K36" s="186">
        <f t="shared" si="1"/>
        <v>0</v>
      </c>
      <c r="L36" s="132"/>
      <c r="M36" s="134"/>
    </row>
    <row r="37" spans="1:13" ht="17.25" customHeight="1" x14ac:dyDescent="0.4">
      <c r="A37" s="73"/>
      <c r="C37" s="134"/>
      <c r="D37" s="132"/>
      <c r="E37" s="134"/>
      <c r="F37" s="132"/>
      <c r="G37" s="134"/>
      <c r="H37" s="132"/>
      <c r="I37" s="134"/>
      <c r="J37" s="132"/>
      <c r="K37" s="186">
        <f t="shared" si="1"/>
        <v>0</v>
      </c>
      <c r="L37" s="132"/>
      <c r="M37" s="134"/>
    </row>
    <row r="38" spans="1:13" ht="17.25" customHeight="1" thickBot="1" x14ac:dyDescent="0.45">
      <c r="A38" s="96"/>
      <c r="C38" s="134"/>
      <c r="D38" s="132"/>
      <c r="E38" s="134"/>
      <c r="F38" s="132"/>
      <c r="G38" s="134"/>
      <c r="H38" s="132"/>
      <c r="I38" s="134"/>
      <c r="J38" s="132"/>
      <c r="K38" s="186">
        <f t="shared" si="1"/>
        <v>0</v>
      </c>
      <c r="L38" s="132"/>
      <c r="M38" s="134"/>
    </row>
    <row r="39" spans="1:13" ht="17.25" customHeight="1" thickBot="1" x14ac:dyDescent="0.45">
      <c r="A39" s="13" t="s">
        <v>95</v>
      </c>
      <c r="C39" s="221">
        <f>SUM(C28:C38)</f>
        <v>0</v>
      </c>
      <c r="D39" s="132"/>
      <c r="E39" s="222">
        <f>SUM(E28:E38)</f>
        <v>0</v>
      </c>
      <c r="F39" s="132"/>
      <c r="G39" s="222">
        <f>SUM(G28:G38)</f>
        <v>0</v>
      </c>
      <c r="H39" s="132"/>
      <c r="I39" s="222">
        <f>SUM(I28:I38)</f>
        <v>0</v>
      </c>
      <c r="J39" s="132"/>
      <c r="K39" s="222">
        <f>SUM(K28:K38)</f>
        <v>0</v>
      </c>
      <c r="L39" s="132"/>
      <c r="M39" s="222">
        <f>SUM(M28:M38)</f>
        <v>0</v>
      </c>
    </row>
    <row r="40" spans="1:13" x14ac:dyDescent="0.35">
      <c r="K40" s="183">
        <f>IF(K39='R&amp;P Accounts'!D42,0,"cross ref error")</f>
        <v>0</v>
      </c>
    </row>
    <row r="41" spans="1:13" ht="27.75" x14ac:dyDescent="0.4">
      <c r="A41" s="59" t="s">
        <v>93</v>
      </c>
    </row>
    <row r="42" spans="1:13" ht="17.25" customHeight="1" x14ac:dyDescent="0.4">
      <c r="A42" s="73" t="s">
        <v>36</v>
      </c>
      <c r="C42" s="134"/>
      <c r="D42" s="132"/>
      <c r="E42" s="134"/>
      <c r="F42" s="132"/>
      <c r="G42" s="134"/>
      <c r="H42" s="132"/>
      <c r="I42" s="134"/>
      <c r="J42" s="132"/>
      <c r="K42" s="186">
        <f>SUM(C42:I42)</f>
        <v>0</v>
      </c>
      <c r="L42" s="132"/>
      <c r="M42" s="134"/>
    </row>
    <row r="43" spans="1:13" ht="17.25" customHeight="1" thickBot="1" x14ac:dyDescent="0.45">
      <c r="A43" s="73" t="s">
        <v>37</v>
      </c>
      <c r="C43" s="134"/>
      <c r="D43" s="132"/>
      <c r="E43" s="134"/>
      <c r="F43" s="132"/>
      <c r="G43" s="134"/>
      <c r="H43" s="132"/>
      <c r="I43" s="134"/>
      <c r="J43" s="132"/>
      <c r="K43" s="186">
        <f>SUM(C43:I43)</f>
        <v>0</v>
      </c>
      <c r="L43" s="132"/>
      <c r="M43" s="134"/>
    </row>
    <row r="44" spans="1:13" ht="17.25" customHeight="1" thickBot="1" x14ac:dyDescent="0.45">
      <c r="A44" s="13" t="s">
        <v>94</v>
      </c>
      <c r="C44" s="221">
        <f>C42+C43</f>
        <v>0</v>
      </c>
      <c r="D44" s="132"/>
      <c r="E44" s="222">
        <f>E42+E43</f>
        <v>0</v>
      </c>
      <c r="F44" s="132"/>
      <c r="G44" s="222">
        <f>G42+G43</f>
        <v>0</v>
      </c>
      <c r="H44" s="132"/>
      <c r="I44" s="222">
        <f>I42+I43</f>
        <v>0</v>
      </c>
      <c r="J44" s="132"/>
      <c r="K44" s="222">
        <f>K42+K43</f>
        <v>0</v>
      </c>
      <c r="L44" s="132"/>
      <c r="M44" s="222">
        <f>M42+M43</f>
        <v>0</v>
      </c>
    </row>
    <row r="45" spans="1:13" ht="13.15" thickBot="1" x14ac:dyDescent="0.4">
      <c r="K45" s="183">
        <f>IF(K44='R&amp;P Accounts'!D47,0,"cross ref error")</f>
        <v>0</v>
      </c>
    </row>
    <row r="46" spans="1:13" ht="17.25" customHeight="1" thickBot="1" x14ac:dyDescent="0.45">
      <c r="A46" s="97" t="s">
        <v>12</v>
      </c>
      <c r="C46" s="222">
        <f>+C44+C39</f>
        <v>0</v>
      </c>
      <c r="D46" s="132"/>
      <c r="E46" s="222">
        <f>+E44+E39</f>
        <v>0</v>
      </c>
      <c r="F46" s="132"/>
      <c r="G46" s="222">
        <f>+G44+G39</f>
        <v>0</v>
      </c>
      <c r="H46" s="132"/>
      <c r="I46" s="222">
        <f>+I44+I39</f>
        <v>0</v>
      </c>
      <c r="J46" s="132"/>
      <c r="K46" s="222">
        <f>+K44+K39</f>
        <v>0</v>
      </c>
      <c r="L46" s="132"/>
      <c r="M46" s="222">
        <f>+M44+M39</f>
        <v>0</v>
      </c>
    </row>
    <row r="47" spans="1:13" ht="13.15" thickBot="1" x14ac:dyDescent="0.4">
      <c r="K47" s="183">
        <f>IF(K46='R&amp;P Accounts'!D49,0,"cross ref error")</f>
        <v>0</v>
      </c>
    </row>
    <row r="48" spans="1:13" ht="17.25" customHeight="1" thickBot="1" x14ac:dyDescent="0.45">
      <c r="A48" s="38" t="s">
        <v>109</v>
      </c>
      <c r="C48" s="201">
        <f>+C24-C46</f>
        <v>0</v>
      </c>
      <c r="D48" s="131"/>
      <c r="E48" s="201">
        <f>+E24-E46</f>
        <v>0</v>
      </c>
      <c r="F48" s="131"/>
      <c r="G48" s="201">
        <f>+G24-G46</f>
        <v>0</v>
      </c>
      <c r="H48" s="131"/>
      <c r="I48" s="201">
        <f>+I24-I46</f>
        <v>0</v>
      </c>
      <c r="J48" s="131"/>
      <c r="K48" s="201">
        <f>+K24-K46</f>
        <v>0</v>
      </c>
      <c r="L48" s="131"/>
      <c r="M48" s="201">
        <f>+M24-M46</f>
        <v>0</v>
      </c>
    </row>
    <row r="49" spans="1:13" ht="14.25" customHeight="1" thickBot="1" x14ac:dyDescent="0.45">
      <c r="A49" s="38"/>
      <c r="C49" s="185"/>
      <c r="D49" s="131"/>
      <c r="E49" s="185"/>
      <c r="F49" s="131"/>
      <c r="G49" s="185"/>
      <c r="H49" s="131"/>
      <c r="I49" s="185"/>
      <c r="J49" s="131"/>
      <c r="K49" s="185"/>
      <c r="L49" s="131"/>
      <c r="M49" s="185"/>
    </row>
    <row r="50" spans="1:13" s="117" customFormat="1" ht="17.25" customHeight="1" thickBot="1" x14ac:dyDescent="0.45">
      <c r="A50" s="84" t="s">
        <v>125</v>
      </c>
      <c r="C50" s="201"/>
      <c r="D50" s="131"/>
      <c r="E50" s="223"/>
      <c r="F50" s="131"/>
      <c r="G50" s="223"/>
      <c r="H50" s="131"/>
      <c r="I50" s="223"/>
      <c r="J50" s="131"/>
      <c r="K50" s="223">
        <f>SUM(C50:I50)</f>
        <v>0</v>
      </c>
      <c r="L50" s="131"/>
      <c r="M50" s="223"/>
    </row>
    <row r="51" spans="1:13" ht="14.25" customHeight="1" thickBot="1" x14ac:dyDescent="0.4">
      <c r="A51" s="11"/>
      <c r="C51" s="149"/>
      <c r="D51" s="150"/>
      <c r="E51" s="150"/>
      <c r="F51" s="150"/>
      <c r="G51" s="150"/>
      <c r="H51" s="150"/>
      <c r="I51" s="150"/>
      <c r="J51" s="150"/>
      <c r="K51" s="150"/>
      <c r="L51" s="150"/>
      <c r="M51" s="150"/>
    </row>
    <row r="52" spans="1:13" ht="17.25" customHeight="1" thickBot="1" x14ac:dyDescent="0.45">
      <c r="A52" s="13" t="s">
        <v>41</v>
      </c>
      <c r="C52" s="201">
        <f>C48+C50</f>
        <v>0</v>
      </c>
      <c r="D52" s="131"/>
      <c r="E52" s="201">
        <f>E48+E50</f>
        <v>0</v>
      </c>
      <c r="F52" s="131"/>
      <c r="G52" s="201">
        <f>G48+G50</f>
        <v>0</v>
      </c>
      <c r="H52" s="131"/>
      <c r="I52" s="201">
        <f>I48+I50</f>
        <v>0</v>
      </c>
      <c r="J52" s="131"/>
      <c r="K52" s="201">
        <f>K48+K50</f>
        <v>0</v>
      </c>
      <c r="L52" s="131"/>
      <c r="M52" s="201">
        <f>M48+M50</f>
        <v>0</v>
      </c>
    </row>
    <row r="53" spans="1:13" x14ac:dyDescent="0.35">
      <c r="K53" s="183">
        <f>IF(K52='R&amp;P Accounts'!D55,0,"cross ref error")</f>
        <v>0</v>
      </c>
    </row>
    <row r="55" spans="1:13" ht="15" x14ac:dyDescent="0.4">
      <c r="A55" s="151" t="s">
        <v>111</v>
      </c>
    </row>
    <row r="56" spans="1:13" x14ac:dyDescent="0.35">
      <c r="A56" s="232" t="s">
        <v>141</v>
      </c>
      <c r="B56" s="233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4"/>
    </row>
    <row r="57" spans="1:13" x14ac:dyDescent="0.35">
      <c r="A57" s="235"/>
      <c r="B57" s="236"/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7"/>
    </row>
    <row r="58" spans="1:13" x14ac:dyDescent="0.35">
      <c r="A58" s="235"/>
      <c r="B58" s="236"/>
      <c r="C58" s="236"/>
      <c r="D58" s="236"/>
      <c r="E58" s="236"/>
      <c r="F58" s="236"/>
      <c r="G58" s="236"/>
      <c r="H58" s="236"/>
      <c r="I58" s="236"/>
      <c r="J58" s="236"/>
      <c r="K58" s="236"/>
      <c r="L58" s="236"/>
      <c r="M58" s="237"/>
    </row>
    <row r="59" spans="1:13" x14ac:dyDescent="0.35">
      <c r="A59" s="235"/>
      <c r="B59" s="236"/>
      <c r="C59" s="236"/>
      <c r="D59" s="236"/>
      <c r="E59" s="236"/>
      <c r="F59" s="236"/>
      <c r="G59" s="236"/>
      <c r="H59" s="236"/>
      <c r="I59" s="236"/>
      <c r="J59" s="236"/>
      <c r="K59" s="236"/>
      <c r="L59" s="236"/>
      <c r="M59" s="237"/>
    </row>
    <row r="60" spans="1:13" x14ac:dyDescent="0.35">
      <c r="A60" s="235"/>
      <c r="B60" s="236"/>
      <c r="C60" s="236"/>
      <c r="D60" s="236"/>
      <c r="E60" s="236"/>
      <c r="F60" s="236"/>
      <c r="G60" s="236"/>
      <c r="H60" s="236"/>
      <c r="I60" s="236"/>
      <c r="J60" s="236"/>
      <c r="K60" s="236"/>
      <c r="L60" s="236"/>
      <c r="M60" s="237"/>
    </row>
    <row r="61" spans="1:13" x14ac:dyDescent="0.35">
      <c r="A61" s="235"/>
      <c r="B61" s="236"/>
      <c r="C61" s="236"/>
      <c r="D61" s="236"/>
      <c r="E61" s="236"/>
      <c r="F61" s="236"/>
      <c r="G61" s="236"/>
      <c r="H61" s="236"/>
      <c r="I61" s="236"/>
      <c r="J61" s="236"/>
      <c r="K61" s="236"/>
      <c r="L61" s="236"/>
      <c r="M61" s="237"/>
    </row>
    <row r="62" spans="1:13" x14ac:dyDescent="0.35">
      <c r="A62" s="235"/>
      <c r="B62" s="236"/>
      <c r="C62" s="236"/>
      <c r="D62" s="236"/>
      <c r="E62" s="236"/>
      <c r="F62" s="236"/>
      <c r="G62" s="236"/>
      <c r="H62" s="236"/>
      <c r="I62" s="236"/>
      <c r="J62" s="236"/>
      <c r="K62" s="236"/>
      <c r="L62" s="236"/>
      <c r="M62" s="237"/>
    </row>
    <row r="63" spans="1:13" x14ac:dyDescent="0.35">
      <c r="A63" s="235"/>
      <c r="B63" s="236"/>
      <c r="C63" s="236"/>
      <c r="D63" s="236"/>
      <c r="E63" s="236"/>
      <c r="F63" s="236"/>
      <c r="G63" s="236"/>
      <c r="H63" s="236"/>
      <c r="I63" s="236"/>
      <c r="J63" s="236"/>
      <c r="K63" s="236"/>
      <c r="L63" s="236"/>
      <c r="M63" s="237"/>
    </row>
    <row r="64" spans="1:13" x14ac:dyDescent="0.35">
      <c r="A64" s="238"/>
      <c r="B64" s="239"/>
      <c r="C64" s="239"/>
      <c r="D64" s="239"/>
      <c r="E64" s="239"/>
      <c r="F64" s="239"/>
      <c r="G64" s="239"/>
      <c r="H64" s="239"/>
      <c r="I64" s="239"/>
      <c r="J64" s="239"/>
      <c r="K64" s="239"/>
      <c r="L64" s="239"/>
      <c r="M64" s="240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49C7DB96-46E2-4773-821B-D81E107AE40C}"/>
</file>

<file path=customXml/itemProps2.xml><?xml version="1.0" encoding="utf-8"?>
<ds:datastoreItem xmlns:ds="http://schemas.openxmlformats.org/officeDocument/2006/customXml" ds:itemID="{BDFE688A-D594-47F7-8732-EA85345C0A30}"/>
</file>

<file path=customXml/itemProps3.xml><?xml version="1.0" encoding="utf-8"?>
<ds:datastoreItem xmlns:ds="http://schemas.openxmlformats.org/officeDocument/2006/customXml" ds:itemID="{61415329-79A5-471B-9933-D3893245340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Iain</cp:lastModifiedBy>
  <cp:lastPrinted>2007-12-14T14:44:53Z</cp:lastPrinted>
  <dcterms:created xsi:type="dcterms:W3CDTF">2007-04-10T16:51:52Z</dcterms:created>
  <dcterms:modified xsi:type="dcterms:W3CDTF">2026-07-16T20:08:44Z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