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MacGregor\Documents\St Clare Hall\2025\"/>
    </mc:Choice>
  </mc:AlternateContent>
  <xr:revisionPtr revIDLastSave="0" documentId="8_{09B27E82-FE14-46E3-9C16-A842EE617064}" xr6:coauthVersionLast="47" xr6:coauthVersionMax="47" xr10:uidLastSave="{00000000-0000-0000-0000-000000000000}"/>
  <bookViews>
    <workbookView xWindow="1848" yWindow="1848" windowWidth="17280" windowHeight="8928" xr2:uid="{00000000-000D-0000-FFFF-FFFF00000000}"/>
  </bookViews>
  <sheets>
    <sheet name="R&amp;P Accounts" sheetId="1" r:id="rId1"/>
    <sheet name="Statement of balances" sheetId="2" r:id="rId2"/>
    <sheet name="Notes" sheetId="3" r:id="rId3"/>
    <sheet name="Additional notes (1)  " sheetId="4" r:id="rId4"/>
    <sheet name="Additional notes (2)" sheetId="5" r:id="rId5"/>
    <sheet name="Additional notes (3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rq5FxyQApfdJ4RKnI775iRm2PpJklgHOiG0B1vIs4xk="/>
    </ext>
  </extLst>
</workbook>
</file>

<file path=xl/calcChain.xml><?xml version="1.0" encoding="utf-8"?>
<calcChain xmlns="http://schemas.openxmlformats.org/spreadsheetml/2006/main">
  <c r="K50" i="6" l="1"/>
  <c r="M44" i="6"/>
  <c r="I44" i="6"/>
  <c r="G44" i="6"/>
  <c r="E44" i="6"/>
  <c r="C44" i="6"/>
  <c r="K43" i="6"/>
  <c r="K42" i="6"/>
  <c r="K44" i="6" s="1"/>
  <c r="M39" i="6"/>
  <c r="I39" i="6"/>
  <c r="G39" i="6"/>
  <c r="E39" i="6"/>
  <c r="C39" i="6"/>
  <c r="K38" i="6"/>
  <c r="K37" i="6"/>
  <c r="K36" i="6"/>
  <c r="K35" i="6"/>
  <c r="K34" i="6"/>
  <c r="K33" i="6"/>
  <c r="K32" i="6"/>
  <c r="K31" i="6"/>
  <c r="K30" i="6"/>
  <c r="K29" i="6"/>
  <c r="K28" i="6"/>
  <c r="K39" i="6" s="1"/>
  <c r="M22" i="6"/>
  <c r="I22" i="6"/>
  <c r="G22" i="6"/>
  <c r="E22" i="6"/>
  <c r="C22" i="6"/>
  <c r="K21" i="6"/>
  <c r="K20" i="6"/>
  <c r="K22" i="6" s="1"/>
  <c r="M17" i="6"/>
  <c r="M24" i="6" s="1"/>
  <c r="I17" i="6"/>
  <c r="I24" i="6" s="1"/>
  <c r="G17" i="6"/>
  <c r="G24" i="6" s="1"/>
  <c r="E17" i="6"/>
  <c r="E24" i="6" s="1"/>
  <c r="C17" i="6"/>
  <c r="C24" i="6" s="1"/>
  <c r="K16" i="6"/>
  <c r="K15" i="6"/>
  <c r="K14" i="6"/>
  <c r="K13" i="6"/>
  <c r="K12" i="6"/>
  <c r="K11" i="6"/>
  <c r="K10" i="6"/>
  <c r="K9" i="6"/>
  <c r="K17" i="6" s="1"/>
  <c r="M1" i="6"/>
  <c r="C1" i="6"/>
  <c r="K50" i="5"/>
  <c r="M44" i="5"/>
  <c r="I44" i="5"/>
  <c r="G44" i="5"/>
  <c r="E44" i="5"/>
  <c r="C44" i="5"/>
  <c r="K43" i="5"/>
  <c r="K42" i="5"/>
  <c r="K44" i="5" s="1"/>
  <c r="M39" i="5"/>
  <c r="I39" i="5"/>
  <c r="G39" i="5"/>
  <c r="E39" i="5"/>
  <c r="C39" i="5"/>
  <c r="K38" i="5"/>
  <c r="K37" i="5"/>
  <c r="K36" i="5"/>
  <c r="K35" i="5"/>
  <c r="K34" i="5"/>
  <c r="K33" i="5"/>
  <c r="K32" i="5"/>
  <c r="K31" i="5"/>
  <c r="K30" i="5"/>
  <c r="K29" i="5"/>
  <c r="K28" i="5"/>
  <c r="K39" i="5" s="1"/>
  <c r="M22" i="5"/>
  <c r="I22" i="5"/>
  <c r="G22" i="5"/>
  <c r="E22" i="5"/>
  <c r="C22" i="5"/>
  <c r="K21" i="5"/>
  <c r="K20" i="5"/>
  <c r="K22" i="5" s="1"/>
  <c r="M17" i="5"/>
  <c r="M24" i="5" s="1"/>
  <c r="I17" i="5"/>
  <c r="I24" i="5" s="1"/>
  <c r="G17" i="5"/>
  <c r="G24" i="5" s="1"/>
  <c r="E17" i="5"/>
  <c r="E24" i="5" s="1"/>
  <c r="C17" i="5"/>
  <c r="C24" i="5" s="1"/>
  <c r="K16" i="5"/>
  <c r="K15" i="5"/>
  <c r="K14" i="5"/>
  <c r="K13" i="5"/>
  <c r="K12" i="5"/>
  <c r="K11" i="5"/>
  <c r="K10" i="5"/>
  <c r="K9" i="5"/>
  <c r="K17" i="5" s="1"/>
  <c r="M1" i="5"/>
  <c r="C1" i="5"/>
  <c r="M58" i="4"/>
  <c r="M60" i="4" s="1"/>
  <c r="I58" i="4"/>
  <c r="I60" i="4" s="1"/>
  <c r="G58" i="4"/>
  <c r="G60" i="4" s="1"/>
  <c r="E58" i="4"/>
  <c r="E60" i="4" s="1"/>
  <c r="C58" i="4"/>
  <c r="C60" i="4" s="1"/>
  <c r="K57" i="4"/>
  <c r="K56" i="4"/>
  <c r="K55" i="4"/>
  <c r="K54" i="4"/>
  <c r="K53" i="4"/>
  <c r="K52" i="4"/>
  <c r="K51" i="4"/>
  <c r="K50" i="4"/>
  <c r="K49" i="4"/>
  <c r="K48" i="4"/>
  <c r="K47" i="4"/>
  <c r="K58" i="4" s="1"/>
  <c r="M40" i="4"/>
  <c r="M42" i="4" s="1"/>
  <c r="I40" i="4"/>
  <c r="I42" i="4" s="1"/>
  <c r="G40" i="4"/>
  <c r="G42" i="4" s="1"/>
  <c r="E40" i="4"/>
  <c r="E42" i="4" s="1"/>
  <c r="C40" i="4"/>
  <c r="C42" i="4" s="1"/>
  <c r="K39" i="4"/>
  <c r="K38" i="4"/>
  <c r="K37" i="4"/>
  <c r="K36" i="4"/>
  <c r="K35" i="4"/>
  <c r="K34" i="4"/>
  <c r="K33" i="4"/>
  <c r="K32" i="4"/>
  <c r="K40" i="4" s="1"/>
  <c r="L27" i="4"/>
  <c r="J27" i="4"/>
  <c r="F27" i="4"/>
  <c r="M25" i="4"/>
  <c r="M27" i="4" s="1"/>
  <c r="E25" i="4"/>
  <c r="E27" i="4" s="1"/>
  <c r="C25" i="4"/>
  <c r="C27" i="4" s="1"/>
  <c r="K24" i="4"/>
  <c r="K23" i="4"/>
  <c r="K22" i="4"/>
  <c r="K21" i="4"/>
  <c r="K25" i="4" s="1"/>
  <c r="L16" i="4"/>
  <c r="J16" i="4"/>
  <c r="H16" i="4"/>
  <c r="F16" i="4"/>
  <c r="M14" i="4"/>
  <c r="M16" i="4" s="1"/>
  <c r="I14" i="4"/>
  <c r="I16" i="4" s="1"/>
  <c r="G14" i="4"/>
  <c r="G16" i="4" s="1"/>
  <c r="E14" i="4"/>
  <c r="E16" i="4" s="1"/>
  <c r="C14" i="4"/>
  <c r="C16" i="4" s="1"/>
  <c r="K13" i="4"/>
  <c r="K12" i="4"/>
  <c r="K11" i="4"/>
  <c r="K10" i="4"/>
  <c r="K14" i="4" s="1"/>
  <c r="M1" i="4"/>
  <c r="C1" i="4"/>
  <c r="K17" i="3"/>
  <c r="K1" i="3"/>
  <c r="B1" i="3"/>
  <c r="P48" i="2"/>
  <c r="N48" i="2"/>
  <c r="P41" i="2"/>
  <c r="N41" i="2"/>
  <c r="P32" i="2"/>
  <c r="N32" i="2"/>
  <c r="L32" i="2"/>
  <c r="P19" i="2"/>
  <c r="N19" i="2"/>
  <c r="P9" i="2"/>
  <c r="L9" i="2"/>
  <c r="J9" i="2"/>
  <c r="H9" i="2"/>
  <c r="N8" i="2"/>
  <c r="N7" i="2"/>
  <c r="F5" i="2"/>
  <c r="N1" i="2"/>
  <c r="B1" i="2"/>
  <c r="J53" i="1"/>
  <c r="L47" i="1"/>
  <c r="H47" i="1"/>
  <c r="F47" i="1"/>
  <c r="D47" i="1"/>
  <c r="B47" i="1"/>
  <c r="J46" i="1"/>
  <c r="J45" i="1"/>
  <c r="J47" i="1" s="1"/>
  <c r="L42" i="1"/>
  <c r="H42" i="1"/>
  <c r="F42" i="1"/>
  <c r="D42" i="1"/>
  <c r="B42" i="1"/>
  <c r="J41" i="1"/>
  <c r="J40" i="1"/>
  <c r="J39" i="1"/>
  <c r="J38" i="1"/>
  <c r="J37" i="1"/>
  <c r="J36" i="1"/>
  <c r="J35" i="1"/>
  <c r="J34" i="1"/>
  <c r="J33" i="1"/>
  <c r="J32" i="1"/>
  <c r="J31" i="1"/>
  <c r="J42" i="1" s="1"/>
  <c r="L26" i="1"/>
  <c r="H26" i="1"/>
  <c r="F26" i="1"/>
  <c r="D26" i="1"/>
  <c r="B26" i="1"/>
  <c r="J25" i="1"/>
  <c r="J24" i="1"/>
  <c r="J26" i="1" s="1"/>
  <c r="L21" i="1"/>
  <c r="H21" i="1"/>
  <c r="F21" i="1"/>
  <c r="D21" i="1"/>
  <c r="B21" i="1"/>
  <c r="J20" i="1"/>
  <c r="J19" i="1"/>
  <c r="J18" i="1"/>
  <c r="J17" i="1"/>
  <c r="J16" i="1"/>
  <c r="J15" i="1"/>
  <c r="J14" i="1"/>
  <c r="K27" i="4" s="1"/>
  <c r="J13" i="1"/>
  <c r="J12" i="1"/>
  <c r="K16" i="4" s="1"/>
  <c r="J21" i="1" l="1"/>
  <c r="J22" i="1" s="1"/>
  <c r="J28" i="1"/>
  <c r="B28" i="1"/>
  <c r="J27" i="1"/>
  <c r="D28" i="1"/>
  <c r="F28" i="1"/>
  <c r="H28" i="1"/>
  <c r="L28" i="1"/>
  <c r="J43" i="1"/>
  <c r="J49" i="1"/>
  <c r="B49" i="1"/>
  <c r="J48" i="1"/>
  <c r="D49" i="1"/>
  <c r="F49" i="1"/>
  <c r="H49" i="1"/>
  <c r="L49" i="1"/>
  <c r="N5" i="2"/>
  <c r="K42" i="4"/>
  <c r="K60" i="4"/>
  <c r="K24" i="5"/>
  <c r="K18" i="5"/>
  <c r="K40" i="5"/>
  <c r="K46" i="5"/>
  <c r="K47" i="5" s="1"/>
  <c r="K45" i="5"/>
  <c r="C46" i="5"/>
  <c r="C48" i="5" s="1"/>
  <c r="C52" i="5" s="1"/>
  <c r="E46" i="5"/>
  <c r="E48" i="5" s="1"/>
  <c r="E52" i="5" s="1"/>
  <c r="G46" i="5"/>
  <c r="G48" i="5" s="1"/>
  <c r="G52" i="5" s="1"/>
  <c r="I46" i="5"/>
  <c r="I48" i="5" s="1"/>
  <c r="I52" i="5" s="1"/>
  <c r="M46" i="5"/>
  <c r="M48" i="5" s="1"/>
  <c r="M52" i="5" s="1"/>
  <c r="K24" i="6"/>
  <c r="K18" i="6"/>
  <c r="K40" i="6"/>
  <c r="K46" i="6"/>
  <c r="K47" i="6" s="1"/>
  <c r="K45" i="6"/>
  <c r="C46" i="6"/>
  <c r="C48" i="6" s="1"/>
  <c r="C52" i="6" s="1"/>
  <c r="E46" i="6"/>
  <c r="E48" i="6" s="1"/>
  <c r="E52" i="6" s="1"/>
  <c r="G46" i="6"/>
  <c r="G48" i="6" s="1"/>
  <c r="G52" i="6" s="1"/>
  <c r="I46" i="6"/>
  <c r="I48" i="6" s="1"/>
  <c r="I52" i="6" s="1"/>
  <c r="M46" i="6"/>
  <c r="M48" i="6" s="1"/>
  <c r="M52" i="6" s="1"/>
  <c r="K48" i="6" l="1"/>
  <c r="K52" i="6" s="1"/>
  <c r="K25" i="6"/>
  <c r="K48" i="5"/>
  <c r="K52" i="5" s="1"/>
  <c r="K25" i="5"/>
  <c r="J50" i="1"/>
  <c r="L51" i="1"/>
  <c r="L55" i="1" s="1"/>
  <c r="P10" i="2" s="1"/>
  <c r="H51" i="1"/>
  <c r="H55" i="1" s="1"/>
  <c r="L10" i="2" s="1"/>
  <c r="F51" i="1"/>
  <c r="F55" i="1" s="1"/>
  <c r="J10" i="2" s="1"/>
  <c r="D51" i="1"/>
  <c r="D55" i="1" s="1"/>
  <c r="H10" i="2" s="1"/>
  <c r="B51" i="1"/>
  <c r="J29" i="1"/>
  <c r="B55" i="1" l="1"/>
  <c r="J51" i="1"/>
  <c r="J55" i="1" s="1"/>
  <c r="K53" i="5"/>
  <c r="K53" i="6"/>
  <c r="F6" i="2" l="1"/>
  <c r="J56" i="1"/>
  <c r="F10" i="2" l="1"/>
  <c r="N6" i="2"/>
  <c r="N10" i="2" s="1"/>
  <c r="F9" i="2"/>
  <c r="N9" i="2" s="1"/>
</calcChain>
</file>

<file path=xl/sharedStrings.xml><?xml version="1.0" encoding="utf-8"?>
<sst xmlns="http://schemas.openxmlformats.org/spreadsheetml/2006/main" count="285" uniqueCount="142">
  <si>
    <t xml:space="preserve">Enter charity name below </t>
  </si>
  <si>
    <t xml:space="preserve">Enter SC No. below   </t>
  </si>
  <si>
    <t>St Clair Hall</t>
  </si>
  <si>
    <t>SC048453</t>
  </si>
  <si>
    <t>Receipts and payments accounts</t>
  </si>
  <si>
    <t>For the period from</t>
  </si>
  <si>
    <t>Period start date</t>
  </si>
  <si>
    <t>to</t>
  </si>
  <si>
    <t>Period end date</t>
  </si>
  <si>
    <t>Section A Statement of receipts and payments</t>
  </si>
  <si>
    <t>Unrestricted funds</t>
  </si>
  <si>
    <t>Restricted funds</t>
  </si>
  <si>
    <t xml:space="preserve">Expendable endowment funds </t>
  </si>
  <si>
    <t>Permanent endowment funds</t>
  </si>
  <si>
    <t>Total funds current period</t>
  </si>
  <si>
    <t xml:space="preserve">Total funds last period </t>
  </si>
  <si>
    <t>to nearest £</t>
  </si>
  <si>
    <t xml:space="preserve">A1 Receipts 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</si>
  <si>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</si>
  <si>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</si>
  <si>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</si>
  <si>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</si>
  <si>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</si>
  <si>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</si>
  <si>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Rents from land &amp; buildings</t>
  </si>
  <si>
    <t>Gross receipts from other charitable activities</t>
  </si>
  <si>
    <t xml:space="preserve">A1 Sub total </t>
  </si>
  <si>
    <t>A2 Receipts from asset &amp; investment sales</t>
  </si>
  <si>
    <t>Proceeds from sale of fixed assets</t>
  </si>
  <si>
    <t>Proceeds from sale of investments</t>
  </si>
  <si>
    <t xml:space="preserve">A2 Sub total </t>
  </si>
  <si>
    <t>Total receipts</t>
  </si>
  <si>
    <t>A3 Payments</t>
  </si>
  <si>
    <t>Expenses for fundraising activities</t>
  </si>
  <si>
    <t>Gross trading payments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</si>
  <si>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</si>
  <si>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</si>
  <si>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</si>
  <si>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</si>
  <si>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</si>
  <si>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</si>
  <si>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</si>
  <si>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 xml:space="preserve">Other </t>
  </si>
  <si>
    <t>A3 Sub total</t>
  </si>
  <si>
    <t>A4 Payments relating to asset and investment movements</t>
  </si>
  <si>
    <t>Purchases of fixed assets</t>
  </si>
  <si>
    <t>Purchase of investments</t>
  </si>
  <si>
    <t>A4 Sub total</t>
  </si>
  <si>
    <t>Total payments</t>
  </si>
  <si>
    <t>Net receipts / (payments)</t>
  </si>
  <si>
    <t>A5 Transfers to / (from) funds</t>
  </si>
  <si>
    <t>Surplus / (deficit) for year</t>
  </si>
  <si>
    <t>Section B Statement of balances</t>
  </si>
  <si>
    <t>Categories</t>
  </si>
  <si>
    <t xml:space="preserve">Details </t>
  </si>
  <si>
    <t xml:space="preserve">Unrestricted funds </t>
  </si>
  <si>
    <t xml:space="preserve">Restricted funds </t>
  </si>
  <si>
    <t xml:space="preserve">Permanent endowment funds </t>
  </si>
  <si>
    <t>Total current period</t>
  </si>
  <si>
    <t xml:space="preserve">Total last period </t>
  </si>
  <si>
    <t>B1 Cash funds</t>
  </si>
  <si>
    <t>Cash and bank balances at start of year</t>
  </si>
  <si>
    <t>Surplus / (deficit) shown on receipts and payments account</t>
  </si>
  <si>
    <t>Cash and bank balances at end of year</t>
  </si>
  <si>
    <t>(Agree balances with receipts and payments account(s))</t>
  </si>
  <si>
    <t>Details</t>
  </si>
  <si>
    <t>Fund to which asset belongs</t>
  </si>
  <si>
    <t>Market valuation</t>
  </si>
  <si>
    <t>Last year</t>
  </si>
  <si>
    <t>B2 Investments</t>
  </si>
  <si>
    <t xml:space="preserve">Total </t>
  </si>
  <si>
    <t>Cost (if available)</t>
  </si>
  <si>
    <t>Current value (if available)</t>
  </si>
  <si>
    <t>B3 Other assets</t>
  </si>
  <si>
    <t>Total</t>
  </si>
  <si>
    <t>Fund to which liability relates</t>
  </si>
  <si>
    <t>Amount due</t>
  </si>
  <si>
    <t>B4 Liabilities</t>
  </si>
  <si>
    <t>Amount due (estimate)</t>
  </si>
  <si>
    <t>B5 Contingent liabilities</t>
  </si>
  <si>
    <r>
      <rPr>
        <b/>
        <sz val="10"/>
        <color theme="1"/>
        <rFont val="Arial"/>
      </rPr>
      <t>Signed by one or two trustees on behalf of all the trustees</t>
    </r>
    <r>
      <rPr>
        <b/>
        <sz val="10"/>
        <color rgb="FF00FF00"/>
        <rFont val="Arial"/>
      </rPr>
      <t xml:space="preserve"> </t>
    </r>
  </si>
  <si>
    <t>Signature*</t>
  </si>
  <si>
    <t>Print Name</t>
  </si>
  <si>
    <t>Date of approval</t>
  </si>
  <si>
    <t xml:space="preserve">C J MOUNTFORD </t>
  </si>
  <si>
    <t xml:space="preserve">Charlotte Mountford </t>
  </si>
  <si>
    <t>Robert  A Begg</t>
  </si>
  <si>
    <t>Robert Begg</t>
  </si>
  <si>
    <t>Thursday,July 09,2026</t>
  </si>
  <si>
    <t>* Please note - OSCR will accept digital or typed signatures</t>
  </si>
  <si>
    <t xml:space="preserve">Section C Notes to the Accounts </t>
  </si>
  <si>
    <r>
      <rPr>
        <b/>
        <sz val="12"/>
        <color theme="1"/>
        <rFont val="Arial"/>
      </rPr>
      <t xml:space="preserve">C1 Nature and purpose of funds </t>
    </r>
    <r>
      <rPr>
        <i/>
        <sz val="12"/>
        <color theme="1"/>
        <rFont val="Arial"/>
      </rPr>
      <t>(may be stated on analysis of funds worksheets)</t>
    </r>
  </si>
  <si>
    <t>Type of activity or project supported</t>
  </si>
  <si>
    <t>Individual / institution</t>
  </si>
  <si>
    <t xml:space="preserve">Number of grants made </t>
  </si>
  <si>
    <t>£</t>
  </si>
  <si>
    <t>C2 Grants</t>
  </si>
  <si>
    <t>C3a Trustee remuneration</t>
  </si>
  <si>
    <t>If no remuneration was paid during the period to any charity trustee or person connected to a trustee cross this box (otherwise complete section 3b)</t>
  </si>
  <si>
    <t>Authority under which paid</t>
  </si>
  <si>
    <t>C3b Trustee remuneration - details</t>
  </si>
  <si>
    <t>C4a Trustee expenses</t>
  </si>
  <si>
    <t>If no expenses were paid to any charity trustee during the period then cross this box (otherwise complete section 4b)</t>
  </si>
  <si>
    <t xml:space="preserve">Number of trustees </t>
  </si>
  <si>
    <t>C4b Trustee expenses - details</t>
  </si>
  <si>
    <t>Nature of relationship</t>
  </si>
  <si>
    <t>Nature of transaction</t>
  </si>
  <si>
    <t>Transaction amount (£)</t>
  </si>
  <si>
    <t>Balance outstanding at period end (£)</t>
  </si>
  <si>
    <t>C5 Transactions with trustees and connected persons</t>
  </si>
  <si>
    <t>C6 Other information</t>
  </si>
  <si>
    <t>Additional analysis (1)</t>
  </si>
  <si>
    <t xml:space="preserve">Analysis of receipts and payments </t>
  </si>
  <si>
    <t xml:space="preserve">1 Donations </t>
  </si>
  <si>
    <t xml:space="preserve">2 Grants </t>
  </si>
  <si>
    <t xml:space="preserve">3  Gross receipts from other charitable activities </t>
  </si>
  <si>
    <t xml:space="preserve">4  Payments relating directly to charitable activities </t>
  </si>
  <si>
    <t>Additional analysis (2)</t>
  </si>
  <si>
    <t>5  Breakdown of unrestricted funds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</si>
  <si>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</si>
  <si>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</si>
  <si>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</si>
  <si>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</si>
  <si>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 xml:space="preserve">Total unrestricted funds </t>
  </si>
  <si>
    <t xml:space="preserve">Total unrestricted funds last period </t>
  </si>
  <si>
    <t xml:space="preserve">Receipts  </t>
  </si>
  <si>
    <t xml:space="preserve">Sub total </t>
  </si>
  <si>
    <t>Receipts from asset &amp; investment sales</t>
  </si>
  <si>
    <t xml:space="preserve">Total receipts </t>
  </si>
  <si>
    <t>Payments</t>
  </si>
  <si>
    <t>Payments relating to asset and investment movements</t>
  </si>
  <si>
    <t xml:space="preserve"> Sub total</t>
  </si>
  <si>
    <t xml:space="preserve">Transfers to / (from) funds </t>
  </si>
  <si>
    <t xml:space="preserve">Nature and purpose of funds </t>
  </si>
  <si>
    <t>Additional analysis (3)</t>
  </si>
  <si>
    <t>6  Breakdown of restricted funds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</si>
  <si>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</si>
  <si>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</si>
  <si>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</si>
  <si>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</si>
  <si>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 xml:space="preserve">Total restricted funds </t>
  </si>
  <si>
    <t xml:space="preserve">Total restricted funds last period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</si>
</sst>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F800]dddd\,\ mmmm\ dd\,\ yyyy"/>
    <numFmt numFmtId="165" formatCode="_-* #,##0_-;\-* #,##0_-;_-* &quot;-&quot;_-;_-@"/>
    <numFmt numFmtId="166" formatCode="* #,##0_-;\(* #,##0\)_-;_-* &quot;-&quot;??_-;_-@"/>
    <numFmt numFmtId="167" formatCode="_-* #,##0_-;\-* #,##0_-;_-* &quot;-&quot;??_-;_-@"/>
    <numFmt numFmtId="168" formatCode="[$-809]dd\ mmmm\ yyyy"/>
    <numFmt numFmtId="169" formatCode="_-* #,##0.00_-;\-* #,##0.00_-;_-* &quot;-&quot;??_-;_-@"/>
  </numFmts>
  <fonts count="32" x14ac:knownFonts="1">
    <font>
      <sz val="10"/>
      <color rgb="FF000000"/>
      <name val="Arial"/>
      <scheme val="minor"/>
    </font>
    <font>
      <b/>
      <i/>
      <sz val="10"/>
      <color theme="1"/>
      <name val="Arial"/>
    </font>
    <font>
      <sz val="10"/>
      <color rgb="FFC0C0C0"/>
      <name val="Arial"/>
    </font>
    <font>
      <sz val="10"/>
      <color theme="1"/>
      <name val="Arial"/>
    </font>
    <font>
      <b/>
      <sz val="16"/>
      <color theme="1"/>
      <name val="Arial"/>
    </font>
    <font>
      <b/>
      <sz val="12"/>
      <color theme="1"/>
      <name val="Arial"/>
    </font>
    <font>
      <b/>
      <sz val="18"/>
      <color theme="1"/>
      <name val="Arial"/>
    </font>
    <font>
      <sz val="10"/>
      <name val="Arial"/>
    </font>
    <font>
      <b/>
      <sz val="11"/>
      <color theme="1"/>
      <name val="Arial"/>
    </font>
    <font>
      <b/>
      <sz val="16"/>
      <color rgb="FFFFFFFF"/>
      <name val="Arial"/>
    </font>
    <font>
      <b/>
      <sz val="11"/>
      <color rgb="FF969696"/>
      <name val="Arial"/>
    </font>
    <font>
      <b/>
      <sz val="9"/>
      <color theme="1"/>
      <name val="Arial"/>
    </font>
    <font>
      <sz val="9"/>
      <color theme="1"/>
      <name val="Arial"/>
    </font>
    <font>
      <b/>
      <sz val="8"/>
      <color rgb="FF0000FF"/>
      <name val="Arial"/>
    </font>
    <font>
      <sz val="8"/>
      <color theme="1"/>
      <name val="Arial"/>
    </font>
    <font>
      <sz val="11"/>
      <color theme="1"/>
      <name val="Arial"/>
    </font>
    <font>
      <b/>
      <i/>
      <sz val="12"/>
      <color theme="1"/>
      <name val="Arial"/>
    </font>
    <font>
      <b/>
      <sz val="8"/>
      <color theme="1"/>
      <name val="Arial"/>
    </font>
    <font>
      <b/>
      <sz val="10"/>
      <color theme="1"/>
      <name val="Arial"/>
    </font>
    <font>
      <sz val="9"/>
      <color rgb="FFC0C0C0"/>
      <name val="Arial"/>
    </font>
    <font>
      <sz val="11"/>
      <color rgb="FFC0C0C0"/>
      <name val="Arial"/>
    </font>
    <font>
      <b/>
      <sz val="11"/>
      <color rgb="FF808080"/>
      <name val="Arial"/>
    </font>
    <font>
      <i/>
      <sz val="10"/>
      <color theme="1"/>
      <name val="Arial"/>
    </font>
    <font>
      <b/>
      <i/>
      <sz val="9"/>
      <color theme="1"/>
      <name val="Arial"/>
    </font>
    <font>
      <i/>
      <sz val="9"/>
      <color theme="1"/>
      <name val="Arial"/>
    </font>
    <font>
      <sz val="12"/>
      <color theme="1"/>
      <name val="Arial"/>
    </font>
    <font>
      <i/>
      <sz val="11"/>
      <color theme="1"/>
      <name val="Arial"/>
    </font>
    <font>
      <sz val="10"/>
      <color rgb="FF808080"/>
      <name val="Arial"/>
    </font>
    <font>
      <b/>
      <sz val="10"/>
      <color rgb="FFC0C0C0"/>
      <name val="Arial"/>
    </font>
    <font>
      <b/>
      <sz val="9"/>
      <color rgb="FFC0C0C0"/>
      <name val="Arial"/>
    </font>
    <font>
      <b/>
      <sz val="10"/>
      <color rgb="FF00FF00"/>
      <name val="Arial"/>
    </font>
    <font>
      <i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CFFFF"/>
        <bgColor rgb="FFCCFFFF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3" fillId="0" borderId="0" xfId="0" applyNumberFormat="1" applyFont="1"/>
    <xf numFmtId="0" fontId="9" fillId="2" borderId="10" xfId="0" applyFont="1" applyFill="1" applyBorder="1"/>
    <xf numFmtId="165" fontId="9" fillId="2" borderId="10" xfId="0" applyNumberFormat="1" applyFont="1" applyFill="1" applyBorder="1"/>
    <xf numFmtId="0" fontId="4" fillId="2" borderId="10" xfId="0" applyFont="1" applyFill="1" applyBorder="1"/>
    <xf numFmtId="0" fontId="3" fillId="2" borderId="10" xfId="0" applyFont="1" applyFill="1" applyBorder="1"/>
    <xf numFmtId="0" fontId="10" fillId="0" borderId="0" xfId="0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/>
    </xf>
    <xf numFmtId="165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165" fontId="13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15" fillId="0" borderId="11" xfId="0" applyFont="1" applyBorder="1" applyAlignment="1">
      <alignment horizontal="left" wrapText="1"/>
    </xf>
    <xf numFmtId="165" fontId="8" fillId="0" borderId="11" xfId="0" applyNumberFormat="1" applyFont="1" applyBorder="1" applyAlignment="1">
      <alignment wrapText="1"/>
    </xf>
    <xf numFmtId="165" fontId="8" fillId="0" borderId="0" xfId="0" applyNumberFormat="1" applyFont="1" applyAlignment="1">
      <alignment wrapText="1"/>
    </xf>
    <xf numFmtId="165" fontId="8" fillId="3" borderId="11" xfId="0" applyNumberFormat="1" applyFont="1" applyFill="1" applyBorder="1" applyAlignment="1">
      <alignment wrapText="1"/>
    </xf>
    <xf numFmtId="165" fontId="15" fillId="0" borderId="0" xfId="0" applyNumberFormat="1" applyFont="1" applyAlignment="1">
      <alignment wrapText="1"/>
    </xf>
    <xf numFmtId="0" fontId="16" fillId="0" borderId="0" xfId="0" applyFont="1" applyAlignment="1">
      <alignment horizontal="right" wrapText="1"/>
    </xf>
    <xf numFmtId="165" fontId="8" fillId="3" borderId="12" xfId="0" applyNumberFormat="1" applyFont="1" applyFill="1" applyBorder="1" applyAlignment="1">
      <alignment wrapText="1"/>
    </xf>
    <xf numFmtId="165" fontId="8" fillId="0" borderId="13" xfId="0" applyNumberFormat="1" applyFont="1" applyBorder="1" applyAlignment="1">
      <alignment wrapText="1"/>
    </xf>
    <xf numFmtId="165" fontId="8" fillId="3" borderId="14" xfId="0" applyNumberFormat="1" applyFont="1" applyFill="1" applyBorder="1" applyAlignment="1">
      <alignment wrapText="1"/>
    </xf>
    <xf numFmtId="0" fontId="12" fillId="0" borderId="0" xfId="0" applyFont="1" applyAlignment="1">
      <alignment wrapText="1"/>
    </xf>
    <xf numFmtId="165" fontId="12" fillId="0" borderId="0" xfId="0" applyNumberFormat="1" applyFont="1" applyAlignment="1">
      <alignment wrapText="1"/>
    </xf>
    <xf numFmtId="165" fontId="14" fillId="0" borderId="0" xfId="0" applyNumberFormat="1" applyFont="1"/>
    <xf numFmtId="0" fontId="8" fillId="0" borderId="0" xfId="0" applyFont="1" applyAlignment="1">
      <alignment horizontal="left" wrapText="1"/>
    </xf>
    <xf numFmtId="165" fontId="13" fillId="0" borderId="0" xfId="0" applyNumberFormat="1" applyFont="1" applyAlignment="1">
      <alignment wrapText="1"/>
    </xf>
    <xf numFmtId="0" fontId="8" fillId="0" borderId="0" xfId="0" applyFont="1" applyAlignment="1">
      <alignment horizontal="right" wrapText="1"/>
    </xf>
    <xf numFmtId="165" fontId="15" fillId="0" borderId="0" xfId="0" applyNumberFormat="1" applyFont="1"/>
    <xf numFmtId="165" fontId="8" fillId="3" borderId="15" xfId="0" applyNumberFormat="1" applyFont="1" applyFill="1" applyBorder="1" applyAlignment="1">
      <alignment wrapText="1"/>
    </xf>
    <xf numFmtId="0" fontId="8" fillId="0" borderId="0" xfId="0" applyFont="1" applyAlignment="1">
      <alignment horizontal="left" vertical="top"/>
    </xf>
    <xf numFmtId="165" fontId="17" fillId="0" borderId="0" xfId="0" applyNumberFormat="1" applyFont="1" applyAlignment="1">
      <alignment wrapText="1"/>
    </xf>
    <xf numFmtId="165" fontId="14" fillId="0" borderId="0" xfId="0" applyNumberFormat="1" applyFont="1" applyAlignment="1">
      <alignment wrapText="1"/>
    </xf>
    <xf numFmtId="0" fontId="15" fillId="0" borderId="11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right" vertical="top" wrapText="1"/>
    </xf>
    <xf numFmtId="165" fontId="8" fillId="0" borderId="16" xfId="0" applyNumberFormat="1" applyFont="1" applyBorder="1" applyAlignment="1">
      <alignment wrapText="1"/>
    </xf>
    <xf numFmtId="0" fontId="16" fillId="0" borderId="0" xfId="0" applyFont="1" applyAlignment="1">
      <alignment horizontal="right" vertical="top" wrapText="1"/>
    </xf>
    <xf numFmtId="165" fontId="8" fillId="0" borderId="17" xfId="0" applyNumberFormat="1" applyFont="1" applyBorder="1" applyAlignment="1">
      <alignment wrapText="1"/>
    </xf>
    <xf numFmtId="0" fontId="14" fillId="0" borderId="0" xfId="0" applyFont="1"/>
    <xf numFmtId="165" fontId="14" fillId="0" borderId="18" xfId="0" applyNumberFormat="1" applyFont="1" applyBorder="1"/>
    <xf numFmtId="165" fontId="18" fillId="0" borderId="2" xfId="0" applyNumberFormat="1" applyFont="1" applyBorder="1"/>
    <xf numFmtId="0" fontId="16" fillId="0" borderId="13" xfId="0" applyFont="1" applyBorder="1" applyAlignment="1">
      <alignment horizontal="right" vertical="center"/>
    </xf>
    <xf numFmtId="165" fontId="8" fillId="3" borderId="19" xfId="0" applyNumberFormat="1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165" fontId="12" fillId="0" borderId="0" xfId="0" applyNumberFormat="1" applyFont="1"/>
    <xf numFmtId="165" fontId="12" fillId="0" borderId="0" xfId="0" applyNumberFormat="1" applyFont="1" applyAlignment="1">
      <alignment vertical="top" wrapText="1"/>
    </xf>
    <xf numFmtId="0" fontId="16" fillId="0" borderId="0" xfId="0" applyFont="1" applyAlignment="1">
      <alignment horizontal="right" vertical="top"/>
    </xf>
    <xf numFmtId="166" fontId="8" fillId="3" borderId="20" xfId="0" applyNumberFormat="1" applyFont="1" applyFill="1" applyBorder="1" applyAlignment="1">
      <alignment horizontal="right" shrinkToFit="1"/>
    </xf>
    <xf numFmtId="165" fontId="8" fillId="0" borderId="0" xfId="0" applyNumberFormat="1" applyFont="1" applyAlignment="1">
      <alignment horizontal="right" wrapText="1"/>
    </xf>
    <xf numFmtId="166" fontId="8" fillId="3" borderId="21" xfId="0" applyNumberFormat="1" applyFont="1" applyFill="1" applyBorder="1" applyAlignment="1">
      <alignment horizontal="right" shrinkToFit="1"/>
    </xf>
    <xf numFmtId="165" fontId="15" fillId="0" borderId="0" xfId="0" applyNumberFormat="1" applyFont="1" applyAlignment="1">
      <alignment horizontal="right" vertical="top" wrapText="1"/>
    </xf>
    <xf numFmtId="0" fontId="15" fillId="0" borderId="0" xfId="0" applyFont="1"/>
    <xf numFmtId="166" fontId="8" fillId="0" borderId="0" xfId="0" applyNumberFormat="1" applyFont="1" applyAlignment="1">
      <alignment horizontal="right" shrinkToFit="1"/>
    </xf>
    <xf numFmtId="0" fontId="5" fillId="0" borderId="0" xfId="0" applyFont="1" applyAlignment="1">
      <alignment vertical="top"/>
    </xf>
    <xf numFmtId="166" fontId="8" fillId="3" borderId="22" xfId="0" applyNumberFormat="1" applyFont="1" applyFill="1" applyBorder="1" applyAlignment="1">
      <alignment horizontal="right" shrinkToFit="1"/>
    </xf>
    <xf numFmtId="166" fontId="8" fillId="3" borderId="23" xfId="0" applyNumberFormat="1" applyFont="1" applyFill="1" applyBorder="1" applyAlignment="1">
      <alignment horizontal="right" shrinkToFit="1"/>
    </xf>
    <xf numFmtId="0" fontId="8" fillId="0" borderId="0" xfId="0" applyFont="1" applyAlignment="1">
      <alignment vertical="top"/>
    </xf>
    <xf numFmtId="166" fontId="8" fillId="0" borderId="18" xfId="0" applyNumberFormat="1" applyFont="1" applyBorder="1" applyAlignment="1">
      <alignment horizontal="right" shrinkToFit="1"/>
    </xf>
    <xf numFmtId="166" fontId="8" fillId="3" borderId="19" xfId="0" applyNumberFormat="1" applyFont="1" applyFill="1" applyBorder="1" applyAlignment="1">
      <alignment horizontal="right" shrinkToFit="1"/>
    </xf>
    <xf numFmtId="0" fontId="9" fillId="2" borderId="10" xfId="0" applyFont="1" applyFill="1" applyBorder="1" applyAlignment="1">
      <alignment horizontal="left" vertical="center"/>
    </xf>
    <xf numFmtId="165" fontId="9" fillId="2" borderId="10" xfId="0" applyNumberFormat="1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 wrapText="1"/>
    </xf>
    <xf numFmtId="0" fontId="15" fillId="0" borderId="0" xfId="0" applyFont="1" applyAlignment="1">
      <alignment vertical="top" wrapText="1"/>
    </xf>
    <xf numFmtId="0" fontId="1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167" fontId="12" fillId="0" borderId="0" xfId="0" applyNumberFormat="1" applyFont="1" applyAlignment="1">
      <alignment vertical="center" wrapText="1"/>
    </xf>
    <xf numFmtId="166" fontId="8" fillId="0" borderId="11" xfId="0" applyNumberFormat="1" applyFont="1" applyBorder="1" applyAlignment="1">
      <alignment horizontal="right" vertical="center" shrinkToFit="1"/>
    </xf>
    <xf numFmtId="166" fontId="15" fillId="0" borderId="0" xfId="0" applyNumberFormat="1" applyFont="1" applyAlignment="1">
      <alignment horizontal="right" vertical="top" shrinkToFit="1"/>
    </xf>
    <xf numFmtId="166" fontId="8" fillId="3" borderId="11" xfId="0" applyNumberFormat="1" applyFont="1" applyFill="1" applyBorder="1" applyAlignment="1">
      <alignment horizontal="right" vertical="center" shrinkToFit="1"/>
    </xf>
    <xf numFmtId="166" fontId="8" fillId="0" borderId="28" xfId="0" applyNumberFormat="1" applyFont="1" applyBorder="1" applyAlignment="1">
      <alignment horizontal="right" vertical="center" shrinkToFit="1"/>
    </xf>
    <xf numFmtId="166" fontId="8" fillId="0" borderId="16" xfId="0" applyNumberFormat="1" applyFont="1" applyBorder="1" applyAlignment="1">
      <alignment horizontal="right" vertical="center" shrinkToFit="1"/>
    </xf>
    <xf numFmtId="166" fontId="8" fillId="3" borderId="29" xfId="0" applyNumberFormat="1" applyFont="1" applyFill="1" applyBorder="1" applyAlignment="1">
      <alignment horizontal="right" vertical="center" shrinkToFit="1"/>
    </xf>
    <xf numFmtId="167" fontId="12" fillId="0" borderId="13" xfId="0" applyNumberFormat="1" applyFont="1" applyBorder="1" applyAlignment="1">
      <alignment vertical="center" wrapText="1"/>
    </xf>
    <xf numFmtId="166" fontId="8" fillId="3" borderId="19" xfId="0" applyNumberFormat="1" applyFont="1" applyFill="1" applyBorder="1" applyAlignment="1">
      <alignment horizontal="right" vertical="center" shrinkToFit="1"/>
    </xf>
    <xf numFmtId="0" fontId="15" fillId="0" borderId="31" xfId="0" applyFont="1" applyBorder="1" applyAlignment="1">
      <alignment horizontal="right" vertical="top" wrapText="1"/>
    </xf>
    <xf numFmtId="0" fontId="15" fillId="0" borderId="0" xfId="0" applyFont="1" applyAlignment="1">
      <alignment horizontal="right" vertical="top" wrapText="1"/>
    </xf>
    <xf numFmtId="166" fontId="8" fillId="3" borderId="22" xfId="0" applyNumberFormat="1" applyFont="1" applyFill="1" applyBorder="1" applyAlignment="1">
      <alignment horizontal="right" vertical="center" shrinkToFit="1"/>
    </xf>
    <xf numFmtId="0" fontId="19" fillId="0" borderId="0" xfId="0" applyFont="1" applyAlignment="1">
      <alignment vertical="top" wrapText="1"/>
    </xf>
    <xf numFmtId="167" fontId="20" fillId="3" borderId="10" xfId="0" applyNumberFormat="1" applyFont="1" applyFill="1" applyBorder="1" applyAlignment="1">
      <alignment horizontal="right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2" fillId="0" borderId="0" xfId="0" applyFont="1"/>
    <xf numFmtId="0" fontId="24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4" fillId="0" borderId="0" xfId="0" applyFont="1" applyAlignment="1">
      <alignment vertical="top" wrapText="1"/>
    </xf>
    <xf numFmtId="167" fontId="11" fillId="0" borderId="0" xfId="0" applyNumberFormat="1" applyFont="1" applyAlignment="1">
      <alignment vertical="top" wrapText="1"/>
    </xf>
    <xf numFmtId="167" fontId="8" fillId="0" borderId="11" xfId="0" applyNumberFormat="1" applyFont="1" applyBorder="1" applyAlignment="1">
      <alignment horizontal="right" vertical="top" wrapText="1"/>
    </xf>
    <xf numFmtId="167" fontId="8" fillId="0" borderId="28" xfId="0" applyNumberFormat="1" applyFont="1" applyBorder="1" applyAlignment="1">
      <alignment horizontal="right" vertical="top" wrapText="1"/>
    </xf>
    <xf numFmtId="0" fontId="25" fillId="0" borderId="0" xfId="0" applyFont="1" applyAlignment="1">
      <alignment vertical="top" wrapText="1"/>
    </xf>
    <xf numFmtId="165" fontId="12" fillId="0" borderId="0" xfId="0" applyNumberFormat="1" applyFont="1" applyAlignment="1">
      <alignment horizontal="left" vertical="top" wrapText="1"/>
    </xf>
    <xf numFmtId="167" fontId="18" fillId="0" borderId="0" xfId="0" applyNumberFormat="1" applyFont="1" applyAlignment="1">
      <alignment horizontal="center" vertical="center" wrapText="1"/>
    </xf>
    <xf numFmtId="167" fontId="8" fillId="0" borderId="22" xfId="0" applyNumberFormat="1" applyFont="1" applyBorder="1" applyAlignment="1">
      <alignment horizontal="right" vertical="top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165" fontId="8" fillId="0" borderId="11" xfId="0" applyNumberFormat="1" applyFont="1" applyBorder="1" applyAlignment="1">
      <alignment horizontal="right" vertical="top" wrapText="1"/>
    </xf>
    <xf numFmtId="165" fontId="8" fillId="0" borderId="28" xfId="0" applyNumberFormat="1" applyFont="1" applyBorder="1" applyAlignment="1">
      <alignment horizontal="right" vertical="top" wrapText="1"/>
    </xf>
    <xf numFmtId="165" fontId="8" fillId="0" borderId="22" xfId="0" applyNumberFormat="1" applyFont="1" applyBorder="1" applyAlignment="1">
      <alignment horizontal="right" vertical="top" wrapText="1"/>
    </xf>
    <xf numFmtId="0" fontId="12" fillId="0" borderId="0" xfId="0" applyFont="1" applyAlignment="1">
      <alignment horizontal="right" vertical="top" wrapText="1"/>
    </xf>
    <xf numFmtId="3" fontId="8" fillId="0" borderId="11" xfId="0" applyNumberFormat="1" applyFont="1" applyBorder="1" applyAlignment="1">
      <alignment horizontal="right" vertical="top" wrapText="1"/>
    </xf>
    <xf numFmtId="3" fontId="8" fillId="0" borderId="28" xfId="0" applyNumberFormat="1" applyFont="1" applyBorder="1" applyAlignment="1">
      <alignment horizontal="right" vertical="top" wrapText="1"/>
    </xf>
    <xf numFmtId="0" fontId="18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4" fontId="3" fillId="0" borderId="11" xfId="0" applyNumberFormat="1" applyFont="1" applyBorder="1"/>
    <xf numFmtId="0" fontId="18" fillId="0" borderId="11" xfId="0" applyFont="1" applyBorder="1" applyAlignment="1">
      <alignment horizontal="center"/>
    </xf>
    <xf numFmtId="165" fontId="22" fillId="0" borderId="0" xfId="0" applyNumberFormat="1" applyFont="1"/>
    <xf numFmtId="0" fontId="3" fillId="0" borderId="0" xfId="0" applyFont="1" applyAlignment="1">
      <alignment horizontal="center"/>
    </xf>
    <xf numFmtId="14" fontId="9" fillId="2" borderId="10" xfId="0" applyNumberFormat="1" applyFont="1" applyFill="1" applyBorder="1" applyAlignment="1">
      <alignment vertical="center"/>
    </xf>
    <xf numFmtId="168" fontId="8" fillId="0" borderId="11" xfId="0" applyNumberFormat="1" applyFont="1" applyBorder="1" applyAlignment="1">
      <alignment wrapText="1"/>
    </xf>
    <xf numFmtId="0" fontId="15" fillId="0" borderId="0" xfId="0" applyFont="1" applyAlignment="1">
      <alignment wrapText="1"/>
    </xf>
    <xf numFmtId="3" fontId="8" fillId="0" borderId="11" xfId="0" applyNumberFormat="1" applyFont="1" applyBorder="1" applyAlignment="1">
      <alignment wrapText="1"/>
    </xf>
    <xf numFmtId="3" fontId="8" fillId="0" borderId="11" xfId="0" applyNumberFormat="1" applyFont="1" applyBorder="1" applyAlignment="1">
      <alignment horizontal="right" wrapText="1"/>
    </xf>
    <xf numFmtId="3" fontId="8" fillId="0" borderId="28" xfId="0" applyNumberFormat="1" applyFont="1" applyBorder="1" applyAlignment="1">
      <alignment horizontal="right" wrapText="1"/>
    </xf>
    <xf numFmtId="165" fontId="8" fillId="0" borderId="11" xfId="0" applyNumberFormat="1" applyFont="1" applyBorder="1" applyAlignment="1">
      <alignment horizontal="right" wrapText="1"/>
    </xf>
    <xf numFmtId="0" fontId="5" fillId="0" borderId="0" xfId="0" applyFont="1" applyAlignment="1">
      <alignment horizontal="left" vertical="top" wrapText="1"/>
    </xf>
    <xf numFmtId="3" fontId="8" fillId="0" borderId="11" xfId="0" applyNumberFormat="1" applyFont="1" applyBorder="1" applyAlignment="1">
      <alignment vertical="top" wrapText="1"/>
    </xf>
    <xf numFmtId="167" fontId="8" fillId="0" borderId="0" xfId="0" applyNumberFormat="1" applyFont="1" applyAlignment="1">
      <alignment vertical="top" wrapText="1"/>
    </xf>
    <xf numFmtId="164" fontId="9" fillId="2" borderId="10" xfId="0" applyNumberFormat="1" applyFont="1" applyFill="1" applyBorder="1" applyAlignment="1">
      <alignment horizontal="left" vertical="center"/>
    </xf>
    <xf numFmtId="0" fontId="15" fillId="0" borderId="11" xfId="0" applyFont="1" applyBorder="1" applyAlignment="1">
      <alignment vertical="top" wrapText="1"/>
    </xf>
    <xf numFmtId="165" fontId="8" fillId="0" borderId="11" xfId="0" applyNumberFormat="1" applyFont="1" applyBorder="1" applyAlignment="1">
      <alignment vertical="top" wrapText="1"/>
    </xf>
    <xf numFmtId="165" fontId="8" fillId="0" borderId="0" xfId="0" applyNumberFormat="1" applyFont="1" applyAlignment="1">
      <alignment vertical="top" wrapText="1"/>
    </xf>
    <xf numFmtId="165" fontId="8" fillId="0" borderId="11" xfId="0" applyNumberFormat="1" applyFont="1" applyBorder="1"/>
    <xf numFmtId="0" fontId="8" fillId="0" borderId="1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65" fontId="8" fillId="0" borderId="9" xfId="0" applyNumberFormat="1" applyFont="1" applyBorder="1" applyAlignment="1">
      <alignment vertical="top" wrapText="1"/>
    </xf>
    <xf numFmtId="165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65" fontId="8" fillId="3" borderId="14" xfId="0" applyNumberFormat="1" applyFont="1" applyFill="1" applyBorder="1" applyAlignment="1">
      <alignment vertical="top" wrapText="1"/>
    </xf>
    <xf numFmtId="169" fontId="5" fillId="0" borderId="0" xfId="0" applyNumberFormat="1" applyFont="1" applyAlignment="1">
      <alignment horizontal="left" vertical="top" wrapText="1"/>
    </xf>
    <xf numFmtId="165" fontId="15" fillId="0" borderId="0" xfId="0" applyNumberFormat="1" applyFont="1" applyAlignment="1">
      <alignment vertical="top" wrapText="1"/>
    </xf>
    <xf numFmtId="168" fontId="8" fillId="0" borderId="0" xfId="0" applyNumberFormat="1" applyFont="1" applyAlignment="1">
      <alignment horizontal="center" vertical="top" wrapText="1"/>
    </xf>
    <xf numFmtId="165" fontId="8" fillId="0" borderId="0" xfId="0" applyNumberFormat="1" applyFont="1" applyAlignment="1">
      <alignment horizontal="right" vertical="top" wrapText="1"/>
    </xf>
    <xf numFmtId="165" fontId="8" fillId="0" borderId="11" xfId="0" applyNumberFormat="1" applyFont="1" applyBorder="1" applyAlignment="1">
      <alignment horizontal="right"/>
    </xf>
    <xf numFmtId="165" fontId="8" fillId="0" borderId="9" xfId="0" applyNumberFormat="1" applyFont="1" applyBorder="1" applyAlignment="1">
      <alignment horizontal="right" vertical="top" wrapText="1"/>
    </xf>
    <xf numFmtId="165" fontId="8" fillId="3" borderId="14" xfId="0" applyNumberFormat="1" applyFont="1" applyFill="1" applyBorder="1" applyAlignment="1">
      <alignment horizontal="right" vertical="top" wrapText="1"/>
    </xf>
    <xf numFmtId="168" fontId="8" fillId="0" borderId="0" xfId="0" applyNumberFormat="1" applyFont="1" applyAlignment="1">
      <alignment horizontal="right" vertical="top" wrapText="1"/>
    </xf>
    <xf numFmtId="3" fontId="11" fillId="0" borderId="0" xfId="0" applyNumberFormat="1" applyFont="1" applyAlignment="1">
      <alignment vertical="top" wrapText="1"/>
    </xf>
    <xf numFmtId="165" fontId="28" fillId="0" borderId="0" xfId="0" applyNumberFormat="1" applyFont="1" applyAlignment="1">
      <alignment horizontal="center" vertical="top" wrapText="1"/>
    </xf>
    <xf numFmtId="165" fontId="18" fillId="0" borderId="0" xfId="0" applyNumberFormat="1" applyFont="1" applyAlignment="1">
      <alignment horizontal="center" vertical="top" wrapText="1"/>
    </xf>
    <xf numFmtId="165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3" fontId="18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165" fontId="8" fillId="0" borderId="11" xfId="0" applyNumberFormat="1" applyFont="1" applyBorder="1" applyAlignment="1">
      <alignment horizontal="left" wrapText="1"/>
    </xf>
    <xf numFmtId="165" fontId="8" fillId="0" borderId="0" xfId="0" applyNumberFormat="1" applyFont="1" applyAlignment="1">
      <alignment horizontal="left" wrapText="1"/>
    </xf>
    <xf numFmtId="165" fontId="8" fillId="0" borderId="0" xfId="0" applyNumberFormat="1" applyFont="1" applyAlignment="1">
      <alignment horizontal="left" vertical="top" wrapText="1"/>
    </xf>
    <xf numFmtId="165" fontId="8" fillId="0" borderId="11" xfId="0" applyNumberFormat="1" applyFont="1" applyBorder="1" applyAlignment="1">
      <alignment horizontal="left" vertical="top" wrapText="1"/>
    </xf>
    <xf numFmtId="165" fontId="8" fillId="0" borderId="11" xfId="0" applyNumberFormat="1" applyFont="1" applyBorder="1" applyAlignment="1">
      <alignment horizontal="left"/>
    </xf>
    <xf numFmtId="165" fontId="8" fillId="0" borderId="0" xfId="0" applyNumberFormat="1" applyFont="1" applyAlignment="1">
      <alignment horizontal="left"/>
    </xf>
    <xf numFmtId="165" fontId="8" fillId="0" borderId="28" xfId="0" applyNumberFormat="1" applyFont="1" applyBorder="1" applyAlignment="1">
      <alignment horizontal="left"/>
    </xf>
    <xf numFmtId="0" fontId="16" fillId="0" borderId="0" xfId="0" applyFont="1" applyAlignment="1">
      <alignment horizontal="right"/>
    </xf>
    <xf numFmtId="165" fontId="8" fillId="0" borderId="22" xfId="0" applyNumberFormat="1" applyFont="1" applyBorder="1" applyAlignment="1">
      <alignment horizontal="left"/>
    </xf>
    <xf numFmtId="0" fontId="25" fillId="0" borderId="0" xfId="0" applyFont="1" applyAlignment="1">
      <alignment vertical="top"/>
    </xf>
    <xf numFmtId="165" fontId="3" fillId="0" borderId="0" xfId="0" applyNumberFormat="1" applyFont="1" applyAlignment="1">
      <alignment vertical="top"/>
    </xf>
    <xf numFmtId="165" fontId="8" fillId="0" borderId="0" xfId="0" applyNumberFormat="1" applyFont="1"/>
    <xf numFmtId="165" fontId="8" fillId="0" borderId="9" xfId="0" applyNumberFormat="1" applyFont="1" applyBorder="1"/>
    <xf numFmtId="165" fontId="8" fillId="3" borderId="14" xfId="0" applyNumberFormat="1" applyFont="1" applyFill="1" applyBorder="1"/>
    <xf numFmtId="165" fontId="8" fillId="3" borderId="22" xfId="0" applyNumberFormat="1" applyFont="1" applyFill="1" applyBorder="1"/>
    <xf numFmtId="169" fontId="3" fillId="0" borderId="0" xfId="0" applyNumberFormat="1" applyFont="1"/>
    <xf numFmtId="0" fontId="15" fillId="0" borderId="9" xfId="0" applyFont="1" applyBorder="1" applyAlignment="1">
      <alignment horizontal="left" vertical="top" wrapText="1"/>
    </xf>
    <xf numFmtId="165" fontId="18" fillId="0" borderId="0" xfId="0" applyNumberFormat="1" applyFont="1"/>
    <xf numFmtId="0" fontId="18" fillId="0" borderId="0" xfId="0" applyFont="1"/>
    <xf numFmtId="0" fontId="16" fillId="0" borderId="0" xfId="0" applyFont="1" applyAlignment="1">
      <alignment horizontal="right" vertical="center"/>
    </xf>
    <xf numFmtId="0" fontId="5" fillId="0" borderId="28" xfId="0" applyFont="1" applyBorder="1"/>
    <xf numFmtId="165" fontId="29" fillId="0" borderId="0" xfId="0" applyNumberFormat="1" applyFont="1" applyAlignment="1">
      <alignment horizontal="center" vertical="top" wrapText="1"/>
    </xf>
    <xf numFmtId="165" fontId="15" fillId="0" borderId="11" xfId="0" applyNumberFormat="1" applyFont="1" applyBorder="1" applyAlignment="1">
      <alignment vertical="top" wrapText="1"/>
    </xf>
    <xf numFmtId="165" fontId="15" fillId="0" borderId="11" xfId="0" applyNumberFormat="1" applyFont="1" applyBorder="1"/>
    <xf numFmtId="165" fontId="8" fillId="0" borderId="28" xfId="0" applyNumberFormat="1" applyFont="1" applyBorder="1"/>
    <xf numFmtId="165" fontId="15" fillId="0" borderId="28" xfId="0" applyNumberFormat="1" applyFont="1" applyBorder="1"/>
    <xf numFmtId="169" fontId="3" fillId="0" borderId="0" xfId="0" applyNumberFormat="1" applyFont="1" applyAlignment="1">
      <alignment vertical="top"/>
    </xf>
    <xf numFmtId="166" fontId="15" fillId="0" borderId="0" xfId="0" applyNumberFormat="1" applyFont="1" applyAlignment="1">
      <alignment horizontal="right" shrinkToFit="1"/>
    </xf>
    <xf numFmtId="0" fontId="2" fillId="0" borderId="6" xfId="0" applyFont="1" applyBorder="1" applyAlignment="1">
      <alignment horizontal="center" vertical="top" wrapText="1"/>
    </xf>
    <xf numFmtId="0" fontId="7" fillId="0" borderId="7" xfId="0" applyFont="1" applyBorder="1"/>
    <xf numFmtId="0" fontId="7" fillId="0" borderId="8" xfId="0" applyFont="1" applyBorder="1"/>
    <xf numFmtId="0" fontId="2" fillId="0" borderId="0" xfId="0" applyFont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horizontal="left" vertical="top" wrapText="1"/>
    </xf>
    <xf numFmtId="164" fontId="8" fillId="0" borderId="7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7" fillId="0" borderId="2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/>
    <xf numFmtId="0" fontId="7" fillId="0" borderId="9" xfId="0" applyFont="1" applyBorder="1"/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/>
    <xf numFmtId="0" fontId="8" fillId="0" borderId="0" xfId="0" applyFont="1" applyAlignment="1">
      <alignment horizontal="center" vertical="center" wrapText="1"/>
    </xf>
    <xf numFmtId="165" fontId="15" fillId="0" borderId="1" xfId="0" applyNumberFormat="1" applyFont="1" applyBorder="1" applyAlignment="1">
      <alignment horizontal="left" wrapText="1"/>
    </xf>
    <xf numFmtId="165" fontId="3" fillId="0" borderId="0" xfId="0" applyNumberFormat="1" applyFont="1"/>
    <xf numFmtId="0" fontId="2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65" fontId="23" fillId="0" borderId="7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5" fillId="0" borderId="27" xfId="0" applyFont="1" applyBorder="1" applyAlignment="1">
      <alignment vertical="top" wrapText="1"/>
    </xf>
    <xf numFmtId="0" fontId="7" fillId="0" borderId="27" xfId="0" applyFont="1" applyBorder="1"/>
    <xf numFmtId="0" fontId="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top"/>
    </xf>
    <xf numFmtId="0" fontId="12" fillId="0" borderId="0" xfId="0" applyFont="1" applyAlignment="1">
      <alignment wrapText="1"/>
    </xf>
    <xf numFmtId="165" fontId="4" fillId="0" borderId="0" xfId="0" applyNumberFormat="1" applyFont="1" applyAlignment="1">
      <alignment horizontal="left"/>
    </xf>
    <xf numFmtId="14" fontId="9" fillId="2" borderId="24" xfId="0" applyNumberFormat="1" applyFont="1" applyFill="1" applyBorder="1" applyAlignment="1">
      <alignment horizontal="left" vertical="center"/>
    </xf>
    <xf numFmtId="0" fontId="7" fillId="0" borderId="25" xfId="0" applyFont="1" applyBorder="1"/>
    <xf numFmtId="0" fontId="7" fillId="0" borderId="26" xfId="0" applyFont="1" applyBorder="1"/>
    <xf numFmtId="165" fontId="10" fillId="0" borderId="0" xfId="0" applyNumberFormat="1" applyFont="1" applyAlignment="1">
      <alignment horizontal="center" wrapText="1"/>
    </xf>
    <xf numFmtId="165" fontId="11" fillId="0" borderId="0" xfId="0" applyNumberFormat="1" applyFont="1" applyAlignment="1">
      <alignment horizontal="right" vertical="top" wrapText="1"/>
    </xf>
    <xf numFmtId="165" fontId="15" fillId="0" borderId="1" xfId="0" applyNumberFormat="1" applyFont="1" applyBorder="1" applyAlignment="1">
      <alignment horizontal="left" vertical="top" wrapText="1"/>
    </xf>
    <xf numFmtId="165" fontId="8" fillId="0" borderId="30" xfId="0" applyNumberFormat="1" applyFont="1" applyBorder="1" applyAlignment="1">
      <alignment horizontal="left" vertical="center" wrapText="1"/>
    </xf>
    <xf numFmtId="0" fontId="7" fillId="0" borderId="30" xfId="0" applyFont="1" applyBorder="1"/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 vertical="top" wrapText="1"/>
    </xf>
    <xf numFmtId="0" fontId="3" fillId="0" borderId="0" xfId="0" applyFont="1" applyAlignment="1">
      <alignment horizontal="left" wrapText="1"/>
    </xf>
    <xf numFmtId="165" fontId="15" fillId="0" borderId="6" xfId="0" applyNumberFormat="1" applyFont="1" applyBorder="1" applyAlignment="1">
      <alignment horizontal="left" wrapText="1"/>
    </xf>
    <xf numFmtId="165" fontId="15" fillId="0" borderId="32" xfId="0" applyNumberFormat="1" applyFont="1" applyBorder="1" applyAlignment="1">
      <alignment horizontal="left" vertical="top" wrapText="1"/>
    </xf>
    <xf numFmtId="0" fontId="7" fillId="0" borderId="33" xfId="0" applyFont="1" applyBorder="1"/>
    <xf numFmtId="0" fontId="7" fillId="0" borderId="6" xfId="0" applyFont="1" applyBorder="1"/>
    <xf numFmtId="168" fontId="8" fillId="0" borderId="2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15" fillId="0" borderId="1" xfId="0" applyFont="1" applyBorder="1" applyAlignment="1">
      <alignment horizontal="left" wrapText="1"/>
    </xf>
    <xf numFmtId="0" fontId="5" fillId="0" borderId="0" xfId="0" applyFont="1" applyAlignment="1">
      <alignment horizontal="left" vertical="top"/>
    </xf>
    <xf numFmtId="0" fontId="15" fillId="0" borderId="32" xfId="0" applyFont="1" applyBorder="1" applyAlignment="1">
      <alignment horizontal="center"/>
    </xf>
    <xf numFmtId="0" fontId="21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164" fontId="9" fillId="2" borderId="24" xfId="0" applyNumberFormat="1" applyFont="1" applyFill="1" applyBorder="1" applyAlignment="1">
      <alignment horizontal="left" vertical="center"/>
    </xf>
    <xf numFmtId="0" fontId="15" fillId="0" borderId="32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top" wrapText="1"/>
    </xf>
    <xf numFmtId="11" fontId="8" fillId="0" borderId="28" xfId="0" applyNumberFormat="1" applyFont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left"/>
    </xf>
    <xf numFmtId="165" fontId="8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165" fontId="9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257175</xdr:colOff>
      <xdr:row>29</xdr:row>
      <xdr:rowOff>0</xdr:rowOff>
    </xdr:from>
    <xdr:ext cx="28575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257175</xdr:colOff>
      <xdr:row>9</xdr:row>
      <xdr:rowOff>133350</xdr:rowOff>
    </xdr:from>
    <xdr:ext cx="28575" cy="952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5160262" y="3732375"/>
          <a:ext cx="3714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171450</xdr:colOff>
      <xdr:row>56</xdr:row>
      <xdr:rowOff>0</xdr:rowOff>
    </xdr:from>
    <xdr:ext cx="28575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171450</xdr:colOff>
      <xdr:row>56</xdr:row>
      <xdr:rowOff>0</xdr:rowOff>
    </xdr:from>
    <xdr:ext cx="28575" cy="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</xdr:row>
      <xdr:rowOff>0</xdr:rowOff>
    </xdr:from>
    <xdr:ext cx="561975" cy="266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65013" y="3651413"/>
          <a:ext cx="56197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01</a:t>
          </a:r>
          <a:endParaRPr sz="1400"/>
        </a:p>
      </xdr:txBody>
    </xdr:sp>
    <xdr:clientData fLocksWithSheet="0"/>
  </xdr:oneCellAnchor>
  <xdr:oneCellAnchor>
    <xdr:from>
      <xdr:col>3</xdr:col>
      <xdr:colOff>619125</xdr:colOff>
      <xdr:row>5</xdr:row>
      <xdr:rowOff>0</xdr:rowOff>
    </xdr:from>
    <xdr:ext cx="952500" cy="2667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874513" y="3651413"/>
          <a:ext cx="94297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04</a:t>
          </a:r>
          <a:endParaRPr sz="1400"/>
        </a:p>
      </xdr:txBody>
    </xdr:sp>
    <xdr:clientData fLocksWithSheet="0"/>
  </xdr:oneCellAnchor>
  <xdr:oneCellAnchor>
    <xdr:from>
      <xdr:col>5</xdr:col>
      <xdr:colOff>257175</xdr:colOff>
      <xdr:row>5</xdr:row>
      <xdr:rowOff>0</xdr:rowOff>
    </xdr:from>
    <xdr:ext cx="800100" cy="2667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950713" y="3651413"/>
          <a:ext cx="79057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2024</a:t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</xdr:row>
      <xdr:rowOff>0</xdr:rowOff>
    </xdr:from>
    <xdr:ext cx="561975" cy="1905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069775" y="3689513"/>
          <a:ext cx="552450" cy="1809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Day</a:t>
          </a:r>
          <a:endParaRPr sz="1400"/>
        </a:p>
      </xdr:txBody>
    </xdr:sp>
    <xdr:clientData fLocksWithSheet="0"/>
  </xdr:oneCellAnchor>
  <xdr:oneCellAnchor>
    <xdr:from>
      <xdr:col>3</xdr:col>
      <xdr:colOff>619125</xdr:colOff>
      <xdr:row>4</xdr:row>
      <xdr:rowOff>0</xdr:rowOff>
    </xdr:from>
    <xdr:ext cx="952500" cy="18097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874513" y="3694275"/>
          <a:ext cx="942975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Month</a:t>
          </a:r>
          <a:endParaRPr sz="1400"/>
        </a:p>
      </xdr:txBody>
    </xdr:sp>
    <xdr:clientData fLocksWithSheet="0"/>
  </xdr:oneCellAnchor>
  <xdr:oneCellAnchor>
    <xdr:from>
      <xdr:col>5</xdr:col>
      <xdr:colOff>257175</xdr:colOff>
      <xdr:row>4</xdr:row>
      <xdr:rowOff>0</xdr:rowOff>
    </xdr:from>
    <xdr:ext cx="666750" cy="1809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017388" y="3694275"/>
          <a:ext cx="657225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Year</a:t>
          </a: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Year 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4</xdr:row>
      <xdr:rowOff>0</xdr:rowOff>
    </xdr:from>
    <xdr:ext cx="590550" cy="1809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055488" y="3694275"/>
          <a:ext cx="581025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Day</a:t>
          </a:r>
          <a:endParaRPr sz="1400"/>
        </a:p>
      </xdr:txBody>
    </xdr:sp>
    <xdr:clientData fLocksWithSheet="0"/>
  </xdr:oneCellAnchor>
  <xdr:oneCellAnchor>
    <xdr:from>
      <xdr:col>7</xdr:col>
      <xdr:colOff>638175</xdr:colOff>
      <xdr:row>4</xdr:row>
      <xdr:rowOff>0</xdr:rowOff>
    </xdr:from>
    <xdr:ext cx="962025" cy="1809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869750" y="3694275"/>
          <a:ext cx="952500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Month</a:t>
          </a:r>
          <a:endParaRPr sz="1400"/>
        </a:p>
      </xdr:txBody>
    </xdr:sp>
    <xdr:clientData fLocksWithSheet="0"/>
  </xdr:oneCellAnchor>
  <xdr:oneCellAnchor>
    <xdr:from>
      <xdr:col>9</xdr:col>
      <xdr:colOff>352425</xdr:colOff>
      <xdr:row>4</xdr:row>
      <xdr:rowOff>0</xdr:rowOff>
    </xdr:from>
    <xdr:ext cx="704850" cy="1809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998338" y="3694275"/>
          <a:ext cx="695325" cy="1714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C0C0C0"/>
              </a:solidFill>
              <a:latin typeface="Arial"/>
              <a:ea typeface="Arial"/>
              <a:cs typeface="Arial"/>
              <a:sym typeface="Arial"/>
            </a:rPr>
            <a:t>Year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5</xdr:row>
      <xdr:rowOff>0</xdr:rowOff>
    </xdr:from>
    <xdr:ext cx="581025" cy="266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055488" y="3651413"/>
          <a:ext cx="58102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31</a:t>
          </a:r>
          <a:endParaRPr sz="1400"/>
        </a:p>
      </xdr:txBody>
    </xdr:sp>
    <xdr:clientData fLocksWithSheet="0"/>
  </xdr:oneCellAnchor>
  <xdr:oneCellAnchor>
    <xdr:from>
      <xdr:col>7</xdr:col>
      <xdr:colOff>638175</xdr:colOff>
      <xdr:row>5</xdr:row>
      <xdr:rowOff>0</xdr:rowOff>
    </xdr:from>
    <xdr:ext cx="952500" cy="2667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874513" y="3651413"/>
          <a:ext cx="94297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/>
            <a:t>03</a:t>
          </a:r>
          <a:endParaRPr sz="1400"/>
        </a:p>
      </xdr:txBody>
    </xdr:sp>
    <xdr:clientData fLocksWithSheet="0"/>
  </xdr:oneCellAnchor>
  <xdr:oneCellAnchor>
    <xdr:from>
      <xdr:col>9</xdr:col>
      <xdr:colOff>352425</xdr:colOff>
      <xdr:row>5</xdr:row>
      <xdr:rowOff>9525</xdr:rowOff>
    </xdr:from>
    <xdr:ext cx="704850" cy="26670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998338" y="3651413"/>
          <a:ext cx="695325" cy="2571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36575" tIns="27425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2025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247650</xdr:colOff>
      <xdr:row>2</xdr:row>
      <xdr:rowOff>19050</xdr:rowOff>
    </xdr:from>
    <xdr:ext cx="1638300" cy="847725"/>
    <xdr:pic>
      <xdr:nvPicPr>
        <xdr:cNvPr id="18" name="image1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257175</xdr:colOff>
      <xdr:row>0</xdr:row>
      <xdr:rowOff>0</xdr:rowOff>
    </xdr:from>
    <xdr:ext cx="28575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257175</xdr:colOff>
      <xdr:row>0</xdr:row>
      <xdr:rowOff>0</xdr:rowOff>
    </xdr:from>
    <xdr:ext cx="28575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171450</xdr:colOff>
      <xdr:row>2</xdr:row>
      <xdr:rowOff>190500</xdr:rowOff>
    </xdr:from>
    <xdr:ext cx="28575" cy="9525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171450</xdr:colOff>
      <xdr:row>10</xdr:row>
      <xdr:rowOff>0</xdr:rowOff>
    </xdr:from>
    <xdr:ext cx="28575" cy="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14</xdr:col>
      <xdr:colOff>171450</xdr:colOff>
      <xdr:row>2</xdr:row>
      <xdr:rowOff>190500</xdr:rowOff>
    </xdr:from>
    <xdr:ext cx="28575" cy="95250"/>
    <xdr:sp macro="" textlink="">
      <xdr:nvSpPr>
        <xdr:cNvPr id="4" name="Shape 1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14</xdr:col>
      <xdr:colOff>171450</xdr:colOff>
      <xdr:row>10</xdr:row>
      <xdr:rowOff>0</xdr:rowOff>
    </xdr:from>
    <xdr:ext cx="28575" cy="0"/>
    <xdr:sp macro="" textlink="">
      <xdr:nvSpPr>
        <xdr:cNvPr id="5" name="Shape 1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171450</xdr:colOff>
      <xdr:row>2</xdr:row>
      <xdr:rowOff>190500</xdr:rowOff>
    </xdr:from>
    <xdr:ext cx="28575" cy="95250"/>
    <xdr:sp macro="" textlink="">
      <xdr:nvSpPr>
        <xdr:cNvPr id="6" name="Shape 1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171450</xdr:colOff>
      <xdr:row>10</xdr:row>
      <xdr:rowOff>0</xdr:rowOff>
    </xdr:from>
    <xdr:ext cx="28575" cy="0"/>
    <xdr:sp macro="" textlink="">
      <xdr:nvSpPr>
        <xdr:cNvPr id="7" name="Shape 1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419100</xdr:colOff>
      <xdr:row>0</xdr:row>
      <xdr:rowOff>0</xdr:rowOff>
    </xdr:from>
    <xdr:ext cx="1200150" cy="0"/>
    <xdr:pic>
      <xdr:nvPicPr>
        <xdr:cNvPr id="8" name="image2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257175</xdr:colOff>
      <xdr:row>0</xdr:row>
      <xdr:rowOff>0</xdr:rowOff>
    </xdr:from>
    <xdr:ext cx="28575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257175</xdr:colOff>
      <xdr:row>0</xdr:row>
      <xdr:rowOff>0</xdr:rowOff>
    </xdr:from>
    <xdr:ext cx="28575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171450</xdr:colOff>
      <xdr:row>3</xdr:row>
      <xdr:rowOff>0</xdr:rowOff>
    </xdr:from>
    <xdr:ext cx="28575" cy="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8</xdr:col>
      <xdr:colOff>171450</xdr:colOff>
      <xdr:row>4</xdr:row>
      <xdr:rowOff>0</xdr:rowOff>
    </xdr:from>
    <xdr:ext cx="28575" cy="0"/>
    <xdr:sp macro="" textlink="">
      <xdr:nvSpPr>
        <xdr:cNvPr id="4" name="Shape 1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419100</xdr:colOff>
      <xdr:row>0</xdr:row>
      <xdr:rowOff>0</xdr:rowOff>
    </xdr:from>
    <xdr:ext cx="1200150" cy="0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0</xdr:row>
      <xdr:rowOff>0</xdr:rowOff>
    </xdr:from>
    <xdr:ext cx="28575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257175</xdr:colOff>
      <xdr:row>0</xdr:row>
      <xdr:rowOff>0</xdr:rowOff>
    </xdr:from>
    <xdr:ext cx="28575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171450</xdr:colOff>
      <xdr:row>3</xdr:row>
      <xdr:rowOff>0</xdr:rowOff>
    </xdr:from>
    <xdr:ext cx="28575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171450</xdr:colOff>
      <xdr:row>4</xdr:row>
      <xdr:rowOff>0</xdr:rowOff>
    </xdr:from>
    <xdr:ext cx="28575" cy="0"/>
    <xdr:sp macro="" textlink="">
      <xdr:nvSpPr>
        <xdr:cNvPr id="4" name="Shape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171450</xdr:colOff>
      <xdr:row>29</xdr:row>
      <xdr:rowOff>190500</xdr:rowOff>
    </xdr:from>
    <xdr:ext cx="28575" cy="9525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171450</xdr:colOff>
      <xdr:row>29</xdr:row>
      <xdr:rowOff>190500</xdr:rowOff>
    </xdr:from>
    <xdr:ext cx="28575" cy="95250"/>
    <xdr:sp macro="" textlink="">
      <xdr:nvSpPr>
        <xdr:cNvPr id="6" name="Shape 1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171450</xdr:colOff>
      <xdr:row>29</xdr:row>
      <xdr:rowOff>190500</xdr:rowOff>
    </xdr:from>
    <xdr:ext cx="28575" cy="9525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171450</xdr:colOff>
      <xdr:row>44</xdr:row>
      <xdr:rowOff>190500</xdr:rowOff>
    </xdr:from>
    <xdr:ext cx="28575" cy="95250"/>
    <xdr:sp macro="" textlink="">
      <xdr:nvSpPr>
        <xdr:cNvPr id="7" name="Shape 18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171450</xdr:colOff>
      <xdr:row>44</xdr:row>
      <xdr:rowOff>190500</xdr:rowOff>
    </xdr:from>
    <xdr:ext cx="28575" cy="95250"/>
    <xdr:sp macro="" textlink="">
      <xdr:nvSpPr>
        <xdr:cNvPr id="8" name="Shape 1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171450</xdr:colOff>
      <xdr:row>44</xdr:row>
      <xdr:rowOff>190500</xdr:rowOff>
    </xdr:from>
    <xdr:ext cx="28575" cy="95250"/>
    <xdr:sp macro="" textlink="">
      <xdr:nvSpPr>
        <xdr:cNvPr id="9" name="Shape 20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171450</xdr:colOff>
      <xdr:row>7</xdr:row>
      <xdr:rowOff>190500</xdr:rowOff>
    </xdr:from>
    <xdr:ext cx="28575" cy="95250"/>
    <xdr:sp macro="" textlink="">
      <xdr:nvSpPr>
        <xdr:cNvPr id="10" name="Shape 1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171450</xdr:colOff>
      <xdr:row>7</xdr:row>
      <xdr:rowOff>190500</xdr:rowOff>
    </xdr:from>
    <xdr:ext cx="28575" cy="95250"/>
    <xdr:sp macro="" textlink="">
      <xdr:nvSpPr>
        <xdr:cNvPr id="11" name="Shape 18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171450</xdr:colOff>
      <xdr:row>7</xdr:row>
      <xdr:rowOff>190500</xdr:rowOff>
    </xdr:from>
    <xdr:ext cx="28575" cy="95250"/>
    <xdr:sp macro="" textlink="">
      <xdr:nvSpPr>
        <xdr:cNvPr id="12" name="Shape 20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171450</xdr:colOff>
      <xdr:row>18</xdr:row>
      <xdr:rowOff>190500</xdr:rowOff>
    </xdr:from>
    <xdr:ext cx="28575" cy="95250"/>
    <xdr:sp macro="" textlink="">
      <xdr:nvSpPr>
        <xdr:cNvPr id="13" name="Shape 18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171450</xdr:colOff>
      <xdr:row>18</xdr:row>
      <xdr:rowOff>190500</xdr:rowOff>
    </xdr:from>
    <xdr:ext cx="28575" cy="95250"/>
    <xdr:sp macro="" textlink="">
      <xdr:nvSpPr>
        <xdr:cNvPr id="14" name="Shape 18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171450</xdr:colOff>
      <xdr:row>18</xdr:row>
      <xdr:rowOff>190500</xdr:rowOff>
    </xdr:from>
    <xdr:ext cx="28575" cy="95250"/>
    <xdr:sp macro="" textlink="">
      <xdr:nvSpPr>
        <xdr:cNvPr id="15" name="Shape 20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 flipH="1">
          <a:off x="5255512" y="3732375"/>
          <a:ext cx="180975" cy="95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419100</xdr:colOff>
      <xdr:row>0</xdr:row>
      <xdr:rowOff>0</xdr:rowOff>
    </xdr:from>
    <xdr:ext cx="1200150" cy="0"/>
    <xdr:pic>
      <xdr:nvPicPr>
        <xdr:cNvPr id="16" name="image2.png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0</xdr:row>
      <xdr:rowOff>0</xdr:rowOff>
    </xdr:from>
    <xdr:ext cx="28575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257175</xdr:colOff>
      <xdr:row>0</xdr:row>
      <xdr:rowOff>0</xdr:rowOff>
    </xdr:from>
    <xdr:ext cx="28575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 rot="10800000">
          <a:off x="5160262" y="3780000"/>
          <a:ext cx="3714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171450</xdr:colOff>
      <xdr:row>3</xdr:row>
      <xdr:rowOff>0</xdr:rowOff>
    </xdr:from>
    <xdr:ext cx="28575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171450</xdr:colOff>
      <xdr:row>4</xdr:row>
      <xdr:rowOff>0</xdr:rowOff>
    </xdr:from>
    <xdr:ext cx="28575" cy="0"/>
    <xdr:sp macro="" textlink="">
      <xdr:nvSpPr>
        <xdr:cNvPr id="4" name="Shape 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171450</xdr:colOff>
      <xdr:row>4</xdr:row>
      <xdr:rowOff>0</xdr:rowOff>
    </xdr:from>
    <xdr:ext cx="28575" cy="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171450</xdr:colOff>
      <xdr:row>4</xdr:row>
      <xdr:rowOff>0</xdr:rowOff>
    </xdr:from>
    <xdr:ext cx="28575" cy="0"/>
    <xdr:sp macro="" textlink="">
      <xdr:nvSpPr>
        <xdr:cNvPr id="6" name="Shape 19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171450</xdr:colOff>
      <xdr:row>4</xdr:row>
      <xdr:rowOff>0</xdr:rowOff>
    </xdr:from>
    <xdr:ext cx="28575" cy="0"/>
    <xdr:sp macro="" textlink="">
      <xdr:nvSpPr>
        <xdr:cNvPr id="7" name="Shape 5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171450</xdr:colOff>
      <xdr:row>4</xdr:row>
      <xdr:rowOff>0</xdr:rowOff>
    </xdr:from>
    <xdr:ext cx="28575" cy="0"/>
    <xdr:sp macro="" textlink="">
      <xdr:nvSpPr>
        <xdr:cNvPr id="8" name="Shape 19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171450</xdr:colOff>
      <xdr:row>4</xdr:row>
      <xdr:rowOff>0</xdr:rowOff>
    </xdr:from>
    <xdr:ext cx="28575" cy="0"/>
    <xdr:sp macro="" textlink="">
      <xdr:nvSpPr>
        <xdr:cNvPr id="9" name="Shape 19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</xdr:col>
      <xdr:colOff>171450</xdr:colOff>
      <xdr:row>4</xdr:row>
      <xdr:rowOff>0</xdr:rowOff>
    </xdr:from>
    <xdr:ext cx="28575" cy="0"/>
    <xdr:sp macro="" textlink="">
      <xdr:nvSpPr>
        <xdr:cNvPr id="10" name="Shape 5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 rot="10800000">
          <a:off x="5255512" y="3780000"/>
          <a:ext cx="18097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419100</xdr:colOff>
      <xdr:row>0</xdr:row>
      <xdr:rowOff>0</xdr:rowOff>
    </xdr:from>
    <xdr:ext cx="1200150" cy="0"/>
    <xdr:pic>
      <xdr:nvPicPr>
        <xdr:cNvPr id="11" name="image2.pn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A6"/>
    </sheetView>
  </sheetViews>
  <sheetFormatPr defaultColWidth="12.6640625" defaultRowHeight="15" customHeight="1" x14ac:dyDescent="0.25"/>
  <cols>
    <col min="1" max="1" width="35.33203125" customWidth="1"/>
    <col min="2" max="2" width="16.109375" customWidth="1"/>
    <col min="3" max="3" width="1.6640625" customWidth="1"/>
    <col min="4" max="4" width="16.33203125" customWidth="1"/>
    <col min="5" max="5" width="1.44140625" customWidth="1"/>
    <col min="6" max="6" width="13.88671875" customWidth="1"/>
    <col min="7" max="7" width="3.44140625" customWidth="1"/>
    <col min="8" max="8" width="15.33203125" customWidth="1"/>
    <col min="9" max="9" width="1.44140625" customWidth="1"/>
    <col min="10" max="10" width="16" customWidth="1"/>
    <col min="11" max="11" width="1.44140625" customWidth="1"/>
    <col min="12" max="12" width="16.88671875" customWidth="1"/>
    <col min="13" max="26" width="9.109375" customWidth="1"/>
  </cols>
  <sheetData>
    <row r="1" spans="1:26" ht="18" customHeight="1" x14ac:dyDescent="0.25">
      <c r="A1" s="200"/>
      <c r="B1" s="201" t="s">
        <v>0</v>
      </c>
      <c r="C1" s="196"/>
      <c r="D1" s="196"/>
      <c r="E1" s="196"/>
      <c r="F1" s="196"/>
      <c r="G1" s="196"/>
      <c r="H1" s="196"/>
      <c r="I1" s="196"/>
      <c r="J1" s="19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.75" customHeight="1" x14ac:dyDescent="0.25">
      <c r="A2" s="196"/>
      <c r="B2" s="202" t="s">
        <v>2</v>
      </c>
      <c r="C2" s="196"/>
      <c r="D2" s="196"/>
      <c r="E2" s="196"/>
      <c r="F2" s="196"/>
      <c r="G2" s="196"/>
      <c r="H2" s="196"/>
      <c r="I2" s="196"/>
      <c r="J2" s="196"/>
      <c r="K2" s="1"/>
      <c r="L2" s="3" t="s">
        <v>3</v>
      </c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25">
      <c r="A3" s="196"/>
      <c r="B3" s="203" t="s">
        <v>4</v>
      </c>
      <c r="C3" s="204"/>
      <c r="D3" s="204"/>
      <c r="E3" s="204"/>
      <c r="F3" s="204"/>
      <c r="G3" s="204"/>
      <c r="H3" s="204"/>
      <c r="I3" s="204"/>
      <c r="J3" s="205"/>
      <c r="K3" s="1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96"/>
      <c r="B4" s="206" t="s">
        <v>5</v>
      </c>
      <c r="C4" s="209"/>
      <c r="D4" s="192" t="s">
        <v>6</v>
      </c>
      <c r="E4" s="193"/>
      <c r="F4" s="194"/>
      <c r="G4" s="211" t="s">
        <v>7</v>
      </c>
      <c r="H4" s="192" t="s">
        <v>8</v>
      </c>
      <c r="I4" s="193"/>
      <c r="J4" s="194"/>
      <c r="K4" s="1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25">
      <c r="A5" s="196"/>
      <c r="B5" s="207"/>
      <c r="C5" s="210"/>
      <c r="D5" s="195"/>
      <c r="E5" s="196"/>
      <c r="F5" s="196"/>
      <c r="G5" s="196"/>
      <c r="H5" s="197"/>
      <c r="I5" s="196"/>
      <c r="J5" s="196"/>
      <c r="K5" s="1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25">
      <c r="A6" s="196"/>
      <c r="B6" s="208"/>
      <c r="C6" s="210"/>
      <c r="D6" s="198"/>
      <c r="E6" s="193"/>
      <c r="F6" s="193"/>
      <c r="G6" s="196"/>
      <c r="H6" s="199"/>
      <c r="I6" s="196"/>
      <c r="J6" s="196"/>
      <c r="K6" s="1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4">
      <c r="A8" s="8" t="s">
        <v>9</v>
      </c>
      <c r="B8" s="9"/>
      <c r="C8" s="8"/>
      <c r="D8" s="8"/>
      <c r="E8" s="8"/>
      <c r="F8" s="8"/>
      <c r="G8" s="8"/>
      <c r="H8" s="8"/>
      <c r="I8" s="8"/>
      <c r="J8" s="8"/>
      <c r="K8" s="10"/>
      <c r="L8" s="1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/>
      <c r="B9" s="13" t="s">
        <v>10</v>
      </c>
      <c r="C9" s="6"/>
      <c r="D9" s="6" t="s">
        <v>11</v>
      </c>
      <c r="E9" s="6"/>
      <c r="F9" s="6" t="s">
        <v>12</v>
      </c>
      <c r="G9" s="6"/>
      <c r="H9" s="6" t="s">
        <v>13</v>
      </c>
      <c r="I9" s="6"/>
      <c r="J9" s="6" t="s">
        <v>14</v>
      </c>
      <c r="K9" s="14"/>
      <c r="L9" s="6" t="s">
        <v>15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x14ac:dyDescent="0.25">
      <c r="A10" s="15"/>
      <c r="B10" s="16" t="s">
        <v>16</v>
      </c>
      <c r="C10" s="17"/>
      <c r="D10" s="16" t="s">
        <v>16</v>
      </c>
      <c r="E10" s="16"/>
      <c r="F10" s="16" t="s">
        <v>16</v>
      </c>
      <c r="G10" s="16"/>
      <c r="H10" s="16" t="s">
        <v>16</v>
      </c>
      <c r="I10" s="16"/>
      <c r="J10" s="16" t="s">
        <v>16</v>
      </c>
      <c r="K10" s="16"/>
      <c r="L10" s="16" t="s">
        <v>16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18" t="s">
        <v>17</v>
      </c>
      <c r="B11" s="19"/>
      <c r="C11" s="20"/>
      <c r="D11" s="20"/>
      <c r="E11" s="20"/>
      <c r="F11" s="20"/>
      <c r="G11" s="20"/>
      <c r="H11" s="20"/>
      <c r="I11" s="20"/>
      <c r="J11" s="20"/>
      <c r="K11" s="2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22" t="s">
        <v>18</v>
      </c>
      <c r="B12" s="23"/>
      <c r="C12" s="24"/>
      <c r="D12" s="23"/>
      <c r="E12" s="24"/>
      <c r="F12" s="23"/>
      <c r="G12" s="24"/>
      <c r="H12" s="23"/>
      <c r="I12" s="24"/>
      <c r="J12" s="25">
        <f t="shared" ref="J12:J21" si="0">H12+D12+B12+F12</f>
        <v>0</v>
      </c>
      <c r="K12" s="26"/>
      <c r="L12" s="23">
        <v>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22" t="s">
        <v>19</v>
      </c>
      <c r="B13" s="23"/>
      <c r="C13" s="24"/>
      <c r="D13" s="23"/>
      <c r="E13" s="24"/>
      <c r="F13" s="23"/>
      <c r="G13" s="24"/>
      <c r="H13" s="23"/>
      <c r="I13" s="24"/>
      <c r="J13" s="25">
        <f t="shared" si="0"/>
        <v>0</v>
      </c>
      <c r="K13" s="26"/>
      <c r="L13" s="2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22" t="s">
        <v>20</v>
      </c>
      <c r="B14" s="23"/>
      <c r="C14" s="24"/>
      <c r="D14" s="23"/>
      <c r="E14" s="24"/>
      <c r="F14" s="23"/>
      <c r="G14" s="24"/>
      <c r="H14" s="23"/>
      <c r="I14" s="24"/>
      <c r="J14" s="25">
        <f t="shared" si="0"/>
        <v>0</v>
      </c>
      <c r="K14" s="26"/>
      <c r="L14" s="23">
        <v>500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5">
      <c r="A15" s="22" t="s">
        <v>21</v>
      </c>
      <c r="B15" s="23"/>
      <c r="C15" s="24"/>
      <c r="D15" s="23"/>
      <c r="E15" s="24"/>
      <c r="F15" s="23"/>
      <c r="G15" s="24"/>
      <c r="H15" s="23"/>
      <c r="I15" s="24"/>
      <c r="J15" s="25">
        <f t="shared" si="0"/>
        <v>0</v>
      </c>
      <c r="K15" s="26"/>
      <c r="L15" s="23">
        <v>275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22" t="s">
        <v>22</v>
      </c>
      <c r="B16" s="23"/>
      <c r="C16" s="24"/>
      <c r="D16" s="23"/>
      <c r="E16" s="24"/>
      <c r="F16" s="23"/>
      <c r="G16" s="24"/>
      <c r="H16" s="23"/>
      <c r="I16" s="24"/>
      <c r="J16" s="25">
        <f t="shared" si="0"/>
        <v>0</v>
      </c>
      <c r="K16" s="26"/>
      <c r="L16" s="2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2" t="s">
        <v>23</v>
      </c>
      <c r="B17" s="23"/>
      <c r="C17" s="24"/>
      <c r="D17" s="23"/>
      <c r="E17" s="24"/>
      <c r="F17" s="23"/>
      <c r="G17" s="24"/>
      <c r="H17" s="23"/>
      <c r="I17" s="24"/>
      <c r="J17" s="25">
        <f t="shared" si="0"/>
        <v>0</v>
      </c>
      <c r="K17" s="26"/>
      <c r="L17" s="2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5">
      <c r="A18" s="22" t="s">
        <v>24</v>
      </c>
      <c r="B18" s="23"/>
      <c r="C18" s="24"/>
      <c r="D18" s="23"/>
      <c r="E18" s="24"/>
      <c r="F18" s="23"/>
      <c r="G18" s="24"/>
      <c r="H18" s="23"/>
      <c r="I18" s="24"/>
      <c r="J18" s="25">
        <f t="shared" si="0"/>
        <v>0</v>
      </c>
      <c r="K18" s="26"/>
      <c r="L18" s="2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2" t="s">
        <v>25</v>
      </c>
      <c r="B19" s="23">
        <v>2045</v>
      </c>
      <c r="C19" s="24"/>
      <c r="D19" s="23"/>
      <c r="E19" s="24"/>
      <c r="F19" s="23"/>
      <c r="G19" s="24"/>
      <c r="H19" s="23"/>
      <c r="I19" s="24"/>
      <c r="J19" s="25">
        <f t="shared" si="0"/>
        <v>2045</v>
      </c>
      <c r="K19" s="26"/>
      <c r="L19" s="23">
        <v>108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22"/>
      <c r="B20" s="23"/>
      <c r="C20" s="24"/>
      <c r="D20" s="23"/>
      <c r="E20" s="24"/>
      <c r="F20" s="23"/>
      <c r="G20" s="24"/>
      <c r="H20" s="23"/>
      <c r="I20" s="24"/>
      <c r="J20" s="25">
        <f t="shared" si="0"/>
        <v>0</v>
      </c>
      <c r="K20" s="26"/>
      <c r="L20" s="2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25" customHeight="1" x14ac:dyDescent="0.3">
      <c r="A21" s="27" t="s">
        <v>26</v>
      </c>
      <c r="B21" s="28">
        <f>SUM(B12:B20)</f>
        <v>2045</v>
      </c>
      <c r="C21" s="29"/>
      <c r="D21" s="28">
        <f>SUM(D12:D20)</f>
        <v>0</v>
      </c>
      <c r="E21" s="24"/>
      <c r="F21" s="28">
        <f>SUM(F12:F20)</f>
        <v>0</v>
      </c>
      <c r="G21" s="24"/>
      <c r="H21" s="28">
        <f>SUM(H12:H20)</f>
        <v>0</v>
      </c>
      <c r="I21" s="24"/>
      <c r="J21" s="30">
        <f t="shared" si="0"/>
        <v>2045</v>
      </c>
      <c r="K21" s="26"/>
      <c r="L21" s="28">
        <f>SUM(L12:L20)</f>
        <v>886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3" t="str">
        <f>IF(B21+D21+F21+H21-J21=0," ","error")</f>
        <v xml:space="preserve"> </v>
      </c>
      <c r="K22" s="32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34" t="s">
        <v>27</v>
      </c>
      <c r="B23" s="35"/>
      <c r="C23" s="21"/>
      <c r="D23" s="21"/>
      <c r="E23" s="21"/>
      <c r="F23" s="21"/>
      <c r="G23" s="21"/>
      <c r="H23" s="21"/>
      <c r="I23" s="21"/>
      <c r="J23" s="21"/>
      <c r="K23" s="2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22" t="s">
        <v>28</v>
      </c>
      <c r="B24" s="23"/>
      <c r="C24" s="24"/>
      <c r="D24" s="23"/>
      <c r="E24" s="24"/>
      <c r="F24" s="23"/>
      <c r="G24" s="24"/>
      <c r="H24" s="23"/>
      <c r="I24" s="24"/>
      <c r="J24" s="25">
        <f t="shared" ref="J24:J25" si="1">H24+D24+B24+F24</f>
        <v>0</v>
      </c>
      <c r="K24" s="26"/>
      <c r="L24" s="2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22" t="s">
        <v>29</v>
      </c>
      <c r="B25" s="23"/>
      <c r="C25" s="24"/>
      <c r="D25" s="23"/>
      <c r="E25" s="24"/>
      <c r="F25" s="23"/>
      <c r="G25" s="24"/>
      <c r="H25" s="23"/>
      <c r="I25" s="24"/>
      <c r="J25" s="25">
        <f t="shared" si="1"/>
        <v>0</v>
      </c>
      <c r="K25" s="26"/>
      <c r="L25" s="2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.25" customHeight="1" x14ac:dyDescent="0.3">
      <c r="A26" s="27" t="s">
        <v>30</v>
      </c>
      <c r="B26" s="28">
        <f>SUM(B24:B25)</f>
        <v>0</v>
      </c>
      <c r="C26" s="29"/>
      <c r="D26" s="28">
        <f>SUM(D24:D25)</f>
        <v>0</v>
      </c>
      <c r="E26" s="24"/>
      <c r="F26" s="28">
        <f>SUM(F24:F25)</f>
        <v>0</v>
      </c>
      <c r="G26" s="24"/>
      <c r="H26" s="28">
        <f>SUM(H24:H25)</f>
        <v>0</v>
      </c>
      <c r="I26" s="24"/>
      <c r="J26" s="28">
        <f>SUM(J24:J25)</f>
        <v>0</v>
      </c>
      <c r="K26" s="26"/>
      <c r="L26" s="28">
        <f>SUM(L24:L25)</f>
        <v>0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8.25" customHeight="1" x14ac:dyDescent="0.25">
      <c r="A27" s="36"/>
      <c r="B27" s="24"/>
      <c r="C27" s="26"/>
      <c r="D27" s="24"/>
      <c r="E27" s="26"/>
      <c r="F27" s="24"/>
      <c r="G27" s="26"/>
      <c r="H27" s="24"/>
      <c r="I27" s="26"/>
      <c r="J27" s="37" t="str">
        <f>IF(B26+D26+F26+H26-J26=0," ","error")</f>
        <v xml:space="preserve"> </v>
      </c>
      <c r="K27" s="26"/>
      <c r="L27" s="3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">
      <c r="A28" s="27" t="s">
        <v>31</v>
      </c>
      <c r="B28" s="38">
        <f>B26+B21</f>
        <v>2045</v>
      </c>
      <c r="C28" s="26"/>
      <c r="D28" s="38">
        <f>D26+D21</f>
        <v>0</v>
      </c>
      <c r="E28" s="26"/>
      <c r="F28" s="38">
        <f>F26+F21</f>
        <v>0</v>
      </c>
      <c r="G28" s="26"/>
      <c r="H28" s="38">
        <f>H26+H21</f>
        <v>0</v>
      </c>
      <c r="I28" s="26"/>
      <c r="J28" s="38">
        <f>J26+J21</f>
        <v>2045</v>
      </c>
      <c r="K28" s="26"/>
      <c r="L28" s="38">
        <f>L26+L21</f>
        <v>886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 x14ac:dyDescent="0.25">
      <c r="A29" s="1"/>
      <c r="B29" s="7"/>
      <c r="C29" s="7"/>
      <c r="D29" s="7"/>
      <c r="E29" s="7"/>
      <c r="F29" s="7"/>
      <c r="G29" s="7"/>
      <c r="H29" s="7"/>
      <c r="I29" s="7"/>
      <c r="J29" s="33" t="str">
        <f>IF(B28+D28+H28-J28=0," ","error")</f>
        <v xml:space="preserve"> </v>
      </c>
      <c r="K29" s="7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5">
      <c r="A30" s="39" t="s">
        <v>32</v>
      </c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42" t="s">
        <v>33</v>
      </c>
      <c r="B31" s="23"/>
      <c r="C31" s="24"/>
      <c r="D31" s="23"/>
      <c r="E31" s="24"/>
      <c r="F31" s="23"/>
      <c r="G31" s="24"/>
      <c r="H31" s="23"/>
      <c r="I31" s="24"/>
      <c r="J31" s="25">
        <f t="shared" ref="J31:J41" si="2">H31+D31+B31+F31</f>
        <v>0</v>
      </c>
      <c r="K31" s="37"/>
      <c r="L31" s="2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42" t="s">
        <v>34</v>
      </c>
      <c r="B32" s="23"/>
      <c r="C32" s="24"/>
      <c r="D32" s="23"/>
      <c r="E32" s="24"/>
      <c r="F32" s="23"/>
      <c r="G32" s="24"/>
      <c r="H32" s="23"/>
      <c r="I32" s="24"/>
      <c r="J32" s="25">
        <f t="shared" si="2"/>
        <v>0</v>
      </c>
      <c r="K32" s="37"/>
      <c r="L32" s="2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42" t="s">
        <v>35</v>
      </c>
      <c r="B33" s="23"/>
      <c r="C33" s="24"/>
      <c r="D33" s="23"/>
      <c r="E33" s="24"/>
      <c r="F33" s="23"/>
      <c r="G33" s="24"/>
      <c r="H33" s="23"/>
      <c r="I33" s="24"/>
      <c r="J33" s="25">
        <f t="shared" si="2"/>
        <v>0</v>
      </c>
      <c r="K33" s="37"/>
      <c r="L33" s="2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42" t="s">
        <v>36</v>
      </c>
      <c r="B34" s="23">
        <v>735</v>
      </c>
      <c r="C34" s="24"/>
      <c r="D34" s="23"/>
      <c r="E34" s="24"/>
      <c r="F34" s="23"/>
      <c r="G34" s="24"/>
      <c r="H34" s="23"/>
      <c r="I34" s="24"/>
      <c r="J34" s="25">
        <f t="shared" si="2"/>
        <v>735</v>
      </c>
      <c r="K34" s="37"/>
      <c r="L34" s="23">
        <v>2963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42" t="s">
        <v>37</v>
      </c>
      <c r="B35" s="23"/>
      <c r="C35" s="24"/>
      <c r="D35" s="23"/>
      <c r="E35" s="24"/>
      <c r="F35" s="23"/>
      <c r="G35" s="24"/>
      <c r="H35" s="23"/>
      <c r="I35" s="24"/>
      <c r="J35" s="25">
        <f t="shared" si="2"/>
        <v>0</v>
      </c>
      <c r="K35" s="37"/>
      <c r="L35" s="2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42" t="s">
        <v>38</v>
      </c>
      <c r="B36" s="23"/>
      <c r="C36" s="24"/>
      <c r="D36" s="23"/>
      <c r="E36" s="24"/>
      <c r="F36" s="23"/>
      <c r="G36" s="24"/>
      <c r="H36" s="23"/>
      <c r="I36" s="24"/>
      <c r="J36" s="25">
        <f t="shared" si="2"/>
        <v>0</v>
      </c>
      <c r="K36" s="37"/>
      <c r="L36" s="2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43" t="s">
        <v>39</v>
      </c>
      <c r="B37" s="23"/>
      <c r="C37" s="24"/>
      <c r="D37" s="23"/>
      <c r="E37" s="24"/>
      <c r="F37" s="23"/>
      <c r="G37" s="24"/>
      <c r="H37" s="23"/>
      <c r="I37" s="24"/>
      <c r="J37" s="25">
        <f t="shared" si="2"/>
        <v>0</v>
      </c>
      <c r="K37" s="37"/>
      <c r="L37" s="2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43" t="s">
        <v>40</v>
      </c>
      <c r="B38" s="23"/>
      <c r="C38" s="24"/>
      <c r="D38" s="23"/>
      <c r="E38" s="24"/>
      <c r="F38" s="23"/>
      <c r="G38" s="24"/>
      <c r="H38" s="23"/>
      <c r="I38" s="24"/>
      <c r="J38" s="25">
        <f t="shared" si="2"/>
        <v>0</v>
      </c>
      <c r="K38" s="37"/>
      <c r="L38" s="2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43" t="s">
        <v>41</v>
      </c>
      <c r="B39" s="23"/>
      <c r="C39" s="24"/>
      <c r="D39" s="23"/>
      <c r="E39" s="24"/>
      <c r="F39" s="23"/>
      <c r="G39" s="24"/>
      <c r="H39" s="23"/>
      <c r="I39" s="24"/>
      <c r="J39" s="25">
        <f t="shared" si="2"/>
        <v>0</v>
      </c>
      <c r="K39" s="37"/>
      <c r="L39" s="2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43" t="s">
        <v>42</v>
      </c>
      <c r="B40" s="23"/>
      <c r="C40" s="24"/>
      <c r="D40" s="23"/>
      <c r="E40" s="24"/>
      <c r="F40" s="23"/>
      <c r="G40" s="24"/>
      <c r="H40" s="23"/>
      <c r="I40" s="24"/>
      <c r="J40" s="25">
        <f t="shared" si="2"/>
        <v>0</v>
      </c>
      <c r="K40" s="37"/>
      <c r="L40" s="2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42"/>
      <c r="B41" s="44"/>
      <c r="C41" s="24"/>
      <c r="D41" s="44"/>
      <c r="E41" s="24"/>
      <c r="F41" s="44"/>
      <c r="G41" s="24"/>
      <c r="H41" s="44"/>
      <c r="I41" s="24"/>
      <c r="J41" s="25">
        <f t="shared" si="2"/>
        <v>0</v>
      </c>
      <c r="K41" s="37"/>
      <c r="L41" s="44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45" t="s">
        <v>43</v>
      </c>
      <c r="B42" s="28">
        <f>SUM(B31:B41)</f>
        <v>735</v>
      </c>
      <c r="C42" s="46"/>
      <c r="D42" s="28">
        <f>SUM(D31:D41)</f>
        <v>0</v>
      </c>
      <c r="E42" s="24"/>
      <c r="F42" s="28">
        <f>SUM(F31:F41)</f>
        <v>0</v>
      </c>
      <c r="G42" s="24"/>
      <c r="H42" s="28">
        <f>SUM(H31:H41)</f>
        <v>0</v>
      </c>
      <c r="I42" s="24"/>
      <c r="J42" s="28">
        <f>SUM(J31:J41)</f>
        <v>735</v>
      </c>
      <c r="K42" s="37"/>
      <c r="L42" s="28">
        <f>SUM(L31:L41)</f>
        <v>2963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.25" customHeight="1" x14ac:dyDescent="0.25">
      <c r="A43" s="47"/>
      <c r="B43" s="33"/>
      <c r="C43" s="33"/>
      <c r="D43" s="48"/>
      <c r="E43" s="33"/>
      <c r="F43" s="33"/>
      <c r="G43" s="33"/>
      <c r="H43" s="33"/>
      <c r="I43" s="33"/>
      <c r="J43" s="33" t="str">
        <f>IF(B42+D42+F42+H42-J42=0," ","error")</f>
        <v xml:space="preserve"> </v>
      </c>
      <c r="K43" s="33"/>
      <c r="L43" s="33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spans="1:26" ht="12.75" customHeight="1" x14ac:dyDescent="0.25">
      <c r="A44" s="34" t="s">
        <v>44</v>
      </c>
      <c r="B44" s="35"/>
      <c r="C44" s="21"/>
      <c r="D44" s="21"/>
      <c r="E44" s="21"/>
      <c r="F44" s="21"/>
      <c r="G44" s="21"/>
      <c r="H44" s="21"/>
      <c r="I44" s="21"/>
      <c r="J44" s="21"/>
      <c r="K44" s="2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42" t="s">
        <v>45</v>
      </c>
      <c r="B45" s="23"/>
      <c r="C45" s="24"/>
      <c r="D45" s="23"/>
      <c r="E45" s="24"/>
      <c r="F45" s="23"/>
      <c r="G45" s="24"/>
      <c r="H45" s="23"/>
      <c r="I45" s="24"/>
      <c r="J45" s="25">
        <f t="shared" ref="J45:J46" si="3">H45+D45+F45+B45</f>
        <v>0</v>
      </c>
      <c r="K45" s="37"/>
      <c r="L45" s="2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42" t="s">
        <v>46</v>
      </c>
      <c r="B46" s="44"/>
      <c r="C46" s="24"/>
      <c r="D46" s="44"/>
      <c r="E46" s="24"/>
      <c r="F46" s="44"/>
      <c r="G46" s="24"/>
      <c r="H46" s="44"/>
      <c r="I46" s="24"/>
      <c r="J46" s="25">
        <f t="shared" si="3"/>
        <v>0</v>
      </c>
      <c r="K46" s="37"/>
      <c r="L46" s="4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45" t="s">
        <v>47</v>
      </c>
      <c r="B47" s="28">
        <f>SUM(B45:B46)</f>
        <v>0</v>
      </c>
      <c r="C47" s="46"/>
      <c r="D47" s="28">
        <f>SUM(D45:D46)</f>
        <v>0</v>
      </c>
      <c r="E47" s="24"/>
      <c r="F47" s="28">
        <f>SUM(F45:F46)</f>
        <v>0</v>
      </c>
      <c r="G47" s="24"/>
      <c r="H47" s="28">
        <f>SUM(H45:H46)</f>
        <v>0</v>
      </c>
      <c r="I47" s="24"/>
      <c r="J47" s="28">
        <f>SUM(J45:J46)</f>
        <v>0</v>
      </c>
      <c r="K47" s="37"/>
      <c r="L47" s="28">
        <f>SUM(L45:L46)</f>
        <v>0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1"/>
      <c r="B48" s="49"/>
      <c r="C48" s="7"/>
      <c r="D48" s="49"/>
      <c r="E48" s="7"/>
      <c r="F48" s="7"/>
      <c r="G48" s="7"/>
      <c r="H48" s="49"/>
      <c r="I48" s="7"/>
      <c r="J48" s="33" t="str">
        <f>IF(B47+D47+F47+H47-J47=0," ","error")</f>
        <v xml:space="preserve"> </v>
      </c>
      <c r="K48" s="7"/>
      <c r="L48" s="7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50" t="s">
        <v>48</v>
      </c>
      <c r="B49" s="51">
        <f>+B47+B42</f>
        <v>735</v>
      </c>
      <c r="C49" s="26"/>
      <c r="D49" s="51">
        <f>+D47+D42</f>
        <v>0</v>
      </c>
      <c r="E49" s="26"/>
      <c r="F49" s="51">
        <f>+F47+F42</f>
        <v>0</v>
      </c>
      <c r="G49" s="26"/>
      <c r="H49" s="51">
        <f>+H47+H42</f>
        <v>0</v>
      </c>
      <c r="I49" s="26"/>
      <c r="J49" s="51">
        <f>+J47+J42</f>
        <v>735</v>
      </c>
      <c r="K49" s="26"/>
      <c r="L49" s="51">
        <f>+L47+L42</f>
        <v>2963</v>
      </c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spans="1:26" ht="12.75" customHeight="1" x14ac:dyDescent="0.25">
      <c r="A50" s="1"/>
      <c r="B50" s="53"/>
      <c r="C50" s="53"/>
      <c r="D50" s="53"/>
      <c r="E50" s="53"/>
      <c r="F50" s="53"/>
      <c r="G50" s="53"/>
      <c r="H50" s="53"/>
      <c r="I50" s="53"/>
      <c r="J50" s="33" t="str">
        <f>IF(B49+D49+F49+H49-J49=0," ","error")</f>
        <v xml:space="preserve"> </v>
      </c>
      <c r="K50" s="54"/>
      <c r="L50" s="7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5">
      <c r="A51" s="55" t="s">
        <v>49</v>
      </c>
      <c r="B51" s="56">
        <f>+B28-B49</f>
        <v>1310</v>
      </c>
      <c r="C51" s="57"/>
      <c r="D51" s="56">
        <f>+D28-D49</f>
        <v>0</v>
      </c>
      <c r="E51" s="57"/>
      <c r="F51" s="56">
        <f>+F28-F49</f>
        <v>0</v>
      </c>
      <c r="G51" s="57"/>
      <c r="H51" s="56">
        <f>+H28-H49</f>
        <v>0</v>
      </c>
      <c r="I51" s="57"/>
      <c r="J51" s="58">
        <f>IF((B51+D51+F51+H51)=(+J28-J49),H51+F51+D51+B51,"Cross Add Error")</f>
        <v>1310</v>
      </c>
      <c r="K51" s="59"/>
      <c r="L51" s="56">
        <f>+L28-L49</f>
        <v>-2077</v>
      </c>
      <c r="M51" s="60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55"/>
      <c r="B52" s="61"/>
      <c r="C52" s="57"/>
      <c r="D52" s="61"/>
      <c r="E52" s="57"/>
      <c r="F52" s="61"/>
      <c r="G52" s="57"/>
      <c r="H52" s="61"/>
      <c r="I52" s="57"/>
      <c r="J52" s="61"/>
      <c r="K52" s="59"/>
      <c r="L52" s="61"/>
      <c r="M52" s="60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5">
      <c r="A53" s="62" t="s">
        <v>50</v>
      </c>
      <c r="B53" s="63"/>
      <c r="C53" s="57"/>
      <c r="D53" s="63"/>
      <c r="E53" s="57"/>
      <c r="F53" s="63"/>
      <c r="G53" s="57"/>
      <c r="H53" s="63"/>
      <c r="I53" s="57"/>
      <c r="J53" s="64">
        <f>IF(H53+F53+D53+B53=0,0,"Transfer error")</f>
        <v>0</v>
      </c>
      <c r="K53" s="59"/>
      <c r="L53" s="6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65"/>
      <c r="B54" s="61"/>
      <c r="C54" s="57"/>
      <c r="D54" s="61"/>
      <c r="E54" s="57"/>
      <c r="F54" s="61"/>
      <c r="G54" s="57"/>
      <c r="H54" s="61"/>
      <c r="I54" s="57"/>
      <c r="J54" s="66"/>
      <c r="K54" s="59"/>
      <c r="L54" s="6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9.25" customHeight="1" x14ac:dyDescent="0.25">
      <c r="A55" s="45" t="s">
        <v>51</v>
      </c>
      <c r="B55" s="67">
        <f>+B51+B53</f>
        <v>1310</v>
      </c>
      <c r="C55" s="57"/>
      <c r="D55" s="67">
        <f>+D51+D53</f>
        <v>0</v>
      </c>
      <c r="E55" s="57"/>
      <c r="F55" s="67">
        <f>+F51+F53</f>
        <v>0</v>
      </c>
      <c r="G55" s="57"/>
      <c r="H55" s="67">
        <f>+H51+H53</f>
        <v>0</v>
      </c>
      <c r="I55" s="57"/>
      <c r="J55" s="67">
        <f>+J51+J53</f>
        <v>1310</v>
      </c>
      <c r="K55" s="59"/>
      <c r="L55" s="67">
        <f>+L51+L53</f>
        <v>-2077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7"/>
      <c r="C56" s="1"/>
      <c r="D56" s="1"/>
      <c r="E56" s="1"/>
      <c r="F56" s="1"/>
      <c r="G56" s="1"/>
      <c r="H56" s="1"/>
      <c r="I56" s="1"/>
      <c r="J56" s="33" t="str">
        <f>IF(B55+D55+H55-J55=0," ","error")</f>
        <v xml:space="preserve"> 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7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7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7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7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7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7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7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7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7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7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7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7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7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7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7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7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7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7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7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7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7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7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7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7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7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7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7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7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7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7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7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7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7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7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7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7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7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7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7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7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7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7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7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7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7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7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7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7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7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7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7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7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7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7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7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7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7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7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7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7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7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7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7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7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7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7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7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7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7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7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7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7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7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7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7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7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7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7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7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7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7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7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7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7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7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7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7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7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7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7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7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7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7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7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7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7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7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7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7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7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7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7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7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7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7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7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7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7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7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7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7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7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7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7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7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7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7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7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7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7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7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7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7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7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7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7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7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7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7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7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7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7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7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7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7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7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7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7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7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7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7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7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7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7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7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7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7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7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7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7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7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7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7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7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7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7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7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7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7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7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7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7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7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7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7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7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7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7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7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7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7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7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7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7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7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7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7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7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7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7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7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7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7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7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7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7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7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7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7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7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7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7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7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7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7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7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7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7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7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7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7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7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7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7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7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7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7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7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7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7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7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7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7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7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7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7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7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7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7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7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7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7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7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7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7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7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7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7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7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7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7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7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7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7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7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7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7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7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7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7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7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7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7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7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7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7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7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7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7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7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7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7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7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7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7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7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7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7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7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7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7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7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7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7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7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7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7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7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7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7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7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7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7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7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7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7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7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7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7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7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7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7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7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7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7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7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7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7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7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7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7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7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7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7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7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7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7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7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7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7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7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7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7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7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7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7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7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7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7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7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7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7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7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7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7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7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7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7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7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7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7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7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7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7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7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7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7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7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7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7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7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7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7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7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7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7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7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7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7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7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7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7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7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7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7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7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7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7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7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7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7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7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7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7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7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7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7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7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7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7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7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7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7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7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7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7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7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7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7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7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7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7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7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7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7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7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7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7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7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7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7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7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7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7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7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7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7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7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7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7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7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7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7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7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7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7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7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7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7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7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7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7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7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7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7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7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7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7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7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7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7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7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7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7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7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7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7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7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7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7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7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7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7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7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7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7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7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7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7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7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7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7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7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7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7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7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7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7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7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7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7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7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7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7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7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7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7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7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7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7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7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7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7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7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7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7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7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7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7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7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7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7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7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7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7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7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7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7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7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7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7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7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7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7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7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7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7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7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7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7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7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7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7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7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7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7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7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7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7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7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7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7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7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7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7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7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7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7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7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7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7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7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7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7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7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7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7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A1:A6"/>
    <mergeCell ref="B1:J1"/>
    <mergeCell ref="B2:J2"/>
    <mergeCell ref="B3:J3"/>
    <mergeCell ref="B4:B6"/>
    <mergeCell ref="C4:C6"/>
    <mergeCell ref="G4:G6"/>
    <mergeCell ref="D4:F4"/>
    <mergeCell ref="H4:J4"/>
    <mergeCell ref="D5:F5"/>
    <mergeCell ref="H5:J5"/>
    <mergeCell ref="D6:F6"/>
    <mergeCell ref="H6:J6"/>
  </mergeCells>
  <pageMargins left="0.55118110236220474" right="0.51181102362204722" top="0.47244094488188981" bottom="0.39370078740157483" header="0" footer="0"/>
  <pageSetup paperSize="9" scale="65" orientation="portrait"/>
  <headerFooter>
    <oddHeader>&amp;LAPPENDIX 2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2.6640625" defaultRowHeight="15" customHeight="1" x14ac:dyDescent="0.25"/>
  <cols>
    <col min="1" max="1" width="28.88671875" customWidth="1"/>
    <col min="2" max="2" width="19" customWidth="1"/>
    <col min="3" max="3" width="3.88671875" customWidth="1"/>
    <col min="4" max="4" width="15.33203125" customWidth="1"/>
    <col min="5" max="5" width="1.44140625" customWidth="1"/>
    <col min="6" max="6" width="15.33203125" customWidth="1"/>
    <col min="7" max="7" width="1.33203125" customWidth="1"/>
    <col min="8" max="8" width="15.33203125" customWidth="1"/>
    <col min="9" max="9" width="1.44140625" customWidth="1"/>
    <col min="10" max="10" width="15.44140625" customWidth="1"/>
    <col min="11" max="11" width="1.44140625" customWidth="1"/>
    <col min="12" max="12" width="14.6640625" customWidth="1"/>
    <col min="13" max="13" width="1.44140625" customWidth="1"/>
    <col min="14" max="14" width="14.6640625" customWidth="1"/>
    <col min="15" max="15" width="1.44140625" customWidth="1"/>
    <col min="16" max="16" width="14.6640625" customWidth="1"/>
    <col min="17" max="26" width="9.109375" customWidth="1"/>
  </cols>
  <sheetData>
    <row r="1" spans="1:26" ht="27" customHeight="1" x14ac:dyDescent="0.4">
      <c r="A1" s="1"/>
      <c r="B1" s="229" t="str">
        <f>'R&amp;P Accounts'!B2</f>
        <v>St Clair Hall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"/>
      <c r="N1" s="229" t="str">
        <f>'R&amp;P Accounts'!L2</f>
        <v>SC048453</v>
      </c>
      <c r="O1" s="196"/>
      <c r="P1" s="19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 x14ac:dyDescent="0.25">
      <c r="A2" s="68" t="s">
        <v>52</v>
      </c>
      <c r="B2" s="69"/>
      <c r="C2" s="70"/>
      <c r="D2" s="70"/>
      <c r="E2" s="70"/>
      <c r="F2" s="230"/>
      <c r="G2" s="231"/>
      <c r="H2" s="232"/>
      <c r="I2" s="71"/>
      <c r="J2" s="71"/>
      <c r="K2" s="71"/>
      <c r="L2" s="72"/>
      <c r="M2" s="71"/>
      <c r="N2" s="72"/>
      <c r="O2" s="71"/>
      <c r="P2" s="72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1:26" ht="40.5" customHeight="1" x14ac:dyDescent="0.25">
      <c r="A3" s="74" t="s">
        <v>53</v>
      </c>
      <c r="B3" s="233" t="s">
        <v>54</v>
      </c>
      <c r="C3" s="196"/>
      <c r="D3" s="196"/>
      <c r="E3" s="75"/>
      <c r="F3" s="76" t="s">
        <v>55</v>
      </c>
      <c r="G3" s="52"/>
      <c r="H3" s="76" t="s">
        <v>56</v>
      </c>
      <c r="I3" s="77"/>
      <c r="J3" s="76" t="s">
        <v>12</v>
      </c>
      <c r="K3" s="77"/>
      <c r="L3" s="76" t="s">
        <v>57</v>
      </c>
      <c r="M3" s="77"/>
      <c r="N3" s="76" t="s">
        <v>58</v>
      </c>
      <c r="O3" s="77"/>
      <c r="P3" s="76" t="s">
        <v>59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234"/>
      <c r="C4" s="196"/>
      <c r="D4" s="196"/>
      <c r="E4" s="78"/>
      <c r="F4" s="79" t="s">
        <v>16</v>
      </c>
      <c r="G4" s="1"/>
      <c r="H4" s="79" t="s">
        <v>16</v>
      </c>
      <c r="I4" s="80"/>
      <c r="J4" s="79" t="s">
        <v>16</v>
      </c>
      <c r="K4" s="80"/>
      <c r="L4" s="79" t="s">
        <v>16</v>
      </c>
      <c r="M4" s="80"/>
      <c r="N4" s="79" t="s">
        <v>16</v>
      </c>
      <c r="O4" s="80"/>
      <c r="P4" s="79" t="s">
        <v>16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 x14ac:dyDescent="0.25">
      <c r="A5" s="220" t="s">
        <v>60</v>
      </c>
      <c r="B5" s="235" t="s">
        <v>61</v>
      </c>
      <c r="C5" s="204"/>
      <c r="D5" s="205"/>
      <c r="E5" s="81"/>
      <c r="F5" s="82">
        <f>P9</f>
        <v>19803</v>
      </c>
      <c r="G5" s="83"/>
      <c r="H5" s="82"/>
      <c r="I5" s="83"/>
      <c r="J5" s="82"/>
      <c r="K5" s="83"/>
      <c r="L5" s="82"/>
      <c r="M5" s="83"/>
      <c r="N5" s="84">
        <f t="shared" ref="N5:N9" si="0">F5+H5+J5+L5</f>
        <v>19803</v>
      </c>
      <c r="O5" s="83"/>
      <c r="P5" s="82">
        <v>21880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x14ac:dyDescent="0.25">
      <c r="A6" s="221"/>
      <c r="B6" s="235" t="s">
        <v>62</v>
      </c>
      <c r="C6" s="204"/>
      <c r="D6" s="205"/>
      <c r="E6" s="81"/>
      <c r="F6" s="82">
        <f>'R&amp;P Accounts'!B55</f>
        <v>1310</v>
      </c>
      <c r="G6" s="83"/>
      <c r="H6" s="82"/>
      <c r="I6" s="83"/>
      <c r="J6" s="82"/>
      <c r="K6" s="83"/>
      <c r="L6" s="82"/>
      <c r="M6" s="83"/>
      <c r="N6" s="84">
        <f t="shared" si="0"/>
        <v>1310</v>
      </c>
      <c r="O6" s="83"/>
      <c r="P6" s="82">
        <v>-2077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.25" customHeight="1" x14ac:dyDescent="0.25">
      <c r="A7" s="221"/>
      <c r="B7" s="235"/>
      <c r="C7" s="204"/>
      <c r="D7" s="205"/>
      <c r="E7" s="81"/>
      <c r="F7" s="85"/>
      <c r="G7" s="83"/>
      <c r="H7" s="85"/>
      <c r="I7" s="83"/>
      <c r="J7" s="85"/>
      <c r="K7" s="83"/>
      <c r="L7" s="85"/>
      <c r="M7" s="83"/>
      <c r="N7" s="84">
        <f t="shared" si="0"/>
        <v>0</v>
      </c>
      <c r="O7" s="83"/>
      <c r="P7" s="85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6.25" customHeight="1" x14ac:dyDescent="0.25">
      <c r="A8" s="221"/>
      <c r="B8" s="235"/>
      <c r="C8" s="204"/>
      <c r="D8" s="205"/>
      <c r="E8" s="81"/>
      <c r="F8" s="86"/>
      <c r="G8" s="83"/>
      <c r="H8" s="86"/>
      <c r="I8" s="83"/>
      <c r="J8" s="86"/>
      <c r="K8" s="83"/>
      <c r="L8" s="86"/>
      <c r="M8" s="83"/>
      <c r="N8" s="87">
        <f t="shared" si="0"/>
        <v>0</v>
      </c>
      <c r="O8" s="83"/>
      <c r="P8" s="86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1"/>
      <c r="B9" s="236" t="s">
        <v>63</v>
      </c>
      <c r="C9" s="237"/>
      <c r="D9" s="237"/>
      <c r="E9" s="88"/>
      <c r="F9" s="89">
        <f>SUM(F5:F8)</f>
        <v>21113</v>
      </c>
      <c r="G9" s="90"/>
      <c r="H9" s="89">
        <f>SUM(H5:H8)</f>
        <v>0</v>
      </c>
      <c r="I9" s="91"/>
      <c r="J9" s="89">
        <f>SUM(J5:J8)</f>
        <v>0</v>
      </c>
      <c r="K9" s="91"/>
      <c r="L9" s="89">
        <f>SUM(L5:L8)</f>
        <v>0</v>
      </c>
      <c r="M9" s="239"/>
      <c r="N9" s="92">
        <f t="shared" si="0"/>
        <v>21113</v>
      </c>
      <c r="O9" s="239"/>
      <c r="P9" s="89">
        <f>SUM(P5:P8)</f>
        <v>19803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6.25" customHeight="1" x14ac:dyDescent="0.25">
      <c r="A10" s="1"/>
      <c r="B10" s="240" t="s">
        <v>64</v>
      </c>
      <c r="C10" s="196"/>
      <c r="D10" s="196"/>
      <c r="E10" s="93"/>
      <c r="F10" s="94">
        <f>F6-'R&amp;P Accounts'!B55</f>
        <v>0</v>
      </c>
      <c r="G10" s="91"/>
      <c r="H10" s="94">
        <f>H6-'R&amp;P Accounts'!D55</f>
        <v>0</v>
      </c>
      <c r="I10" s="91"/>
      <c r="J10" s="94">
        <f>J6-'R&amp;P Accounts'!F55</f>
        <v>0</v>
      </c>
      <c r="K10" s="91"/>
      <c r="L10" s="94">
        <f>L6-'R&amp;P Accounts'!H55</f>
        <v>0</v>
      </c>
      <c r="M10" s="196"/>
      <c r="N10" s="94">
        <f>N6-'R&amp;P Accounts'!J55</f>
        <v>0</v>
      </c>
      <c r="O10" s="196"/>
      <c r="P10" s="94">
        <f>P6-'R&amp;P Accounts'!L55</f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213"/>
      <c r="C11" s="196"/>
      <c r="D11" s="196"/>
      <c r="E11" s="95"/>
      <c r="F11" s="1"/>
      <c r="G11" s="219"/>
      <c r="H11" s="1"/>
      <c r="I11" s="219"/>
      <c r="J11" s="80"/>
      <c r="K11" s="80"/>
      <c r="L11" s="1"/>
      <c r="M11" s="219"/>
      <c r="N11" s="1"/>
      <c r="O11" s="21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.75" customHeight="1" x14ac:dyDescent="0.25">
      <c r="A12" s="1"/>
      <c r="B12" s="214" t="s">
        <v>65</v>
      </c>
      <c r="C12" s="196"/>
      <c r="D12" s="196"/>
      <c r="E12" s="96"/>
      <c r="F12" s="1"/>
      <c r="G12" s="196"/>
      <c r="H12" s="97"/>
      <c r="I12" s="196"/>
      <c r="J12" s="215" t="s">
        <v>66</v>
      </c>
      <c r="K12" s="196"/>
      <c r="L12" s="196"/>
      <c r="M12" s="196"/>
      <c r="N12" s="97" t="s">
        <v>67</v>
      </c>
      <c r="O12" s="196"/>
      <c r="P12" s="97" t="s">
        <v>68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98"/>
      <c r="B13" s="216"/>
      <c r="C13" s="193"/>
      <c r="D13" s="193"/>
      <c r="E13" s="99"/>
      <c r="F13" s="100"/>
      <c r="G13" s="98"/>
      <c r="H13" s="100"/>
      <c r="I13" s="101"/>
      <c r="J13" s="101"/>
      <c r="K13" s="101"/>
      <c r="L13" s="98"/>
      <c r="M13" s="101"/>
      <c r="N13" s="79" t="s">
        <v>16</v>
      </c>
      <c r="O13" s="80"/>
      <c r="P13" s="79" t="s">
        <v>16</v>
      </c>
      <c r="Q13" s="98"/>
      <c r="R13" s="98"/>
      <c r="S13" s="98"/>
      <c r="T13" s="98"/>
      <c r="U13" s="98"/>
      <c r="V13" s="98"/>
      <c r="W13" s="98"/>
      <c r="X13" s="98"/>
      <c r="Y13" s="98"/>
      <c r="Z13" s="98"/>
    </row>
    <row r="14" spans="1:26" ht="19.5" customHeight="1" x14ac:dyDescent="0.25">
      <c r="A14" s="220" t="s">
        <v>69</v>
      </c>
      <c r="B14" s="212"/>
      <c r="C14" s="204"/>
      <c r="D14" s="205"/>
      <c r="E14" s="102"/>
      <c r="F14" s="1"/>
      <c r="G14" s="219"/>
      <c r="H14" s="1"/>
      <c r="I14" s="80"/>
      <c r="J14" s="238"/>
      <c r="K14" s="204"/>
      <c r="L14" s="205"/>
      <c r="M14" s="75"/>
      <c r="N14" s="103"/>
      <c r="O14" s="91"/>
      <c r="P14" s="103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5">
      <c r="A15" s="221"/>
      <c r="B15" s="212"/>
      <c r="C15" s="204"/>
      <c r="D15" s="205"/>
      <c r="E15" s="102"/>
      <c r="F15" s="1"/>
      <c r="G15" s="196"/>
      <c r="H15" s="97"/>
      <c r="I15" s="80"/>
      <c r="J15" s="238"/>
      <c r="K15" s="204"/>
      <c r="L15" s="205"/>
      <c r="M15" s="75"/>
      <c r="N15" s="103"/>
      <c r="O15" s="91"/>
      <c r="P15" s="103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221"/>
      <c r="B16" s="212"/>
      <c r="C16" s="204"/>
      <c r="D16" s="205"/>
      <c r="E16" s="102"/>
      <c r="F16" s="80"/>
      <c r="G16" s="80"/>
      <c r="H16" s="102"/>
      <c r="I16" s="80"/>
      <c r="J16" s="238"/>
      <c r="K16" s="204"/>
      <c r="L16" s="205"/>
      <c r="M16" s="75"/>
      <c r="N16" s="103"/>
      <c r="O16" s="91"/>
      <c r="P16" s="103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25">
      <c r="A17" s="221"/>
      <c r="B17" s="212"/>
      <c r="C17" s="204"/>
      <c r="D17" s="205"/>
      <c r="E17" s="102"/>
      <c r="F17" s="80"/>
      <c r="G17" s="80"/>
      <c r="H17" s="102"/>
      <c r="I17" s="80"/>
      <c r="J17" s="238"/>
      <c r="K17" s="204"/>
      <c r="L17" s="205"/>
      <c r="M17" s="75"/>
      <c r="N17" s="103"/>
      <c r="O17" s="91"/>
      <c r="P17" s="103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5">
      <c r="A18" s="221"/>
      <c r="B18" s="212"/>
      <c r="C18" s="204"/>
      <c r="D18" s="205"/>
      <c r="E18" s="102"/>
      <c r="F18" s="80"/>
      <c r="G18" s="80"/>
      <c r="H18" s="102"/>
      <c r="I18" s="80"/>
      <c r="J18" s="238"/>
      <c r="K18" s="204"/>
      <c r="L18" s="205"/>
      <c r="M18" s="75"/>
      <c r="N18" s="104"/>
      <c r="O18" s="91"/>
      <c r="P18" s="104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5">
      <c r="A19" s="105"/>
      <c r="B19" s="106"/>
      <c r="C19" s="106"/>
      <c r="D19" s="106"/>
      <c r="E19" s="102"/>
      <c r="F19" s="80"/>
      <c r="G19" s="80"/>
      <c r="H19" s="102"/>
      <c r="I19" s="80"/>
      <c r="J19" s="1"/>
      <c r="K19" s="80"/>
      <c r="L19" s="107" t="s">
        <v>70</v>
      </c>
      <c r="M19" s="75"/>
      <c r="N19" s="108">
        <f>SUM(N14:N18)</f>
        <v>0</v>
      </c>
      <c r="O19" s="91"/>
      <c r="P19" s="108">
        <f>SUM(P14:P18)</f>
        <v>0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213"/>
      <c r="C20" s="196"/>
      <c r="D20" s="196"/>
      <c r="E20" s="80"/>
      <c r="F20" s="1"/>
      <c r="G20" s="80"/>
      <c r="H20" s="1"/>
      <c r="I20" s="80"/>
      <c r="J20" s="80"/>
      <c r="K20" s="80"/>
      <c r="L20" s="79"/>
      <c r="M20" s="80"/>
      <c r="N20" s="79"/>
      <c r="O20" s="80"/>
      <c r="P20" s="79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 x14ac:dyDescent="0.25">
      <c r="A21" s="1"/>
      <c r="B21" s="214" t="s">
        <v>65</v>
      </c>
      <c r="C21" s="196"/>
      <c r="D21" s="196"/>
      <c r="E21" s="109"/>
      <c r="F21" s="1"/>
      <c r="G21" s="80"/>
      <c r="H21" s="215" t="s">
        <v>66</v>
      </c>
      <c r="I21" s="196"/>
      <c r="J21" s="196"/>
      <c r="K21" s="80"/>
      <c r="L21" s="97" t="s">
        <v>71</v>
      </c>
      <c r="M21" s="80"/>
      <c r="N21" s="97" t="s">
        <v>72</v>
      </c>
      <c r="O21" s="80"/>
      <c r="P21" s="97" t="s">
        <v>68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98"/>
      <c r="B22" s="216"/>
      <c r="C22" s="193"/>
      <c r="D22" s="193"/>
      <c r="E22" s="99"/>
      <c r="F22" s="98"/>
      <c r="G22" s="98"/>
      <c r="H22" s="98"/>
      <c r="I22" s="101"/>
      <c r="J22" s="100"/>
      <c r="K22" s="101"/>
      <c r="L22" s="79" t="s">
        <v>16</v>
      </c>
      <c r="M22" s="80"/>
      <c r="N22" s="79" t="s">
        <v>16</v>
      </c>
      <c r="O22" s="80"/>
      <c r="P22" s="79" t="s">
        <v>16</v>
      </c>
      <c r="Q22" s="98"/>
      <c r="R22" s="98"/>
      <c r="S22" s="98"/>
      <c r="T22" s="98"/>
      <c r="U22" s="98"/>
      <c r="V22" s="98"/>
      <c r="W22" s="98"/>
      <c r="X22" s="98"/>
      <c r="Y22" s="98"/>
      <c r="Z22" s="98"/>
    </row>
    <row r="23" spans="1:26" ht="19.5" customHeight="1" x14ac:dyDescent="0.25">
      <c r="A23" s="220" t="s">
        <v>73</v>
      </c>
      <c r="B23" s="212"/>
      <c r="C23" s="204"/>
      <c r="D23" s="205"/>
      <c r="E23" s="102"/>
      <c r="F23" s="1"/>
      <c r="G23" s="80"/>
      <c r="H23" s="217"/>
      <c r="I23" s="204"/>
      <c r="J23" s="205"/>
      <c r="K23" s="75"/>
      <c r="L23" s="103"/>
      <c r="M23" s="91"/>
      <c r="N23" s="103"/>
      <c r="O23" s="91"/>
      <c r="P23" s="103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221"/>
      <c r="B24" s="212"/>
      <c r="C24" s="204"/>
      <c r="D24" s="205"/>
      <c r="E24" s="102"/>
      <c r="F24" s="1"/>
      <c r="G24" s="80"/>
      <c r="H24" s="217"/>
      <c r="I24" s="204"/>
      <c r="J24" s="205"/>
      <c r="K24" s="75"/>
      <c r="L24" s="103"/>
      <c r="M24" s="91"/>
      <c r="N24" s="103"/>
      <c r="O24" s="91"/>
      <c r="P24" s="103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221"/>
      <c r="B25" s="212"/>
      <c r="C25" s="204"/>
      <c r="D25" s="205"/>
      <c r="E25" s="102"/>
      <c r="F25" s="1"/>
      <c r="G25" s="80"/>
      <c r="H25" s="217"/>
      <c r="I25" s="204"/>
      <c r="J25" s="205"/>
      <c r="K25" s="75"/>
      <c r="L25" s="103"/>
      <c r="M25" s="91"/>
      <c r="N25" s="103"/>
      <c r="O25" s="91"/>
      <c r="P25" s="103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221"/>
      <c r="B26" s="212"/>
      <c r="C26" s="204"/>
      <c r="D26" s="205"/>
      <c r="E26" s="102"/>
      <c r="F26" s="1"/>
      <c r="G26" s="80"/>
      <c r="H26" s="217"/>
      <c r="I26" s="204"/>
      <c r="J26" s="205"/>
      <c r="K26" s="75"/>
      <c r="L26" s="103"/>
      <c r="M26" s="91"/>
      <c r="N26" s="103"/>
      <c r="O26" s="91"/>
      <c r="P26" s="103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221"/>
      <c r="B27" s="212"/>
      <c r="C27" s="204"/>
      <c r="D27" s="205"/>
      <c r="E27" s="102"/>
      <c r="F27" s="1"/>
      <c r="G27" s="80"/>
      <c r="H27" s="217"/>
      <c r="I27" s="204"/>
      <c r="J27" s="205"/>
      <c r="K27" s="75"/>
      <c r="L27" s="103"/>
      <c r="M27" s="91"/>
      <c r="N27" s="103"/>
      <c r="O27" s="91"/>
      <c r="P27" s="103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221"/>
      <c r="B28" s="212"/>
      <c r="C28" s="204"/>
      <c r="D28" s="205"/>
      <c r="E28" s="102"/>
      <c r="F28" s="1"/>
      <c r="G28" s="80"/>
      <c r="H28" s="217"/>
      <c r="I28" s="204"/>
      <c r="J28" s="205"/>
      <c r="K28" s="75"/>
      <c r="L28" s="103"/>
      <c r="M28" s="91"/>
      <c r="N28" s="103"/>
      <c r="O28" s="91"/>
      <c r="P28" s="103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221"/>
      <c r="B29" s="212"/>
      <c r="C29" s="204"/>
      <c r="D29" s="205"/>
      <c r="E29" s="102"/>
      <c r="F29" s="1"/>
      <c r="G29" s="80"/>
      <c r="H29" s="217"/>
      <c r="I29" s="204"/>
      <c r="J29" s="205"/>
      <c r="K29" s="75"/>
      <c r="L29" s="103"/>
      <c r="M29" s="91"/>
      <c r="N29" s="103"/>
      <c r="O29" s="91"/>
      <c r="P29" s="103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221"/>
      <c r="B30" s="212"/>
      <c r="C30" s="204"/>
      <c r="D30" s="205"/>
      <c r="E30" s="102"/>
      <c r="F30" s="1"/>
      <c r="G30" s="80"/>
      <c r="H30" s="217"/>
      <c r="I30" s="204"/>
      <c r="J30" s="205"/>
      <c r="K30" s="75"/>
      <c r="L30" s="103"/>
      <c r="M30" s="91"/>
      <c r="N30" s="103"/>
      <c r="O30" s="91"/>
      <c r="P30" s="103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221"/>
      <c r="B31" s="212"/>
      <c r="C31" s="204"/>
      <c r="D31" s="205"/>
      <c r="E31" s="102"/>
      <c r="F31" s="1"/>
      <c r="G31" s="80"/>
      <c r="H31" s="217"/>
      <c r="I31" s="204"/>
      <c r="J31" s="205"/>
      <c r="K31" s="75"/>
      <c r="L31" s="104"/>
      <c r="M31" s="91"/>
      <c r="N31" s="104"/>
      <c r="O31" s="91"/>
      <c r="P31" s="10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105"/>
      <c r="B32" s="106"/>
      <c r="C32" s="106"/>
      <c r="D32" s="106"/>
      <c r="E32" s="102"/>
      <c r="F32" s="1"/>
      <c r="G32" s="80"/>
      <c r="H32" s="1"/>
      <c r="I32" s="80"/>
      <c r="J32" s="76" t="s">
        <v>74</v>
      </c>
      <c r="K32" s="80"/>
      <c r="L32" s="108">
        <f>SUM(L23:L31)</f>
        <v>0</v>
      </c>
      <c r="M32" s="91"/>
      <c r="N32" s="108">
        <f>SUM(N23:N31)</f>
        <v>0</v>
      </c>
      <c r="O32" s="91"/>
      <c r="P32" s="108">
        <f>SUM(P23:P31)</f>
        <v>0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0.5" customHeight="1" x14ac:dyDescent="0.25">
      <c r="A33" s="1"/>
      <c r="B33" s="213"/>
      <c r="C33" s="196"/>
      <c r="D33" s="196"/>
      <c r="E33" s="218"/>
      <c r="F33" s="1"/>
      <c r="G33" s="218"/>
      <c r="H33" s="79"/>
      <c r="I33" s="219"/>
      <c r="J33" s="80"/>
      <c r="K33" s="80"/>
      <c r="L33" s="110"/>
      <c r="M33" s="219"/>
      <c r="N33" s="110"/>
      <c r="O33" s="228"/>
      <c r="P33" s="110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1"/>
      <c r="B34" s="214" t="s">
        <v>65</v>
      </c>
      <c r="C34" s="196"/>
      <c r="D34" s="196"/>
      <c r="E34" s="196"/>
      <c r="F34" s="1"/>
      <c r="G34" s="196"/>
      <c r="H34" s="79"/>
      <c r="I34" s="196"/>
      <c r="J34" s="215" t="s">
        <v>75</v>
      </c>
      <c r="K34" s="196"/>
      <c r="L34" s="196"/>
      <c r="M34" s="196"/>
      <c r="N34" s="97" t="s">
        <v>76</v>
      </c>
      <c r="O34" s="196"/>
      <c r="P34" s="97" t="s">
        <v>68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98"/>
      <c r="B35" s="216"/>
      <c r="C35" s="193"/>
      <c r="D35" s="193"/>
      <c r="E35" s="99"/>
      <c r="F35" s="1"/>
      <c r="G35" s="98"/>
      <c r="H35" s="100"/>
      <c r="I35" s="101"/>
      <c r="J35" s="101"/>
      <c r="K35" s="101"/>
      <c r="L35" s="98"/>
      <c r="M35" s="101"/>
      <c r="N35" s="79" t="s">
        <v>16</v>
      </c>
      <c r="O35" s="80"/>
      <c r="P35" s="79" t="s">
        <v>16</v>
      </c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 ht="19.5" customHeight="1" x14ac:dyDescent="0.25">
      <c r="A36" s="220" t="s">
        <v>77</v>
      </c>
      <c r="B36" s="212"/>
      <c r="C36" s="204"/>
      <c r="D36" s="205"/>
      <c r="E36" s="102"/>
      <c r="F36" s="1"/>
      <c r="G36" s="80"/>
      <c r="H36" s="79"/>
      <c r="I36" s="80"/>
      <c r="J36" s="225"/>
      <c r="K36" s="204"/>
      <c r="L36" s="205"/>
      <c r="M36" s="80"/>
      <c r="N36" s="111"/>
      <c r="O36" s="59"/>
      <c r="P36" s="11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221"/>
      <c r="B37" s="212"/>
      <c r="C37" s="204"/>
      <c r="D37" s="205"/>
      <c r="E37" s="102"/>
      <c r="F37" s="1"/>
      <c r="G37" s="80"/>
      <c r="H37" s="79"/>
      <c r="I37" s="80"/>
      <c r="J37" s="225"/>
      <c r="K37" s="204"/>
      <c r="L37" s="205"/>
      <c r="M37" s="80"/>
      <c r="N37" s="111"/>
      <c r="O37" s="59"/>
      <c r="P37" s="11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221"/>
      <c r="B38" s="212"/>
      <c r="C38" s="204"/>
      <c r="D38" s="205"/>
      <c r="E38" s="102"/>
      <c r="F38" s="1"/>
      <c r="G38" s="80"/>
      <c r="H38" s="79"/>
      <c r="I38" s="80"/>
      <c r="J38" s="225"/>
      <c r="K38" s="204"/>
      <c r="L38" s="205"/>
      <c r="M38" s="80"/>
      <c r="N38" s="111"/>
      <c r="O38" s="59"/>
      <c r="P38" s="11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221"/>
      <c r="B39" s="212"/>
      <c r="C39" s="204"/>
      <c r="D39" s="205"/>
      <c r="E39" s="102"/>
      <c r="F39" s="1"/>
      <c r="G39" s="80"/>
      <c r="H39" s="79"/>
      <c r="I39" s="80"/>
      <c r="J39" s="225"/>
      <c r="K39" s="204"/>
      <c r="L39" s="205"/>
      <c r="M39" s="80"/>
      <c r="N39" s="111"/>
      <c r="O39" s="59"/>
      <c r="P39" s="11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221"/>
      <c r="B40" s="212"/>
      <c r="C40" s="204"/>
      <c r="D40" s="205"/>
      <c r="E40" s="102"/>
      <c r="F40" s="1"/>
      <c r="G40" s="80"/>
      <c r="H40" s="79"/>
      <c r="I40" s="80"/>
      <c r="J40" s="225"/>
      <c r="K40" s="204"/>
      <c r="L40" s="205"/>
      <c r="M40" s="80"/>
      <c r="N40" s="112"/>
      <c r="O40" s="59"/>
      <c r="P40" s="112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05"/>
      <c r="B41" s="106"/>
      <c r="C41" s="106"/>
      <c r="D41" s="106"/>
      <c r="E41" s="102"/>
      <c r="F41" s="1"/>
      <c r="G41" s="80"/>
      <c r="H41" s="79"/>
      <c r="I41" s="80"/>
      <c r="J41" s="1"/>
      <c r="K41" s="80"/>
      <c r="L41" s="76" t="s">
        <v>74</v>
      </c>
      <c r="M41" s="80"/>
      <c r="N41" s="113">
        <f>SUM(N36:N40)</f>
        <v>0</v>
      </c>
      <c r="O41" s="59"/>
      <c r="P41" s="113">
        <f>SUM(P36:P40)</f>
        <v>0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14"/>
      <c r="B42" s="54"/>
      <c r="C42" s="80"/>
      <c r="D42" s="80"/>
      <c r="E42" s="80"/>
      <c r="F42" s="80"/>
      <c r="G42" s="80"/>
      <c r="H42" s="80"/>
      <c r="I42" s="80"/>
      <c r="J42" s="80"/>
      <c r="K42" s="80"/>
      <c r="L42" s="1"/>
      <c r="M42" s="80"/>
      <c r="N42" s="1"/>
      <c r="O42" s="80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214" t="s">
        <v>65</v>
      </c>
      <c r="C43" s="196"/>
      <c r="D43" s="196"/>
      <c r="E43" s="80"/>
      <c r="F43" s="1"/>
      <c r="G43" s="80"/>
      <c r="H43" s="80"/>
      <c r="I43" s="80"/>
      <c r="J43" s="215" t="s">
        <v>75</v>
      </c>
      <c r="K43" s="196"/>
      <c r="L43" s="196"/>
      <c r="M43" s="80"/>
      <c r="N43" s="79" t="s">
        <v>78</v>
      </c>
      <c r="O43" s="80"/>
      <c r="P43" s="97" t="s">
        <v>68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98"/>
      <c r="B44" s="216"/>
      <c r="C44" s="193"/>
      <c r="D44" s="193"/>
      <c r="E44" s="99"/>
      <c r="F44" s="100"/>
      <c r="G44" s="98"/>
      <c r="H44" s="100"/>
      <c r="I44" s="101"/>
      <c r="J44" s="101"/>
      <c r="K44" s="101"/>
      <c r="L44" s="100"/>
      <c r="M44" s="101"/>
      <c r="N44" s="79" t="s">
        <v>16</v>
      </c>
      <c r="O44" s="80"/>
      <c r="P44" s="79" t="s">
        <v>16</v>
      </c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spans="1:26" ht="19.5" customHeight="1" x14ac:dyDescent="0.25">
      <c r="A45" s="220" t="s">
        <v>79</v>
      </c>
      <c r="B45" s="212"/>
      <c r="C45" s="204"/>
      <c r="D45" s="205"/>
      <c r="E45" s="102"/>
      <c r="F45" s="1"/>
      <c r="G45" s="80"/>
      <c r="H45" s="80"/>
      <c r="I45" s="80"/>
      <c r="J45" s="225"/>
      <c r="K45" s="204"/>
      <c r="L45" s="205"/>
      <c r="M45" s="80"/>
      <c r="N45" s="115"/>
      <c r="O45" s="91"/>
      <c r="P45" s="115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221"/>
      <c r="B46" s="212"/>
      <c r="C46" s="204"/>
      <c r="D46" s="205"/>
      <c r="E46" s="102"/>
      <c r="F46" s="1"/>
      <c r="G46" s="80"/>
      <c r="H46" s="80"/>
      <c r="I46" s="80"/>
      <c r="J46" s="225"/>
      <c r="K46" s="204"/>
      <c r="L46" s="205"/>
      <c r="M46" s="80"/>
      <c r="N46" s="115"/>
      <c r="O46" s="91"/>
      <c r="P46" s="115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221"/>
      <c r="B47" s="212"/>
      <c r="C47" s="204"/>
      <c r="D47" s="205"/>
      <c r="E47" s="102"/>
      <c r="F47" s="1"/>
      <c r="G47" s="80"/>
      <c r="H47" s="80"/>
      <c r="I47" s="80"/>
      <c r="J47" s="225"/>
      <c r="K47" s="204"/>
      <c r="L47" s="205"/>
      <c r="M47" s="80"/>
      <c r="N47" s="116"/>
      <c r="O47" s="91"/>
      <c r="P47" s="116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5">
      <c r="A48" s="105"/>
      <c r="B48" s="106"/>
      <c r="C48" s="106"/>
      <c r="D48" s="106"/>
      <c r="E48" s="102"/>
      <c r="F48" s="1"/>
      <c r="G48" s="80"/>
      <c r="H48" s="80"/>
      <c r="I48" s="80"/>
      <c r="J48" s="1"/>
      <c r="K48" s="80"/>
      <c r="L48" s="76" t="s">
        <v>74</v>
      </c>
      <c r="M48" s="80"/>
      <c r="N48" s="108">
        <f>SUM(N45:N47)</f>
        <v>0</v>
      </c>
      <c r="O48" s="91"/>
      <c r="P48" s="108">
        <f>SUM(P45:P47)</f>
        <v>0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14"/>
      <c r="B49" s="54"/>
      <c r="C49" s="80"/>
      <c r="D49" s="80"/>
      <c r="E49" s="80"/>
      <c r="F49" s="80"/>
      <c r="G49" s="80"/>
      <c r="H49" s="80"/>
      <c r="I49" s="80"/>
      <c r="J49" s="80"/>
      <c r="K49" s="80"/>
      <c r="L49" s="1"/>
      <c r="M49" s="80"/>
      <c r="N49" s="1"/>
      <c r="O49" s="80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0.5" customHeight="1" x14ac:dyDescent="0.25">
      <c r="A50" s="117" t="s">
        <v>80</v>
      </c>
      <c r="B50" s="222" t="s">
        <v>81</v>
      </c>
      <c r="C50" s="196"/>
      <c r="D50" s="196"/>
      <c r="E50" s="196"/>
      <c r="F50" s="196"/>
      <c r="G50" s="119"/>
      <c r="H50" s="226" t="s">
        <v>82</v>
      </c>
      <c r="I50" s="193"/>
      <c r="J50" s="193"/>
      <c r="K50" s="193"/>
      <c r="L50" s="193"/>
      <c r="M50" s="118"/>
      <c r="N50" s="118"/>
      <c r="O50" s="120"/>
      <c r="P50" s="121" t="s">
        <v>83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3.75" customHeight="1" x14ac:dyDescent="0.3">
      <c r="A51" s="91"/>
      <c r="B51" s="223" t="s">
        <v>84</v>
      </c>
      <c r="C51" s="204"/>
      <c r="D51" s="204"/>
      <c r="E51" s="204"/>
      <c r="F51" s="205"/>
      <c r="G51" s="122"/>
      <c r="H51" s="217" t="s">
        <v>85</v>
      </c>
      <c r="I51" s="204"/>
      <c r="J51" s="204"/>
      <c r="K51" s="204"/>
      <c r="L51" s="204"/>
      <c r="M51" s="204"/>
      <c r="N51" s="205"/>
      <c r="O51" s="1"/>
      <c r="P51" s="123">
        <v>46212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3.75" customHeight="1" x14ac:dyDescent="0.25">
      <c r="A52" s="91"/>
      <c r="B52" s="224" t="s">
        <v>86</v>
      </c>
      <c r="C52" s="204"/>
      <c r="D52" s="204"/>
      <c r="E52" s="204"/>
      <c r="F52" s="205"/>
      <c r="G52" s="122"/>
      <c r="H52" s="227" t="s">
        <v>87</v>
      </c>
      <c r="I52" s="204"/>
      <c r="J52" s="204"/>
      <c r="K52" s="204"/>
      <c r="L52" s="204"/>
      <c r="M52" s="204"/>
      <c r="N52" s="205"/>
      <c r="O52" s="1"/>
      <c r="P52" s="124" t="s">
        <v>88</v>
      </c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7"/>
      <c r="C53" s="1"/>
      <c r="D53" s="1"/>
      <c r="E53" s="1"/>
      <c r="F53" s="122"/>
      <c r="G53" s="12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25" t="s">
        <v>89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7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7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7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7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7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7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7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7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7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7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7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7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7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7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7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7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7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7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7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7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7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7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7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7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7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7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7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7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7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7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7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7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7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7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7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7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7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7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7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7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7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7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7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7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7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7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7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7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7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7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7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7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7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7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7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7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7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7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7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7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7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7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7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7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7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7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7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7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7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7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7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7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7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7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7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7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7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7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7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7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7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7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7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7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7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7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7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7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7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7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7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7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7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7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7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7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7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7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7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7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7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7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7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7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7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7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7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7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7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7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7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7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7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7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7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7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7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7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7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7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7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7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7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7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7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7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7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7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7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7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7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7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7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7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7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7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7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7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7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7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7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7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7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7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7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7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7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7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7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7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7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7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7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7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7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7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7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7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7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7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7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7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7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7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7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7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7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7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7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7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7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7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7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7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7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7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7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7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7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7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7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7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7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7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7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7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7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7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7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7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7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7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7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7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7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7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7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7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7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7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7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7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7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7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7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7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7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7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7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7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7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7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7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7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7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7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7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7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7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7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7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7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7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7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7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7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7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7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7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7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7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7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7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7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7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7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7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7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7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7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7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7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7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7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7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7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7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7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7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7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7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7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7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7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7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7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7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7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7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7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7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7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7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7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7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7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7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7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7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7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7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7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7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7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7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7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7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7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7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7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7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7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7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7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7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7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7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7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7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7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7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7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7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7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7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7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7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7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7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7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7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7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7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7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7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7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7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7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7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7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7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7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7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7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7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7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7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7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7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7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7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7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7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7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7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7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7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7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7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7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7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7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7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7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7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7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7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7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7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7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7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7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7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7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7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7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7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7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7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7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7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7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7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7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7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7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7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7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7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7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7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7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7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7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7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7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7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7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7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7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7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7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7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7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7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7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7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7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7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7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7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7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7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7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7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7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7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7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7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7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7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7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7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7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7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7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7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7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7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7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7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7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7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7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7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7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7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7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7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7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7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7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7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7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7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7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7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7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7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7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7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7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7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7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7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7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7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7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7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7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7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7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7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7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7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7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7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7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7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7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7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7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7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7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7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7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7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7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7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7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7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7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7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7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7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7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7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7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7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7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7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7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7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7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7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7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7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7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7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7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7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7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7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7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7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7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7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7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7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7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7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7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7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7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7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7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7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7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7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7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7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7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7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7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7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7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7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7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7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7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7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7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7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7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7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7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7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7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3">
    <mergeCell ref="M9:M10"/>
    <mergeCell ref="O9:O10"/>
    <mergeCell ref="B10:D10"/>
    <mergeCell ref="M11:M12"/>
    <mergeCell ref="O11:O12"/>
    <mergeCell ref="J12:L12"/>
    <mergeCell ref="J15:L15"/>
    <mergeCell ref="J16:L16"/>
    <mergeCell ref="J17:L17"/>
    <mergeCell ref="J18:L18"/>
    <mergeCell ref="B8:D8"/>
    <mergeCell ref="B11:D11"/>
    <mergeCell ref="G11:G12"/>
    <mergeCell ref="I11:I12"/>
    <mergeCell ref="B12:D12"/>
    <mergeCell ref="J14:L14"/>
    <mergeCell ref="A5:A8"/>
    <mergeCell ref="B5:D5"/>
    <mergeCell ref="B6:D6"/>
    <mergeCell ref="B7:D7"/>
    <mergeCell ref="B9:D9"/>
    <mergeCell ref="B1:L1"/>
    <mergeCell ref="N1:P1"/>
    <mergeCell ref="F2:H2"/>
    <mergeCell ref="B3:D3"/>
    <mergeCell ref="B4:D4"/>
    <mergeCell ref="H50:L50"/>
    <mergeCell ref="H51:N51"/>
    <mergeCell ref="H52:N52"/>
    <mergeCell ref="M33:M34"/>
    <mergeCell ref="O33:O34"/>
    <mergeCell ref="J34:L34"/>
    <mergeCell ref="J36:L36"/>
    <mergeCell ref="J37:L37"/>
    <mergeCell ref="J38:L38"/>
    <mergeCell ref="J39:L39"/>
    <mergeCell ref="A45:A47"/>
    <mergeCell ref="B45:D45"/>
    <mergeCell ref="B46:D46"/>
    <mergeCell ref="B47:D47"/>
    <mergeCell ref="J40:L40"/>
    <mergeCell ref="J43:L43"/>
    <mergeCell ref="J45:L45"/>
    <mergeCell ref="J46:L46"/>
    <mergeCell ref="J47:L47"/>
    <mergeCell ref="B50:F50"/>
    <mergeCell ref="B51:F51"/>
    <mergeCell ref="B52:F52"/>
    <mergeCell ref="B40:D40"/>
    <mergeCell ref="B43:D43"/>
    <mergeCell ref="B44:D44"/>
    <mergeCell ref="A36:A40"/>
    <mergeCell ref="B36:D36"/>
    <mergeCell ref="B37:D37"/>
    <mergeCell ref="B38:D38"/>
    <mergeCell ref="B39:D39"/>
    <mergeCell ref="B35:D35"/>
    <mergeCell ref="B13:D13"/>
    <mergeCell ref="A14:A18"/>
    <mergeCell ref="B14:D14"/>
    <mergeCell ref="G14:G15"/>
    <mergeCell ref="B15:D15"/>
    <mergeCell ref="B16:D16"/>
    <mergeCell ref="A23:A31"/>
    <mergeCell ref="B28:D28"/>
    <mergeCell ref="B29:D29"/>
    <mergeCell ref="B24:D24"/>
    <mergeCell ref="B25:D25"/>
    <mergeCell ref="B26:D26"/>
    <mergeCell ref="B27:D27"/>
    <mergeCell ref="B31:D31"/>
    <mergeCell ref="B33:D33"/>
    <mergeCell ref="E33:E34"/>
    <mergeCell ref="G33:G34"/>
    <mergeCell ref="I33:I34"/>
    <mergeCell ref="B34:D34"/>
    <mergeCell ref="H31:J31"/>
    <mergeCell ref="H21:J21"/>
    <mergeCell ref="B22:D22"/>
    <mergeCell ref="H23:J23"/>
    <mergeCell ref="H24:J24"/>
    <mergeCell ref="B30:D30"/>
    <mergeCell ref="H25:J25"/>
    <mergeCell ref="H26:J26"/>
    <mergeCell ref="H27:J27"/>
    <mergeCell ref="H28:J28"/>
    <mergeCell ref="H29:J29"/>
    <mergeCell ref="H30:J30"/>
    <mergeCell ref="B17:D17"/>
    <mergeCell ref="B23:D23"/>
    <mergeCell ref="B18:D18"/>
    <mergeCell ref="B20:D20"/>
    <mergeCell ref="B21:D21"/>
  </mergeCells>
  <pageMargins left="0.35433070866141736" right="0.31496062992125984" top="0.47244094488188981" bottom="0.4" header="0" footer="0"/>
  <pageSetup paperSize="9" orientation="portrait"/>
  <headerFooter>
    <oddHeader>&amp;LAPPENDIX 2</oddHeader>
    <oddFooter>&amp;L&amp;F / &amp;A&amp;C&amp;P&amp;RDecember 2007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2.6640625" defaultRowHeight="15" customHeight="1" x14ac:dyDescent="0.25"/>
  <cols>
    <col min="1" max="1" width="31.6640625" customWidth="1"/>
    <col min="2" max="2" width="15.33203125" customWidth="1"/>
    <col min="3" max="3" width="1.6640625" customWidth="1"/>
    <col min="4" max="4" width="15.33203125" customWidth="1"/>
    <col min="5" max="5" width="1.44140625" customWidth="1"/>
    <col min="6" max="6" width="15.33203125" customWidth="1"/>
    <col min="7" max="7" width="1.33203125" customWidth="1"/>
    <col min="8" max="8" width="15.33203125" customWidth="1"/>
    <col min="9" max="9" width="1.44140625" customWidth="1"/>
    <col min="10" max="11" width="14.6640625" customWidth="1"/>
    <col min="12" max="26" width="9.109375" customWidth="1"/>
  </cols>
  <sheetData>
    <row r="1" spans="1:26" ht="27.75" customHeight="1" x14ac:dyDescent="0.4">
      <c r="A1" s="1"/>
      <c r="B1" s="229" t="str">
        <f>'R&amp;P Accounts'!B2</f>
        <v>St Clair Hall</v>
      </c>
      <c r="C1" s="196"/>
      <c r="D1" s="196"/>
      <c r="E1" s="196"/>
      <c r="F1" s="196"/>
      <c r="G1" s="196"/>
      <c r="H1" s="196"/>
      <c r="I1" s="196"/>
      <c r="J1" s="196"/>
      <c r="K1" s="253" t="str">
        <f>'R&amp;P Accounts'!L2</f>
        <v>SC048453</v>
      </c>
      <c r="L1" s="19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0.5" customHeight="1" x14ac:dyDescent="0.25">
      <c r="A2" s="24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25">
      <c r="A3" s="70" t="s">
        <v>90</v>
      </c>
      <c r="B3" s="69"/>
      <c r="C3" s="70"/>
      <c r="D3" s="70"/>
      <c r="E3" s="70"/>
      <c r="F3" s="70"/>
      <c r="G3" s="254"/>
      <c r="H3" s="231"/>
      <c r="I3" s="231"/>
      <c r="J3" s="232"/>
      <c r="K3" s="127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 spans="1:26" ht="15" customHeight="1" x14ac:dyDescent="0.25">
      <c r="A4" s="24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247" t="s">
        <v>91</v>
      </c>
      <c r="B5" s="255"/>
      <c r="C5" s="237"/>
      <c r="D5" s="237"/>
      <c r="E5" s="237"/>
      <c r="F5" s="237"/>
      <c r="G5" s="237"/>
      <c r="H5" s="237"/>
      <c r="I5" s="237"/>
      <c r="J5" s="237"/>
      <c r="K5" s="24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196"/>
      <c r="B6" s="210"/>
      <c r="C6" s="196"/>
      <c r="D6" s="196"/>
      <c r="E6" s="196"/>
      <c r="F6" s="196"/>
      <c r="G6" s="196"/>
      <c r="H6" s="196"/>
      <c r="I6" s="196"/>
      <c r="J6" s="196"/>
      <c r="K6" s="22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.25" customHeight="1" x14ac:dyDescent="0.25">
      <c r="A7" s="196"/>
      <c r="B7" s="210"/>
      <c r="C7" s="196"/>
      <c r="D7" s="196"/>
      <c r="E7" s="196"/>
      <c r="F7" s="196"/>
      <c r="G7" s="196"/>
      <c r="H7" s="196"/>
      <c r="I7" s="196"/>
      <c r="J7" s="196"/>
      <c r="K7" s="22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1.25" customHeight="1" x14ac:dyDescent="0.25">
      <c r="A8" s="196"/>
      <c r="B8" s="210"/>
      <c r="C8" s="196"/>
      <c r="D8" s="196"/>
      <c r="E8" s="196"/>
      <c r="F8" s="196"/>
      <c r="G8" s="196"/>
      <c r="H8" s="196"/>
      <c r="I8" s="196"/>
      <c r="J8" s="196"/>
      <c r="K8" s="22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4.5" customHeight="1" x14ac:dyDescent="0.25">
      <c r="A9" s="196"/>
      <c r="B9" s="244"/>
      <c r="C9" s="193"/>
      <c r="D9" s="193"/>
      <c r="E9" s="193"/>
      <c r="F9" s="193"/>
      <c r="G9" s="193"/>
      <c r="H9" s="193"/>
      <c r="I9" s="193"/>
      <c r="J9" s="193"/>
      <c r="K9" s="19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218"/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 x14ac:dyDescent="0.25">
      <c r="A11" s="1"/>
      <c r="B11" s="256" t="s">
        <v>92</v>
      </c>
      <c r="C11" s="193"/>
      <c r="D11" s="193"/>
      <c r="E11" s="193"/>
      <c r="F11" s="193"/>
      <c r="G11" s="80"/>
      <c r="H11" s="79" t="s">
        <v>93</v>
      </c>
      <c r="I11" s="80"/>
      <c r="J11" s="79" t="s">
        <v>94</v>
      </c>
      <c r="K11" s="79" t="s">
        <v>95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247" t="s">
        <v>96</v>
      </c>
      <c r="B12" s="212"/>
      <c r="C12" s="204"/>
      <c r="D12" s="204"/>
      <c r="E12" s="204"/>
      <c r="F12" s="205"/>
      <c r="G12" s="75"/>
      <c r="H12" s="128"/>
      <c r="I12" s="129"/>
      <c r="J12" s="130"/>
      <c r="K12" s="13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196"/>
      <c r="B13" s="212"/>
      <c r="C13" s="204"/>
      <c r="D13" s="204"/>
      <c r="E13" s="204"/>
      <c r="F13" s="205"/>
      <c r="G13" s="75"/>
      <c r="H13" s="128"/>
      <c r="I13" s="129"/>
      <c r="J13" s="130"/>
      <c r="K13" s="13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196"/>
      <c r="B14" s="212"/>
      <c r="C14" s="204"/>
      <c r="D14" s="204"/>
      <c r="E14" s="204"/>
      <c r="F14" s="205"/>
      <c r="G14" s="75"/>
      <c r="H14" s="128"/>
      <c r="I14" s="129"/>
      <c r="J14" s="130"/>
      <c r="K14" s="13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5">
      <c r="A15" s="196"/>
      <c r="B15" s="212"/>
      <c r="C15" s="204"/>
      <c r="D15" s="204"/>
      <c r="E15" s="204"/>
      <c r="F15" s="205"/>
      <c r="G15" s="75"/>
      <c r="H15" s="128"/>
      <c r="I15" s="129"/>
      <c r="J15" s="130"/>
      <c r="K15" s="13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196"/>
      <c r="B16" s="241"/>
      <c r="C16" s="193"/>
      <c r="D16" s="193"/>
      <c r="E16" s="193"/>
      <c r="F16" s="194"/>
      <c r="G16" s="75"/>
      <c r="H16" s="128"/>
      <c r="I16" s="129"/>
      <c r="J16" s="130"/>
      <c r="K16" s="13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25">
      <c r="A17" s="80"/>
      <c r="B17" s="257" t="s">
        <v>70</v>
      </c>
      <c r="C17" s="196"/>
      <c r="D17" s="196"/>
      <c r="E17" s="196"/>
      <c r="F17" s="196"/>
      <c r="G17" s="196"/>
      <c r="H17" s="196"/>
      <c r="I17" s="196"/>
      <c r="J17" s="196"/>
      <c r="K17" s="133">
        <f>SUM(K12:K16)</f>
        <v>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5">
      <c r="A19" s="134" t="s">
        <v>97</v>
      </c>
      <c r="B19" s="242" t="s">
        <v>98</v>
      </c>
      <c r="C19" s="237"/>
      <c r="D19" s="237"/>
      <c r="E19" s="237"/>
      <c r="F19" s="237"/>
      <c r="G19" s="237"/>
      <c r="H19" s="237"/>
      <c r="I19" s="237"/>
      <c r="J19" s="243"/>
      <c r="K19" s="25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25" customHeight="1" x14ac:dyDescent="0.25">
      <c r="A20" s="114"/>
      <c r="B20" s="244"/>
      <c r="C20" s="193"/>
      <c r="D20" s="193"/>
      <c r="E20" s="193"/>
      <c r="F20" s="193"/>
      <c r="G20" s="193"/>
      <c r="H20" s="193"/>
      <c r="I20" s="193"/>
      <c r="J20" s="194"/>
      <c r="K20" s="20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8"/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 x14ac:dyDescent="0.25">
      <c r="A22" s="1"/>
      <c r="B22" s="256" t="s">
        <v>99</v>
      </c>
      <c r="C22" s="193"/>
      <c r="D22" s="193"/>
      <c r="E22" s="193"/>
      <c r="F22" s="193"/>
      <c r="G22" s="193"/>
      <c r="H22" s="193"/>
      <c r="I22" s="193"/>
      <c r="J22" s="193"/>
      <c r="K22" s="79" t="s">
        <v>95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247" t="s">
        <v>100</v>
      </c>
      <c r="B23" s="212"/>
      <c r="C23" s="204"/>
      <c r="D23" s="204"/>
      <c r="E23" s="204"/>
      <c r="F23" s="204"/>
      <c r="G23" s="204"/>
      <c r="H23" s="204"/>
      <c r="I23" s="204"/>
      <c r="J23" s="205"/>
      <c r="K23" s="13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196"/>
      <c r="B24" s="212"/>
      <c r="C24" s="204"/>
      <c r="D24" s="204"/>
      <c r="E24" s="204"/>
      <c r="F24" s="204"/>
      <c r="G24" s="204"/>
      <c r="H24" s="204"/>
      <c r="I24" s="204"/>
      <c r="J24" s="205"/>
      <c r="K24" s="13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96"/>
      <c r="B25" s="212"/>
      <c r="C25" s="204"/>
      <c r="D25" s="204"/>
      <c r="E25" s="204"/>
      <c r="F25" s="204"/>
      <c r="G25" s="204"/>
      <c r="H25" s="204"/>
      <c r="I25" s="204"/>
      <c r="J25" s="205"/>
      <c r="K25" s="13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196"/>
      <c r="B26" s="212"/>
      <c r="C26" s="204"/>
      <c r="D26" s="204"/>
      <c r="E26" s="204"/>
      <c r="F26" s="204"/>
      <c r="G26" s="204"/>
      <c r="H26" s="204"/>
      <c r="I26" s="204"/>
      <c r="J26" s="205"/>
      <c r="K26" s="13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196"/>
      <c r="B27" s="241"/>
      <c r="C27" s="193"/>
      <c r="D27" s="193"/>
      <c r="E27" s="193"/>
      <c r="F27" s="193"/>
      <c r="G27" s="193"/>
      <c r="H27" s="193"/>
      <c r="I27" s="193"/>
      <c r="J27" s="194"/>
      <c r="K27" s="13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218"/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134" t="s">
        <v>101</v>
      </c>
      <c r="B29" s="242" t="s">
        <v>102</v>
      </c>
      <c r="C29" s="237"/>
      <c r="D29" s="237"/>
      <c r="E29" s="237"/>
      <c r="F29" s="237"/>
      <c r="G29" s="237"/>
      <c r="H29" s="237"/>
      <c r="I29" s="237"/>
      <c r="J29" s="243"/>
      <c r="K29" s="24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.25" customHeight="1" x14ac:dyDescent="0.25">
      <c r="A30" s="114"/>
      <c r="B30" s="244"/>
      <c r="C30" s="193"/>
      <c r="D30" s="193"/>
      <c r="E30" s="193"/>
      <c r="F30" s="193"/>
      <c r="G30" s="193"/>
      <c r="H30" s="193"/>
      <c r="I30" s="193"/>
      <c r="J30" s="194"/>
      <c r="K30" s="20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218"/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" customHeight="1" x14ac:dyDescent="0.25">
      <c r="A32" s="246"/>
      <c r="B32" s="196"/>
      <c r="C32" s="196"/>
      <c r="D32" s="196"/>
      <c r="E32" s="196"/>
      <c r="F32" s="196"/>
      <c r="G32" s="196"/>
      <c r="H32" s="196"/>
      <c r="I32" s="80"/>
      <c r="J32" s="79" t="s">
        <v>103</v>
      </c>
      <c r="K32" s="79" t="s">
        <v>95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247" t="s">
        <v>104</v>
      </c>
      <c r="B33" s="212"/>
      <c r="C33" s="204"/>
      <c r="D33" s="204"/>
      <c r="E33" s="204"/>
      <c r="F33" s="204"/>
      <c r="G33" s="204"/>
      <c r="H33" s="205"/>
      <c r="I33" s="75"/>
      <c r="J33" s="135"/>
      <c r="K33" s="13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196"/>
      <c r="B34" s="212"/>
      <c r="C34" s="204"/>
      <c r="D34" s="204"/>
      <c r="E34" s="204"/>
      <c r="F34" s="204"/>
      <c r="G34" s="204"/>
      <c r="H34" s="205"/>
      <c r="I34" s="75"/>
      <c r="J34" s="135"/>
      <c r="K34" s="13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196"/>
      <c r="B35" s="212"/>
      <c r="C35" s="204"/>
      <c r="D35" s="204"/>
      <c r="E35" s="204"/>
      <c r="F35" s="204"/>
      <c r="G35" s="204"/>
      <c r="H35" s="205"/>
      <c r="I35" s="75"/>
      <c r="J35" s="135"/>
      <c r="K35" s="13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196"/>
      <c r="B36" s="212"/>
      <c r="C36" s="204"/>
      <c r="D36" s="204"/>
      <c r="E36" s="204"/>
      <c r="F36" s="204"/>
      <c r="G36" s="204"/>
      <c r="H36" s="205"/>
      <c r="I36" s="75"/>
      <c r="J36" s="135"/>
      <c r="K36" s="13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196"/>
      <c r="B37" s="241"/>
      <c r="C37" s="193"/>
      <c r="D37" s="193"/>
      <c r="E37" s="193"/>
      <c r="F37" s="193"/>
      <c r="G37" s="193"/>
      <c r="H37" s="194"/>
      <c r="I37" s="75"/>
      <c r="J37" s="135"/>
      <c r="K37" s="13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218"/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251" t="s">
        <v>105</v>
      </c>
      <c r="C39" s="193"/>
      <c r="D39" s="193"/>
      <c r="E39" s="80"/>
      <c r="F39" s="251" t="s">
        <v>106</v>
      </c>
      <c r="G39" s="193"/>
      <c r="H39" s="193"/>
      <c r="I39" s="80"/>
      <c r="J39" s="79" t="s">
        <v>107</v>
      </c>
      <c r="K39" s="79" t="s">
        <v>108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247" t="s">
        <v>109</v>
      </c>
      <c r="B40" s="212"/>
      <c r="C40" s="204"/>
      <c r="D40" s="205"/>
      <c r="E40" s="136"/>
      <c r="F40" s="248"/>
      <c r="G40" s="204"/>
      <c r="H40" s="205"/>
      <c r="I40" s="75"/>
      <c r="J40" s="135"/>
      <c r="K40" s="13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96"/>
      <c r="B41" s="241"/>
      <c r="C41" s="193"/>
      <c r="D41" s="194"/>
      <c r="E41" s="136"/>
      <c r="F41" s="248"/>
      <c r="G41" s="204"/>
      <c r="H41" s="205"/>
      <c r="I41" s="75"/>
      <c r="J41" s="135"/>
      <c r="K41" s="13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196"/>
      <c r="B42" s="212"/>
      <c r="C42" s="204"/>
      <c r="D42" s="205"/>
      <c r="E42" s="136"/>
      <c r="F42" s="248"/>
      <c r="G42" s="204"/>
      <c r="H42" s="205"/>
      <c r="I42" s="75"/>
      <c r="J42" s="135"/>
      <c r="K42" s="13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196"/>
      <c r="B43" s="212"/>
      <c r="C43" s="204"/>
      <c r="D43" s="205"/>
      <c r="E43" s="136"/>
      <c r="F43" s="248"/>
      <c r="G43" s="204"/>
      <c r="H43" s="205"/>
      <c r="I43" s="75"/>
      <c r="J43" s="135"/>
      <c r="K43" s="13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196"/>
      <c r="B44" s="241"/>
      <c r="C44" s="193"/>
      <c r="D44" s="194"/>
      <c r="E44" s="136"/>
      <c r="F44" s="248"/>
      <c r="G44" s="204"/>
      <c r="H44" s="205"/>
      <c r="I44" s="75"/>
      <c r="J44" s="135"/>
      <c r="K44" s="13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252"/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249" t="s">
        <v>110</v>
      </c>
      <c r="B46" s="250"/>
      <c r="C46" s="237"/>
      <c r="D46" s="237"/>
      <c r="E46" s="237"/>
      <c r="F46" s="237"/>
      <c r="G46" s="237"/>
      <c r="H46" s="237"/>
      <c r="I46" s="237"/>
      <c r="J46" s="237"/>
      <c r="K46" s="24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196"/>
      <c r="B47" s="210"/>
      <c r="C47" s="196"/>
      <c r="D47" s="196"/>
      <c r="E47" s="196"/>
      <c r="F47" s="196"/>
      <c r="G47" s="196"/>
      <c r="H47" s="196"/>
      <c r="I47" s="196"/>
      <c r="J47" s="196"/>
      <c r="K47" s="22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5">
      <c r="A48" s="196"/>
      <c r="B48" s="210"/>
      <c r="C48" s="196"/>
      <c r="D48" s="196"/>
      <c r="E48" s="196"/>
      <c r="F48" s="196"/>
      <c r="G48" s="196"/>
      <c r="H48" s="196"/>
      <c r="I48" s="196"/>
      <c r="J48" s="196"/>
      <c r="K48" s="22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196"/>
      <c r="B49" s="210"/>
      <c r="C49" s="196"/>
      <c r="D49" s="196"/>
      <c r="E49" s="196"/>
      <c r="F49" s="196"/>
      <c r="G49" s="196"/>
      <c r="H49" s="196"/>
      <c r="I49" s="196"/>
      <c r="J49" s="196"/>
      <c r="K49" s="22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.5" customHeight="1" x14ac:dyDescent="0.25">
      <c r="A50" s="196"/>
      <c r="B50" s="210"/>
      <c r="C50" s="196"/>
      <c r="D50" s="196"/>
      <c r="E50" s="196"/>
      <c r="F50" s="196"/>
      <c r="G50" s="196"/>
      <c r="H50" s="196"/>
      <c r="I50" s="196"/>
      <c r="J50" s="196"/>
      <c r="K50" s="22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5">
      <c r="A51" s="196"/>
      <c r="B51" s="210"/>
      <c r="C51" s="196"/>
      <c r="D51" s="196"/>
      <c r="E51" s="196"/>
      <c r="F51" s="196"/>
      <c r="G51" s="196"/>
      <c r="H51" s="196"/>
      <c r="I51" s="196"/>
      <c r="J51" s="196"/>
      <c r="K51" s="22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96"/>
      <c r="B52" s="210"/>
      <c r="C52" s="196"/>
      <c r="D52" s="196"/>
      <c r="E52" s="196"/>
      <c r="F52" s="196"/>
      <c r="G52" s="196"/>
      <c r="H52" s="196"/>
      <c r="I52" s="196"/>
      <c r="J52" s="196"/>
      <c r="K52" s="22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5.25" customHeight="1" x14ac:dyDescent="0.25">
      <c r="A53" s="196"/>
      <c r="B53" s="210"/>
      <c r="C53" s="196"/>
      <c r="D53" s="196"/>
      <c r="E53" s="196"/>
      <c r="F53" s="196"/>
      <c r="G53" s="196"/>
      <c r="H53" s="196"/>
      <c r="I53" s="196"/>
      <c r="J53" s="196"/>
      <c r="K53" s="22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.5" customHeight="1" x14ac:dyDescent="0.25">
      <c r="A54" s="196"/>
      <c r="B54" s="210"/>
      <c r="C54" s="196"/>
      <c r="D54" s="196"/>
      <c r="E54" s="196"/>
      <c r="F54" s="196"/>
      <c r="G54" s="196"/>
      <c r="H54" s="196"/>
      <c r="I54" s="196"/>
      <c r="J54" s="196"/>
      <c r="K54" s="22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.5" customHeight="1" x14ac:dyDescent="0.25">
      <c r="A55" s="196"/>
      <c r="B55" s="244"/>
      <c r="C55" s="193"/>
      <c r="D55" s="193"/>
      <c r="E55" s="193"/>
      <c r="F55" s="193"/>
      <c r="G55" s="193"/>
      <c r="H55" s="193"/>
      <c r="I55" s="193"/>
      <c r="J55" s="193"/>
      <c r="K55" s="194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7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7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7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7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7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7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7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7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7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7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7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7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7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7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7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7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7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7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7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7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7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7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7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7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7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7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7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7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7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7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7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7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7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7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7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7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7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7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7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7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7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7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7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7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7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7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7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7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7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7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7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7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7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7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7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7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7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7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7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7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7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7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7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7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7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7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7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7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7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7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7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7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7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7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7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7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7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7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7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7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7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7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7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7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7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7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7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7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7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7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7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7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7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7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7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7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7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7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7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7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7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7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7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7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7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7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7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7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7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7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7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7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7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7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7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7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7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7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7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7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7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7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7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7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7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7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7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7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7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7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7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7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7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7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7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7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7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7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7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7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7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7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7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7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7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7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7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7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7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7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7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7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7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7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7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7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7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7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7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7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7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7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7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7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7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7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7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7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7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7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7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7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7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7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7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7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7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7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7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7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7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7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7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7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7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7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7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7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7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7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7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7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7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7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7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7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7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7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7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7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7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7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7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7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7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7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7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7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7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7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7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7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7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7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7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7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7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7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7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7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7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7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7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7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7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7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7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7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7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7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7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7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7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7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7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7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7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7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7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7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7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7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7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7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7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7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7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7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7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7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7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7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7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7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7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7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7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7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7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7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7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7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7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7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7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7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7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7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7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7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7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7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7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7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7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7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7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7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7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7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7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7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7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7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7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7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7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7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7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7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7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7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7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7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7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7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7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7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7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7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7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7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7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7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7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7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7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7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7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7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7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7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7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7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7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7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7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7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7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7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7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7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7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7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7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7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7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7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7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7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7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7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7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7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7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7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7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7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7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7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7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7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7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7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7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7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7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7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7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7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7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7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7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7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7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7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7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7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7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7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7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7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7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7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7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7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7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7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7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7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7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7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7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7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7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7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7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7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7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7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7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7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7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7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7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7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7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7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7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7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7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7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7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7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7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7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7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7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7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7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7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7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7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7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7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7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7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7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7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7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7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7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7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7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7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7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7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7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7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7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7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7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7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7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7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7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7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7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7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7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7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7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7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7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7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7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7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7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7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7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7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7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7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7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7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7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7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7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7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7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7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7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7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7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7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7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7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7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7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7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7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7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7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7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7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7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7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7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7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7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7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7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7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7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7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7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7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7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7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7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7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7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7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7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7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7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7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7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7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7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7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7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7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7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7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7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7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7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7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7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7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7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7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7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7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7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7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7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4">
    <mergeCell ref="K19:K20"/>
    <mergeCell ref="A21:K21"/>
    <mergeCell ref="B22:J22"/>
    <mergeCell ref="A23:A27"/>
    <mergeCell ref="B33:H33"/>
    <mergeCell ref="B23:J23"/>
    <mergeCell ref="B24:J24"/>
    <mergeCell ref="B25:J25"/>
    <mergeCell ref="B26:J26"/>
    <mergeCell ref="B16:F16"/>
    <mergeCell ref="B17:J17"/>
    <mergeCell ref="B19:J20"/>
    <mergeCell ref="A5:A9"/>
    <mergeCell ref="B5:K9"/>
    <mergeCell ref="A10:K10"/>
    <mergeCell ref="B11:F11"/>
    <mergeCell ref="A12:A16"/>
    <mergeCell ref="B12:F12"/>
    <mergeCell ref="B13:F13"/>
    <mergeCell ref="B14:F14"/>
    <mergeCell ref="B15:F15"/>
    <mergeCell ref="B1:J1"/>
    <mergeCell ref="K1:L1"/>
    <mergeCell ref="A2:K2"/>
    <mergeCell ref="G3:J3"/>
    <mergeCell ref="A4:K4"/>
    <mergeCell ref="A46:A55"/>
    <mergeCell ref="B46:K55"/>
    <mergeCell ref="B37:H37"/>
    <mergeCell ref="A38:K38"/>
    <mergeCell ref="B39:D39"/>
    <mergeCell ref="F39:H39"/>
    <mergeCell ref="A40:A44"/>
    <mergeCell ref="B40:D40"/>
    <mergeCell ref="B41:D41"/>
    <mergeCell ref="A45:K45"/>
    <mergeCell ref="F40:H40"/>
    <mergeCell ref="F41:H41"/>
    <mergeCell ref="B42:D42"/>
    <mergeCell ref="F42:H42"/>
    <mergeCell ref="B43:D43"/>
    <mergeCell ref="F43:H43"/>
    <mergeCell ref="B44:D44"/>
    <mergeCell ref="F44:H44"/>
    <mergeCell ref="B35:H35"/>
    <mergeCell ref="B36:H36"/>
    <mergeCell ref="B27:J27"/>
    <mergeCell ref="A28:K28"/>
    <mergeCell ref="B29:J30"/>
    <mergeCell ref="K29:K30"/>
    <mergeCell ref="A31:K31"/>
    <mergeCell ref="A32:H32"/>
    <mergeCell ref="A33:A37"/>
    <mergeCell ref="B34:H34"/>
  </mergeCells>
  <pageMargins left="0.35433070866141736" right="0.31496062992125984" top="0.47244094488188981" bottom="0.4" header="0" footer="0"/>
  <pageSetup paperSize="9" orientation="portrait"/>
  <headerFooter>
    <oddHeader>&amp;LAPPENDIX 2</oddHeader>
    <oddFooter>&amp;L&amp;F / &amp;A&amp;C&amp;P&amp;RDecember 2007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2.6640625" defaultRowHeight="15" customHeight="1" x14ac:dyDescent="0.25"/>
  <cols>
    <col min="1" max="1" width="49" customWidth="1"/>
    <col min="2" max="2" width="1.44140625" customWidth="1"/>
    <col min="3" max="3" width="15.33203125" customWidth="1"/>
    <col min="4" max="4" width="1.6640625" customWidth="1"/>
    <col min="5" max="5" width="15.33203125" customWidth="1"/>
    <col min="6" max="6" width="1.44140625" customWidth="1"/>
    <col min="7" max="7" width="15.33203125" customWidth="1"/>
    <col min="8" max="8" width="1.33203125" customWidth="1"/>
    <col min="9" max="9" width="15.33203125" customWidth="1"/>
    <col min="10" max="10" width="1.44140625" customWidth="1"/>
    <col min="11" max="11" width="14.6640625" customWidth="1"/>
    <col min="12" max="12" width="1.6640625" customWidth="1"/>
    <col min="13" max="13" width="14.6640625" customWidth="1"/>
    <col min="14" max="26" width="9.109375" customWidth="1"/>
  </cols>
  <sheetData>
    <row r="1" spans="1:26" ht="27.75" customHeight="1" x14ac:dyDescent="0.4">
      <c r="A1" s="1"/>
      <c r="B1" s="1"/>
      <c r="C1" s="229" t="str">
        <f>'R&amp;P Accounts'!B2</f>
        <v>St Clair Hall</v>
      </c>
      <c r="D1" s="196"/>
      <c r="E1" s="196"/>
      <c r="F1" s="196"/>
      <c r="G1" s="196"/>
      <c r="H1" s="196"/>
      <c r="I1" s="196"/>
      <c r="J1" s="196"/>
      <c r="K1" s="196"/>
      <c r="L1" s="1"/>
      <c r="M1" s="253" t="str">
        <f>'R&amp;P Accounts'!L2</f>
        <v>SC048453</v>
      </c>
      <c r="N1" s="19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0.5" customHeight="1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25">
      <c r="A3" s="70" t="s">
        <v>111</v>
      </c>
      <c r="B3" s="70"/>
      <c r="C3" s="69"/>
      <c r="D3" s="70"/>
      <c r="E3" s="70"/>
      <c r="F3" s="70"/>
      <c r="G3" s="70"/>
      <c r="H3" s="137"/>
      <c r="I3" s="137"/>
      <c r="J3" s="137"/>
      <c r="K3" s="137"/>
      <c r="L3" s="127"/>
      <c r="M3" s="72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 spans="1:26" ht="15" customHeight="1" x14ac:dyDescent="0.25">
      <c r="A4" s="24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262" t="s">
        <v>112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134" t="s">
        <v>113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0.5" customHeight="1" x14ac:dyDescent="0.25">
      <c r="A8" s="1"/>
      <c r="B8" s="1"/>
      <c r="C8" s="76" t="s">
        <v>55</v>
      </c>
      <c r="D8" s="52"/>
      <c r="E8" s="76" t="s">
        <v>56</v>
      </c>
      <c r="F8" s="77"/>
      <c r="G8" s="76" t="s">
        <v>12</v>
      </c>
      <c r="H8" s="77"/>
      <c r="I8" s="76" t="s">
        <v>57</v>
      </c>
      <c r="J8" s="77"/>
      <c r="K8" s="76" t="s">
        <v>58</v>
      </c>
      <c r="L8" s="77"/>
      <c r="M8" s="76" t="s">
        <v>59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4"/>
      <c r="B9" s="4"/>
      <c r="C9" s="79" t="s">
        <v>16</v>
      </c>
      <c r="D9" s="1"/>
      <c r="E9" s="79" t="s">
        <v>16</v>
      </c>
      <c r="F9" s="80"/>
      <c r="G9" s="79" t="s">
        <v>16</v>
      </c>
      <c r="H9" s="80"/>
      <c r="I9" s="79" t="s">
        <v>16</v>
      </c>
      <c r="J9" s="80"/>
      <c r="K9" s="79" t="s">
        <v>16</v>
      </c>
      <c r="L9" s="80"/>
      <c r="M9" s="79" t="s">
        <v>16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 customHeight="1" x14ac:dyDescent="0.25">
      <c r="A10" s="138"/>
      <c r="B10" s="75"/>
      <c r="C10" s="139"/>
      <c r="D10" s="140"/>
      <c r="E10" s="139"/>
      <c r="F10" s="140"/>
      <c r="G10" s="139"/>
      <c r="H10" s="140"/>
      <c r="I10" s="139"/>
      <c r="J10" s="140"/>
      <c r="K10" s="139">
        <f t="shared" ref="K10:K13" si="0">SUM(C10:I10)</f>
        <v>0</v>
      </c>
      <c r="L10" s="140"/>
      <c r="M10" s="14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customHeight="1" x14ac:dyDescent="0.25">
      <c r="A11" s="138"/>
      <c r="B11" s="75"/>
      <c r="C11" s="139"/>
      <c r="D11" s="140"/>
      <c r="E11" s="139"/>
      <c r="F11" s="140"/>
      <c r="G11" s="139"/>
      <c r="H11" s="140"/>
      <c r="I11" s="139"/>
      <c r="J11" s="140"/>
      <c r="K11" s="139">
        <f t="shared" si="0"/>
        <v>0</v>
      </c>
      <c r="L11" s="140"/>
      <c r="M11" s="14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 x14ac:dyDescent="0.25">
      <c r="A12" s="138"/>
      <c r="B12" s="75"/>
      <c r="C12" s="139"/>
      <c r="D12" s="140"/>
      <c r="E12" s="139"/>
      <c r="F12" s="140"/>
      <c r="G12" s="139"/>
      <c r="H12" s="140"/>
      <c r="I12" s="139"/>
      <c r="J12" s="140"/>
      <c r="K12" s="139">
        <f t="shared" si="0"/>
        <v>0</v>
      </c>
      <c r="L12" s="140"/>
      <c r="M12" s="14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customHeight="1" x14ac:dyDescent="0.25">
      <c r="A13" s="142"/>
      <c r="B13" s="143"/>
      <c r="C13" s="144"/>
      <c r="D13" s="140"/>
      <c r="E13" s="139"/>
      <c r="F13" s="140"/>
      <c r="G13" s="139"/>
      <c r="H13" s="140"/>
      <c r="I13" s="139"/>
      <c r="J13" s="140"/>
      <c r="K13" s="139">
        <f t="shared" si="0"/>
        <v>0</v>
      </c>
      <c r="L13" s="145"/>
      <c r="M13" s="14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25">
      <c r="A14" s="146" t="s">
        <v>70</v>
      </c>
      <c r="B14" s="146"/>
      <c r="C14" s="147">
        <f>SUM(C10:C13)</f>
        <v>0</v>
      </c>
      <c r="D14" s="140"/>
      <c r="E14" s="147">
        <f>SUM(E10:E13)</f>
        <v>0</v>
      </c>
      <c r="F14" s="140"/>
      <c r="G14" s="147">
        <f>SUM(G10:G13)</f>
        <v>0</v>
      </c>
      <c r="H14" s="140"/>
      <c r="I14" s="147">
        <f>SUM(I10:I13)</f>
        <v>0</v>
      </c>
      <c r="J14" s="140"/>
      <c r="K14" s="147">
        <f>SUM(K10:K13)</f>
        <v>0</v>
      </c>
      <c r="L14" s="145"/>
      <c r="M14" s="147">
        <f>SUM(M10:M13)</f>
        <v>0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5">
      <c r="A15" s="134"/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34"/>
      <c r="B16" s="134"/>
      <c r="C16" s="148">
        <f>IF('R&amp;P Accounts'!B12-'Additional notes (1)  '!C14=0,0,"reference error")</f>
        <v>0</v>
      </c>
      <c r="D16" s="148"/>
      <c r="E16" s="148">
        <f>IF('R&amp;P Accounts'!D12-'Additional notes (1)  '!E14=0,0,"reference error")</f>
        <v>0</v>
      </c>
      <c r="F16" s="148">
        <f>IF('R&amp;P Accounts'!E12-'Additional notes (1)  '!F14=0,0,"reference error")</f>
        <v>0</v>
      </c>
      <c r="G16" s="148">
        <f>IF('R&amp;P Accounts'!F12-'Additional notes (1)  '!G14=0,0,"reference error")</f>
        <v>0</v>
      </c>
      <c r="H16" s="148">
        <f>IF('R&amp;P Accounts'!G12-'Additional notes (1)  '!H14=0,0,"reference error")</f>
        <v>0</v>
      </c>
      <c r="I16" s="148">
        <f>IF('R&amp;P Accounts'!H12-'Additional notes (1)  '!I14=0,0,"reference error")</f>
        <v>0</v>
      </c>
      <c r="J16" s="148">
        <f>IF('R&amp;P Accounts'!I12-'Additional notes (1)  '!J14=0,0,"reference error")</f>
        <v>0</v>
      </c>
      <c r="K16" s="148">
        <f>IF('R&amp;P Accounts'!J12-'Additional notes (1)  '!K14=0,0,"reference error")</f>
        <v>0</v>
      </c>
      <c r="L16" s="148">
        <f>IF('R&amp;P Accounts'!K12-'Additional notes (1)  '!L14=0,0,"reference error")</f>
        <v>0</v>
      </c>
      <c r="M16" s="148" t="str">
        <f>IF('R&amp;P Accounts'!L12-'Additional notes (1)  '!M14=0,0,"reference error")</f>
        <v>reference error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5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5">
      <c r="A18" s="262" t="s">
        <v>114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5">
      <c r="A19" s="1"/>
      <c r="B19" s="1"/>
      <c r="C19" s="76" t="s">
        <v>55</v>
      </c>
      <c r="D19" s="52"/>
      <c r="E19" s="76" t="s">
        <v>56</v>
      </c>
      <c r="F19" s="77"/>
      <c r="G19" s="76"/>
      <c r="H19" s="77"/>
      <c r="I19" s="76"/>
      <c r="J19" s="77"/>
      <c r="K19" s="76" t="s">
        <v>58</v>
      </c>
      <c r="L19" s="77"/>
      <c r="M19" s="76" t="s">
        <v>59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4"/>
      <c r="B20" s="4"/>
      <c r="C20" s="79" t="s">
        <v>16</v>
      </c>
      <c r="D20" s="1"/>
      <c r="E20" s="79" t="s">
        <v>16</v>
      </c>
      <c r="F20" s="80"/>
      <c r="G20" s="79"/>
      <c r="H20" s="80"/>
      <c r="I20" s="79"/>
      <c r="J20" s="80"/>
      <c r="K20" s="79" t="s">
        <v>16</v>
      </c>
      <c r="L20" s="80"/>
      <c r="M20" s="79" t="s">
        <v>16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138"/>
      <c r="B21" s="75"/>
      <c r="C21" s="139"/>
      <c r="D21" s="140"/>
      <c r="E21" s="139"/>
      <c r="F21" s="140"/>
      <c r="G21" s="140"/>
      <c r="H21" s="140"/>
      <c r="I21" s="140"/>
      <c r="J21" s="140"/>
      <c r="K21" s="139">
        <f t="shared" ref="K21:K24" si="1">SUM(C21:I21)</f>
        <v>0</v>
      </c>
      <c r="L21" s="140"/>
      <c r="M21" s="14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138"/>
      <c r="B22" s="75"/>
      <c r="C22" s="139"/>
      <c r="D22" s="140"/>
      <c r="E22" s="139"/>
      <c r="F22" s="140"/>
      <c r="G22" s="140"/>
      <c r="H22" s="140"/>
      <c r="I22" s="140"/>
      <c r="J22" s="140"/>
      <c r="K22" s="139">
        <f t="shared" si="1"/>
        <v>0</v>
      </c>
      <c r="L22" s="140"/>
      <c r="M22" s="14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138"/>
      <c r="B23" s="75"/>
      <c r="C23" s="139"/>
      <c r="D23" s="140"/>
      <c r="E23" s="139"/>
      <c r="F23" s="140"/>
      <c r="G23" s="140"/>
      <c r="H23" s="140"/>
      <c r="I23" s="140"/>
      <c r="J23" s="140"/>
      <c r="K23" s="139">
        <f t="shared" si="1"/>
        <v>0</v>
      </c>
      <c r="L23" s="140"/>
      <c r="M23" s="14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142"/>
      <c r="B24" s="143"/>
      <c r="C24" s="144"/>
      <c r="D24" s="140"/>
      <c r="E24" s="139"/>
      <c r="F24" s="140"/>
      <c r="G24" s="140"/>
      <c r="H24" s="140"/>
      <c r="I24" s="140"/>
      <c r="J24" s="140"/>
      <c r="K24" s="139">
        <f t="shared" si="1"/>
        <v>0</v>
      </c>
      <c r="L24" s="259"/>
      <c r="M24" s="14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46" t="s">
        <v>70</v>
      </c>
      <c r="B25" s="146"/>
      <c r="C25" s="147">
        <f>SUM(C21:C24)</f>
        <v>0</v>
      </c>
      <c r="D25" s="140"/>
      <c r="E25" s="147">
        <f>SUM(E21:E24)</f>
        <v>0</v>
      </c>
      <c r="F25" s="140"/>
      <c r="G25" s="140"/>
      <c r="H25" s="140"/>
      <c r="I25" s="140"/>
      <c r="J25" s="140"/>
      <c r="K25" s="147">
        <f>SUM(K21:K24)</f>
        <v>0</v>
      </c>
      <c r="L25" s="196"/>
      <c r="M25" s="147">
        <f>SUM(M21:M24)</f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25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5">
      <c r="A27" s="134"/>
      <c r="B27" s="134"/>
      <c r="C27" s="148">
        <f>IF('R&amp;P Accounts'!B14-'Additional notes (1)  '!C25=0,0,"reference error")</f>
        <v>0</v>
      </c>
      <c r="D27" s="148"/>
      <c r="E27" s="148">
        <f>IF('R&amp;P Accounts'!D14-'Additional notes (1)  '!E25=0,0,"reference error")</f>
        <v>0</v>
      </c>
      <c r="F27" s="148">
        <f>IF('R&amp;P Accounts'!E14-'Additional notes (1)  '!F25=0,0,"reference error")</f>
        <v>0</v>
      </c>
      <c r="G27" s="148"/>
      <c r="H27" s="148"/>
      <c r="I27" s="148"/>
      <c r="J27" s="148">
        <f>IF('R&amp;P Accounts'!I14-'Additional notes (1)  '!J25=0,0,"reference error")</f>
        <v>0</v>
      </c>
      <c r="K27" s="148">
        <f>IF('R&amp;P Accounts'!J14-'Additional notes (1)  '!K25=0,0,"reference error")</f>
        <v>0</v>
      </c>
      <c r="L27" s="148">
        <f>IF('R&amp;P Accounts'!K14-'Additional notes (1)  '!L25=0,0,"reference error")</f>
        <v>0</v>
      </c>
      <c r="M27" s="148" t="str">
        <f>IF('R&amp;P Accounts'!L14-'Additional notes (1)  '!M25=0,0,"reference error")</f>
        <v>reference error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5">
      <c r="A28" s="134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262" t="s">
        <v>115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0.5" customHeight="1" x14ac:dyDescent="0.25">
      <c r="A30" s="1"/>
      <c r="B30" s="1"/>
      <c r="C30" s="76" t="s">
        <v>55</v>
      </c>
      <c r="D30" s="52"/>
      <c r="E30" s="76" t="s">
        <v>56</v>
      </c>
      <c r="F30" s="77"/>
      <c r="G30" s="76" t="s">
        <v>12</v>
      </c>
      <c r="H30" s="77"/>
      <c r="I30" s="76" t="s">
        <v>57</v>
      </c>
      <c r="J30" s="77"/>
      <c r="K30" s="76" t="s">
        <v>58</v>
      </c>
      <c r="L30" s="77"/>
      <c r="M30" s="76" t="s">
        <v>59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4"/>
      <c r="B31" s="4"/>
      <c r="C31" s="79" t="s">
        <v>16</v>
      </c>
      <c r="D31" s="1"/>
      <c r="E31" s="79" t="s">
        <v>16</v>
      </c>
      <c r="F31" s="80"/>
      <c r="G31" s="79" t="s">
        <v>16</v>
      </c>
      <c r="H31" s="80"/>
      <c r="I31" s="79" t="s">
        <v>16</v>
      </c>
      <c r="J31" s="80"/>
      <c r="K31" s="79" t="s">
        <v>16</v>
      </c>
      <c r="L31" s="80"/>
      <c r="M31" s="79" t="s">
        <v>16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5" customHeight="1" x14ac:dyDescent="0.25">
      <c r="A32" s="138"/>
      <c r="B32" s="75"/>
      <c r="C32" s="139"/>
      <c r="D32" s="140"/>
      <c r="E32" s="139"/>
      <c r="F32" s="140"/>
      <c r="G32" s="139"/>
      <c r="H32" s="140"/>
      <c r="I32" s="139"/>
      <c r="J32" s="140"/>
      <c r="K32" s="139">
        <f t="shared" ref="K32:K39" si="2">SUM(C32:I32)</f>
        <v>0</v>
      </c>
      <c r="L32" s="140"/>
      <c r="M32" s="14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customHeight="1" x14ac:dyDescent="0.25">
      <c r="A33" s="138"/>
      <c r="B33" s="75"/>
      <c r="C33" s="139"/>
      <c r="D33" s="140"/>
      <c r="E33" s="139"/>
      <c r="F33" s="140"/>
      <c r="G33" s="139"/>
      <c r="H33" s="140"/>
      <c r="I33" s="139"/>
      <c r="J33" s="140"/>
      <c r="K33" s="139">
        <f t="shared" si="2"/>
        <v>0</v>
      </c>
      <c r="L33" s="140"/>
      <c r="M33" s="14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5" customHeight="1" x14ac:dyDescent="0.25">
      <c r="A34" s="138"/>
      <c r="B34" s="75"/>
      <c r="C34" s="139"/>
      <c r="D34" s="140"/>
      <c r="E34" s="139"/>
      <c r="F34" s="140"/>
      <c r="G34" s="139"/>
      <c r="H34" s="140"/>
      <c r="I34" s="139"/>
      <c r="J34" s="140"/>
      <c r="K34" s="139">
        <f t="shared" si="2"/>
        <v>0</v>
      </c>
      <c r="L34" s="140"/>
      <c r="M34" s="14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customHeight="1" x14ac:dyDescent="0.25">
      <c r="A35" s="138"/>
      <c r="B35" s="75"/>
      <c r="C35" s="139"/>
      <c r="D35" s="140"/>
      <c r="E35" s="139"/>
      <c r="F35" s="140"/>
      <c r="G35" s="139"/>
      <c r="H35" s="140"/>
      <c r="I35" s="139"/>
      <c r="J35" s="140"/>
      <c r="K35" s="139">
        <f t="shared" si="2"/>
        <v>0</v>
      </c>
      <c r="L35" s="140"/>
      <c r="M35" s="14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customHeight="1" x14ac:dyDescent="0.25">
      <c r="A36" s="138"/>
      <c r="B36" s="75"/>
      <c r="C36" s="139"/>
      <c r="D36" s="140"/>
      <c r="E36" s="139"/>
      <c r="F36" s="140"/>
      <c r="G36" s="139"/>
      <c r="H36" s="140"/>
      <c r="I36" s="139"/>
      <c r="J36" s="140"/>
      <c r="K36" s="139">
        <f t="shared" si="2"/>
        <v>0</v>
      </c>
      <c r="L36" s="140"/>
      <c r="M36" s="14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 x14ac:dyDescent="0.25">
      <c r="A37" s="138"/>
      <c r="B37" s="75"/>
      <c r="C37" s="139"/>
      <c r="D37" s="140"/>
      <c r="E37" s="139"/>
      <c r="F37" s="140"/>
      <c r="G37" s="139"/>
      <c r="H37" s="140"/>
      <c r="I37" s="139"/>
      <c r="J37" s="140"/>
      <c r="K37" s="139">
        <f t="shared" si="2"/>
        <v>0</v>
      </c>
      <c r="L37" s="140"/>
      <c r="M37" s="14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customHeight="1" x14ac:dyDescent="0.25">
      <c r="A38" s="138"/>
      <c r="B38" s="75"/>
      <c r="C38" s="139"/>
      <c r="D38" s="140"/>
      <c r="E38" s="139"/>
      <c r="F38" s="140"/>
      <c r="G38" s="139"/>
      <c r="H38" s="140"/>
      <c r="I38" s="139"/>
      <c r="J38" s="140"/>
      <c r="K38" s="139">
        <f t="shared" si="2"/>
        <v>0</v>
      </c>
      <c r="L38" s="140"/>
      <c r="M38" s="14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customHeight="1" x14ac:dyDescent="0.25">
      <c r="A39" s="142"/>
      <c r="B39" s="143"/>
      <c r="C39" s="144"/>
      <c r="D39" s="140"/>
      <c r="E39" s="139"/>
      <c r="F39" s="140"/>
      <c r="G39" s="139"/>
      <c r="H39" s="140"/>
      <c r="I39" s="139"/>
      <c r="J39" s="140"/>
      <c r="K39" s="139">
        <f t="shared" si="2"/>
        <v>0</v>
      </c>
      <c r="L39" s="259"/>
      <c r="M39" s="14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25">
      <c r="A40" s="146" t="s">
        <v>70</v>
      </c>
      <c r="B40" s="146"/>
      <c r="C40" s="147">
        <f>SUM(C32:C39)</f>
        <v>0</v>
      </c>
      <c r="D40" s="140"/>
      <c r="E40" s="147">
        <f>SUM(E32:E39)</f>
        <v>0</v>
      </c>
      <c r="F40" s="140"/>
      <c r="G40" s="147">
        <f>SUM(G32:G39)</f>
        <v>0</v>
      </c>
      <c r="H40" s="140"/>
      <c r="I40" s="147">
        <f>SUM(I32:I39)</f>
        <v>0</v>
      </c>
      <c r="J40" s="140"/>
      <c r="K40" s="147">
        <f>SUM(K32:K39)</f>
        <v>0</v>
      </c>
      <c r="L40" s="196"/>
      <c r="M40" s="147">
        <f>SUM(M32:M39)</f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.5" customHeight="1" x14ac:dyDescent="0.25">
      <c r="A41" s="146"/>
      <c r="B41" s="146"/>
      <c r="C41" s="149"/>
      <c r="D41" s="149"/>
      <c r="E41" s="149"/>
      <c r="F41" s="149"/>
      <c r="G41" s="149"/>
      <c r="H41" s="149"/>
      <c r="I41" s="149"/>
      <c r="J41" s="149"/>
      <c r="K41" s="149"/>
      <c r="L41" s="150"/>
      <c r="M41" s="149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80"/>
      <c r="B42" s="80"/>
      <c r="C42" s="54" t="str">
        <f>IF(C40-'R&amp;P Accounts'!B19=0,0,"reference error")</f>
        <v>reference error</v>
      </c>
      <c r="D42" s="80"/>
      <c r="E42" s="54">
        <f>IF(E40-'R&amp;P Accounts'!D19=0,0,"reference error")</f>
        <v>0</v>
      </c>
      <c r="F42" s="54"/>
      <c r="G42" s="54">
        <f>IF(G40-'R&amp;P Accounts'!F19=0,0,"reference error")</f>
        <v>0</v>
      </c>
      <c r="H42" s="54"/>
      <c r="I42" s="54">
        <f>IF(I40-'R&amp;P Accounts'!H19=0,0,"reference error")</f>
        <v>0</v>
      </c>
      <c r="J42" s="54"/>
      <c r="K42" s="54" t="str">
        <f>IF(K40-'R&amp;P Accounts'!J19=0,0,"reference error")</f>
        <v>reference error</v>
      </c>
      <c r="L42" s="54"/>
      <c r="M42" s="54" t="str">
        <f>IF(M40-'R&amp;P Accounts'!L19=0,0,"reference error")</f>
        <v>reference error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80"/>
      <c r="B43" s="80"/>
      <c r="C43" s="54"/>
      <c r="D43" s="80"/>
      <c r="E43" s="54"/>
      <c r="F43" s="54"/>
      <c r="G43" s="54"/>
      <c r="H43" s="54"/>
      <c r="I43" s="54"/>
      <c r="J43" s="54"/>
      <c r="K43" s="54"/>
      <c r="L43" s="54"/>
      <c r="M43" s="5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">
      <c r="A44" s="260" t="s">
        <v>116</v>
      </c>
      <c r="B44" s="196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0.5" customHeight="1" x14ac:dyDescent="0.25">
      <c r="A45" s="1"/>
      <c r="B45" s="1"/>
      <c r="C45" s="76" t="s">
        <v>55</v>
      </c>
      <c r="D45" s="52"/>
      <c r="E45" s="76" t="s">
        <v>56</v>
      </c>
      <c r="F45" s="77"/>
      <c r="G45" s="76" t="s">
        <v>12</v>
      </c>
      <c r="H45" s="77"/>
      <c r="I45" s="76" t="s">
        <v>57</v>
      </c>
      <c r="J45" s="77"/>
      <c r="K45" s="76" t="s">
        <v>58</v>
      </c>
      <c r="L45" s="77"/>
      <c r="M45" s="76" t="s">
        <v>59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4"/>
      <c r="B46" s="4"/>
      <c r="C46" s="79" t="s">
        <v>16</v>
      </c>
      <c r="D46" s="1"/>
      <c r="E46" s="79" t="s">
        <v>16</v>
      </c>
      <c r="F46" s="80"/>
      <c r="G46" s="79" t="s">
        <v>16</v>
      </c>
      <c r="H46" s="80"/>
      <c r="I46" s="79" t="s">
        <v>16</v>
      </c>
      <c r="J46" s="80"/>
      <c r="K46" s="79" t="s">
        <v>16</v>
      </c>
      <c r="L46" s="80"/>
      <c r="M46" s="79" t="s">
        <v>16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customHeight="1" x14ac:dyDescent="0.25">
      <c r="A47" s="138"/>
      <c r="B47" s="75"/>
      <c r="C47" s="111"/>
      <c r="D47" s="151"/>
      <c r="E47" s="111"/>
      <c r="F47" s="151"/>
      <c r="G47" s="111"/>
      <c r="H47" s="151"/>
      <c r="I47" s="111"/>
      <c r="J47" s="151"/>
      <c r="K47" s="111">
        <f t="shared" ref="K47:K57" si="3">SUM(C47:I47)</f>
        <v>0</v>
      </c>
      <c r="L47" s="151"/>
      <c r="M47" s="15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customHeight="1" x14ac:dyDescent="0.25">
      <c r="A48" s="138"/>
      <c r="B48" s="75"/>
      <c r="C48" s="111"/>
      <c r="D48" s="151"/>
      <c r="E48" s="111"/>
      <c r="F48" s="151"/>
      <c r="G48" s="111"/>
      <c r="H48" s="151"/>
      <c r="I48" s="111"/>
      <c r="J48" s="151"/>
      <c r="K48" s="111">
        <f t="shared" si="3"/>
        <v>0</v>
      </c>
      <c r="L48" s="151"/>
      <c r="M48" s="15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" customHeight="1" x14ac:dyDescent="0.25">
      <c r="A49" s="138"/>
      <c r="B49" s="75"/>
      <c r="C49" s="111"/>
      <c r="D49" s="151"/>
      <c r="E49" s="111"/>
      <c r="F49" s="151"/>
      <c r="G49" s="111"/>
      <c r="H49" s="151"/>
      <c r="I49" s="111"/>
      <c r="J49" s="151"/>
      <c r="K49" s="111">
        <f t="shared" si="3"/>
        <v>0</v>
      </c>
      <c r="L49" s="151"/>
      <c r="M49" s="15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" customHeight="1" x14ac:dyDescent="0.25">
      <c r="A50" s="138"/>
      <c r="B50" s="75"/>
      <c r="C50" s="111"/>
      <c r="D50" s="151"/>
      <c r="E50" s="111"/>
      <c r="F50" s="151"/>
      <c r="G50" s="111"/>
      <c r="H50" s="151"/>
      <c r="I50" s="111"/>
      <c r="J50" s="151"/>
      <c r="K50" s="111">
        <f t="shared" si="3"/>
        <v>0</v>
      </c>
      <c r="L50" s="151"/>
      <c r="M50" s="15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customHeight="1" x14ac:dyDescent="0.25">
      <c r="A51" s="138"/>
      <c r="B51" s="75"/>
      <c r="C51" s="111"/>
      <c r="D51" s="151"/>
      <c r="E51" s="111"/>
      <c r="F51" s="151"/>
      <c r="G51" s="111"/>
      <c r="H51" s="151"/>
      <c r="I51" s="111"/>
      <c r="J51" s="151"/>
      <c r="K51" s="111">
        <f t="shared" si="3"/>
        <v>0</v>
      </c>
      <c r="L51" s="151"/>
      <c r="M51" s="15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5" customHeight="1" x14ac:dyDescent="0.25">
      <c r="A52" s="138"/>
      <c r="B52" s="75"/>
      <c r="C52" s="111"/>
      <c r="D52" s="151"/>
      <c r="E52" s="111"/>
      <c r="F52" s="151"/>
      <c r="G52" s="111"/>
      <c r="H52" s="151"/>
      <c r="I52" s="111"/>
      <c r="J52" s="151"/>
      <c r="K52" s="111">
        <f t="shared" si="3"/>
        <v>0</v>
      </c>
      <c r="L52" s="151"/>
      <c r="M52" s="15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customHeight="1" x14ac:dyDescent="0.25">
      <c r="A53" s="138"/>
      <c r="B53" s="75"/>
      <c r="C53" s="111"/>
      <c r="D53" s="151"/>
      <c r="E53" s="111"/>
      <c r="F53" s="151"/>
      <c r="G53" s="111"/>
      <c r="H53" s="151"/>
      <c r="I53" s="111"/>
      <c r="J53" s="151"/>
      <c r="K53" s="111">
        <f t="shared" si="3"/>
        <v>0</v>
      </c>
      <c r="L53" s="151"/>
      <c r="M53" s="15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5" customHeight="1" x14ac:dyDescent="0.25">
      <c r="A54" s="138"/>
      <c r="B54" s="75"/>
      <c r="C54" s="111"/>
      <c r="D54" s="151"/>
      <c r="E54" s="111"/>
      <c r="F54" s="151"/>
      <c r="G54" s="111"/>
      <c r="H54" s="151"/>
      <c r="I54" s="111"/>
      <c r="J54" s="151"/>
      <c r="K54" s="111">
        <f t="shared" si="3"/>
        <v>0</v>
      </c>
      <c r="L54" s="151"/>
      <c r="M54" s="15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" customHeight="1" x14ac:dyDescent="0.25">
      <c r="A55" s="138"/>
      <c r="B55" s="75"/>
      <c r="C55" s="111"/>
      <c r="D55" s="151"/>
      <c r="E55" s="111"/>
      <c r="F55" s="151"/>
      <c r="G55" s="111"/>
      <c r="H55" s="151"/>
      <c r="I55" s="111"/>
      <c r="J55" s="151"/>
      <c r="K55" s="111">
        <f t="shared" si="3"/>
        <v>0</v>
      </c>
      <c r="L55" s="151"/>
      <c r="M55" s="15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 x14ac:dyDescent="0.25">
      <c r="A56" s="138"/>
      <c r="B56" s="75"/>
      <c r="C56" s="111"/>
      <c r="D56" s="151"/>
      <c r="E56" s="111"/>
      <c r="F56" s="151"/>
      <c r="G56" s="111"/>
      <c r="H56" s="151"/>
      <c r="I56" s="111"/>
      <c r="J56" s="151"/>
      <c r="K56" s="111">
        <f t="shared" si="3"/>
        <v>0</v>
      </c>
      <c r="L56" s="151"/>
      <c r="M56" s="15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x14ac:dyDescent="0.25">
      <c r="A57" s="142"/>
      <c r="B57" s="143"/>
      <c r="C57" s="153"/>
      <c r="D57" s="151"/>
      <c r="E57" s="111"/>
      <c r="F57" s="151"/>
      <c r="G57" s="111"/>
      <c r="H57" s="151"/>
      <c r="I57" s="111"/>
      <c r="J57" s="151"/>
      <c r="K57" s="111">
        <f t="shared" si="3"/>
        <v>0</v>
      </c>
      <c r="L57" s="261"/>
      <c r="M57" s="15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146" t="s">
        <v>70</v>
      </c>
      <c r="B58" s="146"/>
      <c r="C58" s="154">
        <f>SUM(C47:C57)</f>
        <v>0</v>
      </c>
      <c r="D58" s="151"/>
      <c r="E58" s="154">
        <f>SUM(E47:E57)</f>
        <v>0</v>
      </c>
      <c r="F58" s="151"/>
      <c r="G58" s="154">
        <f>SUM(G47:G57)</f>
        <v>0</v>
      </c>
      <c r="H58" s="151"/>
      <c r="I58" s="154">
        <f>SUM(I47:I57)</f>
        <v>0</v>
      </c>
      <c r="J58" s="151"/>
      <c r="K58" s="154">
        <f>SUM(K47:K57)</f>
        <v>0</v>
      </c>
      <c r="L58" s="196"/>
      <c r="M58" s="154">
        <f>SUM(M47:M57)</f>
        <v>0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9" customHeight="1" x14ac:dyDescent="0.25">
      <c r="A59" s="146"/>
      <c r="B59" s="146"/>
      <c r="C59" s="59"/>
      <c r="D59" s="59"/>
      <c r="E59" s="59"/>
      <c r="F59" s="59"/>
      <c r="G59" s="59"/>
      <c r="H59" s="59"/>
      <c r="I59" s="59"/>
      <c r="J59" s="59"/>
      <c r="K59" s="59"/>
      <c r="L59" s="155"/>
      <c r="M59" s="59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5">
      <c r="A60" s="105"/>
      <c r="B60" s="105"/>
      <c r="C60" s="54" t="str">
        <f>IF(C58-'R&amp;P Accounts'!B34=0,0,"reference error")</f>
        <v>reference error</v>
      </c>
      <c r="D60" s="54"/>
      <c r="E60" s="54">
        <f>IF(E58-'R&amp;P Accounts'!D34=0,0,"reference error")</f>
        <v>0</v>
      </c>
      <c r="F60" s="54"/>
      <c r="G60" s="54">
        <f>IF(G58-'R&amp;P Accounts'!F34=0,0,"reference error")</f>
        <v>0</v>
      </c>
      <c r="H60" s="54"/>
      <c r="I60" s="54">
        <f>IF(I58-'R&amp;P Accounts'!H34=0,0,"reference error")</f>
        <v>0</v>
      </c>
      <c r="J60" s="54"/>
      <c r="K60" s="54" t="str">
        <f>IF(K58-'R&amp;P Accounts'!J34=0,0,"reference error")</f>
        <v>reference error</v>
      </c>
      <c r="L60" s="54"/>
      <c r="M60" s="54" t="str">
        <f>IF(M58-'R&amp;P Accounts'!L34=0,0,"reference error")</f>
        <v>reference error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5">
      <c r="A61" s="105"/>
      <c r="B61" s="105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5">
      <c r="A62" s="105"/>
      <c r="B62" s="105"/>
      <c r="C62" s="54"/>
      <c r="D62" s="54"/>
      <c r="E62" s="54"/>
      <c r="F62" s="54"/>
      <c r="G62" s="54"/>
      <c r="H62" s="54"/>
      <c r="I62" s="54"/>
      <c r="J62" s="80"/>
      <c r="K62" s="156"/>
      <c r="L62" s="156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5">
      <c r="A63" s="1"/>
      <c r="B63" s="1"/>
      <c r="C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54" customHeight="1" x14ac:dyDescent="0.25">
      <c r="A64" s="1"/>
      <c r="B64" s="1"/>
      <c r="C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54" customHeight="1" x14ac:dyDescent="0.25">
      <c r="A65" s="1"/>
      <c r="B65" s="1"/>
      <c r="C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5">
      <c r="A66" s="1"/>
      <c r="B66" s="1"/>
      <c r="C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7.25" customHeight="1" x14ac:dyDescent="0.25">
      <c r="A67" s="1"/>
      <c r="B67" s="1"/>
      <c r="C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7.25" customHeight="1" x14ac:dyDescent="0.25">
      <c r="A68" s="1"/>
      <c r="B68" s="1"/>
      <c r="C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25">
      <c r="A69" s="1"/>
      <c r="B69" s="1"/>
      <c r="C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7.25" customHeight="1" x14ac:dyDescent="0.25">
      <c r="A70" s="1"/>
      <c r="B70" s="1"/>
      <c r="C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" customHeight="1" x14ac:dyDescent="0.25">
      <c r="A71" s="1"/>
      <c r="B71" s="1"/>
      <c r="C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9.25" customHeight="1" x14ac:dyDescent="0.25">
      <c r="A72" s="1"/>
      <c r="B72" s="1"/>
      <c r="C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25">
      <c r="A73" s="1"/>
      <c r="B73" s="1"/>
      <c r="C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7.25" customHeight="1" x14ac:dyDescent="0.25">
      <c r="A74" s="1"/>
      <c r="B74" s="1"/>
      <c r="C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1"/>
      <c r="B75" s="1"/>
      <c r="C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customHeight="1" x14ac:dyDescent="0.25">
      <c r="A76" s="1"/>
      <c r="B76" s="1"/>
      <c r="C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9.25" customHeight="1" x14ac:dyDescent="0.25">
      <c r="A77" s="1"/>
      <c r="B77" s="1"/>
      <c r="C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customHeight="1" x14ac:dyDescent="0.25">
      <c r="A78" s="1"/>
      <c r="B78" s="1"/>
      <c r="C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7.25" customHeight="1" x14ac:dyDescent="0.25">
      <c r="A79" s="1"/>
      <c r="B79" s="1"/>
      <c r="C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"/>
      <c r="B80" s="1"/>
      <c r="C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5.25" customHeight="1" x14ac:dyDescent="0.25">
      <c r="A81" s="1"/>
      <c r="B81" s="1"/>
      <c r="C81" s="7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5">
      <c r="A82" s="1"/>
      <c r="B82" s="1"/>
      <c r="C82" s="7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5">
      <c r="A83" s="1"/>
      <c r="B83" s="1"/>
      <c r="C83" s="7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5">
      <c r="A84" s="1"/>
      <c r="B84" s="1"/>
      <c r="C84" s="7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5">
      <c r="A85" s="1"/>
      <c r="B85" s="1"/>
      <c r="C85" s="7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7.25" customHeight="1" x14ac:dyDescent="0.25">
      <c r="A86" s="1"/>
      <c r="B86" s="1"/>
      <c r="C86" s="7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customHeight="1" x14ac:dyDescent="0.25">
      <c r="A87" s="1"/>
      <c r="B87" s="1"/>
      <c r="C87" s="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7.25" customHeight="1" x14ac:dyDescent="0.25">
      <c r="A88" s="1"/>
      <c r="B88" s="1"/>
      <c r="C88" s="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7.25" customHeight="1" x14ac:dyDescent="0.25">
      <c r="A89" s="1"/>
      <c r="B89" s="1"/>
      <c r="C89" s="7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7.25" customHeight="1" x14ac:dyDescent="0.25">
      <c r="A90" s="1"/>
      <c r="B90" s="1"/>
      <c r="C90" s="7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7.25" customHeight="1" x14ac:dyDescent="0.25">
      <c r="A91" s="1"/>
      <c r="B91" s="1"/>
      <c r="C91" s="7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7.25" customHeight="1" x14ac:dyDescent="0.25">
      <c r="A92" s="1"/>
      <c r="B92" s="1"/>
      <c r="C92" s="7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7.25" customHeight="1" x14ac:dyDescent="0.25">
      <c r="A93" s="1"/>
      <c r="B93" s="1"/>
      <c r="C93" s="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7.25" customHeight="1" x14ac:dyDescent="0.25">
      <c r="A94" s="1"/>
      <c r="B94" s="1"/>
      <c r="C94" s="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7.25" customHeight="1" x14ac:dyDescent="0.25">
      <c r="A95" s="1"/>
      <c r="B95" s="1"/>
      <c r="C95" s="7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7.25" customHeight="1" x14ac:dyDescent="0.25">
      <c r="A96" s="1"/>
      <c r="B96" s="1"/>
      <c r="C96" s="7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7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7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7.25" customHeight="1" x14ac:dyDescent="0.25">
      <c r="A100" s="1"/>
      <c r="B100" s="1"/>
      <c r="C100" s="7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7.25" customHeight="1" x14ac:dyDescent="0.25">
      <c r="A101" s="1"/>
      <c r="B101" s="1"/>
      <c r="C101" s="7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7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7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7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7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7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7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7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7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7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7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7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7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7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7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7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7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7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7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7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7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7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7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7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7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7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7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7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7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7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7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7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7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7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7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7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7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7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7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7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7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7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7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7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7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7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7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7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7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7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7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7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7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7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7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7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7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7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7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7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7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7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7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7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7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7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7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7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7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7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7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7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7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7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7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7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7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7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7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7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7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7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7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7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7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7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7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7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7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7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7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7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7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7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7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7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7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7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7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7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7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7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7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7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7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7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7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7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7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7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7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7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7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7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7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7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7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7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7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7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7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7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7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7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7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7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7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7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7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7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7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7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7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7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7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7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7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7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7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7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7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7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7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7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7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7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7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7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7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7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7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7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7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7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7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7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7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7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7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7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7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7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7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7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7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7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7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7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7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7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7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7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7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7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7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7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7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7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7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7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7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7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7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7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7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7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7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7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7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7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7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7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7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7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7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7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7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7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7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7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7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7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7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7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7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7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7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7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7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7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7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7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7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7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7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7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7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7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7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7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7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7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7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7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7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7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7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7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7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7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7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7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7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7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7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7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7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7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7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7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7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7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7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7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7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7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7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7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7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7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7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7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7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7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7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7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7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7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7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7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7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7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7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7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7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7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7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7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7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7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7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7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7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7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7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7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7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7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7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7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7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7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7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7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7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7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7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7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7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7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7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7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7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7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7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7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7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7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7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7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7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7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7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7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7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7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7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7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7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7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7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7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7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7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7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7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7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7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7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7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7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7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7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7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7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7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7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7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7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7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7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7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7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7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7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7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7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7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7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7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7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7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7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7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7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7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7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7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7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7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7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7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7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7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7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7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7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7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7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7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7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7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7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7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7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7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7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7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7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7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7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7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7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7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7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7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7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7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7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7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7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7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7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7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7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7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7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7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7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7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7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7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7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7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7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7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7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7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7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7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7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7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7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7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7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7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7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7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7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7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7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7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7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7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7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7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7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7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7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7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7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7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7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7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7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7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7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7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7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7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7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7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7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7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7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7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7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7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7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7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7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7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7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7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7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7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7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7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7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7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7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7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7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7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7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7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7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7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7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7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7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7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7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7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7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7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7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7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7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7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7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7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7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7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7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7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7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7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7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7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7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7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7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7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7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7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7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7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7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7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7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7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7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7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7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7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7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7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7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7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7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7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7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7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7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7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7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7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7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7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7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7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7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7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7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7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7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7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7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7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7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7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7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7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7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7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7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7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7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7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7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7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7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7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7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7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7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7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7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7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7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7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7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7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7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7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7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7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7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7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7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7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7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7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7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7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7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7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7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7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7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7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7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7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7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7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7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7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7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7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7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7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7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7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7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7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7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7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7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7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7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7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7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7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7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7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7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7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7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7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7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7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7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7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7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7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7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7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7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7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7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7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7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7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7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7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7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7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7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7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7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7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7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7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7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7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7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7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7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7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7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7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7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7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7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7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7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7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7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7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7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7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7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7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7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7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7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7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7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7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7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7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7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7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7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7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7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7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7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7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7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7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7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7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7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7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7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7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7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7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7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7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7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7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7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7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7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7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7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7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7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7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7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7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7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7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7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7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7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7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7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7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7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7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7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7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7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7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7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7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7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7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7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7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7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7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7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7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7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7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7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7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7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7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7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7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7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7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7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7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7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7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7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7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7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7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7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7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7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7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7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7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7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7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7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7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7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7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7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7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7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7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7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7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7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7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7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7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7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7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7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7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7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7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7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7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7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7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7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7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7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7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7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7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7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7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7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7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7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7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7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7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7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7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7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7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7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7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7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7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7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7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7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7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7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7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7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7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7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7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7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7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7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7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7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7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7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7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7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7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7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7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7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7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7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7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7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7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7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7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7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7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7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7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7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7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7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7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7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7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7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7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7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7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7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7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7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7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7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7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7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7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7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7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7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7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7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7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7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7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7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7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7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7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7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7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7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7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7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7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7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7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7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7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7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7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7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7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7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7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7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7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7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7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7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7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7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7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7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7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7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7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7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7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7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7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7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7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7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7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7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7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7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7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7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7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7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7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7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7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7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7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7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7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7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7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7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7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7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7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L39:L40"/>
    <mergeCell ref="A44:M44"/>
    <mergeCell ref="L57:L58"/>
    <mergeCell ref="C1:K1"/>
    <mergeCell ref="M1:N1"/>
    <mergeCell ref="A4:L4"/>
    <mergeCell ref="A5:L5"/>
    <mergeCell ref="A18:M18"/>
    <mergeCell ref="L24:L25"/>
    <mergeCell ref="A29:L29"/>
  </mergeCells>
  <pageMargins left="0.75" right="0.75" top="1" bottom="1" header="0" footer="0"/>
  <pageSetup paperSize="9" orientation="portrait"/>
  <headerFooter>
    <oddHeader>&amp;LAPPENDIX 2</oddHeader>
    <oddFooter>&amp;L&amp;F&amp;A&amp;RDecember 2007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000"/>
  <sheetViews>
    <sheetView workbookViewId="0"/>
  </sheetViews>
  <sheetFormatPr defaultColWidth="12.6640625" defaultRowHeight="15" customHeight="1" x14ac:dyDescent="0.25"/>
  <cols>
    <col min="1" max="1" width="49" customWidth="1"/>
    <col min="2" max="2" width="1.44140625" customWidth="1"/>
    <col min="3" max="3" width="15.33203125" customWidth="1"/>
    <col min="4" max="4" width="1.88671875" customWidth="1"/>
    <col min="5" max="5" width="15.33203125" customWidth="1"/>
    <col min="6" max="6" width="1.44140625" customWidth="1"/>
    <col min="7" max="7" width="15.33203125" customWidth="1"/>
    <col min="8" max="8" width="1.44140625" customWidth="1"/>
    <col min="9" max="9" width="15.33203125" customWidth="1"/>
    <col min="10" max="10" width="1.44140625" customWidth="1"/>
    <col min="11" max="11" width="15.33203125" customWidth="1"/>
    <col min="12" max="12" width="1.44140625" customWidth="1"/>
    <col min="13" max="13" width="15.33203125" customWidth="1"/>
    <col min="14" max="26" width="8.88671875" customWidth="1"/>
  </cols>
  <sheetData>
    <row r="1" spans="1:14" ht="27.75" customHeight="1" x14ac:dyDescent="0.4">
      <c r="A1" s="1"/>
      <c r="B1" s="1"/>
      <c r="C1" s="263" t="str">
        <f>'R&amp;P Accounts'!B2</f>
        <v>St Clair Hall</v>
      </c>
      <c r="D1" s="196"/>
      <c r="E1" s="196"/>
      <c r="F1" s="196"/>
      <c r="G1" s="196"/>
      <c r="H1" s="196"/>
      <c r="I1" s="196"/>
      <c r="J1" s="196"/>
      <c r="K1" s="196"/>
      <c r="L1" s="1"/>
      <c r="M1" s="253" t="str">
        <f>'R&amp;P Accounts'!L2</f>
        <v>SC048453</v>
      </c>
      <c r="N1" s="196"/>
    </row>
    <row r="2" spans="1:14" ht="12.75" customHeight="1" x14ac:dyDescent="0.25">
      <c r="A2" s="24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</row>
    <row r="3" spans="1:14" ht="26.25" customHeight="1" x14ac:dyDescent="0.25">
      <c r="A3" s="70" t="s">
        <v>117</v>
      </c>
      <c r="B3" s="70"/>
      <c r="C3" s="69"/>
      <c r="D3" s="70"/>
      <c r="E3" s="70"/>
      <c r="F3" s="70"/>
      <c r="G3" s="70"/>
      <c r="H3" s="254"/>
      <c r="I3" s="231"/>
      <c r="J3" s="231"/>
      <c r="K3" s="232"/>
      <c r="L3" s="127"/>
      <c r="M3" s="11"/>
    </row>
    <row r="4" spans="1:14" ht="12.75" customHeight="1" x14ac:dyDescent="0.25"/>
    <row r="5" spans="1:14" ht="12.75" customHeight="1" x14ac:dyDescent="0.25">
      <c r="A5" s="262" t="s">
        <v>118</v>
      </c>
      <c r="B5" s="196"/>
      <c r="C5" s="196"/>
      <c r="D5" s="196"/>
      <c r="E5" s="196"/>
      <c r="F5" s="54"/>
      <c r="G5" s="54"/>
      <c r="H5" s="54"/>
      <c r="I5" s="54"/>
      <c r="J5" s="80"/>
      <c r="K5" s="156"/>
      <c r="L5" s="156"/>
      <c r="M5" s="1"/>
    </row>
    <row r="6" spans="1:14" ht="54.75" customHeight="1" x14ac:dyDescent="0.25">
      <c r="A6" s="105"/>
      <c r="B6" s="105"/>
      <c r="C6" s="157" t="s">
        <v>119</v>
      </c>
      <c r="D6" s="158"/>
      <c r="E6" s="157" t="s">
        <v>120</v>
      </c>
      <c r="F6" s="159"/>
      <c r="G6" s="157" t="s">
        <v>121</v>
      </c>
      <c r="H6" s="159"/>
      <c r="I6" s="157" t="s">
        <v>122</v>
      </c>
      <c r="J6" s="160"/>
      <c r="K6" s="1"/>
      <c r="L6" s="1"/>
      <c r="M6" s="1"/>
    </row>
    <row r="7" spans="1:14" ht="54" customHeight="1" x14ac:dyDescent="0.25">
      <c r="A7" s="105"/>
      <c r="B7" s="105"/>
      <c r="C7" s="158"/>
      <c r="D7" s="158"/>
      <c r="E7" s="158"/>
      <c r="F7" s="159"/>
      <c r="G7" s="158"/>
      <c r="H7" s="159"/>
      <c r="I7" s="158"/>
      <c r="J7" s="160"/>
      <c r="K7" s="161" t="s">
        <v>123</v>
      </c>
      <c r="L7" s="156"/>
      <c r="M7" s="162" t="s">
        <v>124</v>
      </c>
    </row>
    <row r="8" spans="1:14" ht="16.5" customHeight="1" x14ac:dyDescent="0.25">
      <c r="A8" s="163" t="s">
        <v>125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1"/>
    </row>
    <row r="9" spans="1:14" ht="17.25" customHeight="1" x14ac:dyDescent="0.25">
      <c r="A9" s="22" t="s">
        <v>18</v>
      </c>
      <c r="B9" s="1"/>
      <c r="C9" s="164"/>
      <c r="D9" s="165"/>
      <c r="E9" s="164"/>
      <c r="F9" s="166"/>
      <c r="G9" s="164"/>
      <c r="H9" s="165"/>
      <c r="I9" s="164"/>
      <c r="J9" s="166"/>
      <c r="K9" s="164">
        <f t="shared" ref="K9:K16" si="0">SUM(C9:I9)</f>
        <v>0</v>
      </c>
      <c r="L9" s="166"/>
      <c r="M9" s="164"/>
    </row>
    <row r="10" spans="1:14" ht="17.25" customHeight="1" x14ac:dyDescent="0.25">
      <c r="A10" s="22" t="s">
        <v>19</v>
      </c>
      <c r="B10" s="4"/>
      <c r="C10" s="167"/>
      <c r="D10" s="166"/>
      <c r="E10" s="167"/>
      <c r="F10" s="166"/>
      <c r="G10" s="167"/>
      <c r="H10" s="166"/>
      <c r="I10" s="167"/>
      <c r="J10" s="166"/>
      <c r="K10" s="164">
        <f t="shared" si="0"/>
        <v>0</v>
      </c>
      <c r="L10" s="166"/>
      <c r="M10" s="167"/>
    </row>
    <row r="11" spans="1:14" ht="17.25" customHeight="1" x14ac:dyDescent="0.25">
      <c r="A11" s="22" t="s">
        <v>20</v>
      </c>
      <c r="B11" s="105"/>
      <c r="C11" s="167"/>
      <c r="D11" s="166"/>
      <c r="E11" s="167"/>
      <c r="F11" s="166"/>
      <c r="G11" s="167"/>
      <c r="H11" s="166"/>
      <c r="I11" s="167"/>
      <c r="J11" s="166"/>
      <c r="K11" s="164">
        <f t="shared" si="0"/>
        <v>0</v>
      </c>
      <c r="L11" s="166"/>
      <c r="M11" s="167"/>
    </row>
    <row r="12" spans="1:14" ht="16.5" customHeight="1" x14ac:dyDescent="0.25">
      <c r="A12" s="22" t="s">
        <v>21</v>
      </c>
      <c r="B12" s="105"/>
      <c r="C12" s="167"/>
      <c r="D12" s="166"/>
      <c r="E12" s="167"/>
      <c r="F12" s="166"/>
      <c r="G12" s="167"/>
      <c r="H12" s="166"/>
      <c r="I12" s="167"/>
      <c r="J12" s="166"/>
      <c r="K12" s="164">
        <f t="shared" si="0"/>
        <v>0</v>
      </c>
      <c r="L12" s="166"/>
      <c r="M12" s="167"/>
    </row>
    <row r="13" spans="1:14" ht="17.25" customHeight="1" x14ac:dyDescent="0.25">
      <c r="A13" s="22" t="s">
        <v>22</v>
      </c>
      <c r="B13" s="105"/>
      <c r="C13" s="167"/>
      <c r="D13" s="166"/>
      <c r="E13" s="167"/>
      <c r="F13" s="166"/>
      <c r="G13" s="167"/>
      <c r="H13" s="166"/>
      <c r="I13" s="167"/>
      <c r="J13" s="166"/>
      <c r="K13" s="164">
        <f t="shared" si="0"/>
        <v>0</v>
      </c>
      <c r="L13" s="166"/>
      <c r="M13" s="167"/>
    </row>
    <row r="14" spans="1:14" ht="17.25" customHeight="1" x14ac:dyDescent="0.25">
      <c r="A14" s="22" t="s">
        <v>23</v>
      </c>
      <c r="B14" s="105"/>
      <c r="C14" s="167"/>
      <c r="D14" s="166"/>
      <c r="E14" s="167"/>
      <c r="F14" s="166"/>
      <c r="G14" s="167"/>
      <c r="H14" s="166"/>
      <c r="I14" s="167"/>
      <c r="J14" s="166"/>
      <c r="K14" s="164">
        <f t="shared" si="0"/>
        <v>0</v>
      </c>
      <c r="L14" s="166"/>
      <c r="M14" s="167"/>
    </row>
    <row r="15" spans="1:14" ht="16.5" customHeight="1" x14ac:dyDescent="0.25">
      <c r="A15" s="22" t="s">
        <v>24</v>
      </c>
      <c r="B15" s="1"/>
      <c r="C15" s="168"/>
      <c r="D15" s="169"/>
      <c r="E15" s="168"/>
      <c r="F15" s="169"/>
      <c r="G15" s="168"/>
      <c r="H15" s="169"/>
      <c r="I15" s="168"/>
      <c r="J15" s="169"/>
      <c r="K15" s="164">
        <f t="shared" si="0"/>
        <v>0</v>
      </c>
      <c r="L15" s="169"/>
      <c r="M15" s="168"/>
    </row>
    <row r="16" spans="1:14" ht="16.5" customHeight="1" x14ac:dyDescent="0.25">
      <c r="A16" s="22" t="s">
        <v>25</v>
      </c>
      <c r="B16" s="1"/>
      <c r="C16" s="170"/>
      <c r="D16" s="169"/>
      <c r="E16" s="170"/>
      <c r="F16" s="169"/>
      <c r="G16" s="170"/>
      <c r="H16" s="169"/>
      <c r="I16" s="170"/>
      <c r="J16" s="169"/>
      <c r="K16" s="164">
        <f t="shared" si="0"/>
        <v>0</v>
      </c>
      <c r="L16" s="169"/>
      <c r="M16" s="170"/>
    </row>
    <row r="17" spans="1:13" ht="12.75" customHeight="1" x14ac:dyDescent="0.3">
      <c r="A17" s="171" t="s">
        <v>126</v>
      </c>
      <c r="B17" s="62"/>
      <c r="C17" s="172">
        <f>SUM(C9:C16)</f>
        <v>0</v>
      </c>
      <c r="D17" s="169"/>
      <c r="E17" s="172">
        <f>SUM(E9:E16)</f>
        <v>0</v>
      </c>
      <c r="F17" s="169"/>
      <c r="G17" s="172">
        <f>SUM(G9:G16)</f>
        <v>0</v>
      </c>
      <c r="H17" s="169"/>
      <c r="I17" s="172">
        <f>SUM(I9:I16)</f>
        <v>0</v>
      </c>
      <c r="J17" s="169"/>
      <c r="K17" s="172">
        <f>SUM(K9:K16)</f>
        <v>0</v>
      </c>
      <c r="L17" s="169"/>
      <c r="M17" s="172">
        <f>SUM(M9:M16)</f>
        <v>0</v>
      </c>
    </row>
    <row r="18" spans="1:13" ht="12.75" customHeight="1" x14ac:dyDescent="0.25">
      <c r="A18" s="173"/>
      <c r="B18" s="173"/>
      <c r="C18" s="173"/>
      <c r="D18" s="173"/>
      <c r="E18" s="173"/>
      <c r="F18" s="173"/>
      <c r="G18" s="173"/>
      <c r="H18" s="173"/>
      <c r="I18" s="173"/>
      <c r="J18" s="173"/>
      <c r="K18" s="174" t="str">
        <f>IF(K17='R&amp;P Accounts'!B21,0,"cross ref error")</f>
        <v>cross ref error</v>
      </c>
      <c r="L18" s="173"/>
      <c r="M18" s="1"/>
    </row>
    <row r="19" spans="1:13" ht="16.5" customHeight="1" x14ac:dyDescent="0.25">
      <c r="A19" s="34" t="s">
        <v>127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22" t="s">
        <v>28</v>
      </c>
      <c r="B20" s="1"/>
      <c r="C20" s="141"/>
      <c r="D20" s="175"/>
      <c r="E20" s="141"/>
      <c r="F20" s="175"/>
      <c r="G20" s="141"/>
      <c r="H20" s="175"/>
      <c r="I20" s="141"/>
      <c r="J20" s="175"/>
      <c r="K20" s="23">
        <f t="shared" ref="K20:K21" si="1">SUM(C20:I20)</f>
        <v>0</v>
      </c>
      <c r="L20" s="175"/>
      <c r="M20" s="141"/>
    </row>
    <row r="21" spans="1:13" ht="16.5" customHeight="1" x14ac:dyDescent="0.25">
      <c r="A21" s="22" t="s">
        <v>29</v>
      </c>
      <c r="B21" s="1"/>
      <c r="C21" s="176"/>
      <c r="D21" s="175"/>
      <c r="E21" s="176"/>
      <c r="F21" s="175"/>
      <c r="G21" s="176"/>
      <c r="H21" s="175"/>
      <c r="I21" s="176"/>
      <c r="J21" s="175"/>
      <c r="K21" s="23">
        <f t="shared" si="1"/>
        <v>0</v>
      </c>
      <c r="L21" s="175"/>
      <c r="M21" s="176"/>
    </row>
    <row r="22" spans="1:13" ht="12.75" customHeight="1" x14ac:dyDescent="0.3">
      <c r="A22" s="171" t="s">
        <v>126</v>
      </c>
      <c r="B22" s="1"/>
      <c r="C22" s="177">
        <f>SUM(C20:C21)</f>
        <v>0</v>
      </c>
      <c r="D22" s="175"/>
      <c r="E22" s="178">
        <f>SUM(E20:E21)</f>
        <v>0</v>
      </c>
      <c r="F22" s="175"/>
      <c r="G22" s="178">
        <f>SUM(G20:G21)</f>
        <v>0</v>
      </c>
      <c r="H22" s="175"/>
      <c r="I22" s="178">
        <f>SUM(I20:I21)</f>
        <v>0</v>
      </c>
      <c r="J22" s="175"/>
      <c r="K22" s="178">
        <f>SUM(K20:K21)</f>
        <v>0</v>
      </c>
      <c r="L22" s="175"/>
      <c r="M22" s="178">
        <f>SUM(M20:M21)</f>
        <v>0</v>
      </c>
    </row>
    <row r="23" spans="1:13" ht="9" customHeight="1" x14ac:dyDescent="0.3">
      <c r="A23" s="171"/>
      <c r="B23" s="1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</row>
    <row r="24" spans="1:13" ht="12.75" customHeight="1" x14ac:dyDescent="0.3">
      <c r="A24" s="171" t="s">
        <v>128</v>
      </c>
      <c r="B24" s="1"/>
      <c r="C24" s="178">
        <f>C17+C22</f>
        <v>0</v>
      </c>
      <c r="D24" s="175"/>
      <c r="E24" s="178">
        <f>E17+E22</f>
        <v>0</v>
      </c>
      <c r="F24" s="175"/>
      <c r="G24" s="178">
        <f>G17+G22</f>
        <v>0</v>
      </c>
      <c r="H24" s="175"/>
      <c r="I24" s="178">
        <f>I17+I22</f>
        <v>0</v>
      </c>
      <c r="J24" s="175"/>
      <c r="K24" s="178">
        <f>K17+K22</f>
        <v>0</v>
      </c>
      <c r="L24" s="175"/>
      <c r="M24" s="178">
        <f>M17+M22</f>
        <v>0</v>
      </c>
    </row>
    <row r="25" spans="1:13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79" t="str">
        <f>IF(K24='R&amp;P Accounts'!B28,0,"cross ref error")</f>
        <v>cross ref error</v>
      </c>
      <c r="L25" s="1"/>
      <c r="M25" s="1"/>
    </row>
    <row r="26" spans="1:13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 x14ac:dyDescent="0.25">
      <c r="A27" s="39" t="s">
        <v>129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42" t="s">
        <v>33</v>
      </c>
      <c r="B28" s="1"/>
      <c r="C28" s="141"/>
      <c r="D28" s="175"/>
      <c r="E28" s="141"/>
      <c r="F28" s="175"/>
      <c r="G28" s="141"/>
      <c r="H28" s="175"/>
      <c r="I28" s="141"/>
      <c r="J28" s="175"/>
      <c r="K28" s="23">
        <f t="shared" ref="K28:K38" si="2">SUM(C28:I28)</f>
        <v>0</v>
      </c>
      <c r="L28" s="175"/>
      <c r="M28" s="141"/>
    </row>
    <row r="29" spans="1:13" ht="16.5" customHeight="1" x14ac:dyDescent="0.25">
      <c r="A29" s="42" t="s">
        <v>34</v>
      </c>
      <c r="B29" s="1"/>
      <c r="C29" s="141"/>
      <c r="D29" s="175"/>
      <c r="E29" s="141"/>
      <c r="F29" s="175"/>
      <c r="G29" s="141"/>
      <c r="H29" s="175"/>
      <c r="I29" s="141"/>
      <c r="J29" s="175"/>
      <c r="K29" s="23">
        <f t="shared" si="2"/>
        <v>0</v>
      </c>
      <c r="L29" s="175"/>
      <c r="M29" s="141"/>
    </row>
    <row r="30" spans="1:13" ht="16.5" customHeight="1" x14ac:dyDescent="0.25">
      <c r="A30" s="42" t="s">
        <v>35</v>
      </c>
      <c r="B30" s="1"/>
      <c r="C30" s="141"/>
      <c r="D30" s="175"/>
      <c r="E30" s="141"/>
      <c r="F30" s="175"/>
      <c r="G30" s="141"/>
      <c r="H30" s="175"/>
      <c r="I30" s="141"/>
      <c r="J30" s="175"/>
      <c r="K30" s="23">
        <f t="shared" si="2"/>
        <v>0</v>
      </c>
      <c r="L30" s="175"/>
      <c r="M30" s="141"/>
    </row>
    <row r="31" spans="1:13" ht="16.5" customHeight="1" x14ac:dyDescent="0.25">
      <c r="A31" s="42" t="s">
        <v>36</v>
      </c>
      <c r="B31" s="1"/>
      <c r="C31" s="141"/>
      <c r="D31" s="175"/>
      <c r="E31" s="141"/>
      <c r="F31" s="175"/>
      <c r="G31" s="141"/>
      <c r="H31" s="175"/>
      <c r="I31" s="141"/>
      <c r="J31" s="175"/>
      <c r="K31" s="23">
        <f t="shared" si="2"/>
        <v>0</v>
      </c>
      <c r="L31" s="175"/>
      <c r="M31" s="141"/>
    </row>
    <row r="32" spans="1:13" ht="16.5" customHeight="1" x14ac:dyDescent="0.25">
      <c r="A32" s="42" t="s">
        <v>37</v>
      </c>
      <c r="B32" s="1"/>
      <c r="C32" s="141"/>
      <c r="D32" s="175"/>
      <c r="E32" s="141"/>
      <c r="F32" s="175"/>
      <c r="G32" s="141"/>
      <c r="H32" s="175"/>
      <c r="I32" s="141"/>
      <c r="J32" s="175"/>
      <c r="K32" s="23">
        <f t="shared" si="2"/>
        <v>0</v>
      </c>
      <c r="L32" s="175"/>
      <c r="M32" s="141"/>
    </row>
    <row r="33" spans="1:14" ht="16.5" customHeight="1" x14ac:dyDescent="0.25">
      <c r="A33" s="42" t="s">
        <v>38</v>
      </c>
      <c r="B33" s="1"/>
      <c r="C33" s="141"/>
      <c r="D33" s="175"/>
      <c r="E33" s="141"/>
      <c r="F33" s="175"/>
      <c r="G33" s="141"/>
      <c r="H33" s="175"/>
      <c r="I33" s="141"/>
      <c r="J33" s="175"/>
      <c r="K33" s="23">
        <f t="shared" si="2"/>
        <v>0</v>
      </c>
      <c r="L33" s="175"/>
      <c r="M33" s="141"/>
    </row>
    <row r="34" spans="1:14" ht="16.5" customHeight="1" x14ac:dyDescent="0.25">
      <c r="A34" s="43" t="s">
        <v>39</v>
      </c>
      <c r="B34" s="1"/>
      <c r="C34" s="141"/>
      <c r="D34" s="175"/>
      <c r="E34" s="141"/>
      <c r="F34" s="175"/>
      <c r="G34" s="141"/>
      <c r="H34" s="175"/>
      <c r="I34" s="141"/>
      <c r="J34" s="175"/>
      <c r="K34" s="23">
        <f t="shared" si="2"/>
        <v>0</v>
      </c>
      <c r="L34" s="175"/>
      <c r="M34" s="141"/>
    </row>
    <row r="35" spans="1:14" ht="17.25" customHeight="1" x14ac:dyDescent="0.25">
      <c r="A35" s="43" t="s">
        <v>40</v>
      </c>
      <c r="B35" s="1"/>
      <c r="C35" s="141"/>
      <c r="D35" s="175"/>
      <c r="E35" s="141"/>
      <c r="F35" s="175"/>
      <c r="G35" s="141"/>
      <c r="H35" s="175"/>
      <c r="I35" s="141"/>
      <c r="J35" s="175"/>
      <c r="K35" s="23">
        <f t="shared" si="2"/>
        <v>0</v>
      </c>
      <c r="L35" s="175"/>
      <c r="M35" s="141"/>
    </row>
    <row r="36" spans="1:14" ht="17.25" customHeight="1" x14ac:dyDescent="0.25">
      <c r="A36" s="43" t="s">
        <v>41</v>
      </c>
      <c r="B36" s="1"/>
      <c r="C36" s="141"/>
      <c r="D36" s="175"/>
      <c r="E36" s="141"/>
      <c r="F36" s="175"/>
      <c r="G36" s="141"/>
      <c r="H36" s="175"/>
      <c r="I36" s="141"/>
      <c r="J36" s="175"/>
      <c r="K36" s="23">
        <f t="shared" si="2"/>
        <v>0</v>
      </c>
      <c r="L36" s="175"/>
      <c r="M36" s="141"/>
    </row>
    <row r="37" spans="1:14" ht="12.75" customHeight="1" x14ac:dyDescent="0.25">
      <c r="A37" s="42"/>
      <c r="B37" s="1"/>
      <c r="C37" s="141"/>
      <c r="D37" s="175"/>
      <c r="E37" s="141"/>
      <c r="F37" s="175"/>
      <c r="G37" s="141"/>
      <c r="H37" s="175"/>
      <c r="I37" s="141"/>
      <c r="J37" s="175"/>
      <c r="K37" s="23">
        <f t="shared" si="2"/>
        <v>0</v>
      </c>
      <c r="L37" s="175"/>
      <c r="M37" s="141"/>
    </row>
    <row r="38" spans="1:14" ht="12.75" customHeight="1" x14ac:dyDescent="0.25">
      <c r="A38" s="180"/>
      <c r="B38" s="1"/>
      <c r="C38" s="141"/>
      <c r="D38" s="175"/>
      <c r="E38" s="141"/>
      <c r="F38" s="175"/>
      <c r="G38" s="141"/>
      <c r="H38" s="175"/>
      <c r="I38" s="141"/>
      <c r="J38" s="175"/>
      <c r="K38" s="23">
        <f t="shared" si="2"/>
        <v>0</v>
      </c>
      <c r="L38" s="175"/>
      <c r="M38" s="141"/>
    </row>
    <row r="39" spans="1:14" ht="16.5" customHeight="1" x14ac:dyDescent="0.25">
      <c r="A39" s="45" t="s">
        <v>126</v>
      </c>
      <c r="B39" s="1"/>
      <c r="C39" s="177">
        <f>SUM(C28:C38)</f>
        <v>0</v>
      </c>
      <c r="D39" s="175"/>
      <c r="E39" s="178">
        <f>SUM(E28:E38)</f>
        <v>0</v>
      </c>
      <c r="F39" s="175"/>
      <c r="G39" s="178">
        <f>SUM(G28:G38)</f>
        <v>0</v>
      </c>
      <c r="H39" s="175"/>
      <c r="I39" s="178">
        <f>SUM(I28:I38)</f>
        <v>0</v>
      </c>
      <c r="J39" s="175"/>
      <c r="K39" s="178">
        <f>SUM(K28:K38)</f>
        <v>0</v>
      </c>
      <c r="L39" s="175"/>
      <c r="M39" s="178">
        <f>SUM(M28:M38)</f>
        <v>0</v>
      </c>
    </row>
    <row r="40" spans="1:14" ht="12.75" customHeight="1" x14ac:dyDescent="0.25">
      <c r="A40" s="1"/>
      <c r="B40" s="1"/>
      <c r="C40" s="7"/>
      <c r="D40" s="1"/>
      <c r="E40" s="1"/>
      <c r="F40" s="1"/>
      <c r="G40" s="1"/>
      <c r="H40" s="1"/>
      <c r="I40" s="1"/>
      <c r="J40" s="1"/>
      <c r="K40" s="179" t="str">
        <f>IF(K39='R&amp;P Accounts'!B42,0,"cross ref error")</f>
        <v>cross ref error</v>
      </c>
      <c r="L40" s="1"/>
      <c r="M40" s="1"/>
    </row>
    <row r="41" spans="1:14" ht="30" customHeight="1" x14ac:dyDescent="0.25">
      <c r="A41" s="34" t="s">
        <v>130</v>
      </c>
      <c r="B41" s="1"/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42" t="s">
        <v>45</v>
      </c>
      <c r="B42" s="1"/>
      <c r="C42" s="141"/>
      <c r="D42" s="175"/>
      <c r="E42" s="141"/>
      <c r="F42" s="175"/>
      <c r="G42" s="141"/>
      <c r="H42" s="175"/>
      <c r="I42" s="141"/>
      <c r="J42" s="175"/>
      <c r="K42" s="23">
        <f t="shared" ref="K42:K43" si="3">SUM(C42:I42)</f>
        <v>0</v>
      </c>
      <c r="L42" s="175"/>
      <c r="M42" s="141"/>
    </row>
    <row r="43" spans="1:14" ht="16.5" customHeight="1" x14ac:dyDescent="0.25">
      <c r="A43" s="42" t="s">
        <v>46</v>
      </c>
      <c r="B43" s="1"/>
      <c r="C43" s="141"/>
      <c r="D43" s="175"/>
      <c r="E43" s="141"/>
      <c r="F43" s="175"/>
      <c r="G43" s="141"/>
      <c r="H43" s="175"/>
      <c r="I43" s="141"/>
      <c r="J43" s="175"/>
      <c r="K43" s="23">
        <f t="shared" si="3"/>
        <v>0</v>
      </c>
      <c r="L43" s="175"/>
      <c r="M43" s="141"/>
    </row>
    <row r="44" spans="1:14" ht="16.5" customHeight="1" x14ac:dyDescent="0.25">
      <c r="A44" s="45" t="s">
        <v>131</v>
      </c>
      <c r="B44" s="1"/>
      <c r="C44" s="177">
        <f>C42+C43</f>
        <v>0</v>
      </c>
      <c r="D44" s="175"/>
      <c r="E44" s="178">
        <f>E42+E43</f>
        <v>0</v>
      </c>
      <c r="F44" s="175"/>
      <c r="G44" s="178">
        <f>G42+G43</f>
        <v>0</v>
      </c>
      <c r="H44" s="175"/>
      <c r="I44" s="178">
        <f>I42+I43</f>
        <v>0</v>
      </c>
      <c r="J44" s="175"/>
      <c r="K44" s="178">
        <f>K42+K43</f>
        <v>0</v>
      </c>
      <c r="L44" s="175"/>
      <c r="M44" s="178">
        <f>M42+M43</f>
        <v>0</v>
      </c>
    </row>
    <row r="45" spans="1:14" ht="17.25" customHeight="1" x14ac:dyDescent="0.25">
      <c r="A45" s="1"/>
      <c r="B45" s="1"/>
      <c r="C45" s="181"/>
      <c r="D45" s="182"/>
      <c r="E45" s="182"/>
      <c r="F45" s="182"/>
      <c r="G45" s="182"/>
      <c r="H45" s="182"/>
      <c r="I45" s="182"/>
      <c r="J45" s="182"/>
      <c r="K45" s="179">
        <f>IF(K44='R&amp;P Accounts'!B47,0,"cross ref error")</f>
        <v>0</v>
      </c>
      <c r="L45" s="182"/>
      <c r="M45" s="182"/>
    </row>
    <row r="46" spans="1:14" ht="16.5" customHeight="1" x14ac:dyDescent="0.25">
      <c r="A46" s="183" t="s">
        <v>48</v>
      </c>
      <c r="B46" s="1"/>
      <c r="C46" s="178">
        <f>+C44+C39</f>
        <v>0</v>
      </c>
      <c r="D46" s="175"/>
      <c r="E46" s="178">
        <f>+E44+E39</f>
        <v>0</v>
      </c>
      <c r="F46" s="175"/>
      <c r="G46" s="178">
        <f>+G44+G39</f>
        <v>0</v>
      </c>
      <c r="H46" s="175"/>
      <c r="I46" s="178">
        <f>+I44+I39</f>
        <v>0</v>
      </c>
      <c r="J46" s="175"/>
      <c r="K46" s="178">
        <f>+K44+K39</f>
        <v>0</v>
      </c>
      <c r="L46" s="175"/>
      <c r="M46" s="178">
        <f>+M44+M39</f>
        <v>0</v>
      </c>
      <c r="N46" s="60"/>
    </row>
    <row r="47" spans="1:14" ht="17.25" customHeight="1" x14ac:dyDescent="0.25">
      <c r="A47" s="1"/>
      <c r="B47" s="1"/>
      <c r="C47" s="181"/>
      <c r="D47" s="182"/>
      <c r="E47" s="182"/>
      <c r="F47" s="182"/>
      <c r="G47" s="182"/>
      <c r="H47" s="182"/>
      <c r="I47" s="182"/>
      <c r="J47" s="182"/>
      <c r="K47" s="179" t="str">
        <f>IF(K46='R&amp;P Accounts'!B49,0,"cross ref error")</f>
        <v>cross ref error</v>
      </c>
      <c r="L47" s="182"/>
      <c r="M47" s="182"/>
    </row>
    <row r="48" spans="1:14" ht="18.75" customHeight="1" x14ac:dyDescent="0.25">
      <c r="A48" s="55" t="s">
        <v>49</v>
      </c>
      <c r="B48" s="1"/>
      <c r="C48" s="63">
        <f>+C24-C46</f>
        <v>0</v>
      </c>
      <c r="D48" s="61"/>
      <c r="E48" s="63">
        <f>+E24-E46</f>
        <v>0</v>
      </c>
      <c r="F48" s="61"/>
      <c r="G48" s="63">
        <f>+G24-G46</f>
        <v>0</v>
      </c>
      <c r="H48" s="61"/>
      <c r="I48" s="63">
        <f>+I24-I46</f>
        <v>0</v>
      </c>
      <c r="J48" s="61"/>
      <c r="K48" s="63">
        <f>+K24-K46</f>
        <v>0</v>
      </c>
      <c r="L48" s="61"/>
      <c r="M48" s="63">
        <f>+M24-M46</f>
        <v>0</v>
      </c>
    </row>
    <row r="49" spans="1:13" ht="14.25" customHeight="1" x14ac:dyDescent="0.25">
      <c r="A49" s="55"/>
      <c r="B49" s="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</row>
    <row r="50" spans="1:13" ht="18.75" customHeight="1" x14ac:dyDescent="0.25">
      <c r="A50" s="62" t="s">
        <v>132</v>
      </c>
      <c r="B50" s="1"/>
      <c r="C50" s="63"/>
      <c r="D50" s="61"/>
      <c r="E50" s="63"/>
      <c r="F50" s="61"/>
      <c r="G50" s="63"/>
      <c r="H50" s="61"/>
      <c r="I50" s="63"/>
      <c r="J50" s="61"/>
      <c r="K50" s="63">
        <f>SUM(C50:I50)</f>
        <v>0</v>
      </c>
      <c r="L50" s="61"/>
      <c r="M50" s="63"/>
    </row>
    <row r="51" spans="1:13" ht="14.25" customHeight="1" x14ac:dyDescent="0.25">
      <c r="A51" s="62"/>
      <c r="B51" s="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</row>
    <row r="52" spans="1:13" ht="18.75" customHeight="1" x14ac:dyDescent="0.25">
      <c r="A52" s="45" t="s">
        <v>51</v>
      </c>
      <c r="B52" s="1"/>
      <c r="C52" s="63">
        <f>C48+C50</f>
        <v>0</v>
      </c>
      <c r="D52" s="61"/>
      <c r="E52" s="63">
        <f>E48+E50</f>
        <v>0</v>
      </c>
      <c r="F52" s="61"/>
      <c r="G52" s="63">
        <f>G48+G50</f>
        <v>0</v>
      </c>
      <c r="H52" s="61"/>
      <c r="I52" s="63">
        <f>I48+I50</f>
        <v>0</v>
      </c>
      <c r="J52" s="61"/>
      <c r="K52" s="63">
        <f>K48+K50</f>
        <v>0</v>
      </c>
      <c r="L52" s="61"/>
      <c r="M52" s="63">
        <f>M48+M50</f>
        <v>0</v>
      </c>
    </row>
    <row r="53" spans="1:13" ht="12.75" customHeight="1" x14ac:dyDescent="0.25">
      <c r="A53" s="1"/>
      <c r="B53" s="1"/>
      <c r="C53" s="7"/>
      <c r="D53" s="1"/>
      <c r="E53" s="1"/>
      <c r="F53" s="1"/>
      <c r="G53" s="1"/>
      <c r="H53" s="1"/>
      <c r="I53" s="1"/>
      <c r="J53" s="1"/>
      <c r="K53" s="179" t="str">
        <f>IF(K52='R&amp;P Accounts'!B55,0,"cross ref error")</f>
        <v>cross ref error</v>
      </c>
      <c r="L53" s="1"/>
      <c r="M53" s="1"/>
    </row>
    <row r="54" spans="1:13" ht="12.75" customHeight="1" x14ac:dyDescent="0.25"/>
    <row r="55" spans="1:13" ht="12.75" customHeight="1" x14ac:dyDescent="0.3">
      <c r="A55" s="184" t="s">
        <v>133</v>
      </c>
    </row>
    <row r="56" spans="1:13" ht="12.75" customHeight="1" x14ac:dyDescent="0.25">
      <c r="A56" s="250"/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43"/>
    </row>
    <row r="57" spans="1:13" ht="12.75" customHeight="1" x14ac:dyDescent="0.25">
      <c r="A57" s="210"/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221"/>
    </row>
    <row r="58" spans="1:13" ht="12.75" customHeight="1" x14ac:dyDescent="0.25">
      <c r="A58" s="210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221"/>
    </row>
    <row r="59" spans="1:13" ht="12.75" customHeight="1" x14ac:dyDescent="0.25">
      <c r="A59" s="210"/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221"/>
    </row>
    <row r="60" spans="1:13" ht="12.75" customHeight="1" x14ac:dyDescent="0.25">
      <c r="A60" s="210"/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221"/>
    </row>
    <row r="61" spans="1:13" ht="12.75" customHeight="1" x14ac:dyDescent="0.25">
      <c r="A61" s="210"/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221"/>
    </row>
    <row r="62" spans="1:13" ht="12.75" customHeight="1" x14ac:dyDescent="0.25">
      <c r="A62" s="210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221"/>
    </row>
    <row r="63" spans="1:13" ht="12.75" customHeight="1" x14ac:dyDescent="0.25">
      <c r="A63" s="210"/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221"/>
    </row>
    <row r="64" spans="1:13" ht="12.75" customHeight="1" x14ac:dyDescent="0.25">
      <c r="A64" s="244"/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4"/>
    </row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6">
    <mergeCell ref="A56:M64"/>
    <mergeCell ref="C1:K1"/>
    <mergeCell ref="M1:N1"/>
    <mergeCell ref="A2:L2"/>
    <mergeCell ref="H3:K3"/>
    <mergeCell ref="A5:E5"/>
  </mergeCells>
  <pageMargins left="0.75" right="0.75" top="1" bottom="1" header="0" footer="0"/>
  <pageSetup paperSize="9" orientation="portrait"/>
  <headerFooter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/>
  </sheetViews>
  <sheetFormatPr defaultColWidth="12.6640625" defaultRowHeight="15" customHeight="1" x14ac:dyDescent="0.25"/>
  <cols>
    <col min="1" max="1" width="49" customWidth="1"/>
    <col min="2" max="2" width="1.44140625" customWidth="1"/>
    <col min="3" max="3" width="15.33203125" customWidth="1"/>
    <col min="4" max="4" width="1.6640625" customWidth="1"/>
    <col min="5" max="5" width="15.33203125" customWidth="1"/>
    <col min="6" max="6" width="1.44140625" customWidth="1"/>
    <col min="7" max="7" width="15.33203125" customWidth="1"/>
    <col min="8" max="8" width="1.33203125" customWidth="1"/>
    <col min="9" max="9" width="15.33203125" customWidth="1"/>
    <col min="10" max="10" width="1.44140625" customWidth="1"/>
    <col min="11" max="11" width="14.6640625" customWidth="1"/>
    <col min="12" max="12" width="1.6640625" customWidth="1"/>
    <col min="13" max="13" width="14.6640625" customWidth="1"/>
    <col min="14" max="26" width="9.109375" customWidth="1"/>
  </cols>
  <sheetData>
    <row r="1" spans="1:26" ht="27.75" customHeight="1" x14ac:dyDescent="0.4">
      <c r="A1" s="1"/>
      <c r="B1" s="1"/>
      <c r="C1" s="229" t="str">
        <f>'R&amp;P Accounts'!B2</f>
        <v>St Clair Hall</v>
      </c>
      <c r="D1" s="196"/>
      <c r="E1" s="196"/>
      <c r="F1" s="196"/>
      <c r="G1" s="196"/>
      <c r="H1" s="196"/>
      <c r="I1" s="196"/>
      <c r="J1" s="196"/>
      <c r="K1" s="196"/>
      <c r="L1" s="1"/>
      <c r="M1" s="253" t="str">
        <f>'R&amp;P Accounts'!L2</f>
        <v>SC048453</v>
      </c>
      <c r="N1" s="19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0.5" customHeight="1" x14ac:dyDescent="0.25">
      <c r="A2" s="24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25">
      <c r="A3" s="70" t="s">
        <v>134</v>
      </c>
      <c r="B3" s="70"/>
      <c r="C3" s="69"/>
      <c r="D3" s="70"/>
      <c r="E3" s="70"/>
      <c r="F3" s="70"/>
      <c r="G3" s="70"/>
      <c r="H3" s="254"/>
      <c r="I3" s="231"/>
      <c r="J3" s="231"/>
      <c r="K3" s="232"/>
      <c r="L3" s="127"/>
      <c r="M3" s="72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 spans="1:26" ht="15" customHeight="1" x14ac:dyDescent="0.25">
      <c r="A4" s="24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262" t="s">
        <v>135</v>
      </c>
      <c r="B5" s="196"/>
      <c r="C5" s="196"/>
      <c r="D5" s="196"/>
      <c r="E5" s="196"/>
      <c r="F5" s="54"/>
      <c r="G5" s="54"/>
      <c r="H5" s="54"/>
      <c r="I5" s="54"/>
      <c r="J5" s="80"/>
      <c r="K5" s="156"/>
      <c r="L5" s="15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4" customHeight="1" x14ac:dyDescent="0.25">
      <c r="A6" s="105"/>
      <c r="B6" s="105"/>
      <c r="C6" s="157" t="s">
        <v>136</v>
      </c>
      <c r="D6" s="157"/>
      <c r="E6" s="157" t="s">
        <v>137</v>
      </c>
      <c r="F6" s="185"/>
      <c r="G6" s="157" t="s">
        <v>138</v>
      </c>
      <c r="H6" s="185"/>
      <c r="I6" s="157" t="s">
        <v>139</v>
      </c>
      <c r="J6" s="16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4" customHeight="1" x14ac:dyDescent="0.25">
      <c r="A7" s="105"/>
      <c r="B7" s="105"/>
      <c r="C7" s="158"/>
      <c r="D7" s="158"/>
      <c r="E7" s="158"/>
      <c r="F7" s="159"/>
      <c r="G7" s="158"/>
      <c r="H7" s="159"/>
      <c r="I7" s="158"/>
      <c r="J7" s="160"/>
      <c r="K7" s="161" t="s">
        <v>140</v>
      </c>
      <c r="L7" s="156"/>
      <c r="M7" s="162" t="s">
        <v>141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63" t="s">
        <v>125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 x14ac:dyDescent="0.25">
      <c r="A9" s="22" t="s">
        <v>18</v>
      </c>
      <c r="B9" s="1"/>
      <c r="C9" s="23"/>
      <c r="D9" s="24"/>
      <c r="E9" s="23"/>
      <c r="F9" s="140"/>
      <c r="G9" s="23"/>
      <c r="H9" s="24"/>
      <c r="I9" s="23"/>
      <c r="J9" s="140"/>
      <c r="K9" s="23">
        <f t="shared" ref="K9:K16" si="0">SUM(C9:I9)</f>
        <v>0</v>
      </c>
      <c r="L9" s="145"/>
      <c r="M9" s="2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7.25" customHeight="1" x14ac:dyDescent="0.25">
      <c r="A10" s="22" t="s">
        <v>19</v>
      </c>
      <c r="B10" s="4"/>
      <c r="C10" s="139"/>
      <c r="D10" s="140"/>
      <c r="E10" s="139"/>
      <c r="F10" s="140"/>
      <c r="G10" s="139"/>
      <c r="H10" s="140"/>
      <c r="I10" s="139"/>
      <c r="J10" s="140"/>
      <c r="K10" s="23">
        <f t="shared" si="0"/>
        <v>0</v>
      </c>
      <c r="L10" s="140"/>
      <c r="M10" s="186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5">
      <c r="A11" s="22" t="s">
        <v>20</v>
      </c>
      <c r="B11" s="105"/>
      <c r="C11" s="139"/>
      <c r="D11" s="140"/>
      <c r="E11" s="139"/>
      <c r="F11" s="140"/>
      <c r="G11" s="139"/>
      <c r="H11" s="140"/>
      <c r="I11" s="139"/>
      <c r="J11" s="140"/>
      <c r="K11" s="23">
        <f t="shared" si="0"/>
        <v>0</v>
      </c>
      <c r="L11" s="140"/>
      <c r="M11" s="186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 x14ac:dyDescent="0.25">
      <c r="A12" s="22" t="s">
        <v>21</v>
      </c>
      <c r="B12" s="105"/>
      <c r="C12" s="139"/>
      <c r="D12" s="140"/>
      <c r="E12" s="139"/>
      <c r="F12" s="140"/>
      <c r="G12" s="139"/>
      <c r="H12" s="140"/>
      <c r="I12" s="139"/>
      <c r="J12" s="140"/>
      <c r="K12" s="23">
        <f t="shared" si="0"/>
        <v>0</v>
      </c>
      <c r="L12" s="140"/>
      <c r="M12" s="186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5">
      <c r="A13" s="22" t="s">
        <v>22</v>
      </c>
      <c r="B13" s="105"/>
      <c r="C13" s="139"/>
      <c r="D13" s="140"/>
      <c r="E13" s="139"/>
      <c r="F13" s="140"/>
      <c r="G13" s="139"/>
      <c r="H13" s="140"/>
      <c r="I13" s="139"/>
      <c r="J13" s="140"/>
      <c r="K13" s="23">
        <f t="shared" si="0"/>
        <v>0</v>
      </c>
      <c r="L13" s="140"/>
      <c r="M13" s="18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9.25" customHeight="1" x14ac:dyDescent="0.25">
      <c r="A14" s="22" t="s">
        <v>23</v>
      </c>
      <c r="B14" s="105"/>
      <c r="C14" s="139"/>
      <c r="D14" s="140"/>
      <c r="E14" s="139"/>
      <c r="F14" s="140"/>
      <c r="G14" s="139"/>
      <c r="H14" s="140"/>
      <c r="I14" s="139"/>
      <c r="J14" s="140"/>
      <c r="K14" s="23">
        <f t="shared" si="0"/>
        <v>0</v>
      </c>
      <c r="L14" s="140"/>
      <c r="M14" s="186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7.25" customHeight="1" x14ac:dyDescent="0.25">
      <c r="A15" s="22" t="s">
        <v>24</v>
      </c>
      <c r="B15" s="1"/>
      <c r="C15" s="141"/>
      <c r="D15" s="175"/>
      <c r="E15" s="141"/>
      <c r="F15" s="175"/>
      <c r="G15" s="141"/>
      <c r="H15" s="175"/>
      <c r="I15" s="141"/>
      <c r="J15" s="175"/>
      <c r="K15" s="23">
        <f t="shared" si="0"/>
        <v>0</v>
      </c>
      <c r="L15" s="37"/>
      <c r="M15" s="18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.25" customHeight="1" x14ac:dyDescent="0.25">
      <c r="A16" s="22" t="s">
        <v>25</v>
      </c>
      <c r="B16" s="1"/>
      <c r="C16" s="188"/>
      <c r="D16" s="175"/>
      <c r="E16" s="188"/>
      <c r="F16" s="175"/>
      <c r="G16" s="188"/>
      <c r="H16" s="175"/>
      <c r="I16" s="188"/>
      <c r="J16" s="175"/>
      <c r="K16" s="23">
        <f t="shared" si="0"/>
        <v>0</v>
      </c>
      <c r="L16" s="37"/>
      <c r="M16" s="189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3">
      <c r="A17" s="171" t="s">
        <v>126</v>
      </c>
      <c r="B17" s="62"/>
      <c r="C17" s="178">
        <f>SUM(C9:C16)</f>
        <v>0</v>
      </c>
      <c r="D17" s="175"/>
      <c r="E17" s="178">
        <f>SUM(E9:E16)</f>
        <v>0</v>
      </c>
      <c r="F17" s="175"/>
      <c r="G17" s="178">
        <f>SUM(G9:G16)</f>
        <v>0</v>
      </c>
      <c r="H17" s="175"/>
      <c r="I17" s="178">
        <f>SUM(I9:I16)</f>
        <v>0</v>
      </c>
      <c r="J17" s="175"/>
      <c r="K17" s="178">
        <f>SUM(K9:K16)</f>
        <v>0</v>
      </c>
      <c r="L17" s="175"/>
      <c r="M17" s="178">
        <f>SUM(M9:M16)</f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73"/>
      <c r="B18" s="173"/>
      <c r="C18" s="173"/>
      <c r="D18" s="173"/>
      <c r="E18" s="173"/>
      <c r="F18" s="173"/>
      <c r="G18" s="173"/>
      <c r="H18" s="173"/>
      <c r="I18" s="173"/>
      <c r="J18" s="173"/>
      <c r="K18" s="190">
        <f>IF(K17='R&amp;P Accounts'!D21,0,"cross ref error")</f>
        <v>0</v>
      </c>
      <c r="L18" s="17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9.25" customHeight="1" x14ac:dyDescent="0.25">
      <c r="A19" s="34" t="s">
        <v>127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 x14ac:dyDescent="0.25">
      <c r="A20" s="22" t="s">
        <v>28</v>
      </c>
      <c r="B20" s="1"/>
      <c r="C20" s="141"/>
      <c r="D20" s="175"/>
      <c r="E20" s="141"/>
      <c r="F20" s="175"/>
      <c r="G20" s="141"/>
      <c r="H20" s="175"/>
      <c r="I20" s="141"/>
      <c r="J20" s="175"/>
      <c r="K20" s="23">
        <f t="shared" ref="K20:K21" si="1">SUM(C20:I20)</f>
        <v>0</v>
      </c>
      <c r="L20" s="175"/>
      <c r="M20" s="14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25" customHeight="1" x14ac:dyDescent="0.25">
      <c r="A21" s="22" t="s">
        <v>29</v>
      </c>
      <c r="B21" s="1"/>
      <c r="C21" s="176"/>
      <c r="D21" s="175"/>
      <c r="E21" s="176"/>
      <c r="F21" s="175"/>
      <c r="G21" s="176"/>
      <c r="H21" s="175"/>
      <c r="I21" s="176"/>
      <c r="J21" s="175"/>
      <c r="K21" s="23">
        <f t="shared" si="1"/>
        <v>0</v>
      </c>
      <c r="L21" s="175"/>
      <c r="M21" s="176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3">
      <c r="A22" s="171" t="s">
        <v>126</v>
      </c>
      <c r="B22" s="1"/>
      <c r="C22" s="177">
        <f>SUM(C20:C21)</f>
        <v>0</v>
      </c>
      <c r="D22" s="175"/>
      <c r="E22" s="178">
        <f>SUM(E20:E21)</f>
        <v>0</v>
      </c>
      <c r="F22" s="175"/>
      <c r="G22" s="178">
        <f>SUM(G20:G21)</f>
        <v>0</v>
      </c>
      <c r="H22" s="175"/>
      <c r="I22" s="178">
        <f>SUM(I20:I21)</f>
        <v>0</v>
      </c>
      <c r="J22" s="175"/>
      <c r="K22" s="178">
        <f>SUM(K20:K21)</f>
        <v>0</v>
      </c>
      <c r="L22" s="175"/>
      <c r="M22" s="178">
        <f>SUM(M20:M21)</f>
        <v>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.25" customHeight="1" x14ac:dyDescent="0.3">
      <c r="A23" s="171"/>
      <c r="B23" s="1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3">
      <c r="A24" s="171" t="s">
        <v>128</v>
      </c>
      <c r="B24" s="1"/>
      <c r="C24" s="178">
        <f>C17+C22</f>
        <v>0</v>
      </c>
      <c r="D24" s="175"/>
      <c r="E24" s="178">
        <f>E17+E22</f>
        <v>0</v>
      </c>
      <c r="F24" s="175"/>
      <c r="G24" s="178">
        <f>G17+G22</f>
        <v>0</v>
      </c>
      <c r="H24" s="175"/>
      <c r="I24" s="178">
        <f>I17+I22</f>
        <v>0</v>
      </c>
      <c r="J24" s="175"/>
      <c r="K24" s="178">
        <f>K17+K22</f>
        <v>0</v>
      </c>
      <c r="L24" s="175"/>
      <c r="M24" s="178">
        <f>M17+M22</f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79">
        <f>IF(K24='R&amp;P Accounts'!D28,0,"cross ref error")</f>
        <v>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39" t="s">
        <v>129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.25" customHeight="1" x14ac:dyDescent="0.25">
      <c r="A28" s="42" t="s">
        <v>33</v>
      </c>
      <c r="B28" s="1"/>
      <c r="C28" s="141"/>
      <c r="D28" s="175"/>
      <c r="E28" s="141"/>
      <c r="F28" s="175"/>
      <c r="G28" s="141"/>
      <c r="H28" s="175"/>
      <c r="I28" s="141"/>
      <c r="J28" s="175"/>
      <c r="K28" s="23">
        <f t="shared" ref="K28:K38" si="2">SUM(C28:I28)</f>
        <v>0</v>
      </c>
      <c r="L28" s="175"/>
      <c r="M28" s="14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 x14ac:dyDescent="0.25">
      <c r="A29" s="42" t="s">
        <v>34</v>
      </c>
      <c r="B29" s="1"/>
      <c r="C29" s="141"/>
      <c r="D29" s="175"/>
      <c r="E29" s="141"/>
      <c r="F29" s="175"/>
      <c r="G29" s="141"/>
      <c r="H29" s="175"/>
      <c r="I29" s="141"/>
      <c r="J29" s="175"/>
      <c r="K29" s="23">
        <f t="shared" si="2"/>
        <v>0</v>
      </c>
      <c r="L29" s="175"/>
      <c r="M29" s="14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.25" customHeight="1" x14ac:dyDescent="0.25">
      <c r="A30" s="42" t="s">
        <v>35</v>
      </c>
      <c r="B30" s="1"/>
      <c r="C30" s="141"/>
      <c r="D30" s="175"/>
      <c r="E30" s="141"/>
      <c r="F30" s="175"/>
      <c r="G30" s="141"/>
      <c r="H30" s="175"/>
      <c r="I30" s="141"/>
      <c r="J30" s="175"/>
      <c r="K30" s="23">
        <f t="shared" si="2"/>
        <v>0</v>
      </c>
      <c r="L30" s="175"/>
      <c r="M30" s="14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25" customHeight="1" x14ac:dyDescent="0.25">
      <c r="A31" s="42" t="s">
        <v>36</v>
      </c>
      <c r="B31" s="1"/>
      <c r="C31" s="141"/>
      <c r="D31" s="175"/>
      <c r="E31" s="141"/>
      <c r="F31" s="175"/>
      <c r="G31" s="141"/>
      <c r="H31" s="175"/>
      <c r="I31" s="141"/>
      <c r="J31" s="175"/>
      <c r="K31" s="23">
        <f t="shared" si="2"/>
        <v>0</v>
      </c>
      <c r="L31" s="175"/>
      <c r="M31" s="14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25" customHeight="1" x14ac:dyDescent="0.25">
      <c r="A32" s="42" t="s">
        <v>37</v>
      </c>
      <c r="B32" s="1"/>
      <c r="C32" s="141"/>
      <c r="D32" s="175"/>
      <c r="E32" s="141"/>
      <c r="F32" s="175"/>
      <c r="G32" s="141"/>
      <c r="H32" s="175"/>
      <c r="I32" s="141"/>
      <c r="J32" s="175"/>
      <c r="K32" s="23">
        <f t="shared" si="2"/>
        <v>0</v>
      </c>
      <c r="L32" s="175"/>
      <c r="M32" s="14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.25" customHeight="1" x14ac:dyDescent="0.25">
      <c r="A33" s="42" t="s">
        <v>38</v>
      </c>
      <c r="B33" s="1"/>
      <c r="C33" s="141"/>
      <c r="D33" s="175"/>
      <c r="E33" s="141"/>
      <c r="F33" s="175"/>
      <c r="G33" s="141"/>
      <c r="H33" s="175"/>
      <c r="I33" s="141"/>
      <c r="J33" s="175"/>
      <c r="K33" s="23">
        <f t="shared" si="2"/>
        <v>0</v>
      </c>
      <c r="L33" s="175"/>
      <c r="M33" s="14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25" customHeight="1" x14ac:dyDescent="0.25">
      <c r="A34" s="43" t="s">
        <v>39</v>
      </c>
      <c r="B34" s="1"/>
      <c r="C34" s="141"/>
      <c r="D34" s="175"/>
      <c r="E34" s="141"/>
      <c r="F34" s="175"/>
      <c r="G34" s="141"/>
      <c r="H34" s="175"/>
      <c r="I34" s="141"/>
      <c r="J34" s="175"/>
      <c r="K34" s="23">
        <f t="shared" si="2"/>
        <v>0</v>
      </c>
      <c r="L34" s="175"/>
      <c r="M34" s="14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25" customHeight="1" x14ac:dyDescent="0.25">
      <c r="A35" s="43" t="s">
        <v>40</v>
      </c>
      <c r="B35" s="1"/>
      <c r="C35" s="141"/>
      <c r="D35" s="175"/>
      <c r="E35" s="141"/>
      <c r="F35" s="175"/>
      <c r="G35" s="141"/>
      <c r="H35" s="175"/>
      <c r="I35" s="141"/>
      <c r="J35" s="175"/>
      <c r="K35" s="23">
        <f t="shared" si="2"/>
        <v>0</v>
      </c>
      <c r="L35" s="175"/>
      <c r="M35" s="14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.25" customHeight="1" x14ac:dyDescent="0.25">
      <c r="A36" s="43" t="s">
        <v>41</v>
      </c>
      <c r="B36" s="1"/>
      <c r="C36" s="141"/>
      <c r="D36" s="175"/>
      <c r="E36" s="141"/>
      <c r="F36" s="175"/>
      <c r="G36" s="141"/>
      <c r="H36" s="175"/>
      <c r="I36" s="141"/>
      <c r="J36" s="175"/>
      <c r="K36" s="23">
        <f t="shared" si="2"/>
        <v>0</v>
      </c>
      <c r="L36" s="175"/>
      <c r="M36" s="14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.25" customHeight="1" x14ac:dyDescent="0.25">
      <c r="A37" s="42"/>
      <c r="B37" s="1"/>
      <c r="C37" s="141"/>
      <c r="D37" s="175"/>
      <c r="E37" s="141"/>
      <c r="F37" s="175"/>
      <c r="G37" s="141"/>
      <c r="H37" s="175"/>
      <c r="I37" s="141"/>
      <c r="J37" s="175"/>
      <c r="K37" s="23">
        <f t="shared" si="2"/>
        <v>0</v>
      </c>
      <c r="L37" s="175"/>
      <c r="M37" s="14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25" customHeight="1" x14ac:dyDescent="0.25">
      <c r="A38" s="180"/>
      <c r="B38" s="1"/>
      <c r="C38" s="141"/>
      <c r="D38" s="175"/>
      <c r="E38" s="141"/>
      <c r="F38" s="175"/>
      <c r="G38" s="141"/>
      <c r="H38" s="175"/>
      <c r="I38" s="141"/>
      <c r="J38" s="175"/>
      <c r="K38" s="23">
        <f t="shared" si="2"/>
        <v>0</v>
      </c>
      <c r="L38" s="175"/>
      <c r="M38" s="14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25" customHeight="1" x14ac:dyDescent="0.25">
      <c r="A39" s="45" t="s">
        <v>126</v>
      </c>
      <c r="B39" s="1"/>
      <c r="C39" s="177">
        <f>SUM(C28:C38)</f>
        <v>0</v>
      </c>
      <c r="D39" s="175"/>
      <c r="E39" s="178">
        <f>SUM(E28:E38)</f>
        <v>0</v>
      </c>
      <c r="F39" s="175"/>
      <c r="G39" s="178">
        <f>SUM(G28:G38)</f>
        <v>0</v>
      </c>
      <c r="H39" s="175"/>
      <c r="I39" s="178">
        <f>SUM(I28:I38)</f>
        <v>0</v>
      </c>
      <c r="J39" s="175"/>
      <c r="K39" s="178">
        <f>SUM(K28:K38)</f>
        <v>0</v>
      </c>
      <c r="L39" s="175"/>
      <c r="M39" s="178">
        <f>SUM(M28:M38)</f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7"/>
      <c r="D40" s="1"/>
      <c r="E40" s="1"/>
      <c r="F40" s="1"/>
      <c r="G40" s="1"/>
      <c r="H40" s="1"/>
      <c r="I40" s="1"/>
      <c r="J40" s="1"/>
      <c r="K40" s="179">
        <f>IF(K39='R&amp;P Accounts'!D42,0,"cross ref error")</f>
        <v>0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34" t="s">
        <v>130</v>
      </c>
      <c r="B41" s="1"/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25" customHeight="1" x14ac:dyDescent="0.25">
      <c r="A42" s="42" t="s">
        <v>45</v>
      </c>
      <c r="B42" s="1"/>
      <c r="C42" s="141"/>
      <c r="D42" s="175"/>
      <c r="E42" s="141"/>
      <c r="F42" s="175"/>
      <c r="G42" s="141"/>
      <c r="H42" s="175"/>
      <c r="I42" s="141"/>
      <c r="J42" s="175"/>
      <c r="K42" s="23">
        <f t="shared" ref="K42:K43" si="3">SUM(C42:I42)</f>
        <v>0</v>
      </c>
      <c r="L42" s="175"/>
      <c r="M42" s="14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.25" customHeight="1" x14ac:dyDescent="0.25">
      <c r="A43" s="42" t="s">
        <v>46</v>
      </c>
      <c r="B43" s="1"/>
      <c r="C43" s="141"/>
      <c r="D43" s="175"/>
      <c r="E43" s="141"/>
      <c r="F43" s="175"/>
      <c r="G43" s="141"/>
      <c r="H43" s="175"/>
      <c r="I43" s="141"/>
      <c r="J43" s="175"/>
      <c r="K43" s="23">
        <f t="shared" si="3"/>
        <v>0</v>
      </c>
      <c r="L43" s="175"/>
      <c r="M43" s="14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 x14ac:dyDescent="0.25">
      <c r="A44" s="45" t="s">
        <v>131</v>
      </c>
      <c r="B44" s="1"/>
      <c r="C44" s="177">
        <f>C42+C43</f>
        <v>0</v>
      </c>
      <c r="D44" s="175"/>
      <c r="E44" s="178">
        <f>E42+E43</f>
        <v>0</v>
      </c>
      <c r="F44" s="175"/>
      <c r="G44" s="178">
        <f>G42+G43</f>
        <v>0</v>
      </c>
      <c r="H44" s="175"/>
      <c r="I44" s="178">
        <f>I42+I43</f>
        <v>0</v>
      </c>
      <c r="J44" s="175"/>
      <c r="K44" s="178">
        <f>K42+K43</f>
        <v>0</v>
      </c>
      <c r="L44" s="175"/>
      <c r="M44" s="178">
        <f>M42+M43</f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7"/>
      <c r="D45" s="1"/>
      <c r="E45" s="1"/>
      <c r="F45" s="1"/>
      <c r="G45" s="1"/>
      <c r="H45" s="1"/>
      <c r="I45" s="1"/>
      <c r="J45" s="1"/>
      <c r="K45" s="179">
        <f>IF(K44='R&amp;P Accounts'!D47,0,"cross ref error")</f>
        <v>0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183" t="s">
        <v>48</v>
      </c>
      <c r="B46" s="1"/>
      <c r="C46" s="178">
        <f>+C44+C39</f>
        <v>0</v>
      </c>
      <c r="D46" s="175"/>
      <c r="E46" s="178">
        <f>+E44+E39</f>
        <v>0</v>
      </c>
      <c r="F46" s="175"/>
      <c r="G46" s="178">
        <f>+G44+G39</f>
        <v>0</v>
      </c>
      <c r="H46" s="175"/>
      <c r="I46" s="178">
        <f>+I44+I39</f>
        <v>0</v>
      </c>
      <c r="J46" s="175"/>
      <c r="K46" s="178">
        <f>+K44+K39</f>
        <v>0</v>
      </c>
      <c r="L46" s="175"/>
      <c r="M46" s="178">
        <f>+M44+M39</f>
        <v>0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7"/>
      <c r="D47" s="1"/>
      <c r="E47" s="1"/>
      <c r="F47" s="1"/>
      <c r="G47" s="1"/>
      <c r="H47" s="1"/>
      <c r="I47" s="1"/>
      <c r="J47" s="1"/>
      <c r="K47" s="179">
        <f>IF(K46='R&amp;P Accounts'!D49,0,"cross ref error")</f>
        <v>0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55" t="s">
        <v>49</v>
      </c>
      <c r="B48" s="1"/>
      <c r="C48" s="63">
        <f>+C24-C46</f>
        <v>0</v>
      </c>
      <c r="D48" s="61"/>
      <c r="E48" s="63">
        <f>+E24-E46</f>
        <v>0</v>
      </c>
      <c r="F48" s="61"/>
      <c r="G48" s="63">
        <f>+G24-G46</f>
        <v>0</v>
      </c>
      <c r="H48" s="61"/>
      <c r="I48" s="63">
        <f>+I24-I46</f>
        <v>0</v>
      </c>
      <c r="J48" s="61"/>
      <c r="K48" s="63">
        <f>+K24-K46</f>
        <v>0</v>
      </c>
      <c r="L48" s="61"/>
      <c r="M48" s="63">
        <f>+M24-M46</f>
        <v>0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55"/>
      <c r="B49" s="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62" t="s">
        <v>132</v>
      </c>
      <c r="B50" s="182"/>
      <c r="C50" s="63"/>
      <c r="D50" s="61"/>
      <c r="E50" s="63"/>
      <c r="F50" s="61"/>
      <c r="G50" s="63"/>
      <c r="H50" s="61"/>
      <c r="I50" s="63"/>
      <c r="J50" s="61"/>
      <c r="K50" s="63">
        <f>SUM(C50:I50)</f>
        <v>0</v>
      </c>
      <c r="L50" s="61"/>
      <c r="M50" s="63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</row>
    <row r="51" spans="1:26" ht="14.25" customHeight="1" x14ac:dyDescent="0.25">
      <c r="A51" s="65"/>
      <c r="B51" s="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45" t="s">
        <v>51</v>
      </c>
      <c r="B52" s="1"/>
      <c r="C52" s="63">
        <f>C48+C50</f>
        <v>0</v>
      </c>
      <c r="D52" s="61"/>
      <c r="E52" s="63">
        <f>E48+E50</f>
        <v>0</v>
      </c>
      <c r="F52" s="61"/>
      <c r="G52" s="63">
        <f>G48+G50</f>
        <v>0</v>
      </c>
      <c r="H52" s="61"/>
      <c r="I52" s="63">
        <f>I48+I50</f>
        <v>0</v>
      </c>
      <c r="J52" s="61"/>
      <c r="K52" s="63">
        <f>K48+K50</f>
        <v>0</v>
      </c>
      <c r="L52" s="61"/>
      <c r="M52" s="63">
        <f>M48+M50</f>
        <v>0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7"/>
      <c r="D53" s="1"/>
      <c r="E53" s="1"/>
      <c r="F53" s="1"/>
      <c r="G53" s="1"/>
      <c r="H53" s="1"/>
      <c r="I53" s="1"/>
      <c r="J53" s="1"/>
      <c r="K53" s="179">
        <f>IF(K52='R&amp;P Accounts'!D55,0,"cross ref error")</f>
        <v>0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">
      <c r="A55" s="184" t="s">
        <v>133</v>
      </c>
      <c r="B55" s="1"/>
      <c r="C55" s="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250"/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43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210"/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22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210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22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210"/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22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210"/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22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210"/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22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210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22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210"/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22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244"/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4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7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7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7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7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7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7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7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7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7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7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7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7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7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7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7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7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7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7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7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7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7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7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7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7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7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7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7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7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7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7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7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7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7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7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7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7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7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7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7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7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7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7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7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7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7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7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7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7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7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7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7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7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7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7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7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7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7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7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7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7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7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7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7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7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7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7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7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7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7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7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7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7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7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7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7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7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7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7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7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7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7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7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7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7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7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7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7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7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7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7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7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7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7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7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7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7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7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7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7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7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7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7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7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7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7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7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7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7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7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7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7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7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7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7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7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7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7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7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7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7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7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7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7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7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7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7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7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7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7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7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7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7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7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7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7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7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7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7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7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7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7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7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7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7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7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7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7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7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7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7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7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7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7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7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7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7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7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7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7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7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7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7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7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7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7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7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7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7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7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7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7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7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7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7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7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7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7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7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7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7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7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7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7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7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7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7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7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7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7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7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7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7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7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7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7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7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7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7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7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7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7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7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7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7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7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7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7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7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7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7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7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7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7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7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7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7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7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7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7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7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7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7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7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7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7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7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7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7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7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7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7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7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7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7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7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7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7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7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7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7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7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7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7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7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7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7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7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7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7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7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7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7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7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7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7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7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7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7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7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7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7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7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7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7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7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7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7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7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7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7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7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7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7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7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7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7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7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7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7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7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7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7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7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7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7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7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7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7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7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7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7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7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7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7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7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7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7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7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7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7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7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7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7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7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7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7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7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7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7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7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7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7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7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7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7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7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7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7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7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7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7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7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7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7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7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7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7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7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7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7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7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7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7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7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7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7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7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7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7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7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7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7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7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7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7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7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7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7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7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7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7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7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7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7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7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7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7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7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7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7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7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7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7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7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7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7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7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7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7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7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7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7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7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7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7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7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7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7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7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7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7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7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7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7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7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7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7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7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7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7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7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7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7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7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7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7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7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7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7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7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7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7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7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7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7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7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7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7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7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7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7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7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7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7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7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7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7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7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7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7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7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7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7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7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7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7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7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7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7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7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7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7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7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7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7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7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7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7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7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7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7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7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7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7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7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7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7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7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7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7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7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7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7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7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7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7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7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7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7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7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7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7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7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7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7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7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7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7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7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7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7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7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7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7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7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7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7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7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7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7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7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7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7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7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7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7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7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7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7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7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7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7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7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7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7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7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7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7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7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7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7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7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7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7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7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7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7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7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7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7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7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7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7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7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7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7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7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7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7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7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7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7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7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7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7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7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7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7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7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7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7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7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7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7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7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7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7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7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7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7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7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7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7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7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7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7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7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7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7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7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7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7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7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7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7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7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7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7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7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7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7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7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7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7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7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7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7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7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7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7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7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7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7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7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7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7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7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7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7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7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7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7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7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7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7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7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7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7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7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7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7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7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7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7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7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7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7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7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7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7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7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7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7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7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7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7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7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7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7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7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7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7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7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7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7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7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7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7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7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7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7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7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7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7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7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7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7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7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7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7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7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7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7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7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7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7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7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7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7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7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7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7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7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7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7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7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7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7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7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7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7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7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7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7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7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7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7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7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7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7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7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7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7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7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7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7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7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7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7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7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7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7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7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7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7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7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7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7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7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7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7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7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7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7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7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7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7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7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7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7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7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7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7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7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7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7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7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7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7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7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7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7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7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7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7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7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7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7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7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7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7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7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7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7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7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7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7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7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7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7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7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7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7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7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7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7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7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7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7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7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7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7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7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7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7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7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7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7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7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7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7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7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7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7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7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7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7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7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7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7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7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7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7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7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7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7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7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7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7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7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7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7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7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7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7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7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7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7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7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7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7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7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7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7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7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7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7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7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7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7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7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7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7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7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7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7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7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7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7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7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7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7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7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7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7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7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7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7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7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7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7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7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7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7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7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7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7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7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7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7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7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7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7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7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7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7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7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7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7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7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7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7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7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7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7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7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7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7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7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7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7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7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7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7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7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7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7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7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7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7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7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7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7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7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7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7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7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7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7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7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7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7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7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7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7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7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7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7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7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7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7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7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7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7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7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7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7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7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7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7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7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7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7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7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7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7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7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7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7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7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7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7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7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7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7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7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7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7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7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7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7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7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7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7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7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7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7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7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7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7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7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7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7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7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7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5:E5"/>
    <mergeCell ref="A56:M64"/>
    <mergeCell ref="C1:K1"/>
    <mergeCell ref="M1:N1"/>
    <mergeCell ref="A2:L2"/>
    <mergeCell ref="H3:K3"/>
    <mergeCell ref="A4:L4"/>
  </mergeCells>
  <pageMargins left="0.75" right="0.75" top="1" bottom="1" header="0" footer="0"/>
  <pageSetup paperSize="9" orientation="portrait"/>
  <headerFooter>
    <oddHeader>&amp;LAPPENDIX 2</oddHeader>
    <oddFooter>&amp;L&amp;F&amp;A&amp;RDecember 2007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B3660353-2854-43E4-914A-C12453C19CEB}"/>
</file>

<file path=customXml/itemProps2.xml><?xml version="1.0" encoding="utf-8"?>
<ds:datastoreItem xmlns:ds="http://schemas.openxmlformats.org/officeDocument/2006/customXml" ds:itemID="{137312F5-D015-4078-BD13-40417E5308C2}"/>
</file>

<file path=customXml/itemProps3.xml><?xml version="1.0" encoding="utf-8"?>
<ds:datastoreItem xmlns:ds="http://schemas.openxmlformats.org/officeDocument/2006/customXml" ds:itemID="{9532C95B-54B8-4563-988B-3965C4EA99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Steven MacGregor</cp:lastModifiedBy>
  <dcterms:created xsi:type="dcterms:W3CDTF">2007-04-10T16:51:52Z</dcterms:created>
  <dcterms:modified xsi:type="dcterms:W3CDTF">2026-07-23T19:45:46Z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