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xl/comments4.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3"/>
  <workbookPr/>
  <xr:revisionPtr revIDLastSave="0" documentId="8_{A86214A2-9625-A940-9C04-FD40F06ED7E4}" xr6:coauthVersionLast="47" xr6:coauthVersionMax="47" xr10:uidLastSave="{00000000-0000-0000-0000-000000000000}"/>
  <bookViews>
    <workbookView xWindow="0" yWindow="0" windowWidth="16384" windowHeight="8192" tabRatio="500" xr2:uid="{00000000-000D-0000-FFFF-FFFF00000000}"/>
  </bookViews>
  <sheets>
    <sheet name="R&amp;P Accounts" sheetId="1" r:id="rId1"/>
    <sheet name="Statement of Balances" sheetId="2" r:id="rId2"/>
    <sheet name="Notes" sheetId="3" r:id="rId3"/>
    <sheet name="Unrestricted Funds" sheetId="4" r:id="rId4"/>
    <sheet name="Restricted Funds" sheetId="5" r:id="rId5"/>
    <sheet name="Independent Examiner Report" sheetId="7" r:id="rId6"/>
  </sheets>
  <definedNames>
    <definedName name="_xlnm.Print_Titles" localSheetId="0">'R&amp;P Accounts'!$1:$9</definedName>
  </definedNam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9" i="5" l="1"/>
  <c r="E9" i="5"/>
  <c r="G9" i="5"/>
  <c r="I9" i="5"/>
  <c r="C16" i="5"/>
  <c r="E16" i="5"/>
  <c r="G16" i="5"/>
  <c r="I16" i="5"/>
  <c r="I18" i="5"/>
  <c r="I27" i="5"/>
  <c r="I28" i="5"/>
  <c r="I29" i="5"/>
  <c r="I30" i="5"/>
  <c r="I31" i="5"/>
  <c r="C24" i="5"/>
  <c r="E24" i="5"/>
  <c r="G24" i="5"/>
  <c r="I24" i="5"/>
  <c r="I33" i="5"/>
  <c r="I35" i="5"/>
  <c r="I37" i="5"/>
  <c r="I39" i="5"/>
  <c r="D21" i="1"/>
  <c r="D14" i="1"/>
  <c r="D23" i="1"/>
  <c r="D35" i="1"/>
  <c r="D28" i="1"/>
  <c r="D37" i="1"/>
  <c r="D39" i="1"/>
  <c r="D43" i="1"/>
  <c r="I40" i="5"/>
  <c r="K9" i="5"/>
  <c r="K16" i="5"/>
  <c r="K18" i="5"/>
  <c r="K31" i="5"/>
  <c r="K24" i="5"/>
  <c r="K33" i="5"/>
  <c r="K35" i="5"/>
  <c r="K39" i="5"/>
  <c r="G18" i="5"/>
  <c r="G31" i="5"/>
  <c r="G33" i="5"/>
  <c r="G35" i="5"/>
  <c r="G39" i="5"/>
  <c r="E18" i="5"/>
  <c r="E31" i="5"/>
  <c r="E33" i="5"/>
  <c r="E35" i="5"/>
  <c r="E39" i="5"/>
  <c r="C18" i="5"/>
  <c r="C31" i="5"/>
  <c r="C33" i="5"/>
  <c r="C35" i="5"/>
  <c r="C39" i="5"/>
  <c r="I34" i="5"/>
  <c r="I32" i="5"/>
  <c r="I25" i="5"/>
  <c r="I23" i="5"/>
  <c r="I22" i="5"/>
  <c r="I19" i="5"/>
  <c r="I15" i="5"/>
  <c r="I14" i="5"/>
  <c r="I13" i="5"/>
  <c r="I12" i="5"/>
  <c r="I10" i="5"/>
  <c r="I8" i="5"/>
  <c r="I7" i="5"/>
  <c r="K1" i="5"/>
  <c r="A1" i="5"/>
  <c r="C11" i="4"/>
  <c r="E11" i="4"/>
  <c r="G11" i="4"/>
  <c r="I11" i="4"/>
  <c r="C18" i="4"/>
  <c r="E18" i="4"/>
  <c r="G18" i="4"/>
  <c r="I18" i="4"/>
  <c r="I20" i="4"/>
  <c r="I29" i="4"/>
  <c r="I30" i="4"/>
  <c r="I31" i="4"/>
  <c r="I32" i="4"/>
  <c r="I33" i="4"/>
  <c r="C26" i="4"/>
  <c r="E26" i="4"/>
  <c r="G26" i="4"/>
  <c r="I26" i="4"/>
  <c r="I35" i="4"/>
  <c r="I37" i="4"/>
  <c r="I39" i="4"/>
  <c r="I41" i="4"/>
  <c r="B21" i="1"/>
  <c r="B14" i="1"/>
  <c r="B23" i="1"/>
  <c r="B35" i="1"/>
  <c r="B28" i="1"/>
  <c r="B37" i="1"/>
  <c r="B39" i="1"/>
  <c r="B43" i="1"/>
  <c r="I42" i="4"/>
  <c r="K11" i="4"/>
  <c r="K18" i="4"/>
  <c r="K20" i="4"/>
  <c r="K33" i="4"/>
  <c r="K26" i="4"/>
  <c r="K35" i="4"/>
  <c r="K37" i="4"/>
  <c r="K41" i="4"/>
  <c r="G20" i="4"/>
  <c r="G33" i="4"/>
  <c r="G35" i="4"/>
  <c r="G37" i="4"/>
  <c r="G41" i="4"/>
  <c r="E20" i="4"/>
  <c r="E33" i="4"/>
  <c r="E35" i="4"/>
  <c r="E37" i="4"/>
  <c r="E41" i="4"/>
  <c r="C20" i="4"/>
  <c r="C33" i="4"/>
  <c r="C35" i="4"/>
  <c r="C37" i="4"/>
  <c r="C41" i="4"/>
  <c r="I36" i="4"/>
  <c r="I34" i="4"/>
  <c r="I27" i="4"/>
  <c r="I25" i="4"/>
  <c r="I24" i="4"/>
  <c r="I21" i="4"/>
  <c r="I17" i="4"/>
  <c r="I16" i="4"/>
  <c r="I15" i="4"/>
  <c r="I14" i="4"/>
  <c r="I12" i="4"/>
  <c r="I10" i="4"/>
  <c r="I9" i="4"/>
  <c r="I8" i="4"/>
  <c r="I7" i="4"/>
  <c r="K1" i="4"/>
  <c r="A1" i="4"/>
  <c r="K11" i="3"/>
  <c r="J1" i="3"/>
  <c r="A1" i="3"/>
  <c r="P39" i="2"/>
  <c r="N39" i="2"/>
  <c r="P33" i="2"/>
  <c r="N33" i="2"/>
  <c r="P27" i="2"/>
  <c r="N27" i="2"/>
  <c r="P21" i="2"/>
  <c r="N21" i="2"/>
  <c r="P15" i="2"/>
  <c r="N15" i="2"/>
  <c r="F6" i="2"/>
  <c r="F7" i="2"/>
  <c r="F8" i="2"/>
  <c r="H6" i="2"/>
  <c r="H7" i="2"/>
  <c r="H8" i="2"/>
  <c r="J6" i="2"/>
  <c r="F21" i="1"/>
  <c r="F14" i="1"/>
  <c r="F23" i="1"/>
  <c r="F35" i="1"/>
  <c r="F28" i="1"/>
  <c r="F37" i="1"/>
  <c r="F39" i="1"/>
  <c r="F43" i="1"/>
  <c r="J7" i="2"/>
  <c r="J8" i="2"/>
  <c r="L6" i="2"/>
  <c r="H21" i="1"/>
  <c r="H14" i="1"/>
  <c r="H23" i="1"/>
  <c r="H35" i="1"/>
  <c r="H28" i="1"/>
  <c r="H37" i="1"/>
  <c r="H39" i="1"/>
  <c r="H43" i="1"/>
  <c r="L7" i="2"/>
  <c r="L8" i="2"/>
  <c r="N8" i="2"/>
  <c r="P9" i="2"/>
  <c r="P6" i="2"/>
  <c r="L21" i="1"/>
  <c r="L14" i="1"/>
  <c r="L23" i="1"/>
  <c r="L35" i="1"/>
  <c r="L28" i="1"/>
  <c r="L37" i="1"/>
  <c r="L39" i="1"/>
  <c r="L43" i="1"/>
  <c r="P7" i="2"/>
  <c r="P8" i="2"/>
  <c r="N7" i="2"/>
  <c r="N6" i="2"/>
  <c r="N1" i="2"/>
  <c r="A1" i="2"/>
  <c r="L47" i="1"/>
  <c r="B47" i="1"/>
  <c r="D47" i="1"/>
  <c r="F47" i="1"/>
  <c r="H47" i="1"/>
  <c r="J45" i="1"/>
  <c r="J17" i="1"/>
  <c r="J18" i="1"/>
  <c r="J19" i="1"/>
  <c r="J20" i="1"/>
  <c r="J21" i="1"/>
  <c r="J14" i="1"/>
  <c r="J23" i="1"/>
  <c r="J31" i="1"/>
  <c r="J32" i="1"/>
  <c r="J33" i="1"/>
  <c r="J34" i="1"/>
  <c r="J35" i="1"/>
  <c r="J28" i="1"/>
  <c r="J37" i="1"/>
  <c r="J39" i="1"/>
  <c r="J41" i="1"/>
  <c r="J43" i="1"/>
  <c r="J47" i="1"/>
  <c r="J44" i="1"/>
  <c r="J38" i="1"/>
  <c r="J36" i="1"/>
  <c r="J29" i="1"/>
  <c r="J27" i="1"/>
  <c r="J26" i="1"/>
  <c r="J24" i="1"/>
  <c r="J22" i="1"/>
  <c r="J15" i="1"/>
  <c r="J13" i="1"/>
  <c r="J12" i="1"/>
  <c r="J1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17" authorId="0" shapeId="0" xr:uid="{00000000-0006-0000-0000-000001000000}">
      <text>
        <r>
          <rPr>
            <sz val="10"/>
            <rFont val="Arial"/>
            <family val="2"/>
          </rPr>
          <t>To appear here, relevant cash transactions must flow through "Disposal of fixed assets" standard account or any sub accounts.</t>
        </r>
      </text>
    </comment>
    <comment ref="A18" authorId="0" shapeId="0" xr:uid="{00000000-0006-0000-0000-000002000000}">
      <text>
        <r>
          <rPr>
            <sz val="10"/>
            <rFont val="Arial"/>
            <family val="2"/>
            <charset val="1"/>
          </rPr>
          <t>To appear here, relevant cash transactions must flow through either Current Assets Short Term Investments or Fixed Assets Long Term Investments. "Other Investments" standard account is available</t>
        </r>
      </text>
    </comment>
    <comment ref="A19" authorId="0" shapeId="0" xr:uid="{00000000-0006-0000-0000-000003000000}">
      <text>
        <r>
          <rPr>
            <sz val="10"/>
            <rFont val="Arial"/>
            <family val="2"/>
          </rPr>
          <t>Additions to accounts of account type Liability - Short Term Loans or Liability - Long Term Loans</t>
        </r>
      </text>
    </comment>
    <comment ref="A20" authorId="0" shapeId="0" xr:uid="{00000000-0006-0000-0000-000004000000}">
      <text>
        <r>
          <rPr>
            <sz val="10"/>
            <rFont val="Arial"/>
            <family val="2"/>
          </rPr>
          <t>Reductions in the Current Assets – Debtors account Loans Made, and any sub accounts.</t>
        </r>
      </text>
    </comment>
    <comment ref="A31" authorId="0" shapeId="0" xr:uid="{00000000-0006-0000-0000-000005000000}">
      <text>
        <r>
          <rPr>
            <sz val="10"/>
            <rFont val="Arial"/>
            <family val="2"/>
          </rPr>
          <t>To appear here, relevant cash transactions must flow through "Addition of Assets" standard account or any sub accounts.</t>
        </r>
      </text>
    </comment>
    <comment ref="A32" authorId="0" shapeId="0" xr:uid="{00000000-0006-0000-0000-000006000000}">
      <text>
        <r>
          <rPr>
            <sz val="10"/>
            <rFont val="Arial"/>
            <family val="2"/>
            <charset val="1"/>
          </rPr>
          <t>To appear here, relevant cash transactions must flow through either Current Assets Short Term Investments or Fixed Assets Long Term Investments. "Other Investments" standard account is available</t>
        </r>
      </text>
    </comment>
    <comment ref="A33" authorId="0" shapeId="0" xr:uid="{00000000-0006-0000-0000-000007000000}">
      <text>
        <r>
          <rPr>
            <sz val="10"/>
            <rFont val="Arial"/>
            <family val="2"/>
          </rPr>
          <t>Additions to the Current Assets – Debtors account Loans Made, and any sub accounts.</t>
        </r>
      </text>
    </comment>
    <comment ref="A34" authorId="0" shapeId="0" xr:uid="{00000000-0006-0000-0000-000008000000}">
      <text>
        <r>
          <rPr>
            <sz val="10"/>
            <rFont val="Arial"/>
            <family val="2"/>
          </rPr>
          <t>Reductions in accounts of account type Liability - Short Term Loans or Liability - Long Term Loans</t>
        </r>
      </text>
    </comment>
    <comment ref="A41" authorId="0" shapeId="0" xr:uid="{00000000-0006-0000-0000-000009000000}">
      <text>
        <r>
          <rPr>
            <sz val="10"/>
            <rFont val="Arial"/>
            <family val="2"/>
          </rPr>
          <t>To appear here fund transfers must be entered using the Funds--Add Fund Transfer screen.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6" authorId="0" shapeId="0" xr:uid="{00000000-0006-0000-0100-000001000000}">
      <text>
        <r>
          <rPr>
            <sz val="10"/>
            <rFont val="Arial"/>
            <family val="2"/>
          </rPr>
          <t>Total balances of all accounts of type Current asset – Bank account.</t>
        </r>
      </text>
    </comment>
    <comment ref="A13" authorId="0" shapeId="0" xr:uid="{00000000-0006-0000-0100-000002000000}">
      <text>
        <r>
          <rPr>
            <sz val="10"/>
            <rFont val="Arial"/>
            <family val="2"/>
          </rPr>
          <t>Total balance of tangible fixed assets of type "investment", listed per asset entry and balances of “Other investment” accounts and sub accounts for accounts types Fixed asset – long term investment and Current assets – short term investment.</t>
        </r>
      </text>
    </comment>
    <comment ref="A19" authorId="0" shapeId="0" xr:uid="{00000000-0006-0000-0100-000003000000}">
      <text>
        <r>
          <rPr>
            <sz val="10"/>
            <rFont val="Arial"/>
            <family val="2"/>
          </rPr>
          <t>Unpaid customer balances and balance of Other debtors account and any sub accounts.</t>
        </r>
      </text>
    </comment>
    <comment ref="A25" authorId="0" shapeId="0" xr:uid="{00000000-0006-0000-0100-000004000000}">
      <text>
        <r>
          <rPr>
            <sz val="10"/>
            <rFont val="Arial"/>
            <family val="2"/>
          </rPr>
          <t>Net book value of Tangible fixed assets excluding type "investment", listed per asset category.</t>
        </r>
      </text>
    </comment>
    <comment ref="A31" authorId="0" shapeId="0" xr:uid="{00000000-0006-0000-0100-000005000000}">
      <text>
        <r>
          <rPr>
            <sz val="10"/>
            <rFont val="Arial"/>
            <family val="2"/>
          </rPr>
          <t>Unpaid supplier balances and balance of Other creditors account and any sub accounts.</t>
        </r>
      </text>
    </comment>
    <comment ref="A37" authorId="0" shapeId="0" xr:uid="{00000000-0006-0000-0100-000006000000}">
      <text>
        <r>
          <rPr>
            <sz val="10"/>
            <rFont val="Arial"/>
            <family val="2"/>
          </rPr>
          <t>You will need to populate this yourself as it is not drawn from the accounts.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14" authorId="0" shapeId="0" xr:uid="{00000000-0006-0000-0300-000001000000}">
      <text>
        <r>
          <rPr>
            <sz val="10"/>
            <rFont val="Arial"/>
            <family val="2"/>
            <charset val="1"/>
          </rPr>
          <t>To appear here, relevant cash transactions must flow through "Disposal of fixed assets" standard account or any sub accounts.</t>
        </r>
      </text>
    </comment>
    <comment ref="A15" authorId="0" shapeId="0" xr:uid="{00000000-0006-0000-0300-000002000000}">
      <text>
        <r>
          <rPr>
            <sz val="10"/>
            <rFont val="Arial"/>
            <family val="2"/>
            <charset val="1"/>
          </rPr>
          <t>To appear here, relevant cash transactions must flow through either Current Assets Short Term Investments or Fixed Assets Long Term Investments. "Other Investments" standard account is available</t>
        </r>
      </text>
    </comment>
    <comment ref="A16" authorId="0" shapeId="0" xr:uid="{00000000-0006-0000-0300-000003000000}">
      <text>
        <r>
          <rPr>
            <sz val="10"/>
            <rFont val="Arial"/>
            <family val="2"/>
          </rPr>
          <t>Additions to accounts of account type Liability - Short Term Loans or Liability - Long Term Loans</t>
        </r>
      </text>
    </comment>
    <comment ref="A17" authorId="0" shapeId="0" xr:uid="{00000000-0006-0000-0300-000004000000}">
      <text>
        <r>
          <rPr>
            <sz val="10"/>
            <rFont val="Arial"/>
            <family val="2"/>
          </rPr>
          <t>Reductions in the Current Assets – Debtors account Loans Made, and any sub accounts.</t>
        </r>
      </text>
    </comment>
    <comment ref="A29" authorId="0" shapeId="0" xr:uid="{00000000-0006-0000-0300-000005000000}">
      <text>
        <r>
          <rPr>
            <sz val="10"/>
            <rFont val="Arial"/>
            <family val="2"/>
            <charset val="1"/>
          </rPr>
          <t>To appear here, relevant cash transactions must flow through "Addition of Assets" standard account or any sub accounts.</t>
        </r>
      </text>
    </comment>
    <comment ref="A30" authorId="0" shapeId="0" xr:uid="{00000000-0006-0000-0300-000006000000}">
      <text>
        <r>
          <rPr>
            <sz val="10"/>
            <rFont val="Arial"/>
            <family val="2"/>
            <charset val="1"/>
          </rPr>
          <t>To appear here, relevant cash transactions must flow through either Current Assets Short Term Investments or Fixed Assets Long Term Investments. "Other Investments" standard account is available</t>
        </r>
      </text>
    </comment>
    <comment ref="A31" authorId="0" shapeId="0" xr:uid="{00000000-0006-0000-0300-000007000000}">
      <text>
        <r>
          <rPr>
            <sz val="10"/>
            <rFont val="Arial"/>
            <family val="2"/>
          </rPr>
          <t>Additions to the Current Assets – Debtors account Loans Made, and any sub accounts.</t>
        </r>
      </text>
    </comment>
    <comment ref="A32" authorId="0" shapeId="0" xr:uid="{00000000-0006-0000-0300-000008000000}">
      <text>
        <r>
          <rPr>
            <sz val="10"/>
            <rFont val="Arial"/>
            <family val="2"/>
          </rPr>
          <t>Reductions in accounts of account type Liability - Short Term Loans or Liability - Long Term Loans</t>
        </r>
      </text>
    </comment>
    <comment ref="A44" authorId="0" shapeId="0" xr:uid="{00000000-0006-0000-0300-000009000000}">
      <text>
        <r>
          <rPr>
            <sz val="10"/>
            <rFont val="Arial"/>
            <family val="2"/>
          </rPr>
          <t>Fund info sourced from description field of fund.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12" authorId="0" shapeId="0" xr:uid="{00000000-0006-0000-0400-000001000000}">
      <text>
        <r>
          <rPr>
            <sz val="10"/>
            <rFont val="Arial"/>
            <family val="2"/>
            <charset val="1"/>
          </rPr>
          <t>To appear here, relevant cash transactions must flow through "Disposal of fixed assets" standard account or any sub accounts.</t>
        </r>
      </text>
    </comment>
    <comment ref="A13" authorId="0" shapeId="0" xr:uid="{00000000-0006-0000-0400-000002000000}">
      <text>
        <r>
          <rPr>
            <sz val="10"/>
            <rFont val="Arial"/>
            <family val="2"/>
            <charset val="1"/>
          </rPr>
          <t>To appear here, relevant cash transactions must flow through either Current Assets Short Term Investments or Fixed Assets Long Term Investments. "Other Investments" standard account is available</t>
        </r>
      </text>
    </comment>
    <comment ref="A14" authorId="0" shapeId="0" xr:uid="{00000000-0006-0000-0400-000003000000}">
      <text>
        <r>
          <rPr>
            <sz val="10"/>
            <rFont val="Arial"/>
            <family val="2"/>
          </rPr>
          <t>Additions to accounts of account type Liability - Short Term Loans or Liability - Long Term Loans</t>
        </r>
      </text>
    </comment>
    <comment ref="A15" authorId="0" shapeId="0" xr:uid="{00000000-0006-0000-0400-000004000000}">
      <text>
        <r>
          <rPr>
            <sz val="10"/>
            <rFont val="Arial"/>
            <family val="2"/>
          </rPr>
          <t>Reductions in the Current Assets – Debtors account Loans Made, and any sub accounts.</t>
        </r>
      </text>
    </comment>
    <comment ref="A27" authorId="0" shapeId="0" xr:uid="{00000000-0006-0000-0400-000005000000}">
      <text>
        <r>
          <rPr>
            <sz val="10"/>
            <rFont val="Arial"/>
            <family val="2"/>
            <charset val="1"/>
          </rPr>
          <t>To appear here, relevant cash transactions must flow through "Addition of Assets" standard account or any sub accounts.</t>
        </r>
      </text>
    </comment>
    <comment ref="A28" authorId="0" shapeId="0" xr:uid="{00000000-0006-0000-0400-000006000000}">
      <text>
        <r>
          <rPr>
            <sz val="10"/>
            <rFont val="Arial"/>
            <family val="2"/>
            <charset val="1"/>
          </rPr>
          <t>To appear here, relevant cash transactions must flow through either Current Assets Short Term Investments or Fixed Assets Long Term Investments. "Other Investments" standard account is available</t>
        </r>
      </text>
    </comment>
    <comment ref="A29" authorId="0" shapeId="0" xr:uid="{00000000-0006-0000-0400-000007000000}">
      <text>
        <r>
          <rPr>
            <sz val="10"/>
            <rFont val="Arial"/>
            <family val="2"/>
          </rPr>
          <t>Additions to the Current Assets – Debtors account Loans Made, and any sub accounts.</t>
        </r>
      </text>
    </comment>
    <comment ref="A30" authorId="0" shapeId="0" xr:uid="{00000000-0006-0000-0400-000008000000}">
      <text>
        <r>
          <rPr>
            <sz val="10"/>
            <rFont val="Arial"/>
            <family val="2"/>
          </rPr>
          <t>Reductions in accounts of account type Liability - Short Term Loans or Liability - Long Term Loans</t>
        </r>
      </text>
    </comment>
    <comment ref="A42" authorId="0" shapeId="0" xr:uid="{00000000-0006-0000-0400-000009000000}">
      <text>
        <r>
          <rPr>
            <sz val="10"/>
            <rFont val="Arial"/>
            <family val="2"/>
          </rPr>
          <t>Fund info sourced from description field of fund.</t>
        </r>
      </text>
    </comment>
  </commentList>
</comments>
</file>

<file path=xl/sharedStrings.xml><?xml version="1.0" encoding="utf-8"?>
<sst xmlns="http://schemas.openxmlformats.org/spreadsheetml/2006/main" count="236" uniqueCount="149">
  <si>
    <t>Charity name</t>
  </si>
  <si>
    <t>Charity No.</t>
  </si>
  <si>
    <t>Receipts &amp; Payments Accounts</t>
  </si>
  <si>
    <t>From</t>
  </si>
  <si>
    <t>Period start date</t>
  </si>
  <si>
    <t>to</t>
  </si>
  <si>
    <t>Period end date</t>
  </si>
  <si>
    <t>Section A Statement of Receipts &amp; Payments</t>
  </si>
  <si>
    <t>Unrestricted funds</t>
  </si>
  <si>
    <t>Restricted funds</t>
  </si>
  <si>
    <t xml:space="preserve">Expendable endowment funds </t>
  </si>
  <si>
    <t>Permanent endowment funds</t>
  </si>
  <si>
    <t>Total funds current period</t>
  </si>
  <si>
    <t xml:space="preserve">Total funds last period </t>
  </si>
  <si>
    <t>to nearest £</t>
  </si>
  <si>
    <t xml:space="preserve">A1 Receipts </t>
  </si>
  <si>
    <t xml:space="preserve">A1 Sub total </t>
  </si>
  <si>
    <t>A2 Receipts from asset &amp; investment sales</t>
  </si>
  <si>
    <t>Proceeds from sale of fixed assets</t>
  </si>
  <si>
    <t>Proceeds from sale of investments</t>
  </si>
  <si>
    <t>Loans taken out</t>
  </si>
  <si>
    <t>Loan repayments received</t>
  </si>
  <si>
    <t xml:space="preserve">A2 Sub total </t>
  </si>
  <si>
    <t xml:space="preserve">Total receipts </t>
  </si>
  <si>
    <t>A3 Payments</t>
  </si>
  <si>
    <t xml:space="preserve">A3 Sub total </t>
  </si>
  <si>
    <t>A4 Payments relating to asset and investment movements</t>
  </si>
  <si>
    <t>Purchases of fixed assets</t>
  </si>
  <si>
    <t>Purchase of investments</t>
  </si>
  <si>
    <t>Loans made</t>
  </si>
  <si>
    <t>Loan repayments</t>
  </si>
  <si>
    <t xml:space="preserve">A4 Sub total </t>
  </si>
  <si>
    <t xml:space="preserve">Total payments </t>
  </si>
  <si>
    <t xml:space="preserve">Net receipts/(payments) </t>
  </si>
  <si>
    <t>A5 Transfers to/(from) funds</t>
  </si>
  <si>
    <t xml:space="preserve">Surplus/(deficit) for year </t>
  </si>
  <si>
    <t xml:space="preserve">A6 Cash funds last year end </t>
  </si>
  <si>
    <t xml:space="preserve">Cash funds this year end </t>
  </si>
  <si>
    <t>Section B Statement of Balances</t>
  </si>
  <si>
    <t>Categories</t>
  </si>
  <si>
    <t xml:space="preserve">Details </t>
  </si>
  <si>
    <t xml:space="preserve">Unrestricted funds </t>
  </si>
  <si>
    <t xml:space="preserve">Restricted funds </t>
  </si>
  <si>
    <t xml:space="preserve">Permanent endowment funds </t>
  </si>
  <si>
    <t>Total current period</t>
  </si>
  <si>
    <t xml:space="preserve">Total last period </t>
  </si>
  <si>
    <t>B1 Cash funds</t>
  </si>
  <si>
    <t>Cash and bank balances at start of year</t>
  </si>
  <si>
    <t>Surplus / (deficit) shown on receipts and payments account</t>
  </si>
  <si>
    <t>Derived cash balances at year end</t>
  </si>
  <si>
    <t>Cash/bank balances at year end</t>
  </si>
  <si>
    <t>Details</t>
  </si>
  <si>
    <t>Fund to which asset belongs</t>
  </si>
  <si>
    <t>Market valuation</t>
  </si>
  <si>
    <t>Last year</t>
  </si>
  <si>
    <t>B2 Investments</t>
  </si>
  <si>
    <t xml:space="preserve">Total </t>
  </si>
  <si>
    <t>Current value (if available)</t>
  </si>
  <si>
    <t>B3 Other assets</t>
  </si>
  <si>
    <t>Total</t>
  </si>
  <si>
    <t>B4 Assets retained for the charity’s own use</t>
  </si>
  <si>
    <t>Fund to which liability relates</t>
  </si>
  <si>
    <t>Amount due</t>
  </si>
  <si>
    <t>B5 Liabilities</t>
  </si>
  <si>
    <t>Amount due (estimate)</t>
  </si>
  <si>
    <t>B6 Contingent liabilities</t>
  </si>
  <si>
    <r>
      <rPr>
        <b/>
        <sz val="10"/>
        <rFont val="Arial"/>
        <family val="2"/>
        <charset val="1"/>
      </rPr>
      <t>Signed by one or two trustees on behalf of all the trustees</t>
    </r>
    <r>
      <rPr>
        <b/>
        <sz val="10"/>
        <color rgb="FF00FF00"/>
        <rFont val="Arial"/>
        <family val="2"/>
        <charset val="1"/>
      </rPr>
      <t xml:space="preserve"> </t>
    </r>
  </si>
  <si>
    <t>Signature</t>
  </si>
  <si>
    <t>Print Name</t>
  </si>
  <si>
    <t>Date of approval</t>
  </si>
  <si>
    <t xml:space="preserve">Section C Notes to the Accounts </t>
  </si>
  <si>
    <t>Type of activity or project supported</t>
  </si>
  <si>
    <t>Individual / institution</t>
  </si>
  <si>
    <t xml:space="preserve">Number of grants made </t>
  </si>
  <si>
    <t>£</t>
  </si>
  <si>
    <t>C2 Grants</t>
  </si>
  <si>
    <t>C3a Trustee remuneration</t>
  </si>
  <si>
    <t>If no remuneration was paid during the period to any charity trustee or person connected to a trustee cross this box (otherwise complete section 3b)</t>
  </si>
  <si>
    <t>Authority under which paid</t>
  </si>
  <si>
    <t>C3b Trustee remuneration - details</t>
  </si>
  <si>
    <t>C4a Trustee expenses</t>
  </si>
  <si>
    <t>If no expenses were paid to any charity trustee during the period then cross this box (otherwise complete section 4b)</t>
  </si>
  <si>
    <t xml:space="preserve">Number of trustees </t>
  </si>
  <si>
    <t>C4b Trustee expenses - details</t>
  </si>
  <si>
    <t>Nature of relationship</t>
  </si>
  <si>
    <t>Nature of transaction</t>
  </si>
  <si>
    <t>Transaction amount (£)</t>
  </si>
  <si>
    <t>Balance outstanding at period end (£)</t>
  </si>
  <si>
    <t>C5 Transactions with trustees and connected persons</t>
  </si>
  <si>
    <t>C6 Other information</t>
  </si>
  <si>
    <t>5  Breakdown of unrestricted funds</t>
  </si>
  <si>
    <t xml:space="preserve">Total unrestricted funds </t>
  </si>
  <si>
    <t xml:space="preserve">Total unrestricted funds last period </t>
  </si>
  <si>
    <t xml:space="preserve">Receipts  </t>
  </si>
  <si>
    <t xml:space="preserve">Sub total </t>
  </si>
  <si>
    <t>Receipts from asset &amp; investment sales</t>
  </si>
  <si>
    <t>Payments</t>
  </si>
  <si>
    <t>Payments relating to asset and investment movements</t>
  </si>
  <si>
    <t xml:space="preserve"> Sub total</t>
  </si>
  <si>
    <t>Total payments</t>
  </si>
  <si>
    <t>Net receipts / (payments)</t>
  </si>
  <si>
    <t xml:space="preserve">Transfers to / (from) funds </t>
  </si>
  <si>
    <t>Surplus / (deficit) for year</t>
  </si>
  <si>
    <t xml:space="preserve">Nature and purpose of funds </t>
  </si>
  <si>
    <t>6  Breakdown of restricted funds</t>
  </si>
  <si>
    <t xml:space="preserve">Total restricted funds </t>
  </si>
  <si>
    <t xml:space="preserve">Total restricted funds last period </t>
  </si>
  <si>
    <t>Respective responsibilities of the Trustee’s and the examiner</t>
  </si>
  <si>
    <t>The charity’s trustees consider that an audit is not required for this year under section 144(2) of the Charities Act 2011 (the 2011 Act) and that an independent examination is needed.</t>
  </si>
  <si>
    <t>It is my responsibility to</t>
  </si>
  <si>
    <t xml:space="preserve"> - </t>
  </si>
  <si>
    <t>examine the accounts under section 145 of the 2011 Act;</t>
  </si>
  <si>
    <t>follow the procedures laid down in the general directions given by the Charity Commissioners section 145(5)(b) of the 2011Act; and</t>
  </si>
  <si>
    <t>state whether particular matters have come to my attention.</t>
  </si>
  <si>
    <t>Basis of Independent Examiner’s Statement</t>
  </si>
  <si>
    <t>My remote examination was carried out in accordance with the General Directions given by the Charity Commission. An examination includes a review of the accounting records kept by the charity and a comparison of the accounts presented with those records. It also includes consideration of any unusual items or disclosures in the accounts, and seeking explanations from you, as trustees, concerning such matters. The procedures undertaken do not provide all the evidence that would be required in an audit and consequently no opinion is given as to whether the accounts present a “true and fair view” and the report is limited to those matters set out in the statement below.</t>
  </si>
  <si>
    <t>Independent examiner’s statement</t>
  </si>
  <si>
    <t>In connection with my examination no matter has come to my attention:</t>
  </si>
  <si>
    <t>1.</t>
  </si>
  <si>
    <t>which gives me reasonable cause to believe that in any material respect the requirements:</t>
  </si>
  <si>
    <t>to keep accounting records in accordance with section 130 of the 2011 Act; and</t>
  </si>
  <si>
    <t>to prepare accounts which accord with the accounting records and comply with the requirements of the 2011 Act and Regulations have not been met; or</t>
  </si>
  <si>
    <t>2.</t>
  </si>
  <si>
    <t>to which, in my opinion, attention should be drawn in order to enable a proper understanding of the accounts to be reached.</t>
  </si>
  <si>
    <t>Signed</t>
  </si>
  <si>
    <t>Dated</t>
  </si>
  <si>
    <t>East Neuk of Fife Preservation Society (SCIO)</t>
  </si>
  <si>
    <t>SC051336</t>
  </si>
  <si>
    <t>1/1/2025</t>
  </si>
  <si>
    <t>31/12/2025</t>
  </si>
  <si>
    <t>Charitable Activities</t>
  </si>
  <si>
    <t>Donations and Legacies</t>
  </si>
  <si>
    <t>Investment Asset Gain</t>
  </si>
  <si>
    <t>Industrial Building</t>
  </si>
  <si>
    <t>General Fund</t>
  </si>
  <si>
    <t>Other Investments</t>
  </si>
  <si>
    <t>Scottish Widows</t>
  </si>
  <si>
    <t>Unrestricted Asset Fund</t>
  </si>
  <si>
    <t xml:space="preserve">General Fund: 
Scottish Widows: Savings Account
Unrestricted Asset Fund: Charity Office 
</t>
  </si>
  <si>
    <t>. . Charity Management &amp; Administration</t>
  </si>
  <si>
    <t>. . Donations</t>
  </si>
  <si>
    <t>. . Gift Aid Claimed</t>
  </si>
  <si>
    <t>Pittenweem Boards</t>
  </si>
  <si>
    <t>Pittenweem Parish Church</t>
  </si>
  <si>
    <t>St Monans Auld Kirk Enterprises Ltd</t>
  </si>
  <si>
    <t xml:space="preserve">Pittenweem Boards: 
Pittenweem Parish Church: 
St Monans Auld Kirk Enterprises Ltd: 
</t>
  </si>
  <si>
    <t>Independent examiner’s report to the Trustee’s of East Neuk of Fife Preservation Society (SCIO)</t>
  </si>
  <si>
    <t>I report on the accounts of the trust for the year ended 31/12/2025</t>
  </si>
  <si>
    <t xml:space="preserve">Martin Gorrie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</si>
</sst>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_-;_-@_-"/>
    <numFmt numFmtId="165" formatCode="_-* #,##0_-;\-* #,##0_-;_-* \-_-;_-@_-"/>
    <numFmt numFmtId="166" formatCode="d\-mmm\-yyyy"/>
    <numFmt numFmtId="167" formatCode="#,##0_)_-;\(#,##0\)_-;_-* \-??_-;_-@_-"/>
    <numFmt numFmtId="168" formatCode="* #,##0_-;\(* #,##0\)_-;_-* \-??_-;_-@_-"/>
    <numFmt numFmtId="169" formatCode="_-* #,##0_-;\-* #,##0_-;_-* \-??_-;_-@_-"/>
    <numFmt numFmtId="170" formatCode="[$-809]dd\ mmmm\ yyyy;@"/>
  </numFmts>
  <fonts count="31" x14ac:knownFonts="1">
    <font>
      <sz val="10"/>
      <name val="Arial"/>
      <charset val="1"/>
    </font>
    <font>
      <sz val="10"/>
      <name val="Arial"/>
      <family val="2"/>
      <charset val="1"/>
    </font>
    <font>
      <sz val="10"/>
      <color rgb="FFC0C0C0"/>
      <name val="Arial"/>
      <family val="2"/>
      <charset val="1"/>
    </font>
    <font>
      <b/>
      <sz val="16"/>
      <name val="Arial"/>
      <family val="2"/>
      <charset val="1"/>
    </font>
    <font>
      <b/>
      <sz val="12"/>
      <name val="Arial"/>
      <family val="2"/>
      <charset val="1"/>
    </font>
    <font>
      <b/>
      <sz val="18"/>
      <name val="Arial"/>
      <family val="2"/>
      <charset val="1"/>
    </font>
    <font>
      <b/>
      <sz val="11"/>
      <name val="Arial"/>
      <family val="2"/>
      <charset val="1"/>
    </font>
    <font>
      <b/>
      <sz val="16"/>
      <color rgb="FFFFFFFF"/>
      <name val="Arial"/>
      <family val="2"/>
      <charset val="1"/>
    </font>
    <font>
      <b/>
      <sz val="11"/>
      <color rgb="FF969696"/>
      <name val="Arial"/>
      <family val="2"/>
      <charset val="1"/>
    </font>
    <font>
      <b/>
      <sz val="9"/>
      <name val="Arial"/>
      <family val="2"/>
      <charset val="1"/>
    </font>
    <font>
      <sz val="9"/>
      <name val="Arial"/>
      <family val="2"/>
      <charset val="1"/>
    </font>
    <font>
      <b/>
      <sz val="8"/>
      <color rgb="FF0000FF"/>
      <name val="Arial"/>
      <family val="2"/>
      <charset val="1"/>
    </font>
    <font>
      <sz val="8"/>
      <name val="Arial"/>
      <family val="2"/>
      <charset val="1"/>
    </font>
    <font>
      <sz val="11"/>
      <name val="Arial"/>
      <family val="2"/>
      <charset val="1"/>
    </font>
    <font>
      <b/>
      <i/>
      <sz val="12"/>
      <name val="Arial"/>
      <family val="2"/>
      <charset val="1"/>
    </font>
    <font>
      <sz val="11"/>
      <name val="Arial"/>
      <family val="2"/>
    </font>
    <font>
      <b/>
      <sz val="8"/>
      <name val="Arial"/>
      <family val="2"/>
      <charset val="1"/>
    </font>
    <font>
      <b/>
      <sz val="10"/>
      <name val="Arial"/>
      <family val="2"/>
      <charset val="1"/>
    </font>
    <font>
      <sz val="10"/>
      <name val="Arial"/>
      <family val="2"/>
    </font>
    <font>
      <sz val="10"/>
      <color rgb="FFC9211E"/>
      <name val="Arial"/>
      <family val="2"/>
      <charset val="1"/>
    </font>
    <font>
      <i/>
      <sz val="10"/>
      <name val="Arial"/>
      <family val="2"/>
      <charset val="1"/>
    </font>
    <font>
      <b/>
      <sz val="11"/>
      <color rgb="FF808080"/>
      <name val="Arial"/>
      <family val="2"/>
      <charset val="1"/>
    </font>
    <font>
      <b/>
      <i/>
      <sz val="9"/>
      <name val="Arial"/>
      <family val="2"/>
      <charset val="1"/>
    </font>
    <font>
      <i/>
      <sz val="9"/>
      <name val="Arial"/>
      <family val="2"/>
      <charset val="1"/>
    </font>
    <font>
      <sz val="12"/>
      <name val="Arial"/>
      <family val="2"/>
      <charset val="1"/>
    </font>
    <font>
      <b/>
      <sz val="10"/>
      <color rgb="FF00FF00"/>
      <name val="Arial"/>
      <family val="2"/>
      <charset val="1"/>
    </font>
    <font>
      <sz val="10"/>
      <color rgb="FF808080"/>
      <name val="Arial"/>
      <family val="2"/>
      <charset val="1"/>
    </font>
    <font>
      <sz val="11"/>
      <name val="Arial"/>
      <charset val="1"/>
    </font>
    <font>
      <u/>
      <sz val="10"/>
      <name val="Arial"/>
      <charset val="1"/>
    </font>
    <font>
      <sz val="10"/>
      <name val="Arial"/>
      <charset val="1"/>
    </font>
    <font>
      <b/>
      <sz val="16"/>
      <name val="Rastanty Cortez"/>
      <family val="34"/>
    </font>
  </fonts>
  <fills count="5">
    <fill>
      <patternFill patternType="none"/>
    </fill>
    <fill>
      <patternFill patternType="gray125"/>
    </fill>
    <fill>
      <patternFill patternType="solid">
        <fgColor rgb="FF000000"/>
        <bgColor rgb="FF003300"/>
      </patternFill>
    </fill>
    <fill>
      <patternFill patternType="solid">
        <fgColor rgb="FFDEE7E5"/>
        <bgColor rgb="FFCCFFFF"/>
      </patternFill>
    </fill>
    <fill>
      <patternFill patternType="solid">
        <fgColor rgb="FFFFFFFF"/>
        <bgColor rgb="FFFFFFCC"/>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medium">
        <color auto="1"/>
      </left>
      <right style="medium">
        <color auto="1"/>
      </right>
      <top/>
      <bottom style="thick">
        <color auto="1"/>
      </bottom>
      <diagonal/>
    </border>
    <border>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thin">
        <color auto="1"/>
      </top>
      <bottom style="thick">
        <color auto="1"/>
      </bottom>
      <diagonal/>
    </border>
    <border>
      <left style="medium">
        <color auto="1"/>
      </left>
      <right style="medium">
        <color auto="1"/>
      </right>
      <top/>
      <bottom/>
      <diagonal/>
    </border>
    <border>
      <left style="medium">
        <color auto="1"/>
      </left>
      <right style="medium">
        <color auto="1"/>
      </right>
      <top/>
      <bottom style="thin">
        <color auto="1"/>
      </bottom>
      <diagonal/>
    </border>
    <border>
      <left/>
      <right/>
      <top style="thick">
        <color auto="1"/>
      </top>
      <bottom/>
      <diagonal/>
    </border>
    <border>
      <left style="thin">
        <color auto="1"/>
      </left>
      <right style="thin">
        <color auto="1"/>
      </right>
      <top style="thin">
        <color auto="1"/>
      </top>
      <bottom style="thick">
        <color auto="1"/>
      </bottom>
      <diagonal/>
    </border>
    <border>
      <left/>
      <right/>
      <top style="thin">
        <color auto="1"/>
      </top>
      <bottom style="thin">
        <color auto="1"/>
      </bottom>
      <diagonal/>
    </border>
    <border>
      <left style="medium">
        <color auto="1"/>
      </left>
      <right style="medium">
        <color auto="1"/>
      </right>
      <top style="thick">
        <color auto="1"/>
      </top>
      <bottom style="thick">
        <color auto="1"/>
      </bottom>
      <diagonal/>
    </border>
    <border>
      <left style="medium">
        <color auto="1"/>
      </left>
      <right style="medium">
        <color auto="1"/>
      </right>
      <top style="thick">
        <color auto="1"/>
      </top>
      <bottom style="medium">
        <color auto="1"/>
      </bottom>
      <diagonal/>
    </border>
    <border>
      <left style="medium">
        <color auto="1"/>
      </left>
      <right style="medium">
        <color auto="1"/>
      </right>
      <top style="medium">
        <color auto="1"/>
      </top>
      <bottom style="thick">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ck">
        <color auto="1"/>
      </top>
      <bottom/>
      <diagonal/>
    </border>
    <border>
      <left/>
      <right style="thin">
        <color auto="1"/>
      </right>
      <top/>
      <bottom/>
      <diagonal/>
    </border>
    <border>
      <left/>
      <right/>
      <top style="thin">
        <color auto="1"/>
      </top>
      <bottom/>
      <diagonal/>
    </border>
    <border>
      <left style="medium">
        <color auto="1"/>
      </left>
      <right/>
      <top/>
      <bottom/>
      <diagonal/>
    </border>
    <border>
      <left/>
      <right/>
      <top/>
      <bottom style="dashed">
        <color auto="1"/>
      </bottom>
      <diagonal/>
    </border>
    <border>
      <left/>
      <right/>
      <top/>
      <bottom style="thin">
        <color auto="1"/>
      </bottom>
      <diagonal/>
    </border>
    <border>
      <left style="thin">
        <color auto="1"/>
      </left>
      <right style="thin">
        <color auto="1"/>
      </right>
      <top style="thin">
        <color auto="1"/>
      </top>
      <bottom/>
      <diagonal/>
    </border>
  </borders>
  <cellStyleXfs count="2">
    <xf numFmtId="0" fontId="0" fillId="0" borderId="0"/>
    <xf numFmtId="164" fontId="29" fillId="0" borderId="0" applyBorder="0" applyProtection="0"/>
  </cellStyleXfs>
  <cellXfs count="232">
    <xf numFmtId="0" fontId="0" fillId="0" borderId="0" xfId="0"/>
    <xf numFmtId="0" fontId="1" fillId="0" borderId="0" xfId="0" applyFont="1" applyAlignment="1" applyProtection="1">
      <protection locked="0"/>
    </xf>
    <xf numFmtId="165" fontId="1" fillId="0" borderId="0" xfId="1" applyNumberFormat="1" applyFont="1" applyBorder="1" applyAlignment="1" applyProtection="1">
      <protection locked="0"/>
    </xf>
    <xf numFmtId="0" fontId="0" fillId="0" borderId="0" xfId="0" applyAlignment="1" applyProtection="1"/>
    <xf numFmtId="0" fontId="2" fillId="0" borderId="0" xfId="0" applyFont="1" applyAlignment="1" applyProtection="1">
      <alignment horizontal="center" vertical="top" wrapText="1"/>
      <protection locked="0"/>
    </xf>
    <xf numFmtId="0" fontId="1" fillId="0" borderId="0" xfId="0" applyFont="1" applyAlignment="1" applyProtection="1"/>
    <xf numFmtId="0" fontId="3"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vertical="center" wrapText="1"/>
      <protection locked="0"/>
    </xf>
    <xf numFmtId="0" fontId="8" fillId="0" borderId="0" xfId="0" applyFont="1" applyAlignment="1" applyProtection="1">
      <alignment horizontal="center" vertical="center" wrapText="1"/>
      <protection locked="0"/>
    </xf>
    <xf numFmtId="165" fontId="6" fillId="0" borderId="0" xfId="1" applyNumberFormat="1"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0" xfId="0" applyFont="1" applyAlignment="1" applyProtection="1">
      <alignment wrapText="1"/>
      <protection locked="0"/>
    </xf>
    <xf numFmtId="0" fontId="6" fillId="0" borderId="0" xfId="0" applyFont="1" applyAlignment="1" applyProtection="1">
      <alignment horizontal="right"/>
      <protection locked="0"/>
    </xf>
    <xf numFmtId="165" fontId="9" fillId="0" borderId="0" xfId="1" applyNumberFormat="1"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6" fillId="0" borderId="0" xfId="0" applyFont="1" applyAlignment="1" applyProtection="1">
      <alignment horizontal="left"/>
      <protection locked="0"/>
    </xf>
    <xf numFmtId="165" fontId="11" fillId="0" borderId="0" xfId="1" applyNumberFormat="1" applyFont="1" applyBorder="1" applyAlignment="1" applyProtection="1">
      <alignment horizontal="right" vertical="center" wrapText="1"/>
      <protection locked="0"/>
    </xf>
    <xf numFmtId="0" fontId="12" fillId="0" borderId="0" xfId="0" applyFont="1" applyAlignment="1" applyProtection="1">
      <alignment vertical="center" wrapText="1"/>
      <protection locked="0"/>
    </xf>
    <xf numFmtId="0" fontId="12" fillId="0" borderId="0" xfId="0" applyFont="1" applyAlignment="1" applyProtection="1">
      <alignment wrapText="1"/>
      <protection locked="0"/>
    </xf>
    <xf numFmtId="0" fontId="13" fillId="0" borderId="1" xfId="0" applyFont="1" applyBorder="1" applyAlignment="1" applyProtection="1">
      <alignment horizontal="left" wrapText="1"/>
      <protection locked="0"/>
    </xf>
    <xf numFmtId="165" fontId="6" fillId="0" borderId="1" xfId="1" applyNumberFormat="1" applyFont="1" applyBorder="1" applyAlignment="1" applyProtection="1">
      <alignment wrapText="1"/>
      <protection locked="0"/>
    </xf>
    <xf numFmtId="165" fontId="6" fillId="0" borderId="0" xfId="1" applyNumberFormat="1" applyFont="1" applyBorder="1" applyAlignment="1" applyProtection="1">
      <alignment wrapText="1"/>
      <protection locked="0"/>
    </xf>
    <xf numFmtId="165" fontId="6" fillId="3" borderId="1" xfId="1" applyNumberFormat="1" applyFont="1" applyFill="1" applyBorder="1" applyAlignment="1" applyProtection="1">
      <alignment wrapText="1"/>
    </xf>
    <xf numFmtId="165" fontId="13" fillId="0" borderId="0" xfId="0" applyNumberFormat="1" applyFont="1" applyAlignment="1" applyProtection="1">
      <alignment wrapText="1"/>
      <protection locked="0"/>
    </xf>
    <xf numFmtId="0" fontId="14" fillId="0" borderId="0" xfId="0" applyFont="1" applyAlignment="1" applyProtection="1">
      <alignment horizontal="right" wrapText="1"/>
      <protection locked="0"/>
    </xf>
    <xf numFmtId="165" fontId="6" fillId="3" borderId="4" xfId="1" applyNumberFormat="1" applyFont="1" applyFill="1" applyBorder="1" applyAlignment="1" applyProtection="1">
      <alignment wrapText="1"/>
    </xf>
    <xf numFmtId="165" fontId="6" fillId="0" borderId="5" xfId="1" applyNumberFormat="1" applyFont="1" applyBorder="1" applyAlignment="1" applyProtection="1">
      <alignment wrapText="1"/>
      <protection locked="0"/>
    </xf>
    <xf numFmtId="165" fontId="6" fillId="3" borderId="6" xfId="1" applyNumberFormat="1" applyFont="1" applyFill="1" applyBorder="1" applyAlignment="1" applyProtection="1">
      <alignment wrapText="1"/>
    </xf>
    <xf numFmtId="0" fontId="10" fillId="0" borderId="0" xfId="0" applyFont="1" applyAlignment="1" applyProtection="1">
      <alignment wrapText="1"/>
      <protection locked="0"/>
    </xf>
    <xf numFmtId="165" fontId="10" fillId="0" borderId="0" xfId="1" applyNumberFormat="1" applyFont="1" applyBorder="1" applyAlignment="1" applyProtection="1">
      <alignment wrapText="1"/>
      <protection locked="0"/>
    </xf>
    <xf numFmtId="165" fontId="10" fillId="0" borderId="0" xfId="0" applyNumberFormat="1" applyFont="1" applyAlignment="1" applyProtection="1">
      <alignment wrapText="1"/>
      <protection locked="0"/>
    </xf>
    <xf numFmtId="165" fontId="12" fillId="0" borderId="0" xfId="0" applyNumberFormat="1" applyFont="1" applyAlignment="1" applyProtection="1">
      <protection locked="0"/>
    </xf>
    <xf numFmtId="165" fontId="1" fillId="0" borderId="0" xfId="0" applyNumberFormat="1" applyFont="1" applyAlignment="1" applyProtection="1">
      <protection locked="0"/>
    </xf>
    <xf numFmtId="0" fontId="6" fillId="0" borderId="0" xfId="0" applyFont="1" applyAlignment="1" applyProtection="1">
      <alignment horizontal="left" wrapText="1"/>
      <protection locked="0"/>
    </xf>
    <xf numFmtId="165" fontId="11" fillId="0" borderId="0" xfId="1" applyNumberFormat="1" applyFont="1" applyBorder="1" applyAlignment="1" applyProtection="1">
      <alignment wrapText="1"/>
      <protection locked="0"/>
    </xf>
    <xf numFmtId="0" fontId="15" fillId="0" borderId="1" xfId="0" applyFont="1" applyBorder="1" applyAlignment="1" applyProtection="1">
      <alignment horizontal="left" wrapText="1"/>
      <protection locked="0"/>
    </xf>
    <xf numFmtId="0" fontId="12" fillId="0" borderId="0" xfId="0" applyFont="1" applyAlignment="1" applyProtection="1">
      <protection locked="0"/>
    </xf>
    <xf numFmtId="0" fontId="6" fillId="0" borderId="0" xfId="0" applyFont="1" applyAlignment="1" applyProtection="1">
      <alignment horizontal="right" wrapText="1"/>
      <protection locked="0"/>
    </xf>
    <xf numFmtId="165" fontId="13" fillId="0" borderId="0" xfId="1" applyNumberFormat="1" applyFont="1" applyBorder="1" applyAlignment="1" applyProtection="1">
      <alignment wrapText="1"/>
      <protection locked="0"/>
    </xf>
    <xf numFmtId="165" fontId="13" fillId="0" borderId="0" xfId="0" applyNumberFormat="1" applyFont="1" applyAlignment="1" applyProtection="1">
      <protection locked="0"/>
    </xf>
    <xf numFmtId="165" fontId="6" fillId="3" borderId="7" xfId="1" applyNumberFormat="1" applyFont="1" applyFill="1" applyBorder="1" applyAlignment="1" applyProtection="1">
      <alignment wrapText="1"/>
    </xf>
    <xf numFmtId="0" fontId="6" fillId="0" borderId="0" xfId="0" applyFont="1" applyAlignment="1" applyProtection="1">
      <alignment horizontal="left" vertical="top"/>
      <protection locked="0"/>
    </xf>
    <xf numFmtId="165" fontId="16" fillId="0" borderId="0" xfId="1" applyNumberFormat="1" applyFont="1" applyBorder="1" applyAlignment="1" applyProtection="1">
      <alignment wrapText="1"/>
      <protection locked="0"/>
    </xf>
    <xf numFmtId="165" fontId="12" fillId="0" borderId="0" xfId="0" applyNumberFormat="1" applyFont="1" applyAlignment="1" applyProtection="1">
      <alignment wrapText="1"/>
      <protection locked="0"/>
    </xf>
    <xf numFmtId="165" fontId="6" fillId="0" borderId="8" xfId="1" applyNumberFormat="1" applyFont="1" applyBorder="1" applyAlignment="1" applyProtection="1">
      <alignment wrapText="1"/>
      <protection locked="0"/>
    </xf>
    <xf numFmtId="165" fontId="6" fillId="3" borderId="9" xfId="1" applyNumberFormat="1" applyFont="1" applyFill="1" applyBorder="1" applyAlignment="1" applyProtection="1">
      <alignment wrapText="1"/>
    </xf>
    <xf numFmtId="0" fontId="1" fillId="0" borderId="0" xfId="0" applyFont="1" applyAlignment="1" applyProtection="1">
      <alignment horizontal="center" vertical="center"/>
      <protection locked="0"/>
    </xf>
    <xf numFmtId="165" fontId="12" fillId="0" borderId="0" xfId="1" applyNumberFormat="1" applyFont="1" applyBorder="1" applyAlignment="1" applyProtection="1">
      <protection locked="0"/>
    </xf>
    <xf numFmtId="165" fontId="12" fillId="0" borderId="10" xfId="0" applyNumberFormat="1" applyFont="1" applyBorder="1" applyAlignment="1" applyProtection="1">
      <protection locked="0"/>
    </xf>
    <xf numFmtId="165" fontId="6" fillId="0" borderId="11" xfId="1" applyNumberFormat="1" applyFont="1" applyBorder="1" applyAlignment="1" applyProtection="1">
      <alignment wrapText="1"/>
      <protection locked="0"/>
    </xf>
    <xf numFmtId="165" fontId="17" fillId="0" borderId="12" xfId="1" applyNumberFormat="1" applyFont="1" applyBorder="1" applyAlignment="1" applyProtection="1">
      <protection locked="0"/>
    </xf>
    <xf numFmtId="0" fontId="14" fillId="0" borderId="5" xfId="0" applyFont="1" applyBorder="1" applyAlignment="1" applyProtection="1">
      <alignment horizontal="right"/>
      <protection locked="0"/>
    </xf>
    <xf numFmtId="165" fontId="6" fillId="3" borderId="13" xfId="1" applyNumberFormat="1" applyFont="1" applyFill="1" applyBorder="1" applyAlignment="1" applyProtection="1">
      <alignment wrapText="1"/>
    </xf>
    <xf numFmtId="165" fontId="10" fillId="0" borderId="0" xfId="1" applyNumberFormat="1" applyFont="1" applyBorder="1" applyAlignment="1" applyProtection="1">
      <protection locked="0"/>
    </xf>
    <xf numFmtId="165" fontId="10" fillId="0" borderId="0" xfId="0" applyNumberFormat="1" applyFont="1" applyAlignment="1" applyProtection="1">
      <protection locked="0"/>
    </xf>
    <xf numFmtId="165" fontId="10" fillId="0" borderId="0" xfId="0" applyNumberFormat="1" applyFont="1" applyAlignment="1" applyProtection="1">
      <alignment vertical="top" wrapText="1"/>
      <protection locked="0"/>
    </xf>
    <xf numFmtId="0" fontId="14" fillId="0" borderId="0" xfId="0" applyFont="1" applyAlignment="1" applyProtection="1">
      <alignment horizontal="right"/>
      <protection locked="0"/>
    </xf>
    <xf numFmtId="167" fontId="6" fillId="3" borderId="14" xfId="1" applyNumberFormat="1" applyFont="1" applyFill="1" applyBorder="1" applyAlignment="1" applyProtection="1">
      <alignment horizontal="right" shrinkToFit="1"/>
    </xf>
    <xf numFmtId="165" fontId="6" fillId="0" borderId="0" xfId="1" applyNumberFormat="1" applyFont="1" applyBorder="1" applyAlignment="1" applyProtection="1">
      <alignment horizontal="right" wrapText="1"/>
      <protection locked="0"/>
    </xf>
    <xf numFmtId="167" fontId="6" fillId="3" borderId="15" xfId="1" applyNumberFormat="1" applyFont="1" applyFill="1" applyBorder="1" applyAlignment="1" applyProtection="1">
      <alignment horizontal="right" shrinkToFit="1"/>
    </xf>
    <xf numFmtId="165" fontId="13" fillId="0" borderId="0" xfId="0" applyNumberFormat="1" applyFont="1" applyAlignment="1" applyProtection="1">
      <alignment horizontal="right" vertical="top" wrapText="1"/>
      <protection locked="0"/>
    </xf>
    <xf numFmtId="0" fontId="13" fillId="0" borderId="0" xfId="0" applyFont="1" applyAlignment="1" applyProtection="1">
      <protection locked="0"/>
    </xf>
    <xf numFmtId="0" fontId="14" fillId="0" borderId="0" xfId="0" applyFont="1" applyAlignment="1" applyProtection="1">
      <alignment horizontal="right" vertical="top"/>
      <protection locked="0"/>
    </xf>
    <xf numFmtId="168" fontId="6" fillId="0" borderId="0" xfId="1" applyNumberFormat="1" applyFont="1" applyBorder="1" applyAlignment="1" applyProtection="1">
      <alignment horizontal="right" shrinkToFit="1"/>
    </xf>
    <xf numFmtId="0" fontId="4" fillId="0" borderId="0" xfId="0" applyFont="1" applyAlignment="1" applyProtection="1">
      <protection locked="0"/>
    </xf>
    <xf numFmtId="167" fontId="6" fillId="4" borderId="16" xfId="1" applyNumberFormat="1" applyFont="1" applyFill="1" applyBorder="1" applyAlignment="1" applyProtection="1">
      <alignment horizontal="right" shrinkToFit="1"/>
      <protection locked="0"/>
    </xf>
    <xf numFmtId="167" fontId="6" fillId="3" borderId="17" xfId="1" applyNumberFormat="1" applyFont="1" applyFill="1" applyBorder="1" applyAlignment="1" applyProtection="1">
      <alignment horizontal="right" shrinkToFit="1"/>
    </xf>
    <xf numFmtId="0" fontId="6" fillId="0" borderId="0" xfId="0" applyFont="1" applyAlignment="1" applyProtection="1">
      <alignment vertical="top"/>
      <protection locked="0"/>
    </xf>
    <xf numFmtId="168" fontId="6" fillId="0" borderId="0" xfId="1" applyNumberFormat="1" applyFont="1" applyBorder="1" applyAlignment="1" applyProtection="1">
      <alignment horizontal="right" shrinkToFit="1"/>
      <protection locked="0"/>
    </xf>
    <xf numFmtId="168" fontId="6" fillId="0" borderId="10" xfId="1" applyNumberFormat="1" applyFont="1" applyBorder="1" applyAlignment="1" applyProtection="1">
      <alignment horizontal="right" shrinkToFit="1"/>
    </xf>
    <xf numFmtId="167" fontId="6" fillId="3" borderId="13" xfId="1" applyNumberFormat="1" applyFont="1" applyFill="1" applyBorder="1" applyAlignment="1" applyProtection="1">
      <alignment horizontal="right" shrinkToFit="1"/>
    </xf>
    <xf numFmtId="0" fontId="6" fillId="0" borderId="0" xfId="0" applyFont="1" applyBorder="1" applyAlignment="1" applyProtection="1">
      <protection locked="0"/>
    </xf>
    <xf numFmtId="0" fontId="14" fillId="0" borderId="0" xfId="0" applyFont="1" applyBorder="1" applyAlignment="1" applyProtection="1">
      <alignment horizontal="right"/>
      <protection locked="0"/>
    </xf>
    <xf numFmtId="165" fontId="3" fillId="0" borderId="0" xfId="1" applyNumberFormat="1" applyFont="1" applyBorder="1" applyAlignment="1" applyProtection="1">
      <alignment horizontal="left"/>
      <protection locked="0"/>
    </xf>
    <xf numFmtId="0" fontId="1" fillId="0" borderId="0" xfId="0" applyFont="1" applyAlignment="1" applyProtection="1">
      <alignment vertical="center"/>
      <protection locked="0"/>
    </xf>
    <xf numFmtId="0" fontId="8" fillId="0" borderId="0" xfId="0" applyFont="1" applyAlignment="1" applyProtection="1">
      <alignment horizontal="center" wrapText="1"/>
      <protection locked="0"/>
    </xf>
    <xf numFmtId="0" fontId="13" fillId="0" borderId="0" xfId="0" applyFont="1" applyAlignment="1" applyProtection="1">
      <alignment vertical="top" wrapText="1"/>
      <protection locked="0"/>
    </xf>
    <xf numFmtId="0" fontId="1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165" fontId="9" fillId="0" borderId="0" xfId="1" applyNumberFormat="1" applyFont="1" applyBorder="1" applyAlignment="1" applyProtection="1">
      <alignment horizontal="right" vertical="top" wrapText="1"/>
      <protection locked="0"/>
    </xf>
    <xf numFmtId="0" fontId="10" fillId="0" borderId="0" xfId="0" applyFont="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10" fillId="0" borderId="0" xfId="0" applyFont="1" applyAlignment="1" applyProtection="1">
      <alignment vertical="top" wrapText="1"/>
      <protection locked="0"/>
    </xf>
    <xf numFmtId="0" fontId="4" fillId="0" borderId="18" xfId="0" applyFont="1" applyBorder="1" applyAlignment="1" applyProtection="1">
      <alignment vertical="top" wrapText="1"/>
      <protection locked="0"/>
    </xf>
    <xf numFmtId="169" fontId="10" fillId="0" borderId="0" xfId="1" applyNumberFormat="1" applyFont="1" applyBorder="1" applyAlignment="1" applyProtection="1">
      <alignment vertical="center" wrapText="1"/>
      <protection locked="0"/>
    </xf>
    <xf numFmtId="167" fontId="6" fillId="0" borderId="1" xfId="1" applyNumberFormat="1" applyFont="1" applyBorder="1" applyAlignment="1" applyProtection="1">
      <alignment horizontal="right" vertical="center" shrinkToFit="1"/>
      <protection locked="0"/>
    </xf>
    <xf numFmtId="168" fontId="13" fillId="0" borderId="0" xfId="0" applyNumberFormat="1" applyFont="1" applyAlignment="1" applyProtection="1">
      <alignment horizontal="right" vertical="top" shrinkToFit="1"/>
      <protection locked="0"/>
    </xf>
    <xf numFmtId="167" fontId="6" fillId="3" borderId="1" xfId="1" applyNumberFormat="1" applyFont="1" applyFill="1" applyBorder="1" applyAlignment="1" applyProtection="1">
      <alignment horizontal="right" vertical="center" shrinkToFit="1"/>
      <protection locked="0"/>
    </xf>
    <xf numFmtId="169" fontId="10" fillId="0" borderId="5" xfId="1" applyNumberFormat="1" applyFont="1" applyBorder="1" applyAlignment="1" applyProtection="1">
      <alignment vertical="center" wrapText="1"/>
      <protection locked="0"/>
    </xf>
    <xf numFmtId="167" fontId="6" fillId="3" borderId="13" xfId="1" applyNumberFormat="1" applyFont="1" applyFill="1" applyBorder="1" applyAlignment="1" applyProtection="1">
      <alignment horizontal="right" vertical="center" shrinkToFit="1"/>
    </xf>
    <xf numFmtId="0" fontId="13" fillId="0" borderId="20" xfId="0" applyFont="1" applyBorder="1" applyAlignment="1" applyProtection="1">
      <alignment horizontal="right" vertical="top" wrapText="1"/>
      <protection locked="0"/>
    </xf>
    <xf numFmtId="0" fontId="13" fillId="0" borderId="0" xfId="0" applyFont="1" applyAlignment="1" applyProtection="1">
      <alignment horizontal="right" vertical="top" wrapText="1"/>
      <protection locked="0"/>
    </xf>
    <xf numFmtId="0" fontId="13" fillId="0" borderId="0" xfId="0" applyFont="1" applyBorder="1" applyAlignment="1" applyProtection="1">
      <alignment horizontal="right" vertical="top" wrapText="1"/>
      <protection locked="0"/>
    </xf>
    <xf numFmtId="167" fontId="6" fillId="3" borderId="16" xfId="1" applyNumberFormat="1" applyFont="1" applyFill="1" applyBorder="1" applyAlignment="1" applyProtection="1">
      <alignment horizontal="right" vertical="center" shrinkToFit="1"/>
      <protection locked="0"/>
    </xf>
    <xf numFmtId="0" fontId="10" fillId="0" borderId="0" xfId="0" applyFont="1" applyAlignment="1" applyProtection="1">
      <alignment vertical="top"/>
      <protection locked="0"/>
    </xf>
    <xf numFmtId="0" fontId="10" fillId="0" borderId="0" xfId="0" applyFont="1" applyBorder="1" applyAlignment="1" applyProtection="1">
      <alignment vertical="top" wrapText="1"/>
      <protection locked="0"/>
    </xf>
    <xf numFmtId="0" fontId="19" fillId="0" borderId="0" xfId="0" applyFont="1" applyAlignment="1" applyProtection="1">
      <protection locked="0"/>
    </xf>
    <xf numFmtId="0" fontId="20" fillId="0" borderId="0" xfId="0" applyFont="1" applyAlignment="1" applyProtection="1">
      <protection locked="0"/>
    </xf>
    <xf numFmtId="0" fontId="6" fillId="0" borderId="0" xfId="0" applyFont="1" applyAlignment="1" applyProtection="1">
      <alignment horizontal="right" vertical="center" wrapText="1"/>
      <protection locked="0"/>
    </xf>
    <xf numFmtId="0" fontId="10" fillId="0" borderId="0" xfId="0" applyFont="1" applyAlignment="1" applyProtection="1">
      <alignment horizontal="center" vertical="center"/>
      <protection locked="0"/>
    </xf>
    <xf numFmtId="0" fontId="9" fillId="0" borderId="0" xfId="0" applyFont="1" applyAlignment="1" applyProtection="1">
      <alignment horizontal="center" vertical="center" wrapText="1"/>
      <protection locked="0"/>
    </xf>
    <xf numFmtId="0" fontId="23" fillId="0" borderId="0" xfId="0" applyFont="1" applyAlignment="1" applyProtection="1">
      <alignment horizontal="center" vertical="top" wrapText="1"/>
      <protection locked="0"/>
    </xf>
    <xf numFmtId="0" fontId="22" fillId="0" borderId="0" xfId="0" applyFont="1" applyAlignment="1" applyProtection="1">
      <alignment horizontal="center" vertical="top" wrapText="1"/>
      <protection locked="0"/>
    </xf>
    <xf numFmtId="0" fontId="23" fillId="0" borderId="0" xfId="0" applyFont="1" applyAlignment="1" applyProtection="1">
      <alignment vertical="top" wrapText="1"/>
      <protection locked="0"/>
    </xf>
    <xf numFmtId="169" fontId="9" fillId="0" borderId="0" xfId="1" applyNumberFormat="1" applyFont="1" applyBorder="1" applyAlignment="1" applyProtection="1">
      <alignment vertical="top" wrapText="1"/>
      <protection locked="0"/>
    </xf>
    <xf numFmtId="169" fontId="6" fillId="0" borderId="1" xfId="1" applyNumberFormat="1" applyFont="1" applyBorder="1" applyAlignment="1" applyProtection="1">
      <alignment horizontal="right" vertical="top" wrapText="1"/>
      <protection locked="0"/>
    </xf>
    <xf numFmtId="0" fontId="24" fillId="0" borderId="0" xfId="0" applyFont="1" applyAlignment="1" applyProtection="1">
      <alignment vertical="top" wrapText="1"/>
      <protection locked="0"/>
    </xf>
    <xf numFmtId="165" fontId="10" fillId="0" borderId="0" xfId="1" applyNumberFormat="1" applyFont="1" applyBorder="1" applyAlignment="1" applyProtection="1">
      <alignment horizontal="left" vertical="top" wrapText="1"/>
      <protection locked="0"/>
    </xf>
    <xf numFmtId="169" fontId="17" fillId="0" borderId="0" xfId="1" applyNumberFormat="1" applyFont="1" applyBorder="1" applyAlignment="1" applyProtection="1">
      <alignment horizontal="center" vertical="center" wrapText="1"/>
      <protection locked="0"/>
    </xf>
    <xf numFmtId="169" fontId="6" fillId="0" borderId="16" xfId="1" applyNumberFormat="1" applyFont="1" applyBorder="1" applyAlignment="1" applyProtection="1">
      <alignment horizontal="right" vertical="top" wrapText="1"/>
      <protection locked="0"/>
    </xf>
    <xf numFmtId="0" fontId="10" fillId="0" borderId="0" xfId="0" applyFont="1" applyAlignment="1" applyProtection="1">
      <alignment horizontal="center" vertical="center" wrapText="1"/>
      <protection locked="0"/>
    </xf>
    <xf numFmtId="0" fontId="10" fillId="0" borderId="0" xfId="0" applyFont="1" applyBorder="1" applyAlignment="1" applyProtection="1">
      <alignment horizontal="center" vertical="top" wrapText="1"/>
      <protection locked="0"/>
    </xf>
    <xf numFmtId="0" fontId="9" fillId="0" borderId="0" xfId="0" applyFont="1" applyAlignment="1" applyProtection="1">
      <alignment horizontal="center" wrapText="1"/>
      <protection locked="0"/>
    </xf>
    <xf numFmtId="0" fontId="10" fillId="0" borderId="0" xfId="0" applyFont="1" applyBorder="1" applyAlignment="1" applyProtection="1">
      <alignment wrapText="1"/>
      <protection locked="0"/>
    </xf>
    <xf numFmtId="165" fontId="6" fillId="0" borderId="1" xfId="1" applyNumberFormat="1" applyFont="1" applyBorder="1" applyAlignment="1" applyProtection="1">
      <alignment horizontal="right" vertical="top" wrapText="1"/>
      <protection locked="0"/>
    </xf>
    <xf numFmtId="165" fontId="6" fillId="0" borderId="16" xfId="1" applyNumberFormat="1" applyFont="1" applyBorder="1" applyAlignment="1" applyProtection="1">
      <alignment horizontal="right" vertical="top" wrapText="1"/>
      <protection locked="0"/>
    </xf>
    <xf numFmtId="0" fontId="10" fillId="0" borderId="0" xfId="0" applyFont="1" applyAlignment="1" applyProtection="1">
      <alignment horizontal="right" vertical="top" wrapText="1"/>
      <protection locked="0"/>
    </xf>
    <xf numFmtId="165" fontId="10" fillId="0" borderId="0" xfId="1" applyNumberFormat="1" applyFont="1" applyBorder="1" applyAlignment="1" applyProtection="1">
      <alignment vertical="top" wrapText="1"/>
      <protection locked="0"/>
    </xf>
    <xf numFmtId="3" fontId="6" fillId="0" borderId="1" xfId="1" applyNumberFormat="1" applyFont="1" applyBorder="1" applyAlignment="1" applyProtection="1">
      <alignment horizontal="right" vertical="top" wrapText="1"/>
      <protection locked="0"/>
    </xf>
    <xf numFmtId="0" fontId="17" fillId="0" borderId="0" xfId="0" applyFont="1" applyAlignment="1" applyProtection="1">
      <alignment vertical="top" wrapText="1"/>
    </xf>
    <xf numFmtId="0" fontId="6" fillId="0" borderId="0" xfId="0" applyFont="1" applyBorder="1" applyAlignment="1" applyProtection="1">
      <alignment horizontal="left" vertical="center"/>
    </xf>
    <xf numFmtId="0" fontId="6" fillId="0" borderId="0" xfId="0" applyFont="1" applyBorder="1" applyAlignment="1" applyProtection="1">
      <alignment horizontal="center" vertical="center"/>
    </xf>
    <xf numFmtId="0" fontId="6" fillId="0" borderId="0" xfId="0" applyFont="1" applyAlignment="1" applyProtection="1">
      <alignment vertical="center"/>
    </xf>
    <xf numFmtId="0" fontId="6" fillId="0" borderId="0" xfId="0" applyFont="1" applyAlignment="1" applyProtection="1">
      <alignment horizontal="center" vertical="center"/>
    </xf>
    <xf numFmtId="0" fontId="6" fillId="0" borderId="0" xfId="0" applyFont="1" applyAlignment="1" applyProtection="1">
      <protection locked="0"/>
    </xf>
    <xf numFmtId="0" fontId="6" fillId="0" borderId="0" xfId="0" applyFont="1" applyBorder="1" applyAlignment="1" applyProtection="1">
      <alignment horizontal="left" vertical="center" wrapText="1"/>
    </xf>
    <xf numFmtId="0" fontId="13" fillId="0" borderId="0" xfId="0" applyFont="1" applyAlignment="1" applyProtection="1">
      <alignment horizontal="right" vertical="top" wrapText="1"/>
    </xf>
    <xf numFmtId="0" fontId="26" fillId="0" borderId="21" xfId="0" applyFont="1" applyBorder="1" applyAlignment="1" applyProtection="1">
      <alignment horizontal="center" vertical="top" wrapText="1"/>
    </xf>
    <xf numFmtId="0" fontId="13" fillId="0" borderId="0" xfId="0" applyFont="1" applyAlignment="1" applyProtection="1">
      <alignment vertical="center"/>
    </xf>
    <xf numFmtId="165" fontId="20" fillId="0" borderId="0" xfId="1" applyNumberFormat="1" applyFont="1" applyBorder="1" applyAlignment="1" applyProtection="1">
      <protection locked="0"/>
    </xf>
    <xf numFmtId="165" fontId="3" fillId="0" borderId="0" xfId="1" applyNumberFormat="1" applyFont="1" applyBorder="1" applyAlignment="1" applyProtection="1">
      <alignment horizontal="center"/>
      <protection locked="0"/>
    </xf>
    <xf numFmtId="0" fontId="1" fillId="0" borderId="0" xfId="0" applyFont="1" applyBorder="1" applyAlignment="1" applyProtection="1">
      <alignment horizontal="center"/>
      <protection locked="0"/>
    </xf>
    <xf numFmtId="170" fontId="6" fillId="0" borderId="1" xfId="1" applyNumberFormat="1" applyFont="1" applyBorder="1" applyAlignment="1" applyProtection="1">
      <alignment wrapText="1"/>
      <protection locked="0"/>
    </xf>
    <xf numFmtId="0" fontId="13" fillId="0" borderId="0" xfId="0" applyFont="1" applyAlignment="1" applyProtection="1">
      <alignment wrapText="1"/>
      <protection locked="0"/>
    </xf>
    <xf numFmtId="3" fontId="6" fillId="0" borderId="1" xfId="1" applyNumberFormat="1" applyFont="1" applyBorder="1" applyAlignment="1" applyProtection="1">
      <alignment wrapText="1"/>
      <protection locked="0"/>
    </xf>
    <xf numFmtId="3" fontId="6" fillId="0" borderId="1" xfId="1" applyNumberFormat="1" applyFont="1" applyBorder="1" applyAlignment="1" applyProtection="1">
      <alignment horizontal="right" wrapText="1"/>
      <protection locked="0"/>
    </xf>
    <xf numFmtId="3" fontId="6" fillId="0" borderId="23" xfId="1" applyNumberFormat="1" applyFont="1" applyBorder="1" applyAlignment="1" applyProtection="1">
      <alignment horizontal="right" wrapText="1"/>
      <protection locked="0"/>
    </xf>
    <xf numFmtId="165" fontId="6" fillId="0" borderId="1" xfId="0" applyNumberFormat="1" applyFont="1" applyBorder="1" applyAlignment="1" applyProtection="1">
      <alignment horizontal="right" wrapText="1"/>
      <protection locked="0"/>
    </xf>
    <xf numFmtId="0" fontId="4" fillId="0" borderId="0" xfId="0" applyFont="1" applyAlignment="1" applyProtection="1">
      <alignment horizontal="left" vertical="top" wrapText="1"/>
      <protection locked="0"/>
    </xf>
    <xf numFmtId="3" fontId="6" fillId="0" borderId="1" xfId="1" applyNumberFormat="1" applyFont="1" applyBorder="1" applyAlignment="1" applyProtection="1">
      <alignment vertical="top" wrapText="1"/>
      <protection locked="0"/>
    </xf>
    <xf numFmtId="169" fontId="6" fillId="0" borderId="0" xfId="1" applyNumberFormat="1" applyFont="1" applyBorder="1" applyAlignment="1" applyProtection="1">
      <alignment vertical="top" wrapText="1"/>
      <protection locked="0"/>
    </xf>
    <xf numFmtId="165" fontId="17" fillId="0" borderId="0" xfId="1" applyNumberFormat="1" applyFont="1" applyBorder="1" applyAlignment="1" applyProtection="1">
      <alignment horizontal="center" vertical="top" wrapText="1"/>
      <protection locked="0"/>
    </xf>
    <xf numFmtId="3" fontId="17" fillId="0" borderId="0" xfId="1" applyNumberFormat="1" applyFont="1" applyBorder="1" applyAlignment="1" applyProtection="1">
      <alignment horizontal="center" vertical="top" wrapText="1"/>
      <protection locked="0"/>
    </xf>
    <xf numFmtId="3" fontId="9" fillId="0" borderId="0" xfId="1" applyNumberFormat="1" applyFont="1" applyBorder="1" applyAlignment="1" applyProtection="1">
      <alignment vertical="top" wrapText="1"/>
      <protection locked="0"/>
    </xf>
    <xf numFmtId="0" fontId="17" fillId="0" borderId="0" xfId="0" applyFont="1" applyAlignment="1" applyProtection="1">
      <alignment horizontal="center" vertical="top" wrapText="1"/>
      <protection locked="0"/>
    </xf>
    <xf numFmtId="0" fontId="6" fillId="0" borderId="0" xfId="0" applyFont="1" applyAlignment="1" applyProtection="1">
      <alignment vertical="top" wrapText="1"/>
      <protection locked="0"/>
    </xf>
    <xf numFmtId="165" fontId="6" fillId="0" borderId="23" xfId="0" applyNumberFormat="1" applyFont="1" applyBorder="1" applyAlignment="1" applyProtection="1">
      <alignment horizontal="left"/>
      <protection locked="0"/>
    </xf>
    <xf numFmtId="165" fontId="6" fillId="0" borderId="0" xfId="0" applyNumberFormat="1" applyFont="1" applyAlignment="1" applyProtection="1">
      <alignment horizontal="left"/>
      <protection locked="0"/>
    </xf>
    <xf numFmtId="165" fontId="6" fillId="0" borderId="1" xfId="0" applyNumberFormat="1" applyFont="1" applyBorder="1" applyAlignment="1" applyProtection="1">
      <alignment horizontal="left" wrapText="1"/>
      <protection locked="0"/>
    </xf>
    <xf numFmtId="0" fontId="4" fillId="0" borderId="0" xfId="0" applyFont="1" applyAlignment="1" applyProtection="1">
      <alignment vertical="top"/>
      <protection locked="0"/>
    </xf>
    <xf numFmtId="165" fontId="6" fillId="0" borderId="16" xfId="1" applyNumberFormat="1" applyFont="1" applyBorder="1" applyAlignment="1" applyProtection="1">
      <alignment horizontal="left"/>
      <protection locked="0"/>
    </xf>
    <xf numFmtId="165" fontId="6" fillId="0" borderId="0" xfId="1" applyNumberFormat="1" applyFont="1" applyBorder="1" applyAlignment="1" applyProtection="1">
      <alignment horizontal="left"/>
      <protection locked="0"/>
    </xf>
    <xf numFmtId="0" fontId="24" fillId="0" borderId="0" xfId="0" applyFont="1" applyAlignment="1" applyProtection="1">
      <alignment vertical="top"/>
      <protection locked="0"/>
    </xf>
    <xf numFmtId="165" fontId="1" fillId="0" borderId="0" xfId="0" applyNumberFormat="1" applyFont="1" applyAlignment="1" applyProtection="1">
      <alignment horizontal="left"/>
      <protection locked="0"/>
    </xf>
    <xf numFmtId="165" fontId="6" fillId="0" borderId="1" xfId="0" applyNumberFormat="1" applyFont="1" applyBorder="1" applyAlignment="1" applyProtection="1">
      <protection locked="0"/>
    </xf>
    <xf numFmtId="165" fontId="6" fillId="0" borderId="0" xfId="0" applyNumberFormat="1" applyFont="1" applyAlignment="1" applyProtection="1">
      <protection locked="0"/>
    </xf>
    <xf numFmtId="165" fontId="6" fillId="0" borderId="1" xfId="0" applyNumberFormat="1" applyFont="1" applyBorder="1" applyAlignment="1" applyProtection="1">
      <alignment wrapText="1"/>
      <protection locked="0"/>
    </xf>
    <xf numFmtId="165" fontId="6" fillId="0" borderId="2" xfId="0" applyNumberFormat="1" applyFont="1" applyBorder="1" applyAlignment="1" applyProtection="1">
      <protection locked="0"/>
    </xf>
    <xf numFmtId="165" fontId="6" fillId="3" borderId="16" xfId="0" applyNumberFormat="1" applyFont="1" applyFill="1" applyBorder="1" applyAlignment="1" applyProtection="1">
      <protection locked="0"/>
    </xf>
    <xf numFmtId="164" fontId="1" fillId="0" borderId="0" xfId="0" applyNumberFormat="1" applyFont="1" applyAlignment="1" applyProtection="1">
      <alignment horizontal="left"/>
      <protection locked="0"/>
    </xf>
    <xf numFmtId="0" fontId="14" fillId="0" borderId="0" xfId="0" applyFont="1" applyAlignment="1" applyProtection="1">
      <alignment horizontal="right" vertical="top" wrapText="1"/>
      <protection locked="0"/>
    </xf>
    <xf numFmtId="165" fontId="6" fillId="3" borderId="16" xfId="1" applyNumberFormat="1" applyFont="1" applyFill="1" applyBorder="1" applyAlignment="1" applyProtection="1">
      <protection locked="0"/>
    </xf>
    <xf numFmtId="164" fontId="1" fillId="0" borderId="0" xfId="0" applyNumberFormat="1" applyFont="1" applyAlignment="1" applyProtection="1">
      <protection locked="0"/>
    </xf>
    <xf numFmtId="165" fontId="6" fillId="0" borderId="1" xfId="1" applyNumberFormat="1" applyFont="1" applyBorder="1" applyAlignment="1" applyProtection="1">
      <protection locked="0"/>
    </xf>
    <xf numFmtId="165" fontId="17" fillId="0" borderId="0" xfId="1" applyNumberFormat="1" applyFont="1" applyBorder="1" applyAlignment="1" applyProtection="1">
      <protection locked="0"/>
    </xf>
    <xf numFmtId="0" fontId="17" fillId="0" borderId="0" xfId="0" applyFont="1" applyAlignment="1" applyProtection="1">
      <protection locked="0"/>
    </xf>
    <xf numFmtId="0" fontId="14" fillId="0" borderId="0" xfId="0" applyFont="1" applyAlignment="1" applyProtection="1">
      <alignment horizontal="right" vertical="center"/>
      <protection locked="0"/>
    </xf>
    <xf numFmtId="0" fontId="13" fillId="0" borderId="0" xfId="0" applyFont="1" applyAlignment="1" applyProtection="1"/>
    <xf numFmtId="167" fontId="6" fillId="3" borderId="16" xfId="1" applyNumberFormat="1" applyFont="1" applyFill="1" applyBorder="1" applyAlignment="1" applyProtection="1">
      <alignment horizontal="right" shrinkToFit="1"/>
      <protection locked="0"/>
    </xf>
    <xf numFmtId="168" fontId="6" fillId="0" borderId="0" xfId="0" applyNumberFormat="1" applyFont="1" applyAlignment="1" applyProtection="1">
      <alignment horizontal="right" shrinkToFit="1"/>
      <protection locked="0"/>
    </xf>
    <xf numFmtId="0" fontId="4" fillId="0" borderId="23" xfId="0" applyFont="1" applyBorder="1" applyAlignment="1" applyProtection="1">
      <protection locked="0"/>
    </xf>
    <xf numFmtId="0" fontId="3" fillId="0" borderId="0" xfId="0" applyFont="1" applyBorder="1" applyAlignment="1" applyProtection="1">
      <alignment horizontal="left"/>
      <protection locked="0"/>
    </xf>
    <xf numFmtId="0" fontId="9" fillId="0" borderId="0" xfId="0" applyFont="1" applyAlignment="1" applyProtection="1">
      <alignment vertical="top" wrapText="1"/>
      <protection locked="0"/>
    </xf>
    <xf numFmtId="0" fontId="28" fillId="0" borderId="0" xfId="0" applyFont="1" applyBorder="1" applyAlignment="1" applyProtection="1">
      <alignment horizontal="left" vertical="top"/>
    </xf>
    <xf numFmtId="0" fontId="28" fillId="0" borderId="0" xfId="0" applyFont="1" applyAlignment="1" applyProtection="1">
      <alignment horizontal="left" vertical="top"/>
    </xf>
    <xf numFmtId="0" fontId="28" fillId="0" borderId="0" xfId="0" applyFont="1" applyAlignment="1" applyProtection="1"/>
    <xf numFmtId="0" fontId="0" fillId="0" borderId="0" xfId="0" applyFont="1" applyAlignment="1" applyProtection="1">
      <alignment horizontal="center"/>
    </xf>
    <xf numFmtId="0" fontId="0" fillId="0" borderId="0" xfId="0" applyFont="1" applyAlignment="1" applyProtection="1"/>
    <xf numFmtId="14" fontId="6" fillId="0" borderId="0" xfId="0" applyNumberFormat="1" applyFont="1" applyAlignment="1" applyProtection="1">
      <alignment horizontal="center" vertical="center"/>
    </xf>
    <xf numFmtId="0" fontId="30" fillId="0" borderId="0" xfId="0" applyFont="1" applyBorder="1" applyAlignment="1" applyProtection="1">
      <alignment horizontal="center" vertical="center"/>
    </xf>
    <xf numFmtId="0" fontId="7" fillId="2" borderId="0" xfId="0" applyFont="1" applyFill="1" applyBorder="1" applyAlignment="1" applyProtection="1">
      <protection locked="0"/>
    </xf>
    <xf numFmtId="0" fontId="2" fillId="0" borderId="0" xfId="0" applyFont="1" applyBorder="1" applyAlignment="1" applyProtection="1">
      <alignment horizontal="center" vertical="top"/>
      <protection locked="0"/>
    </xf>
    <xf numFmtId="0" fontId="3" fillId="0" borderId="0" xfId="0" applyFont="1" applyBorder="1" applyAlignment="1" applyProtection="1">
      <alignment horizontal="center" vertical="top" wrapText="1"/>
      <protection locked="0"/>
    </xf>
    <xf numFmtId="0" fontId="5" fillId="0" borderId="1" xfId="0" applyFont="1" applyBorder="1" applyAlignment="1" applyProtection="1">
      <alignment horizontal="center" vertical="top"/>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2" fillId="0" borderId="2" xfId="0" applyFont="1" applyBorder="1" applyAlignment="1" applyProtection="1">
      <alignment horizontal="center" vertical="top" wrapText="1"/>
      <protection locked="0"/>
    </xf>
    <xf numFmtId="0" fontId="6" fillId="0" borderId="0" xfId="0" applyFont="1" applyBorder="1" applyAlignment="1" applyProtection="1">
      <alignment horizontal="center" vertical="center" wrapText="1"/>
      <protection locked="0"/>
    </xf>
    <xf numFmtId="166" fontId="6" fillId="0" borderId="2" xfId="0" applyNumberFormat="1" applyFont="1" applyBorder="1" applyAlignment="1" applyProtection="1">
      <alignment horizontal="center" vertical="center"/>
      <protection locked="0"/>
    </xf>
    <xf numFmtId="166" fontId="6" fillId="0" borderId="2" xfId="0" applyNumberFormat="1" applyFont="1" applyBorder="1" applyAlignment="1" applyProtection="1">
      <alignment horizontal="center" vertical="center" wrapText="1"/>
      <protection locked="0"/>
    </xf>
    <xf numFmtId="0" fontId="4" fillId="0" borderId="18" xfId="0" applyFont="1" applyBorder="1" applyAlignment="1" applyProtection="1">
      <alignment vertical="top" wrapText="1"/>
      <protection locked="0"/>
    </xf>
    <xf numFmtId="165" fontId="13" fillId="0" borderId="1" xfId="1" applyNumberFormat="1" applyFont="1" applyBorder="1" applyAlignment="1" applyProtection="1">
      <alignment horizontal="left" wrapText="1"/>
      <protection locked="0"/>
    </xf>
    <xf numFmtId="0" fontId="0" fillId="0" borderId="0" xfId="0" applyAlignment="1" applyProtection="1"/>
    <xf numFmtId="0" fontId="0" fillId="0" borderId="18" xfId="0" applyBorder="1" applyAlignment="1" applyProtection="1"/>
    <xf numFmtId="0" fontId="13" fillId="0" borderId="1" xfId="0" applyFont="1" applyBorder="1" applyAlignment="1" applyProtection="1">
      <alignment horizontal="left" wrapText="1"/>
      <protection locked="0"/>
    </xf>
    <xf numFmtId="0" fontId="13" fillId="0" borderId="1" xfId="0" applyFont="1" applyBorder="1" applyAlignment="1" applyProtection="1">
      <alignment horizontal="left"/>
      <protection locked="0"/>
    </xf>
    <xf numFmtId="165" fontId="22" fillId="0" borderId="0" xfId="1" applyNumberFormat="1" applyFont="1" applyBorder="1" applyAlignment="1" applyProtection="1">
      <alignment horizontal="right" vertical="top" wrapText="1"/>
      <protection locked="0"/>
    </xf>
    <xf numFmtId="0" fontId="21" fillId="0" borderId="0" xfId="0" applyFont="1" applyBorder="1" applyAlignment="1" applyProtection="1">
      <alignment horizontal="center" wrapText="1"/>
      <protection locked="0"/>
    </xf>
    <xf numFmtId="0" fontId="9" fillId="0" borderId="0" xfId="0" applyFont="1" applyBorder="1" applyAlignment="1" applyProtection="1">
      <alignment horizontal="center" vertical="center" wrapText="1"/>
      <protection locked="0"/>
    </xf>
    <xf numFmtId="0" fontId="10" fillId="0" borderId="0" xfId="0" applyFont="1" applyBorder="1" applyAlignment="1" applyProtection="1">
      <alignment vertical="top" wrapText="1"/>
      <protection locked="0"/>
    </xf>
    <xf numFmtId="0" fontId="10" fillId="0" borderId="0" xfId="0" applyFont="1" applyBorder="1" applyAlignment="1" applyProtection="1">
      <alignment wrapText="1"/>
      <protection locked="0"/>
    </xf>
    <xf numFmtId="0" fontId="10" fillId="0" borderId="0" xfId="0" applyFont="1" applyBorder="1" applyAlignment="1" applyProtection="1">
      <alignment horizontal="center" vertical="top" wrapText="1"/>
      <protection locked="0"/>
    </xf>
    <xf numFmtId="165" fontId="6" fillId="0" borderId="19" xfId="1" applyNumberFormat="1" applyFont="1" applyBorder="1" applyAlignment="1" applyProtection="1">
      <alignment horizontal="left" vertical="center" wrapText="1"/>
      <protection locked="0"/>
    </xf>
    <xf numFmtId="0" fontId="6" fillId="0" borderId="0" xfId="0" applyFont="1" applyBorder="1" applyAlignment="1" applyProtection="1">
      <alignment horizontal="right" vertical="center" wrapText="1"/>
      <protection locked="0"/>
    </xf>
    <xf numFmtId="165" fontId="3" fillId="0" borderId="0" xfId="1" applyNumberFormat="1" applyFont="1" applyBorder="1" applyAlignment="1" applyProtection="1">
      <alignment horizontal="left"/>
      <protection locked="0"/>
    </xf>
    <xf numFmtId="0" fontId="7" fillId="2" borderId="0" xfId="0" applyFont="1" applyFill="1" applyBorder="1" applyAlignment="1" applyProtection="1">
      <alignment horizontal="left" vertical="center"/>
      <protection locked="0"/>
    </xf>
    <xf numFmtId="165" fontId="8" fillId="0" borderId="0" xfId="1" applyNumberFormat="1" applyFont="1" applyBorder="1" applyAlignment="1" applyProtection="1">
      <alignment horizontal="center" wrapText="1"/>
      <protection locked="0"/>
    </xf>
    <xf numFmtId="165" fontId="13" fillId="0" borderId="1" xfId="1" applyNumberFormat="1" applyFont="1" applyBorder="1" applyAlignment="1" applyProtection="1">
      <alignment horizontal="center" vertical="top" wrapText="1"/>
      <protection locked="0"/>
    </xf>
    <xf numFmtId="0" fontId="1" fillId="0" borderId="0" xfId="0" applyFont="1" applyBorder="1" applyAlignment="1" applyProtection="1">
      <alignment horizontal="center"/>
      <protection locked="0"/>
    </xf>
    <xf numFmtId="0" fontId="4" fillId="0" borderId="0" xfId="0" applyFont="1" applyBorder="1" applyAlignment="1" applyProtection="1">
      <alignment horizontal="left" vertical="top"/>
      <protection locked="0"/>
    </xf>
    <xf numFmtId="0" fontId="13" fillId="0" borderId="1" xfId="1" applyNumberFormat="1" applyFont="1" applyBorder="1" applyAlignment="1" applyProtection="1">
      <alignment horizontal="left" vertical="top"/>
      <protection locked="0"/>
    </xf>
    <xf numFmtId="0" fontId="21" fillId="0" borderId="22" xfId="0" applyFont="1" applyBorder="1" applyAlignment="1" applyProtection="1">
      <alignment horizontal="center" wrapText="1"/>
      <protection locked="0"/>
    </xf>
    <xf numFmtId="0" fontId="4" fillId="0" borderId="0" xfId="0" applyFont="1" applyBorder="1" applyAlignment="1" applyProtection="1">
      <alignment vertical="top" wrapText="1"/>
      <protection locked="0"/>
    </xf>
    <xf numFmtId="165" fontId="13" fillId="0" borderId="2" xfId="1" applyNumberFormat="1" applyFont="1" applyBorder="1" applyAlignment="1" applyProtection="1">
      <alignment horizontal="left" wrapText="1"/>
      <protection locked="0"/>
    </xf>
    <xf numFmtId="165" fontId="13" fillId="0" borderId="1" xfId="1" applyNumberFormat="1" applyFont="1" applyBorder="1" applyAlignment="1" applyProtection="1">
      <alignment horizontal="left" vertical="top" wrapText="1"/>
      <protection locked="0"/>
    </xf>
    <xf numFmtId="170" fontId="6" fillId="0" borderId="1" xfId="1" applyNumberFormat="1" applyFont="1" applyBorder="1" applyAlignment="1" applyProtection="1">
      <alignment horizontal="center" vertical="center" wrapText="1"/>
      <protection locked="0"/>
    </xf>
    <xf numFmtId="0" fontId="6" fillId="0" borderId="0" xfId="0" applyFont="1" applyBorder="1" applyAlignment="1" applyProtection="1">
      <alignment horizontal="right" vertical="top" wrapText="1"/>
      <protection locked="0"/>
    </xf>
    <xf numFmtId="11" fontId="6" fillId="0" borderId="1" xfId="1" applyNumberFormat="1" applyFont="1" applyBorder="1" applyAlignment="1" applyProtection="1">
      <alignment horizontal="center" vertical="center" wrapText="1"/>
      <protection locked="0"/>
    </xf>
    <xf numFmtId="0" fontId="21" fillId="0" borderId="22" xfId="0" applyFont="1" applyBorder="1" applyAlignment="1" applyProtection="1">
      <alignment horizontal="center" vertical="center" wrapText="1"/>
      <protection locked="0"/>
    </xf>
    <xf numFmtId="0" fontId="7" fillId="2" borderId="0" xfId="0" applyFont="1" applyFill="1" applyBorder="1" applyAlignment="1" applyProtection="1">
      <alignment vertical="center"/>
      <protection locked="0"/>
    </xf>
    <xf numFmtId="0" fontId="7" fillId="0" borderId="0" xfId="0" applyFont="1" applyBorder="1" applyAlignment="1" applyProtection="1">
      <alignment vertical="center"/>
      <protection locked="0"/>
    </xf>
    <xf numFmtId="0" fontId="27" fillId="0" borderId="1" xfId="0" applyFont="1" applyBorder="1" applyAlignment="1" applyProtection="1">
      <alignment horizontal="left" vertical="top" wrapText="1"/>
    </xf>
    <xf numFmtId="0" fontId="27" fillId="0" borderId="0" xfId="0" applyFont="1" applyBorder="1" applyAlignment="1" applyProtection="1">
      <alignment horizontal="center"/>
    </xf>
    <xf numFmtId="0" fontId="0" fillId="0" borderId="0" xfId="0"/>
    <xf numFmtId="0" fontId="1" fillId="0" borderId="0" xfId="0" applyFont="1" applyAlignment="1" applyProtection="1">
      <protection locked="0"/>
    </xf>
    <xf numFmtId="0" fontId="1" fillId="0" borderId="0" xfId="0" applyFont="1" applyAlignment="1" applyProtection="1">
      <alignment vertical="center"/>
      <protection locked="0"/>
    </xf>
    <xf numFmtId="165" fontId="1" fillId="0" borderId="0" xfId="1" applyNumberFormat="1" applyFont="1" applyBorder="1" applyAlignment="1" applyProtection="1">
      <protection locked="0"/>
    </xf>
    <xf numFmtId="0" fontId="0" fillId="0" borderId="0" xfId="0" applyFont="1" applyBorder="1" applyAlignment="1" applyProtection="1">
      <alignment horizontal="center" vertical="top"/>
    </xf>
    <xf numFmtId="0" fontId="0" fillId="0" borderId="0" xfId="0" applyFont="1" applyBorder="1" applyAlignment="1" applyProtection="1">
      <alignment wrapText="1"/>
    </xf>
    <xf numFmtId="0" fontId="0" fillId="0" borderId="0" xfId="0" applyFont="1" applyBorder="1" applyAlignment="1" applyProtection="1">
      <alignment vertical="top" wrapText="1"/>
    </xf>
    <xf numFmtId="0" fontId="28" fillId="0" borderId="0" xfId="0" applyFont="1" applyBorder="1" applyAlignment="1" applyProtection="1">
      <alignment horizontal="left" vertical="top"/>
    </xf>
  </cellXfs>
  <cellStyles count="2">
    <cellStyle name="Comma" xfId="1" builtinId="3"/>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EE7E5"/>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48576"/>
  <sheetViews>
    <sheetView tabSelected="1" zoomScale="75" zoomScaleNormal="75" workbookViewId="0">
      <selection activeCell="F52" sqref="F52"/>
    </sheetView>
  </sheetViews>
  <sheetFormatPr defaultColWidth="9.16796875" defaultRowHeight="12" customHeight="1" x14ac:dyDescent="0.15"/>
  <cols>
    <col min="1" max="1" width="35.33203125" style="1" customWidth="1"/>
    <col min="2" max="2" width="16.1796875" style="2" customWidth="1"/>
    <col min="3" max="3" width="1.75" style="1" customWidth="1"/>
    <col min="4" max="4" width="16.31640625" style="1" customWidth="1"/>
    <col min="5" max="5" width="1.48046875" style="1" customWidth="1"/>
    <col min="6" max="6" width="13.88671875" style="1" customWidth="1"/>
    <col min="7" max="7" width="3.50390625" style="1" customWidth="1"/>
    <col min="8" max="8" width="15.37109375" style="1" customWidth="1"/>
    <col min="9" max="9" width="1.48046875" style="1" customWidth="1"/>
    <col min="10" max="10" width="16.046875" style="1" customWidth="1"/>
    <col min="11" max="11" width="1.48046875" style="1" customWidth="1"/>
    <col min="12" max="12" width="16.85546875" style="1" customWidth="1"/>
    <col min="13" max="16384" width="9.16796875" style="1"/>
  </cols>
  <sheetData>
    <row r="1" spans="1:16" ht="18" customHeight="1" x14ac:dyDescent="0.15">
      <c r="A1" s="3"/>
      <c r="B1" s="182" t="s">
        <v>0</v>
      </c>
      <c r="C1" s="182"/>
      <c r="D1" s="182"/>
      <c r="E1" s="182"/>
      <c r="F1" s="182"/>
      <c r="G1" s="182"/>
      <c r="H1" s="182"/>
      <c r="I1" s="182"/>
      <c r="J1" s="182"/>
      <c r="L1" s="4" t="s">
        <v>1</v>
      </c>
      <c r="M1" s="5"/>
    </row>
    <row r="2" spans="1:16" ht="30.75" customHeight="1" x14ac:dyDescent="0.15">
      <c r="A2" s="3"/>
      <c r="B2" s="183" t="s">
        <v>126</v>
      </c>
      <c r="C2" s="183"/>
      <c r="D2" s="183"/>
      <c r="E2" s="183"/>
      <c r="F2" s="183"/>
      <c r="G2" s="183"/>
      <c r="H2" s="183"/>
      <c r="I2" s="183"/>
      <c r="J2" s="183"/>
      <c r="L2" s="6" t="s">
        <v>127</v>
      </c>
      <c r="M2" s="7"/>
    </row>
    <row r="3" spans="1:16" ht="24" customHeight="1" x14ac:dyDescent="0.15">
      <c r="A3" s="3"/>
      <c r="B3" s="184" t="s">
        <v>2</v>
      </c>
      <c r="C3" s="184"/>
      <c r="D3" s="184"/>
      <c r="E3" s="184"/>
      <c r="F3" s="184"/>
      <c r="G3" s="184"/>
      <c r="H3" s="184"/>
      <c r="I3" s="184"/>
      <c r="J3" s="184"/>
      <c r="L3" s="8"/>
    </row>
    <row r="4" spans="1:16" ht="14.25" customHeight="1" x14ac:dyDescent="0.15">
      <c r="A4" s="3"/>
      <c r="B4" s="185" t="s">
        <v>3</v>
      </c>
      <c r="C4" s="186"/>
      <c r="D4" s="187" t="s">
        <v>4</v>
      </c>
      <c r="E4" s="187"/>
      <c r="F4" s="187"/>
      <c r="G4" s="188" t="s">
        <v>5</v>
      </c>
      <c r="H4" s="187" t="s">
        <v>6</v>
      </c>
      <c r="I4" s="187"/>
      <c r="J4" s="187"/>
      <c r="L4" s="8"/>
    </row>
    <row r="5" spans="1:16" ht="21" customHeight="1" x14ac:dyDescent="0.15">
      <c r="A5" s="3"/>
      <c r="B5" s="185"/>
      <c r="C5" s="186"/>
      <c r="D5" s="189" t="s">
        <v>128</v>
      </c>
      <c r="E5" s="189"/>
      <c r="F5" s="189"/>
      <c r="G5" s="188"/>
      <c r="H5" s="190" t="s">
        <v>129</v>
      </c>
      <c r="I5" s="190"/>
      <c r="J5" s="190"/>
      <c r="L5" s="8"/>
    </row>
    <row r="7" spans="1:16" ht="20.25" x14ac:dyDescent="0.25">
      <c r="A7" s="181" t="s">
        <v>7</v>
      </c>
      <c r="B7" s="181"/>
      <c r="C7" s="181"/>
      <c r="D7" s="181"/>
      <c r="E7" s="181"/>
      <c r="F7" s="181"/>
      <c r="G7" s="181"/>
      <c r="H7" s="181"/>
      <c r="I7" s="181"/>
      <c r="J7" s="181"/>
      <c r="K7" s="181"/>
      <c r="L7" s="181"/>
    </row>
    <row r="8" spans="1:16" ht="39" x14ac:dyDescent="0.15">
      <c r="A8" s="9"/>
      <c r="B8" s="10" t="s">
        <v>8</v>
      </c>
      <c r="C8" s="11"/>
      <c r="D8" s="11" t="s">
        <v>9</v>
      </c>
      <c r="E8" s="11"/>
      <c r="F8" s="11" t="s">
        <v>10</v>
      </c>
      <c r="G8" s="11"/>
      <c r="H8" s="11" t="s">
        <v>11</v>
      </c>
      <c r="I8" s="11"/>
      <c r="J8" s="11" t="s">
        <v>12</v>
      </c>
      <c r="K8" s="12"/>
      <c r="L8" s="11" t="s">
        <v>13</v>
      </c>
      <c r="P8" s="3"/>
    </row>
    <row r="9" spans="1:16" ht="24" customHeight="1" x14ac:dyDescent="0.15">
      <c r="A9" s="13"/>
      <c r="B9" s="14" t="s">
        <v>14</v>
      </c>
      <c r="C9" s="15"/>
      <c r="D9" s="14" t="s">
        <v>14</v>
      </c>
      <c r="E9" s="14"/>
      <c r="F9" s="14" t="s">
        <v>14</v>
      </c>
      <c r="G9" s="14"/>
      <c r="H9" s="14" t="s">
        <v>14</v>
      </c>
      <c r="I9" s="14"/>
      <c r="J9" s="14" t="s">
        <v>14</v>
      </c>
      <c r="K9" s="14"/>
      <c r="L9" s="14" t="s">
        <v>14</v>
      </c>
    </row>
    <row r="10" spans="1:16" ht="19.5" customHeight="1" x14ac:dyDescent="0.15">
      <c r="A10" s="16" t="s">
        <v>15</v>
      </c>
      <c r="B10" s="17"/>
      <c r="C10" s="18"/>
      <c r="D10" s="18"/>
      <c r="E10" s="18"/>
      <c r="F10" s="18"/>
      <c r="G10" s="18"/>
      <c r="H10" s="18"/>
      <c r="I10" s="18"/>
      <c r="J10" s="18"/>
      <c r="K10" s="19"/>
    </row>
    <row r="11" spans="1:16" ht="19.5" customHeight="1" x14ac:dyDescent="0.15">
      <c r="A11" s="20" t="s">
        <v>131</v>
      </c>
      <c r="B11" s="21">
        <v>2910.27</v>
      </c>
      <c r="C11" s="22"/>
      <c r="D11" s="21">
        <v>19311.240000000002</v>
      </c>
      <c r="E11" s="22"/>
      <c r="F11" s="21">
        <v>0</v>
      </c>
      <c r="G11" s="22"/>
      <c r="H11" s="21">
        <v>0</v>
      </c>
      <c r="I11" s="22"/>
      <c r="J11" s="23">
        <f>H11+D11+B11+F11</f>
        <v>22221.510000000002</v>
      </c>
      <c r="K11" s="24"/>
      <c r="L11" s="21">
        <v>9653</v>
      </c>
    </row>
    <row r="12" spans="1:16" ht="19.5" customHeight="1" x14ac:dyDescent="0.15">
      <c r="A12" s="20" t="s">
        <v>130</v>
      </c>
      <c r="B12" s="21">
        <v>1922</v>
      </c>
      <c r="C12" s="22"/>
      <c r="D12" s="21">
        <v>0</v>
      </c>
      <c r="E12" s="22"/>
      <c r="F12" s="21">
        <v>0</v>
      </c>
      <c r="G12" s="22"/>
      <c r="H12" s="21">
        <v>0</v>
      </c>
      <c r="I12" s="22"/>
      <c r="J12" s="23">
        <f>H12+D12+B12+F12</f>
        <v>1922</v>
      </c>
      <c r="K12" s="24"/>
      <c r="L12" s="21">
        <v>1604</v>
      </c>
    </row>
    <row r="13" spans="1:16" ht="19.5" customHeight="1" x14ac:dyDescent="0.15">
      <c r="A13" s="20" t="s">
        <v>132</v>
      </c>
      <c r="B13" s="21">
        <v>0</v>
      </c>
      <c r="C13" s="22"/>
      <c r="D13" s="21">
        <v>2835</v>
      </c>
      <c r="E13" s="22"/>
      <c r="F13" s="21">
        <v>0</v>
      </c>
      <c r="G13" s="22"/>
      <c r="H13" s="21">
        <v>0</v>
      </c>
      <c r="I13" s="22"/>
      <c r="J13" s="23">
        <f>H13+D13+B13+F13</f>
        <v>2835</v>
      </c>
      <c r="K13" s="24"/>
      <c r="L13" s="21">
        <v>3010</v>
      </c>
    </row>
    <row r="14" spans="1:16" ht="17.25" customHeight="1" x14ac:dyDescent="0.15">
      <c r="A14" s="25" t="s">
        <v>16</v>
      </c>
      <c r="B14" s="26">
        <f>SUM(B11:B13)</f>
        <v>4832.2700000000004</v>
      </c>
      <c r="C14" s="27"/>
      <c r="D14" s="26">
        <f>SUM(D11:D13)</f>
        <v>22146.240000000002</v>
      </c>
      <c r="E14" s="22"/>
      <c r="F14" s="26">
        <f>SUM(F11:F13)</f>
        <v>0</v>
      </c>
      <c r="G14" s="22"/>
      <c r="H14" s="26">
        <f>SUM(H11:H13)</f>
        <v>0</v>
      </c>
      <c r="I14" s="22"/>
      <c r="J14" s="28">
        <f>H14+D14+B14+F14</f>
        <v>26978.510000000002</v>
      </c>
      <c r="K14" s="24"/>
      <c r="L14" s="26">
        <f>SUM(L11:L13)</f>
        <v>14267</v>
      </c>
    </row>
    <row r="15" spans="1:16" ht="16.5" customHeight="1" x14ac:dyDescent="0.15">
      <c r="A15" s="29"/>
      <c r="B15" s="30"/>
      <c r="C15" s="31"/>
      <c r="D15" s="31"/>
      <c r="E15" s="31"/>
      <c r="F15" s="31"/>
      <c r="G15" s="31"/>
      <c r="H15" s="31"/>
      <c r="I15" s="31"/>
      <c r="J15" s="32" t="str">
        <f>IF(ABS(B14+D14+F14+H14-J14)&lt;0.000001," ","error")</f>
        <v xml:space="preserve"> </v>
      </c>
      <c r="K15" s="31"/>
      <c r="L15" s="33"/>
    </row>
    <row r="16" spans="1:16" ht="26.25" x14ac:dyDescent="0.15">
      <c r="A16" s="34" t="s">
        <v>17</v>
      </c>
      <c r="B16" s="35"/>
      <c r="C16" s="19"/>
      <c r="D16" s="19"/>
      <c r="E16" s="19"/>
      <c r="F16" s="19"/>
      <c r="G16" s="19"/>
      <c r="H16" s="19"/>
      <c r="I16" s="19"/>
      <c r="J16" s="19"/>
      <c r="K16" s="19"/>
    </row>
    <row r="17" spans="1:16" ht="19.5" customHeight="1" x14ac:dyDescent="0.15">
      <c r="A17" s="20" t="s">
        <v>18</v>
      </c>
      <c r="B17" s="21"/>
      <c r="C17" s="22"/>
      <c r="D17" s="21"/>
      <c r="E17" s="22"/>
      <c r="F17" s="21"/>
      <c r="G17" s="22"/>
      <c r="H17" s="21"/>
      <c r="I17" s="22"/>
      <c r="J17" s="23">
        <f>H17+D17+B17+F17</f>
        <v>0</v>
      </c>
      <c r="K17" s="24"/>
      <c r="L17" s="21"/>
    </row>
    <row r="18" spans="1:16" ht="19.5" customHeight="1" x14ac:dyDescent="0.15">
      <c r="A18" s="20" t="s">
        <v>19</v>
      </c>
      <c r="B18" s="21"/>
      <c r="C18" s="22"/>
      <c r="D18" s="21"/>
      <c r="E18" s="22"/>
      <c r="F18" s="21"/>
      <c r="G18" s="22"/>
      <c r="H18" s="21"/>
      <c r="I18" s="22"/>
      <c r="J18" s="23">
        <f>H18+D18+B18+F18</f>
        <v>0</v>
      </c>
      <c r="K18" s="24"/>
      <c r="L18" s="21"/>
    </row>
    <row r="19" spans="1:16" ht="19.5" customHeight="1" x14ac:dyDescent="0.15">
      <c r="A19" s="36" t="s">
        <v>20</v>
      </c>
      <c r="B19" s="21"/>
      <c r="C19" s="22"/>
      <c r="D19" s="21"/>
      <c r="E19" s="22"/>
      <c r="F19" s="21"/>
      <c r="G19" s="22"/>
      <c r="H19" s="21"/>
      <c r="I19" s="22"/>
      <c r="J19" s="23">
        <f>H19+D19+B19+F19</f>
        <v>0</v>
      </c>
      <c r="K19" s="24"/>
      <c r="L19" s="21"/>
    </row>
    <row r="20" spans="1:16" ht="19.5" customHeight="1" x14ac:dyDescent="0.15">
      <c r="A20" s="36" t="s">
        <v>21</v>
      </c>
      <c r="B20" s="21"/>
      <c r="C20" s="22"/>
      <c r="D20" s="21"/>
      <c r="E20" s="22"/>
      <c r="F20" s="21"/>
      <c r="G20" s="22"/>
      <c r="H20" s="21"/>
      <c r="I20" s="22"/>
      <c r="J20" s="23">
        <f>H20+D20+B20+F20</f>
        <v>0</v>
      </c>
      <c r="K20" s="24"/>
      <c r="L20" s="21"/>
    </row>
    <row r="21" spans="1:16" s="37" customFormat="1" ht="17.25" customHeight="1" x14ac:dyDescent="0.15">
      <c r="A21" s="25" t="s">
        <v>22</v>
      </c>
      <c r="B21" s="26">
        <f>SUM(B17:B20)</f>
        <v>0</v>
      </c>
      <c r="C21" s="27"/>
      <c r="D21" s="26">
        <f>SUM(D17:D20)</f>
        <v>0</v>
      </c>
      <c r="E21" s="22"/>
      <c r="F21" s="26">
        <f>SUM(F17:F20)</f>
        <v>0</v>
      </c>
      <c r="G21" s="22"/>
      <c r="H21" s="26">
        <f>SUM(H17:H20)</f>
        <v>0</v>
      </c>
      <c r="I21" s="22"/>
      <c r="J21" s="26">
        <f>SUM(J17:J20)</f>
        <v>0</v>
      </c>
      <c r="K21" s="24"/>
      <c r="L21" s="26">
        <f>SUM(L17:L20)</f>
        <v>0</v>
      </c>
      <c r="M21" s="1"/>
      <c r="N21" s="1"/>
      <c r="O21" s="1"/>
      <c r="P21" s="1"/>
    </row>
    <row r="22" spans="1:16" s="37" customFormat="1" ht="8.25" customHeight="1" x14ac:dyDescent="0.15">
      <c r="A22" s="38"/>
      <c r="B22" s="22"/>
      <c r="C22" s="39"/>
      <c r="D22" s="22"/>
      <c r="E22" s="39"/>
      <c r="F22" s="22"/>
      <c r="G22" s="39"/>
      <c r="H22" s="22"/>
      <c r="I22" s="39"/>
      <c r="J22" s="32" t="str">
        <f>IF(ABS(B21+D21+F21+H21-J21)&lt;0.000001," ","error")</f>
        <v xml:space="preserve"> </v>
      </c>
      <c r="K22" s="24"/>
      <c r="L22" s="40"/>
      <c r="M22" s="1"/>
      <c r="N22" s="1"/>
      <c r="O22" s="1"/>
      <c r="P22" s="1"/>
    </row>
    <row r="23" spans="1:16" ht="19.5" customHeight="1" x14ac:dyDescent="0.15">
      <c r="A23" s="25" t="s">
        <v>23</v>
      </c>
      <c r="B23" s="41">
        <f>B21+B14</f>
        <v>4832.2700000000004</v>
      </c>
      <c r="C23" s="39"/>
      <c r="D23" s="41">
        <f>D21+D14</f>
        <v>22146.240000000002</v>
      </c>
      <c r="E23" s="39"/>
      <c r="F23" s="41">
        <f>F21+F14</f>
        <v>0</v>
      </c>
      <c r="G23" s="39"/>
      <c r="H23" s="41">
        <f>H21+H14</f>
        <v>0</v>
      </c>
      <c r="I23" s="39"/>
      <c r="J23" s="41">
        <f>J21+J14</f>
        <v>26978.510000000002</v>
      </c>
      <c r="K23" s="24"/>
      <c r="L23" s="41">
        <f>L21+L14</f>
        <v>14267</v>
      </c>
    </row>
    <row r="24" spans="1:16" ht="16.5" customHeight="1" x14ac:dyDescent="0.15">
      <c r="C24" s="33"/>
      <c r="D24" s="33"/>
      <c r="E24" s="33"/>
      <c r="F24" s="33"/>
      <c r="G24" s="33"/>
      <c r="H24" s="33"/>
      <c r="I24" s="33"/>
      <c r="J24" s="32" t="str">
        <f>IF(ABS(B23+D23+F23+H23-J23)&lt;0.000001," ","error")</f>
        <v xml:space="preserve"> </v>
      </c>
      <c r="K24" s="33"/>
      <c r="L24" s="33"/>
    </row>
    <row r="25" spans="1:16" ht="18" customHeight="1" x14ac:dyDescent="0.15">
      <c r="A25" s="42" t="s">
        <v>24</v>
      </c>
      <c r="B25" s="43"/>
      <c r="C25" s="44"/>
      <c r="D25" s="44"/>
      <c r="E25" s="44"/>
      <c r="F25" s="44"/>
      <c r="G25" s="44"/>
      <c r="H25" s="44"/>
      <c r="I25" s="44"/>
      <c r="J25" s="44"/>
      <c r="K25" s="44"/>
      <c r="L25" s="44"/>
    </row>
    <row r="26" spans="1:16" ht="19.5" customHeight="1" x14ac:dyDescent="0.15">
      <c r="A26" s="20" t="s">
        <v>130</v>
      </c>
      <c r="B26" s="21">
        <v>4681.93</v>
      </c>
      <c r="C26" s="22"/>
      <c r="D26" s="21">
        <v>38373.599999999999</v>
      </c>
      <c r="E26" s="22"/>
      <c r="F26" s="21">
        <v>0</v>
      </c>
      <c r="G26" s="22"/>
      <c r="H26" s="21">
        <v>0</v>
      </c>
      <c r="I26" s="22"/>
      <c r="J26" s="23">
        <f>H26+D26+B26+F26</f>
        <v>43055.53</v>
      </c>
      <c r="K26" s="40"/>
      <c r="L26" s="21">
        <v>5717</v>
      </c>
      <c r="N26" s="37"/>
      <c r="O26" s="37"/>
      <c r="P26" s="37"/>
    </row>
    <row r="27" spans="1:16" ht="19.5" customHeight="1" x14ac:dyDescent="0.15">
      <c r="A27" s="20"/>
      <c r="B27" s="21"/>
      <c r="C27" s="22"/>
      <c r="D27" s="21"/>
      <c r="E27" s="22"/>
      <c r="F27" s="21"/>
      <c r="G27" s="22"/>
      <c r="H27" s="21"/>
      <c r="I27" s="22"/>
      <c r="J27" s="23">
        <f>H27+D27+B27+F27</f>
        <v>0</v>
      </c>
      <c r="K27" s="40"/>
      <c r="L27" s="21"/>
      <c r="N27" s="37"/>
      <c r="O27" s="37"/>
      <c r="P27" s="37"/>
    </row>
    <row r="28" spans="1:16" s="47" customFormat="1" ht="19.5" customHeight="1" x14ac:dyDescent="0.15">
      <c r="A28" s="25" t="s">
        <v>25</v>
      </c>
      <c r="B28" s="26">
        <f>SUM(B26:B27)</f>
        <v>4681.93</v>
      </c>
      <c r="C28" s="45"/>
      <c r="D28" s="46">
        <f>SUM(D26:D27)</f>
        <v>38373.599999999999</v>
      </c>
      <c r="E28" s="22"/>
      <c r="F28" s="26">
        <f>SUM(F26:F27)</f>
        <v>0</v>
      </c>
      <c r="G28" s="22"/>
      <c r="H28" s="26">
        <f>SUM(H26:H27)</f>
        <v>0</v>
      </c>
      <c r="I28" s="22"/>
      <c r="J28" s="28">
        <f>H28+D28+B28+F28</f>
        <v>43055.53</v>
      </c>
      <c r="K28" s="40"/>
      <c r="L28" s="26">
        <f>SUM(L26:L27)</f>
        <v>5717</v>
      </c>
      <c r="M28" s="1"/>
      <c r="N28" s="1"/>
      <c r="O28" s="1"/>
      <c r="P28" s="1"/>
    </row>
    <row r="29" spans="1:16" ht="17.25" customHeight="1" x14ac:dyDescent="0.15">
      <c r="A29" s="37"/>
      <c r="B29" s="48"/>
      <c r="C29" s="32"/>
      <c r="D29" s="49"/>
      <c r="E29" s="32"/>
      <c r="F29" s="32"/>
      <c r="G29" s="32"/>
      <c r="H29" s="32"/>
      <c r="I29" s="32"/>
      <c r="J29" s="32" t="str">
        <f>IF(ABS(B28+D28+F28+H28-J28)&lt;0.000001," ","error")</f>
        <v xml:space="preserve"> </v>
      </c>
      <c r="K29" s="32"/>
      <c r="L29" s="32"/>
      <c r="M29" s="37"/>
    </row>
    <row r="30" spans="1:16" ht="26.25" x14ac:dyDescent="0.15">
      <c r="A30" s="34" t="s">
        <v>26</v>
      </c>
      <c r="B30" s="35"/>
      <c r="C30" s="19"/>
      <c r="D30" s="19"/>
      <c r="E30" s="19"/>
      <c r="F30" s="19"/>
      <c r="G30" s="19"/>
      <c r="H30" s="19"/>
      <c r="I30" s="19"/>
      <c r="J30" s="19"/>
      <c r="K30" s="19"/>
    </row>
    <row r="31" spans="1:16" ht="19.5" customHeight="1" x14ac:dyDescent="0.15">
      <c r="A31" s="20" t="s">
        <v>27</v>
      </c>
      <c r="B31" s="21"/>
      <c r="C31" s="22"/>
      <c r="D31" s="21"/>
      <c r="E31" s="22"/>
      <c r="F31" s="21"/>
      <c r="G31" s="22"/>
      <c r="H31" s="21"/>
      <c r="I31" s="22"/>
      <c r="J31" s="23">
        <f>H31+D31+F31+B31</f>
        <v>0</v>
      </c>
      <c r="K31" s="40"/>
      <c r="L31" s="21"/>
    </row>
    <row r="32" spans="1:16" ht="19.5" customHeight="1" x14ac:dyDescent="0.15">
      <c r="A32" s="20" t="s">
        <v>28</v>
      </c>
      <c r="B32" s="21"/>
      <c r="C32" s="22"/>
      <c r="D32" s="21"/>
      <c r="E32" s="22"/>
      <c r="F32" s="21"/>
      <c r="G32" s="22"/>
      <c r="H32" s="21"/>
      <c r="I32" s="22"/>
      <c r="J32" s="23">
        <f>H32+D32+F32+B32</f>
        <v>0</v>
      </c>
      <c r="K32" s="40"/>
      <c r="L32" s="21"/>
    </row>
    <row r="33" spans="1:16" ht="19.5" customHeight="1" x14ac:dyDescent="0.15">
      <c r="A33" s="36" t="s">
        <v>29</v>
      </c>
      <c r="B33" s="21"/>
      <c r="C33" s="22"/>
      <c r="D33" s="21"/>
      <c r="E33" s="22"/>
      <c r="F33" s="21"/>
      <c r="G33" s="22"/>
      <c r="H33" s="21"/>
      <c r="I33" s="22"/>
      <c r="J33" s="23">
        <f>H33+D33+F33+B33</f>
        <v>0</v>
      </c>
      <c r="K33" s="40"/>
      <c r="L33" s="21"/>
    </row>
    <row r="34" spans="1:16" ht="19.5" customHeight="1" x14ac:dyDescent="0.15">
      <c r="A34" s="20" t="s">
        <v>30</v>
      </c>
      <c r="B34" s="50"/>
      <c r="C34" s="22"/>
      <c r="D34" s="50"/>
      <c r="E34" s="22"/>
      <c r="F34" s="50"/>
      <c r="G34" s="22"/>
      <c r="H34" s="50"/>
      <c r="I34" s="22"/>
      <c r="J34" s="23">
        <f>H34+D34+F34+B34</f>
        <v>0</v>
      </c>
      <c r="K34" s="40"/>
      <c r="L34" s="50"/>
    </row>
    <row r="35" spans="1:16" ht="19.5" customHeight="1" x14ac:dyDescent="0.15">
      <c r="A35" s="25" t="s">
        <v>31</v>
      </c>
      <c r="B35" s="26">
        <f>SUM(B31:B34)</f>
        <v>0</v>
      </c>
      <c r="C35" s="45"/>
      <c r="D35" s="26">
        <f>SUM(D31:D34)</f>
        <v>0</v>
      </c>
      <c r="E35" s="22"/>
      <c r="F35" s="26">
        <f>SUM(F31:F34)</f>
        <v>0</v>
      </c>
      <c r="G35" s="22"/>
      <c r="H35" s="26">
        <f>SUM(H31:H34)</f>
        <v>0</v>
      </c>
      <c r="I35" s="22"/>
      <c r="J35" s="26">
        <f>SUM(J31:J34)</f>
        <v>0</v>
      </c>
      <c r="K35" s="40"/>
      <c r="L35" s="26">
        <f>SUM(L31:L34)</f>
        <v>0</v>
      </c>
      <c r="N35" s="47"/>
      <c r="O35" s="47"/>
      <c r="P35" s="47"/>
    </row>
    <row r="36" spans="1:16" ht="13.5" customHeight="1" x14ac:dyDescent="0.15">
      <c r="B36" s="51"/>
      <c r="C36" s="33"/>
      <c r="D36" s="51"/>
      <c r="E36" s="33"/>
      <c r="F36" s="33"/>
      <c r="G36" s="33"/>
      <c r="H36" s="51"/>
      <c r="I36" s="33"/>
      <c r="J36" s="32" t="str">
        <f>IF(ABS(B35+D35+F35+H35-J35)&lt;0.000001," ","error")</f>
        <v xml:space="preserve"> </v>
      </c>
      <c r="K36" s="33"/>
      <c r="L36" s="33"/>
    </row>
    <row r="37" spans="1:16" ht="19.5" customHeight="1" x14ac:dyDescent="0.15">
      <c r="A37" s="52" t="s">
        <v>32</v>
      </c>
      <c r="B37" s="53">
        <f>+B35+B28</f>
        <v>4681.93</v>
      </c>
      <c r="C37" s="24"/>
      <c r="D37" s="53">
        <f>+D35+D28</f>
        <v>38373.599999999999</v>
      </c>
      <c r="E37" s="24"/>
      <c r="F37" s="53">
        <f>+F35+F28</f>
        <v>0</v>
      </c>
      <c r="G37" s="24"/>
      <c r="H37" s="53">
        <f>+H35+H28</f>
        <v>0</v>
      </c>
      <c r="I37" s="24"/>
      <c r="J37" s="53">
        <f>+J35+J28</f>
        <v>43055.53</v>
      </c>
      <c r="K37" s="24"/>
      <c r="L37" s="53">
        <f>+L35+L28</f>
        <v>5717</v>
      </c>
      <c r="M37" s="47"/>
    </row>
    <row r="38" spans="1:16" ht="12.75" x14ac:dyDescent="0.15">
      <c r="B38" s="54"/>
      <c r="C38" s="55"/>
      <c r="D38" s="55"/>
      <c r="E38" s="55"/>
      <c r="F38" s="55"/>
      <c r="G38" s="55"/>
      <c r="H38" s="55"/>
      <c r="I38" s="55"/>
      <c r="J38" s="32" t="str">
        <f>IF(ABS(B37+D37+F37+H37-J37)&lt;0.000001," ","error")</f>
        <v xml:space="preserve"> </v>
      </c>
      <c r="K38" s="56"/>
      <c r="L38" s="33"/>
    </row>
    <row r="39" spans="1:16" ht="19.5" customHeight="1" x14ac:dyDescent="0.15">
      <c r="A39" s="57" t="s">
        <v>33</v>
      </c>
      <c r="B39" s="58">
        <f>+B23-B37</f>
        <v>150.34000000000015</v>
      </c>
      <c r="C39" s="59"/>
      <c r="D39" s="58">
        <f>+D23-D37</f>
        <v>-16227.359999999997</v>
      </c>
      <c r="E39" s="59"/>
      <c r="F39" s="58">
        <f>+F23-F37</f>
        <v>0</v>
      </c>
      <c r="G39" s="59"/>
      <c r="H39" s="58">
        <f>+H23-H37</f>
        <v>0</v>
      </c>
      <c r="I39" s="59"/>
      <c r="J39" s="60">
        <f>IF(ROUND((B39+D39+F39+H39),2)=ROUND((+J23-J37),2),H39+F39+D39+B39,"Cross Add Error")</f>
        <v>-16077.019999999997</v>
      </c>
      <c r="K39" s="61"/>
      <c r="L39" s="58">
        <f>+L23-L37</f>
        <v>8550</v>
      </c>
      <c r="M39" s="62"/>
    </row>
    <row r="40" spans="1:16" s="3" customFormat="1" ht="14.25" customHeight="1" x14ac:dyDescent="0.15">
      <c r="A40" s="63"/>
      <c r="B40" s="64"/>
      <c r="C40" s="59"/>
      <c r="D40" s="64"/>
      <c r="E40" s="59"/>
      <c r="F40" s="64"/>
      <c r="G40" s="59"/>
      <c r="H40" s="64"/>
      <c r="I40" s="59"/>
      <c r="J40" s="64"/>
      <c r="K40" s="61"/>
      <c r="L40" s="64"/>
      <c r="M40" s="62"/>
      <c r="N40" s="1"/>
      <c r="O40" s="1"/>
      <c r="P40" s="1"/>
    </row>
    <row r="41" spans="1:16" ht="19.5" customHeight="1" x14ac:dyDescent="0.15">
      <c r="A41" s="65" t="s">
        <v>34</v>
      </c>
      <c r="B41" s="66">
        <v>0</v>
      </c>
      <c r="C41" s="59"/>
      <c r="D41" s="66">
        <v>0</v>
      </c>
      <c r="E41" s="59"/>
      <c r="F41" s="66">
        <v>0</v>
      </c>
      <c r="G41" s="59"/>
      <c r="H41" s="66">
        <v>0</v>
      </c>
      <c r="I41" s="59"/>
      <c r="J41" s="67">
        <f>IF(ABS(H41+F41+D41+B41)&lt;0.000001,0,"Transfer error")</f>
        <v>0</v>
      </c>
      <c r="K41" s="61"/>
      <c r="L41" s="66">
        <v>0</v>
      </c>
    </row>
    <row r="42" spans="1:16" ht="14.25" customHeight="1" x14ac:dyDescent="0.15">
      <c r="A42" s="68"/>
      <c r="B42" s="69"/>
      <c r="C42" s="59"/>
      <c r="D42" s="69"/>
      <c r="E42" s="59"/>
      <c r="F42" s="69"/>
      <c r="G42" s="59"/>
      <c r="H42" s="69"/>
      <c r="I42" s="59"/>
      <c r="J42" s="70"/>
      <c r="K42" s="61"/>
      <c r="L42" s="69"/>
    </row>
    <row r="43" spans="1:16" ht="29.25" customHeight="1" x14ac:dyDescent="0.15">
      <c r="A43" s="25" t="s">
        <v>35</v>
      </c>
      <c r="B43" s="71">
        <f>+B39+B41</f>
        <v>150.34000000000015</v>
      </c>
      <c r="C43" s="59"/>
      <c r="D43" s="71">
        <f>+D39+D41</f>
        <v>-16227.359999999997</v>
      </c>
      <c r="E43" s="59"/>
      <c r="F43" s="71">
        <f>+F39+F41</f>
        <v>0</v>
      </c>
      <c r="G43" s="59"/>
      <c r="H43" s="71">
        <f>+H39+H41</f>
        <v>0</v>
      </c>
      <c r="I43" s="59"/>
      <c r="J43" s="71">
        <f>+J39+J41</f>
        <v>-16077.019999999997</v>
      </c>
      <c r="K43" s="61"/>
      <c r="L43" s="71">
        <f>+L39+L41</f>
        <v>8550</v>
      </c>
    </row>
    <row r="44" spans="1:16" ht="12.75" x14ac:dyDescent="0.15">
      <c r="J44" s="32" t="str">
        <f>IF(ABS(B43+D43+F43+H43-J43)&lt;0.000001," ","error")</f>
        <v xml:space="preserve"> </v>
      </c>
    </row>
    <row r="45" spans="1:16" ht="19.5" customHeight="1" x14ac:dyDescent="0.15">
      <c r="A45" s="72" t="s">
        <v>36</v>
      </c>
      <c r="B45" s="66">
        <v>4404.8100000000004</v>
      </c>
      <c r="C45" s="59"/>
      <c r="D45" s="66">
        <v>26785</v>
      </c>
      <c r="E45" s="59"/>
      <c r="F45" s="66">
        <v>0</v>
      </c>
      <c r="G45" s="59"/>
      <c r="H45" s="66">
        <v>0</v>
      </c>
      <c r="I45" s="59"/>
      <c r="J45" s="67">
        <f>B45+D45+F45+H45</f>
        <v>31189.81</v>
      </c>
      <c r="K45" s="61"/>
      <c r="L45" s="66">
        <v>70920.81</v>
      </c>
    </row>
    <row r="46" spans="1:16" ht="14.25" customHeight="1" x14ac:dyDescent="0.15">
      <c r="A46" s="68"/>
      <c r="B46" s="69"/>
      <c r="C46" s="59"/>
      <c r="D46" s="69"/>
      <c r="E46" s="59"/>
      <c r="F46" s="69"/>
      <c r="G46" s="59"/>
      <c r="H46" s="69"/>
      <c r="I46" s="59"/>
      <c r="J46" s="70"/>
      <c r="K46" s="61"/>
      <c r="L46" s="69"/>
    </row>
    <row r="47" spans="1:16" ht="29.25" customHeight="1" x14ac:dyDescent="0.15">
      <c r="A47" s="73" t="s">
        <v>37</v>
      </c>
      <c r="B47" s="71">
        <f>+B43+B45</f>
        <v>4555.1500000000005</v>
      </c>
      <c r="C47" s="59"/>
      <c r="D47" s="71">
        <f>+D43+D45</f>
        <v>10557.640000000003</v>
      </c>
      <c r="E47" s="59"/>
      <c r="F47" s="71">
        <f>+F43+F45</f>
        <v>0</v>
      </c>
      <c r="G47" s="59"/>
      <c r="H47" s="71">
        <f>+H43+H45</f>
        <v>0</v>
      </c>
      <c r="I47" s="59"/>
      <c r="J47" s="71">
        <f>IF(ROUND((B47+D47+F47+H47),2)=ROUND((+J43+J45),2),B47+D47+F47+H47,"Cross Add Error")</f>
        <v>15112.790000000005</v>
      </c>
      <c r="K47" s="61"/>
      <c r="L47" s="71">
        <f>+L43+L45</f>
        <v>79470.81</v>
      </c>
    </row>
    <row r="1048543" ht="12.75" x14ac:dyDescent="0.15"/>
    <row r="1048544" ht="12.75" x14ac:dyDescent="0.15"/>
    <row r="1048545" ht="12.75" x14ac:dyDescent="0.15"/>
    <row r="1048546" ht="12.75" x14ac:dyDescent="0.15"/>
    <row r="1048547" ht="12.75" x14ac:dyDescent="0.15"/>
    <row r="1048548" ht="12.75" x14ac:dyDescent="0.15"/>
    <row r="1048549" ht="12.75" x14ac:dyDescent="0.15"/>
    <row r="1048550" ht="12.75" x14ac:dyDescent="0.15"/>
    <row r="1048551" ht="12.75" x14ac:dyDescent="0.15"/>
    <row r="1048552" ht="12.75" x14ac:dyDescent="0.15"/>
    <row r="1048553" ht="12.75" x14ac:dyDescent="0.15"/>
    <row r="1048554" ht="12.75" x14ac:dyDescent="0.15"/>
    <row r="1048555" ht="12.75" x14ac:dyDescent="0.15"/>
    <row r="1048556" ht="12.75" x14ac:dyDescent="0.15"/>
    <row r="1048557" ht="12.75" x14ac:dyDescent="0.15"/>
    <row r="1048558" ht="12.75" x14ac:dyDescent="0.15"/>
    <row r="1048559" ht="12.75" x14ac:dyDescent="0.15"/>
    <row r="1048560" ht="12.75" x14ac:dyDescent="0.15"/>
    <row r="1048561" ht="12.75" x14ac:dyDescent="0.15"/>
    <row r="1048562" ht="12.75" x14ac:dyDescent="0.15"/>
    <row r="1048563" ht="12.75" x14ac:dyDescent="0.15"/>
    <row r="1048564" ht="12.75" x14ac:dyDescent="0.15"/>
    <row r="1048565" ht="12.75" x14ac:dyDescent="0.15"/>
    <row r="1048566" ht="12.75" x14ac:dyDescent="0.15"/>
    <row r="1048567" ht="12.75" x14ac:dyDescent="0.15"/>
    <row r="1048568" ht="12.75" x14ac:dyDescent="0.15"/>
    <row r="1048569" ht="12.75" x14ac:dyDescent="0.15"/>
    <row r="1048570" ht="12.75" x14ac:dyDescent="0.15"/>
    <row r="1048571" ht="12.75" x14ac:dyDescent="0.15"/>
    <row r="1048572" ht="12.75" x14ac:dyDescent="0.15"/>
    <row r="1048573" ht="12.75" x14ac:dyDescent="0.15"/>
    <row r="1048574" ht="12.75" x14ac:dyDescent="0.15"/>
    <row r="1048575" ht="12.75" x14ac:dyDescent="0.15"/>
    <row r="1048576" ht="12.75" x14ac:dyDescent="0.15"/>
  </sheetData>
  <mergeCells count="11">
    <mergeCell ref="A7:L7"/>
    <mergeCell ref="B1:J1"/>
    <mergeCell ref="B2:J2"/>
    <mergeCell ref="B3:J3"/>
    <mergeCell ref="B4:B5"/>
    <mergeCell ref="C4:C5"/>
    <mergeCell ref="D4:F4"/>
    <mergeCell ref="G4:G5"/>
    <mergeCell ref="H4:J4"/>
    <mergeCell ref="D5:F5"/>
    <mergeCell ref="H5:J5"/>
  </mergeCells>
  <pageMargins left="0.55138888888888904" right="0.51180555555555596" top="0.47222222222222199" bottom="0.39374999999999999" header="0.511811023622047" footer="0.511811023622047"/>
  <pageSetup paperSize="9" scale="65"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048576"/>
  <sheetViews>
    <sheetView topLeftCell="B1" zoomScale="75" zoomScaleNormal="75" workbookViewId="0">
      <pane ySplit="2" topLeftCell="B72" activePane="bottomLeft" state="frozen"/>
      <selection activeCell="B1" sqref="B1"/>
      <selection pane="bottomLeft" activeCell="J48" sqref="J48"/>
    </sheetView>
  </sheetViews>
  <sheetFormatPr defaultColWidth="9.16796875" defaultRowHeight="12" customHeight="1" x14ac:dyDescent="0.15"/>
  <cols>
    <col min="1" max="1" width="28.85546875" style="1" customWidth="1"/>
    <col min="2" max="2" width="19.01171875" style="2" customWidth="1"/>
    <col min="3" max="3" width="2.01953125" style="1" customWidth="1"/>
    <col min="4" max="4" width="15.37109375" style="1" customWidth="1"/>
    <col min="5" max="5" width="1.48046875" style="1" customWidth="1"/>
    <col min="6" max="6" width="15.37109375" style="1" customWidth="1"/>
    <col min="7" max="7" width="1.34765625" style="1" customWidth="1"/>
    <col min="8" max="8" width="15.37109375" style="1" customWidth="1"/>
    <col min="9" max="9" width="1.48046875" style="1" customWidth="1"/>
    <col min="10" max="10" width="15.5078125" style="1" customWidth="1"/>
    <col min="11" max="11" width="1.48046875" style="1" customWidth="1"/>
    <col min="12" max="12" width="14.6953125" style="1" customWidth="1"/>
    <col min="13" max="13" width="1.48046875" style="1" customWidth="1"/>
    <col min="14" max="14" width="14.6953125" style="1" customWidth="1"/>
    <col min="15" max="15" width="1.48046875" style="1" customWidth="1"/>
    <col min="16" max="16" width="14.6953125" style="1" customWidth="1"/>
    <col min="17" max="16384" width="9.16796875" style="1"/>
  </cols>
  <sheetData>
    <row r="1" spans="1:16" ht="27" customHeight="1" x14ac:dyDescent="0.25">
      <c r="A1" s="205" t="str">
        <f>'R&amp;P Accounts'!B2</f>
        <v>East Neuk of Fife Preservation Society (SCIO)</v>
      </c>
      <c r="B1" s="205"/>
      <c r="C1" s="205"/>
      <c r="D1" s="205"/>
      <c r="E1" s="205"/>
      <c r="F1" s="205"/>
      <c r="G1" s="205"/>
      <c r="H1" s="205"/>
      <c r="I1" s="205"/>
      <c r="J1" s="205"/>
      <c r="K1" s="205"/>
      <c r="L1" s="205"/>
      <c r="N1" s="205" t="str">
        <f>'R&amp;P Accounts'!L2</f>
        <v>SC051336</v>
      </c>
      <c r="O1" s="205"/>
      <c r="P1" s="205"/>
    </row>
    <row r="2" spans="1:16" ht="12.95" customHeight="1" x14ac:dyDescent="0.25">
      <c r="A2" s="74"/>
      <c r="B2" s="74"/>
      <c r="C2" s="74"/>
      <c r="D2" s="74"/>
      <c r="E2" s="74"/>
      <c r="F2" s="74"/>
      <c r="G2" s="74"/>
      <c r="H2" s="74"/>
      <c r="I2" s="74"/>
      <c r="J2" s="74"/>
      <c r="K2" s="74"/>
      <c r="L2" s="74"/>
      <c r="N2" s="74"/>
      <c r="O2" s="74"/>
      <c r="P2" s="74"/>
    </row>
    <row r="3" spans="1:16" s="75" customFormat="1" ht="26.25" customHeight="1" x14ac:dyDescent="0.15">
      <c r="A3" s="206" t="s">
        <v>38</v>
      </c>
      <c r="B3" s="206"/>
      <c r="C3" s="206"/>
      <c r="D3" s="206"/>
      <c r="E3" s="206"/>
      <c r="F3" s="206"/>
      <c r="G3" s="206"/>
      <c r="H3" s="206"/>
      <c r="I3" s="206"/>
      <c r="J3" s="206"/>
      <c r="K3" s="206"/>
      <c r="L3" s="206"/>
      <c r="M3" s="206"/>
      <c r="N3" s="206"/>
      <c r="O3" s="206"/>
      <c r="P3" s="206"/>
    </row>
    <row r="4" spans="1:16" ht="40.5" customHeight="1" x14ac:dyDescent="0.15">
      <c r="A4" s="76" t="s">
        <v>39</v>
      </c>
      <c r="B4" s="207" t="s">
        <v>40</v>
      </c>
      <c r="C4" s="207"/>
      <c r="D4" s="207"/>
      <c r="E4" s="77"/>
      <c r="F4" s="78" t="s">
        <v>41</v>
      </c>
      <c r="G4" s="47"/>
      <c r="H4" s="78" t="s">
        <v>42</v>
      </c>
      <c r="I4" s="79"/>
      <c r="J4" s="78" t="s">
        <v>10</v>
      </c>
      <c r="K4" s="79"/>
      <c r="L4" s="78" t="s">
        <v>43</v>
      </c>
      <c r="M4" s="79"/>
      <c r="N4" s="78" t="s">
        <v>44</v>
      </c>
      <c r="O4" s="79"/>
      <c r="P4" s="78" t="s">
        <v>45</v>
      </c>
    </row>
    <row r="5" spans="1:16" ht="12.75" x14ac:dyDescent="0.15">
      <c r="B5" s="80"/>
      <c r="C5" s="80"/>
      <c r="D5" s="80"/>
      <c r="E5" s="81"/>
      <c r="F5" s="82" t="s">
        <v>14</v>
      </c>
      <c r="H5" s="82" t="s">
        <v>14</v>
      </c>
      <c r="I5" s="83"/>
      <c r="J5" s="82" t="s">
        <v>14</v>
      </c>
      <c r="K5" s="83"/>
      <c r="L5" s="82" t="s">
        <v>14</v>
      </c>
      <c r="M5" s="83"/>
      <c r="N5" s="82" t="s">
        <v>14</v>
      </c>
      <c r="O5" s="83"/>
      <c r="P5" s="82" t="s">
        <v>14</v>
      </c>
    </row>
    <row r="6" spans="1:16" ht="30" customHeight="1" x14ac:dyDescent="0.15">
      <c r="A6" s="191" t="s">
        <v>46</v>
      </c>
      <c r="B6" s="208" t="s">
        <v>47</v>
      </c>
      <c r="C6" s="208"/>
      <c r="D6" s="208"/>
      <c r="E6" s="85"/>
      <c r="F6" s="86">
        <f>'R&amp;P Accounts'!B45</f>
        <v>4404.8100000000004</v>
      </c>
      <c r="G6" s="87"/>
      <c r="H6" s="86">
        <f>'R&amp;P Accounts'!D45</f>
        <v>26785</v>
      </c>
      <c r="I6" s="87"/>
      <c r="J6" s="86">
        <f>'R&amp;P Accounts'!F45</f>
        <v>0</v>
      </c>
      <c r="K6" s="87"/>
      <c r="L6" s="86">
        <f>'R&amp;P Accounts'!H45</f>
        <v>0</v>
      </c>
      <c r="M6" s="87"/>
      <c r="N6" s="88">
        <f>F6+H6+J6+L6</f>
        <v>31189.81</v>
      </c>
      <c r="O6" s="87"/>
      <c r="P6" s="86">
        <f>'R&amp;P Accounts'!L45</f>
        <v>70920.81</v>
      </c>
    </row>
    <row r="7" spans="1:16" ht="30" customHeight="1" x14ac:dyDescent="0.15">
      <c r="A7" s="191"/>
      <c r="B7" s="208" t="s">
        <v>48</v>
      </c>
      <c r="C7" s="208"/>
      <c r="D7" s="208"/>
      <c r="E7" s="85"/>
      <c r="F7" s="86">
        <f>'R&amp;P Accounts'!B43</f>
        <v>150.34000000000015</v>
      </c>
      <c r="G7" s="87"/>
      <c r="H7" s="86">
        <f>'R&amp;P Accounts'!D43</f>
        <v>-16227.359999999997</v>
      </c>
      <c r="I7" s="87"/>
      <c r="J7" s="86">
        <f>'R&amp;P Accounts'!F43</f>
        <v>0</v>
      </c>
      <c r="K7" s="87"/>
      <c r="L7" s="86">
        <f>'R&amp;P Accounts'!H43</f>
        <v>0</v>
      </c>
      <c r="M7" s="87"/>
      <c r="N7" s="88">
        <f>F7+H7+J7+L7</f>
        <v>-16077.019999999997</v>
      </c>
      <c r="O7" s="87"/>
      <c r="P7" s="86">
        <f>'R&amp;P Accounts'!L43</f>
        <v>8550</v>
      </c>
    </row>
    <row r="8" spans="1:16" ht="30" customHeight="1" x14ac:dyDescent="0.15">
      <c r="B8" s="203" t="s">
        <v>49</v>
      </c>
      <c r="C8" s="203"/>
      <c r="D8" s="203"/>
      <c r="E8" s="89"/>
      <c r="F8" s="90">
        <f>SUM(F6:F7)</f>
        <v>4555.1500000000005</v>
      </c>
      <c r="G8" s="91"/>
      <c r="H8" s="90">
        <f>SUM(H6:H7)</f>
        <v>10557.640000000003</v>
      </c>
      <c r="I8" s="92"/>
      <c r="J8" s="90">
        <f>SUM(J6:J7)</f>
        <v>0</v>
      </c>
      <c r="K8" s="92"/>
      <c r="L8" s="90">
        <f>SUM(L6:L7)</f>
        <v>0</v>
      </c>
      <c r="M8" s="93"/>
      <c r="N8" s="94">
        <f>F8+H8+J8+L8</f>
        <v>15112.790000000005</v>
      </c>
      <c r="O8" s="93"/>
      <c r="P8" s="90">
        <f>SUM(P6:P7)</f>
        <v>79470.81</v>
      </c>
    </row>
    <row r="9" spans="1:16" s="98" customFormat="1" ht="30" customHeight="1" x14ac:dyDescent="0.15">
      <c r="A9" s="1"/>
      <c r="B9" s="2"/>
      <c r="C9" s="2"/>
      <c r="D9" s="2"/>
      <c r="E9" s="95"/>
      <c r="F9" s="1"/>
      <c r="G9" s="200"/>
      <c r="H9" s="1"/>
      <c r="I9" s="200"/>
      <c r="J9" s="204" t="s">
        <v>50</v>
      </c>
      <c r="K9" s="204"/>
      <c r="L9" s="204"/>
      <c r="M9" s="200"/>
      <c r="N9" s="94">
        <v>15112.79</v>
      </c>
      <c r="O9" s="200"/>
      <c r="P9" s="97" t="str">
        <f>IF(ROUND(N8,2)=ROUND(N9,2),"","bank balance cross check error")</f>
        <v/>
      </c>
    </row>
    <row r="10" spans="1:16" s="98" customFormat="1" ht="14.1" customHeight="1" x14ac:dyDescent="0.15">
      <c r="A10" s="1"/>
      <c r="B10" s="2"/>
      <c r="C10" s="2"/>
      <c r="D10" s="2"/>
      <c r="E10" s="95"/>
      <c r="F10" s="1"/>
      <c r="G10" s="200"/>
      <c r="H10" s="1"/>
      <c r="I10" s="200"/>
      <c r="J10" s="99"/>
      <c r="K10" s="83"/>
      <c r="L10" s="1"/>
      <c r="M10" s="200"/>
      <c r="N10" s="3"/>
      <c r="O10" s="200"/>
      <c r="P10" s="1"/>
    </row>
    <row r="11" spans="1:16" ht="19.5" customHeight="1" x14ac:dyDescent="0.15">
      <c r="B11" s="198" t="s">
        <v>51</v>
      </c>
      <c r="C11" s="198"/>
      <c r="D11" s="198"/>
      <c r="E11" s="100"/>
      <c r="G11" s="200"/>
      <c r="H11" s="101"/>
      <c r="I11" s="200"/>
      <c r="J11" s="199" t="s">
        <v>52</v>
      </c>
      <c r="K11" s="199"/>
      <c r="L11" s="199"/>
      <c r="M11" s="200"/>
      <c r="N11" s="101" t="s">
        <v>53</v>
      </c>
      <c r="O11" s="200"/>
      <c r="P11" s="101" t="s">
        <v>54</v>
      </c>
    </row>
    <row r="12" spans="1:16" ht="12.75" x14ac:dyDescent="0.15">
      <c r="A12" s="98"/>
      <c r="B12" s="197"/>
      <c r="C12" s="197"/>
      <c r="D12" s="197"/>
      <c r="E12" s="102"/>
      <c r="F12" s="103"/>
      <c r="G12" s="98"/>
      <c r="H12" s="103"/>
      <c r="I12" s="104"/>
      <c r="J12" s="104"/>
      <c r="K12" s="104"/>
      <c r="L12" s="98"/>
      <c r="M12" s="104"/>
      <c r="N12" s="82" t="s">
        <v>14</v>
      </c>
      <c r="O12" s="83"/>
      <c r="P12" s="82" t="s">
        <v>14</v>
      </c>
    </row>
    <row r="13" spans="1:16" ht="19.5" customHeight="1" x14ac:dyDescent="0.15">
      <c r="A13" s="191" t="s">
        <v>55</v>
      </c>
      <c r="B13" s="192" t="s">
        <v>135</v>
      </c>
      <c r="C13" s="193"/>
      <c r="D13" s="194"/>
      <c r="E13" s="105"/>
      <c r="G13" s="200"/>
      <c r="I13" s="83"/>
      <c r="J13" s="195" t="s">
        <v>136</v>
      </c>
      <c r="K13" s="193"/>
      <c r="L13" s="194"/>
      <c r="M13" s="77"/>
      <c r="N13" s="106">
        <v>18524</v>
      </c>
      <c r="O13" s="92"/>
      <c r="P13" s="106">
        <v>18281</v>
      </c>
    </row>
    <row r="14" spans="1:16" ht="19.5" customHeight="1" x14ac:dyDescent="0.15">
      <c r="A14" s="191"/>
      <c r="B14" s="192"/>
      <c r="C14" s="193"/>
      <c r="D14" s="194"/>
      <c r="E14" s="105"/>
      <c r="G14" s="200"/>
      <c r="H14" s="101"/>
      <c r="I14" s="83"/>
      <c r="J14" s="195"/>
      <c r="K14" s="193"/>
      <c r="L14" s="194"/>
      <c r="M14" s="77"/>
      <c r="N14" s="106"/>
      <c r="O14" s="92"/>
      <c r="P14" s="106"/>
    </row>
    <row r="15" spans="1:16" ht="19.5" customHeight="1" x14ac:dyDescent="0.15">
      <c r="A15" s="107"/>
      <c r="B15" s="108"/>
      <c r="C15" s="108"/>
      <c r="D15" s="108"/>
      <c r="E15" s="105"/>
      <c r="F15" s="83"/>
      <c r="G15" s="83"/>
      <c r="H15" s="105"/>
      <c r="I15" s="83"/>
      <c r="K15" s="83"/>
      <c r="L15" s="109" t="s">
        <v>56</v>
      </c>
      <c r="M15" s="77"/>
      <c r="N15" s="110">
        <f>SUM(N13:N14)</f>
        <v>18524</v>
      </c>
      <c r="O15" s="92"/>
      <c r="P15" s="110">
        <f>SUM(P13:P14)</f>
        <v>18281</v>
      </c>
    </row>
    <row r="16" spans="1:16" ht="12.75" x14ac:dyDescent="0.15">
      <c r="C16" s="2"/>
      <c r="D16" s="2"/>
      <c r="E16" s="83"/>
      <c r="G16" s="83"/>
      <c r="I16" s="83"/>
      <c r="J16" s="83"/>
      <c r="K16" s="83"/>
      <c r="L16" s="82"/>
      <c r="M16" s="83"/>
      <c r="N16" s="82"/>
      <c r="O16" s="83"/>
      <c r="P16" s="82"/>
    </row>
    <row r="17" spans="1:16" ht="27" customHeight="1" x14ac:dyDescent="0.15">
      <c r="B17" s="198" t="s">
        <v>51</v>
      </c>
      <c r="C17" s="198"/>
      <c r="D17" s="198"/>
      <c r="E17" s="111"/>
      <c r="G17" s="83"/>
      <c r="H17" s="3"/>
      <c r="I17" s="3"/>
      <c r="J17" s="199" t="s">
        <v>52</v>
      </c>
      <c r="K17" s="199"/>
      <c r="L17" s="199"/>
      <c r="M17" s="83"/>
      <c r="N17" s="101" t="s">
        <v>57</v>
      </c>
      <c r="O17" s="83"/>
      <c r="P17" s="101" t="s">
        <v>54</v>
      </c>
    </row>
    <row r="18" spans="1:16" ht="12.75" x14ac:dyDescent="0.15">
      <c r="A18" s="98"/>
      <c r="B18" s="197"/>
      <c r="C18" s="197"/>
      <c r="D18" s="197"/>
      <c r="E18" s="102"/>
      <c r="F18" s="98"/>
      <c r="G18" s="98"/>
      <c r="H18" s="3"/>
      <c r="I18" s="3"/>
      <c r="J18" s="98"/>
      <c r="K18" s="104"/>
      <c r="L18" s="103"/>
      <c r="M18" s="83"/>
      <c r="N18" s="82" t="s">
        <v>14</v>
      </c>
      <c r="O18" s="83"/>
      <c r="P18" s="82" t="s">
        <v>14</v>
      </c>
    </row>
    <row r="19" spans="1:16" s="98" customFormat="1" ht="19.5" customHeight="1" x14ac:dyDescent="0.15">
      <c r="A19" s="191" t="s">
        <v>58</v>
      </c>
      <c r="B19" s="192"/>
      <c r="C19" s="193"/>
      <c r="D19" s="194"/>
      <c r="E19" s="105"/>
      <c r="F19" s="1"/>
      <c r="G19" s="83"/>
      <c r="H19" s="3"/>
      <c r="I19" s="3"/>
      <c r="J19" s="196"/>
      <c r="K19" s="193"/>
      <c r="L19" s="194"/>
      <c r="M19" s="92"/>
      <c r="N19" s="106"/>
      <c r="O19" s="92"/>
      <c r="P19" s="106"/>
    </row>
    <row r="20" spans="1:16" ht="19.5" customHeight="1" x14ac:dyDescent="0.15">
      <c r="A20" s="191"/>
      <c r="B20" s="192"/>
      <c r="C20" s="193"/>
      <c r="D20" s="194"/>
      <c r="E20" s="105"/>
      <c r="G20" s="83"/>
      <c r="H20" s="3"/>
      <c r="I20" s="3"/>
      <c r="J20" s="196"/>
      <c r="K20" s="193"/>
      <c r="L20" s="194"/>
      <c r="M20" s="92"/>
      <c r="N20" s="106"/>
      <c r="O20" s="92"/>
      <c r="P20" s="106"/>
    </row>
    <row r="21" spans="1:16" ht="19.5" customHeight="1" x14ac:dyDescent="0.15">
      <c r="A21" s="107"/>
      <c r="B21" s="108"/>
      <c r="C21" s="108"/>
      <c r="D21" s="108"/>
      <c r="E21" s="105"/>
      <c r="G21" s="83"/>
      <c r="I21" s="83"/>
      <c r="J21" s="3"/>
      <c r="K21" s="83"/>
      <c r="L21" s="78" t="s">
        <v>59</v>
      </c>
      <c r="M21" s="92"/>
      <c r="N21" s="110">
        <f>SUM(N19:N20)</f>
        <v>0</v>
      </c>
      <c r="O21" s="92"/>
      <c r="P21" s="110">
        <f>SUM(P19:P20)</f>
        <v>0</v>
      </c>
    </row>
    <row r="22" spans="1:16" ht="10.5" customHeight="1" x14ac:dyDescent="0.15">
      <c r="C22" s="2"/>
      <c r="D22" s="2"/>
      <c r="E22" s="202"/>
      <c r="G22" s="202"/>
      <c r="H22" s="82"/>
      <c r="I22" s="200"/>
      <c r="J22" s="83"/>
      <c r="K22" s="83"/>
      <c r="L22" s="113"/>
      <c r="M22" s="200"/>
      <c r="N22" s="113"/>
      <c r="O22" s="201"/>
      <c r="P22" s="113"/>
    </row>
    <row r="23" spans="1:16" ht="19.5" customHeight="1" x14ac:dyDescent="0.15">
      <c r="B23" s="198" t="s">
        <v>51</v>
      </c>
      <c r="C23" s="198"/>
      <c r="D23" s="198"/>
      <c r="E23" s="202"/>
      <c r="G23" s="202"/>
      <c r="H23" s="82"/>
      <c r="I23" s="200"/>
      <c r="J23" s="199" t="s">
        <v>52</v>
      </c>
      <c r="K23" s="199"/>
      <c r="L23" s="199"/>
      <c r="M23" s="200"/>
      <c r="N23" s="101" t="s">
        <v>53</v>
      </c>
      <c r="O23" s="201"/>
      <c r="P23" s="101" t="s">
        <v>54</v>
      </c>
    </row>
    <row r="24" spans="1:16" ht="12.75" x14ac:dyDescent="0.15">
      <c r="A24" s="98"/>
      <c r="B24" s="197"/>
      <c r="C24" s="197"/>
      <c r="D24" s="197"/>
      <c r="E24" s="102"/>
      <c r="G24" s="98"/>
      <c r="H24" s="103"/>
      <c r="I24" s="104"/>
      <c r="J24" s="104"/>
      <c r="K24" s="104"/>
      <c r="L24" s="98"/>
      <c r="M24" s="104"/>
      <c r="N24" s="82" t="s">
        <v>14</v>
      </c>
      <c r="O24" s="83"/>
      <c r="P24" s="82" t="s">
        <v>14</v>
      </c>
    </row>
    <row r="25" spans="1:16" ht="19.5" customHeight="1" x14ac:dyDescent="0.15">
      <c r="A25" s="191" t="s">
        <v>60</v>
      </c>
      <c r="B25" s="192" t="s">
        <v>133</v>
      </c>
      <c r="C25" s="193"/>
      <c r="D25" s="194"/>
      <c r="E25" s="105"/>
      <c r="G25" s="83"/>
      <c r="H25" s="82"/>
      <c r="I25" s="83"/>
      <c r="J25" s="195" t="s">
        <v>134</v>
      </c>
      <c r="K25" s="193"/>
      <c r="L25" s="194"/>
      <c r="M25" s="83"/>
      <c r="N25" s="115">
        <v>30000</v>
      </c>
      <c r="O25" s="61"/>
      <c r="P25" s="115">
        <v>30000</v>
      </c>
    </row>
    <row r="26" spans="1:16" ht="19.5" customHeight="1" x14ac:dyDescent="0.15">
      <c r="A26" s="191"/>
      <c r="B26" s="192"/>
      <c r="C26" s="193"/>
      <c r="D26" s="194"/>
      <c r="E26" s="105"/>
      <c r="G26" s="83"/>
      <c r="H26" s="82"/>
      <c r="I26" s="83"/>
      <c r="J26" s="195"/>
      <c r="K26" s="193"/>
      <c r="L26" s="194"/>
      <c r="M26" s="83"/>
      <c r="N26" s="115"/>
      <c r="O26" s="61"/>
      <c r="P26" s="115"/>
    </row>
    <row r="27" spans="1:16" ht="19.5" customHeight="1" x14ac:dyDescent="0.15">
      <c r="A27" s="107"/>
      <c r="B27" s="108"/>
      <c r="C27" s="108"/>
      <c r="D27" s="108"/>
      <c r="E27" s="105"/>
      <c r="G27" s="83"/>
      <c r="H27" s="82"/>
      <c r="I27" s="83"/>
      <c r="K27" s="83"/>
      <c r="L27" s="78" t="s">
        <v>59</v>
      </c>
      <c r="M27" s="83"/>
      <c r="N27" s="116">
        <f>SUM(N25:N26)</f>
        <v>30000</v>
      </c>
      <c r="O27" s="61"/>
      <c r="P27" s="116">
        <f>SUM(P25:P26)</f>
        <v>30000</v>
      </c>
    </row>
    <row r="28" spans="1:16" ht="12.75" x14ac:dyDescent="0.15">
      <c r="A28" s="117"/>
      <c r="B28" s="118"/>
      <c r="C28" s="83"/>
      <c r="D28" s="83"/>
      <c r="E28" s="83"/>
      <c r="F28" s="83"/>
      <c r="G28" s="83"/>
      <c r="H28" s="83"/>
      <c r="I28" s="83"/>
      <c r="J28" s="83"/>
      <c r="K28" s="83"/>
      <c r="M28" s="83"/>
      <c r="O28" s="83"/>
    </row>
    <row r="29" spans="1:16" ht="19.5" customHeight="1" x14ac:dyDescent="0.15">
      <c r="B29" s="198" t="s">
        <v>51</v>
      </c>
      <c r="C29" s="198"/>
      <c r="D29" s="198"/>
      <c r="E29" s="112"/>
      <c r="G29" s="112"/>
      <c r="H29" s="82"/>
      <c r="I29" s="96"/>
      <c r="J29" s="199" t="s">
        <v>61</v>
      </c>
      <c r="K29" s="199"/>
      <c r="L29" s="199"/>
      <c r="M29" s="96"/>
      <c r="N29" s="101" t="s">
        <v>62</v>
      </c>
      <c r="O29" s="114"/>
      <c r="P29" s="101" t="s">
        <v>54</v>
      </c>
    </row>
    <row r="30" spans="1:16" ht="12.75" x14ac:dyDescent="0.15">
      <c r="A30" s="98"/>
      <c r="B30" s="197"/>
      <c r="C30" s="197"/>
      <c r="D30" s="197"/>
      <c r="E30" s="102"/>
      <c r="G30" s="98"/>
      <c r="H30" s="103"/>
      <c r="I30" s="104"/>
      <c r="J30" s="104"/>
      <c r="K30" s="104"/>
      <c r="L30" s="98"/>
      <c r="M30" s="104"/>
      <c r="N30" s="82" t="s">
        <v>14</v>
      </c>
      <c r="O30" s="83"/>
      <c r="P30" s="82" t="s">
        <v>14</v>
      </c>
    </row>
    <row r="31" spans="1:16" ht="19.5" customHeight="1" x14ac:dyDescent="0.15">
      <c r="A31" s="191" t="s">
        <v>63</v>
      </c>
      <c r="B31" s="192"/>
      <c r="C31" s="193"/>
      <c r="D31" s="194"/>
      <c r="E31" s="105"/>
      <c r="G31" s="83"/>
      <c r="H31" s="82"/>
      <c r="I31" s="83"/>
      <c r="J31" s="195"/>
      <c r="K31" s="193"/>
      <c r="L31" s="194"/>
      <c r="M31" s="83"/>
      <c r="N31" s="115"/>
      <c r="O31" s="61"/>
      <c r="P31" s="115"/>
    </row>
    <row r="32" spans="1:16" ht="19.5" customHeight="1" x14ac:dyDescent="0.15">
      <c r="A32" s="191"/>
      <c r="B32" s="192"/>
      <c r="C32" s="193"/>
      <c r="D32" s="194"/>
      <c r="E32" s="105"/>
      <c r="G32" s="83"/>
      <c r="H32" s="82"/>
      <c r="I32" s="83"/>
      <c r="J32" s="195"/>
      <c r="K32" s="193"/>
      <c r="L32" s="194"/>
      <c r="M32" s="83"/>
      <c r="N32" s="115"/>
      <c r="O32" s="61"/>
      <c r="P32" s="115"/>
    </row>
    <row r="33" spans="1:16" ht="19.5" customHeight="1" x14ac:dyDescent="0.15">
      <c r="A33" s="107"/>
      <c r="B33" s="108"/>
      <c r="C33" s="108"/>
      <c r="D33" s="108"/>
      <c r="E33" s="105"/>
      <c r="G33" s="83"/>
      <c r="H33" s="82"/>
      <c r="I33" s="83"/>
      <c r="K33" s="83"/>
      <c r="L33" s="78" t="s">
        <v>59</v>
      </c>
      <c r="M33" s="83"/>
      <c r="N33" s="116">
        <f>SUM(N31:N32)</f>
        <v>0</v>
      </c>
      <c r="O33" s="61"/>
      <c r="P33" s="116">
        <f>SUM(P31:P32)</f>
        <v>0</v>
      </c>
    </row>
    <row r="34" spans="1:16" ht="12.75" x14ac:dyDescent="0.15">
      <c r="A34" s="117"/>
      <c r="B34" s="118"/>
      <c r="C34" s="83"/>
      <c r="D34" s="83"/>
      <c r="E34" s="83"/>
      <c r="F34" s="83"/>
      <c r="G34" s="83"/>
      <c r="H34" s="83"/>
      <c r="I34" s="83"/>
      <c r="J34" s="83"/>
      <c r="K34" s="83"/>
      <c r="M34" s="83"/>
      <c r="O34" s="83"/>
    </row>
    <row r="35" spans="1:16" ht="22.35" customHeight="1" x14ac:dyDescent="0.15">
      <c r="B35" s="198" t="s">
        <v>51</v>
      </c>
      <c r="C35" s="198"/>
      <c r="D35" s="198"/>
      <c r="E35" s="83"/>
      <c r="G35" s="83"/>
      <c r="H35" s="83"/>
      <c r="I35" s="83"/>
      <c r="J35" s="199" t="s">
        <v>61</v>
      </c>
      <c r="K35" s="199"/>
      <c r="L35" s="199"/>
      <c r="M35" s="83"/>
      <c r="N35" s="82" t="s">
        <v>64</v>
      </c>
      <c r="O35" s="83"/>
      <c r="P35" s="101" t="s">
        <v>54</v>
      </c>
    </row>
    <row r="36" spans="1:16" ht="12.75" x14ac:dyDescent="0.15">
      <c r="A36" s="98"/>
      <c r="B36" s="197"/>
      <c r="C36" s="197"/>
      <c r="D36" s="197"/>
      <c r="E36" s="102"/>
      <c r="F36" s="103"/>
      <c r="G36" s="98"/>
      <c r="H36" s="103"/>
      <c r="I36" s="104"/>
      <c r="J36" s="104"/>
      <c r="K36" s="104"/>
      <c r="L36" s="103"/>
      <c r="M36" s="104"/>
      <c r="N36" s="82" t="s">
        <v>14</v>
      </c>
      <c r="O36" s="83"/>
      <c r="P36" s="82" t="s">
        <v>14</v>
      </c>
    </row>
    <row r="37" spans="1:16" ht="19.5" customHeight="1" x14ac:dyDescent="0.15">
      <c r="A37" s="84" t="s">
        <v>65</v>
      </c>
      <c r="B37" s="192"/>
      <c r="C37" s="193"/>
      <c r="D37" s="194"/>
      <c r="E37" s="105"/>
      <c r="G37" s="83"/>
      <c r="H37" s="83"/>
      <c r="I37" s="83"/>
      <c r="J37" s="195"/>
      <c r="K37" s="193"/>
      <c r="L37" s="194"/>
      <c r="M37" s="83"/>
      <c r="N37" s="119"/>
      <c r="O37" s="92"/>
      <c r="P37" s="119"/>
    </row>
    <row r="38" spans="1:16" ht="19.5" customHeight="1" x14ac:dyDescent="0.15">
      <c r="A38" s="84"/>
      <c r="B38" s="192"/>
      <c r="C38" s="193"/>
      <c r="D38" s="194"/>
      <c r="E38" s="105"/>
      <c r="G38" s="83"/>
      <c r="H38" s="83"/>
      <c r="I38" s="83"/>
      <c r="J38" s="195"/>
      <c r="K38" s="193"/>
      <c r="L38" s="194"/>
      <c r="M38" s="83"/>
      <c r="N38" s="119"/>
      <c r="O38" s="92"/>
      <c r="P38" s="119"/>
    </row>
    <row r="39" spans="1:16" ht="19.5" customHeight="1" x14ac:dyDescent="0.15">
      <c r="A39" s="107"/>
      <c r="B39" s="108"/>
      <c r="C39" s="108"/>
      <c r="D39" s="108"/>
      <c r="E39" s="105"/>
      <c r="G39" s="83"/>
      <c r="H39" s="83"/>
      <c r="I39" s="83"/>
      <c r="K39" s="83"/>
      <c r="L39" s="78" t="s">
        <v>59</v>
      </c>
      <c r="M39" s="83"/>
      <c r="N39" s="110">
        <f>SUM(N37:N38)</f>
        <v>0</v>
      </c>
      <c r="O39" s="92"/>
      <c r="P39" s="110">
        <f>SUM(P37:P38)</f>
        <v>0</v>
      </c>
    </row>
    <row r="40" spans="1:16" ht="12.75" x14ac:dyDescent="0.15">
      <c r="A40" s="117"/>
      <c r="B40" s="118"/>
      <c r="C40" s="83"/>
      <c r="D40" s="83"/>
      <c r="E40" s="83"/>
      <c r="F40" s="83"/>
      <c r="G40" s="83"/>
      <c r="H40" s="83"/>
      <c r="I40" s="83"/>
      <c r="J40" s="83"/>
      <c r="K40" s="83"/>
      <c r="M40" s="83"/>
      <c r="O40" s="83"/>
    </row>
    <row r="41" spans="1:16" ht="40.5" customHeight="1" x14ac:dyDescent="0.15">
      <c r="A41" s="120" t="s">
        <v>66</v>
      </c>
      <c r="B41" s="121" t="s">
        <v>67</v>
      </c>
      <c r="C41" s="122"/>
      <c r="D41" s="180" t="s">
        <v>148</v>
      </c>
      <c r="E41" s="122"/>
      <c r="F41" s="122"/>
      <c r="G41" s="123"/>
      <c r="H41" s="121" t="s">
        <v>68</v>
      </c>
      <c r="I41" s="122"/>
      <c r="J41" s="122" t="s">
        <v>148</v>
      </c>
      <c r="K41" s="122"/>
      <c r="L41" s="122"/>
      <c r="M41" s="124"/>
      <c r="N41" s="179">
        <v>46146</v>
      </c>
      <c r="O41" s="125"/>
      <c r="P41" s="126" t="s">
        <v>69</v>
      </c>
    </row>
    <row r="42" spans="1:16" ht="49.7" customHeight="1" x14ac:dyDescent="0.15">
      <c r="A42" s="127"/>
      <c r="B42" s="128"/>
      <c r="C42" s="128"/>
      <c r="D42" s="128"/>
      <c r="E42" s="128"/>
      <c r="F42" s="128"/>
      <c r="G42" s="128"/>
      <c r="H42" s="128"/>
      <c r="I42" s="128"/>
      <c r="J42" s="128"/>
      <c r="K42" s="128"/>
      <c r="L42" s="128"/>
      <c r="M42" s="128"/>
      <c r="N42" s="128"/>
      <c r="O42" s="128"/>
      <c r="P42" s="128"/>
    </row>
    <row r="43" spans="1:16" ht="49.7" customHeight="1" x14ac:dyDescent="0.15">
      <c r="A43" s="127"/>
      <c r="B43" s="128"/>
      <c r="C43" s="128"/>
      <c r="D43" s="128"/>
      <c r="E43" s="128"/>
      <c r="F43" s="128"/>
      <c r="G43" s="128"/>
      <c r="H43" s="128"/>
      <c r="I43" s="128"/>
      <c r="J43" s="128"/>
      <c r="K43" s="128"/>
      <c r="L43" s="128"/>
      <c r="M43" s="128"/>
      <c r="N43" s="128"/>
      <c r="O43" s="128"/>
      <c r="P43" s="128"/>
    </row>
    <row r="44" spans="1:16" ht="13.5" x14ac:dyDescent="0.15">
      <c r="F44" s="129"/>
      <c r="G44" s="129"/>
      <c r="O44" s="129"/>
    </row>
    <row r="45" spans="1:16" ht="12.75" x14ac:dyDescent="0.15">
      <c r="B45" s="130"/>
    </row>
    <row r="1048568" ht="12.75" customHeight="1" x14ac:dyDescent="0.15"/>
    <row r="1048569" ht="12.75" customHeight="1" x14ac:dyDescent="0.15"/>
    <row r="1048570" ht="12.75" customHeight="1" x14ac:dyDescent="0.15"/>
    <row r="1048571" ht="12.75" customHeight="1" x14ac:dyDescent="0.15"/>
    <row r="1048572" ht="12.75" customHeight="1" x14ac:dyDescent="0.15"/>
    <row r="1048573" ht="12.75" customHeight="1" x14ac:dyDescent="0.15"/>
    <row r="1048574" ht="12.75" customHeight="1" x14ac:dyDescent="0.15"/>
    <row r="1048575" ht="12.75" customHeight="1" x14ac:dyDescent="0.15"/>
    <row r="1048576" ht="12.75" customHeight="1" x14ac:dyDescent="0.15"/>
  </sheetData>
  <mergeCells count="58">
    <mergeCell ref="A1:L1"/>
    <mergeCell ref="N1:P1"/>
    <mergeCell ref="A3:P3"/>
    <mergeCell ref="B4:D4"/>
    <mergeCell ref="A6:A7"/>
    <mergeCell ref="B6:D6"/>
    <mergeCell ref="B7:D7"/>
    <mergeCell ref="B8:D8"/>
    <mergeCell ref="G9:G11"/>
    <mergeCell ref="I9:I11"/>
    <mergeCell ref="J9:L9"/>
    <mergeCell ref="M9:M11"/>
    <mergeCell ref="O9:O11"/>
    <mergeCell ref="B11:D11"/>
    <mergeCell ref="J11:L11"/>
    <mergeCell ref="B12:D12"/>
    <mergeCell ref="G13:G14"/>
    <mergeCell ref="B17:D17"/>
    <mergeCell ref="J17:L17"/>
    <mergeCell ref="B18:D18"/>
    <mergeCell ref="E22:E23"/>
    <mergeCell ref="G22:G23"/>
    <mergeCell ref="I22:I23"/>
    <mergeCell ref="M22:M23"/>
    <mergeCell ref="O22:O23"/>
    <mergeCell ref="B23:D23"/>
    <mergeCell ref="J23:L23"/>
    <mergeCell ref="B24:D24"/>
    <mergeCell ref="B29:D29"/>
    <mergeCell ref="J29:L29"/>
    <mergeCell ref="B30:D30"/>
    <mergeCell ref="B35:D35"/>
    <mergeCell ref="J35:L35"/>
    <mergeCell ref="B36:D36"/>
    <mergeCell ref="B37:D37"/>
    <mergeCell ref="J37:L37"/>
    <mergeCell ref="B38:D38"/>
    <mergeCell ref="J38:L38"/>
    <mergeCell ref="A31:A32"/>
    <mergeCell ref="B31:D31"/>
    <mergeCell ref="J31:L31"/>
    <mergeCell ref="B32:D32"/>
    <mergeCell ref="J32:L32"/>
    <mergeCell ref="A25:A26"/>
    <mergeCell ref="B25:D25"/>
    <mergeCell ref="J25:L25"/>
    <mergeCell ref="B26:D26"/>
    <mergeCell ref="J26:L26"/>
    <mergeCell ref="A19:A20"/>
    <mergeCell ref="B19:D19"/>
    <mergeCell ref="J19:L19"/>
    <mergeCell ref="B20:D20"/>
    <mergeCell ref="J20:L20"/>
    <mergeCell ref="A13:A14"/>
    <mergeCell ref="B13:D13"/>
    <mergeCell ref="J13:L13"/>
    <mergeCell ref="B14:D14"/>
    <mergeCell ref="J14:L14"/>
  </mergeCells>
  <pageMargins left="0.35416666666666702" right="0.31527777777777799" top="0.47222222222222199" bottom="0.26111111111111102" header="0.511811023622047" footer="0.511811023622047"/>
  <pageSetup paperSize="9" fitToHeight="3"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048576"/>
  <sheetViews>
    <sheetView zoomScale="85" zoomScaleNormal="85" workbookViewId="0"/>
  </sheetViews>
  <sheetFormatPr defaultColWidth="9.16796875" defaultRowHeight="12" customHeight="1" x14ac:dyDescent="0.15"/>
  <cols>
    <col min="1" max="1" width="31.6875" style="1" customWidth="1"/>
    <col min="2" max="2" width="15.37109375" style="2" customWidth="1"/>
    <col min="3" max="3" width="1.75" style="1" customWidth="1"/>
    <col min="4" max="4" width="15.37109375" style="1" customWidth="1"/>
    <col min="5" max="5" width="1.48046875" style="1" customWidth="1"/>
    <col min="6" max="6" width="15.37109375" style="1" customWidth="1"/>
    <col min="7" max="7" width="1.34765625" style="1" customWidth="1"/>
    <col min="8" max="8" width="15.37109375" style="1" customWidth="1"/>
    <col min="9" max="9" width="1.48046875" style="1" customWidth="1"/>
    <col min="10" max="11" width="14.6953125" style="1" customWidth="1"/>
    <col min="12" max="16384" width="9.16796875" style="1"/>
  </cols>
  <sheetData>
    <row r="1" spans="1:13" ht="20.25" x14ac:dyDescent="0.25">
      <c r="A1" s="205" t="str">
        <f>'R&amp;P Accounts'!B2</f>
        <v>East Neuk of Fife Preservation Society (SCIO)</v>
      </c>
      <c r="B1" s="205"/>
      <c r="C1" s="205"/>
      <c r="D1" s="205"/>
      <c r="E1" s="205"/>
      <c r="F1" s="205"/>
      <c r="G1" s="205"/>
      <c r="H1" s="205"/>
      <c r="I1" s="131"/>
      <c r="J1" s="205" t="str">
        <f>'R&amp;P Accounts'!L2</f>
        <v>SC051336</v>
      </c>
      <c r="K1" s="205"/>
      <c r="L1" s="74"/>
      <c r="M1" s="74"/>
    </row>
    <row r="2" spans="1:13" ht="10.5" customHeight="1" x14ac:dyDescent="0.15">
      <c r="A2" s="209"/>
      <c r="B2" s="209"/>
      <c r="C2" s="209"/>
      <c r="D2" s="209"/>
      <c r="E2" s="209"/>
      <c r="F2" s="209"/>
      <c r="G2" s="209"/>
      <c r="H2" s="209"/>
      <c r="I2" s="209"/>
      <c r="J2" s="209"/>
      <c r="K2" s="209"/>
    </row>
    <row r="3" spans="1:13" s="75" customFormat="1" ht="26.25" customHeight="1" x14ac:dyDescent="0.15">
      <c r="A3" s="220" t="s">
        <v>70</v>
      </c>
      <c r="B3" s="220"/>
      <c r="C3" s="220"/>
      <c r="D3" s="220"/>
      <c r="E3" s="220"/>
      <c r="F3" s="220"/>
      <c r="G3" s="220"/>
      <c r="H3" s="220"/>
      <c r="I3" s="220"/>
      <c r="J3" s="220"/>
      <c r="K3" s="220"/>
    </row>
    <row r="4" spans="1:13" ht="15" customHeight="1" x14ac:dyDescent="0.15">
      <c r="A4" s="209"/>
      <c r="B4" s="209"/>
      <c r="C4" s="209"/>
      <c r="D4" s="209"/>
      <c r="E4" s="209"/>
      <c r="F4" s="209"/>
      <c r="G4" s="209"/>
      <c r="H4" s="209"/>
      <c r="I4" s="209"/>
      <c r="J4" s="209"/>
      <c r="K4" s="209"/>
    </row>
    <row r="5" spans="1:13" ht="27" customHeight="1" x14ac:dyDescent="0.15">
      <c r="B5" s="219" t="s">
        <v>71</v>
      </c>
      <c r="C5" s="219"/>
      <c r="D5" s="219"/>
      <c r="E5" s="219"/>
      <c r="F5" s="219"/>
      <c r="G5" s="83"/>
      <c r="H5" s="82" t="s">
        <v>72</v>
      </c>
      <c r="I5" s="83"/>
      <c r="J5" s="82" t="s">
        <v>73</v>
      </c>
      <c r="K5" s="82" t="s">
        <v>74</v>
      </c>
    </row>
    <row r="6" spans="1:13" ht="19.5" customHeight="1" x14ac:dyDescent="0.15">
      <c r="A6" s="213" t="s">
        <v>75</v>
      </c>
      <c r="B6" s="192"/>
      <c r="C6" s="192"/>
      <c r="D6" s="192"/>
      <c r="E6" s="192"/>
      <c r="F6" s="192"/>
      <c r="G6" s="77"/>
      <c r="H6" s="133"/>
      <c r="I6" s="134"/>
      <c r="J6" s="135"/>
      <c r="K6" s="136"/>
    </row>
    <row r="7" spans="1:13" ht="19.5" customHeight="1" x14ac:dyDescent="0.15">
      <c r="A7" s="213"/>
      <c r="B7" s="192"/>
      <c r="C7" s="192"/>
      <c r="D7" s="192"/>
      <c r="E7" s="192"/>
      <c r="F7" s="192"/>
      <c r="G7" s="77"/>
      <c r="H7" s="133"/>
      <c r="I7" s="134"/>
      <c r="J7" s="135"/>
      <c r="K7" s="136"/>
    </row>
    <row r="8" spans="1:13" ht="19.5" customHeight="1" x14ac:dyDescent="0.15">
      <c r="A8" s="213"/>
      <c r="B8" s="192"/>
      <c r="C8" s="192"/>
      <c r="D8" s="192"/>
      <c r="E8" s="192"/>
      <c r="F8" s="192"/>
      <c r="G8" s="77"/>
      <c r="H8" s="133"/>
      <c r="I8" s="134"/>
      <c r="J8" s="135"/>
      <c r="K8" s="136"/>
    </row>
    <row r="9" spans="1:13" ht="19.5" customHeight="1" x14ac:dyDescent="0.15">
      <c r="A9" s="213"/>
      <c r="B9" s="192"/>
      <c r="C9" s="192"/>
      <c r="D9" s="192"/>
      <c r="E9" s="192"/>
      <c r="F9" s="192"/>
      <c r="G9" s="77"/>
      <c r="H9" s="133"/>
      <c r="I9" s="134"/>
      <c r="J9" s="135"/>
      <c r="K9" s="136"/>
    </row>
    <row r="10" spans="1:13" ht="19.5" customHeight="1" x14ac:dyDescent="0.15">
      <c r="A10" s="213"/>
      <c r="B10" s="214"/>
      <c r="C10" s="214"/>
      <c r="D10" s="214"/>
      <c r="E10" s="214"/>
      <c r="F10" s="214"/>
      <c r="G10" s="77"/>
      <c r="H10" s="133"/>
      <c r="I10" s="134"/>
      <c r="J10" s="135"/>
      <c r="K10" s="137"/>
    </row>
    <row r="11" spans="1:13" ht="20.25" customHeight="1" x14ac:dyDescent="0.15">
      <c r="A11" s="83"/>
      <c r="B11" s="217" t="s">
        <v>56</v>
      </c>
      <c r="C11" s="217"/>
      <c r="D11" s="217"/>
      <c r="E11" s="217"/>
      <c r="F11" s="217"/>
      <c r="G11" s="217"/>
      <c r="H11" s="217"/>
      <c r="I11" s="217"/>
      <c r="J11" s="217"/>
      <c r="K11" s="138">
        <f>SUM(K6:K10)</f>
        <v>0</v>
      </c>
    </row>
    <row r="12" spans="1:13" ht="15.75" customHeight="1" x14ac:dyDescent="0.15">
      <c r="A12" s="83"/>
      <c r="B12" s="83"/>
      <c r="C12" s="83"/>
      <c r="D12" s="83"/>
      <c r="E12" s="83"/>
      <c r="F12" s="83"/>
      <c r="G12" s="83"/>
      <c r="H12" s="83"/>
      <c r="I12" s="83"/>
      <c r="J12" s="83"/>
      <c r="K12" s="83"/>
    </row>
    <row r="13" spans="1:13" ht="19.5" customHeight="1" x14ac:dyDescent="0.15">
      <c r="A13" s="139" t="s">
        <v>76</v>
      </c>
      <c r="B13" s="215" t="s">
        <v>77</v>
      </c>
      <c r="C13" s="215"/>
      <c r="D13" s="215"/>
      <c r="E13" s="215"/>
      <c r="F13" s="215"/>
      <c r="G13" s="215"/>
      <c r="H13" s="215"/>
      <c r="I13" s="215"/>
      <c r="J13" s="215"/>
      <c r="K13" s="218"/>
    </row>
    <row r="14" spans="1:13" ht="17.25" customHeight="1" x14ac:dyDescent="0.15">
      <c r="A14" s="117"/>
      <c r="B14" s="215"/>
      <c r="C14" s="215"/>
      <c r="D14" s="215"/>
      <c r="E14" s="215"/>
      <c r="F14" s="215"/>
      <c r="G14" s="215"/>
      <c r="H14" s="215"/>
      <c r="I14" s="215"/>
      <c r="J14" s="215"/>
      <c r="K14" s="218"/>
    </row>
    <row r="15" spans="1:13" ht="12.75" customHeight="1" x14ac:dyDescent="0.15">
      <c r="A15" s="202"/>
      <c r="B15" s="202"/>
      <c r="C15" s="202"/>
      <c r="D15" s="202"/>
      <c r="E15" s="202"/>
      <c r="F15" s="202"/>
      <c r="G15" s="202"/>
      <c r="H15" s="202"/>
      <c r="I15" s="202"/>
      <c r="J15" s="202"/>
      <c r="K15" s="202"/>
    </row>
    <row r="16" spans="1:13" ht="27" customHeight="1" x14ac:dyDescent="0.15">
      <c r="B16" s="219" t="s">
        <v>78</v>
      </c>
      <c r="C16" s="219"/>
      <c r="D16" s="219"/>
      <c r="E16" s="219"/>
      <c r="F16" s="219"/>
      <c r="G16" s="219"/>
      <c r="H16" s="219"/>
      <c r="I16" s="219"/>
      <c r="J16" s="219"/>
      <c r="K16" s="82" t="s">
        <v>74</v>
      </c>
    </row>
    <row r="17" spans="1:11" ht="19.5" customHeight="1" x14ac:dyDescent="0.15">
      <c r="A17" s="213" t="s">
        <v>79</v>
      </c>
      <c r="B17" s="192"/>
      <c r="C17" s="192"/>
      <c r="D17" s="192"/>
      <c r="E17" s="192"/>
      <c r="F17" s="192"/>
      <c r="G17" s="192"/>
      <c r="H17" s="192"/>
      <c r="I17" s="192"/>
      <c r="J17" s="192"/>
      <c r="K17" s="140"/>
    </row>
    <row r="18" spans="1:11" ht="19.5" customHeight="1" x14ac:dyDescent="0.15">
      <c r="A18" s="213"/>
      <c r="B18" s="192"/>
      <c r="C18" s="192"/>
      <c r="D18" s="192"/>
      <c r="E18" s="192"/>
      <c r="F18" s="192"/>
      <c r="G18" s="192"/>
      <c r="H18" s="192"/>
      <c r="I18" s="192"/>
      <c r="J18" s="192"/>
      <c r="K18" s="140"/>
    </row>
    <row r="19" spans="1:11" ht="19.5" customHeight="1" x14ac:dyDescent="0.15">
      <c r="A19" s="213"/>
      <c r="B19" s="192"/>
      <c r="C19" s="192"/>
      <c r="D19" s="192"/>
      <c r="E19" s="192"/>
      <c r="F19" s="192"/>
      <c r="G19" s="192"/>
      <c r="H19" s="192"/>
      <c r="I19" s="192"/>
      <c r="J19" s="192"/>
      <c r="K19" s="140"/>
    </row>
    <row r="20" spans="1:11" ht="19.5" customHeight="1" x14ac:dyDescent="0.15">
      <c r="A20" s="213"/>
      <c r="B20" s="192"/>
      <c r="C20" s="192"/>
      <c r="D20" s="192"/>
      <c r="E20" s="192"/>
      <c r="F20" s="192"/>
      <c r="G20" s="192"/>
      <c r="H20" s="192"/>
      <c r="I20" s="192"/>
      <c r="J20" s="192"/>
      <c r="K20" s="140"/>
    </row>
    <row r="21" spans="1:11" ht="19.5" customHeight="1" x14ac:dyDescent="0.15">
      <c r="A21" s="213"/>
      <c r="B21" s="214"/>
      <c r="C21" s="214"/>
      <c r="D21" s="214"/>
      <c r="E21" s="214"/>
      <c r="F21" s="214"/>
      <c r="G21" s="214"/>
      <c r="H21" s="214"/>
      <c r="I21" s="214"/>
      <c r="J21" s="214"/>
      <c r="K21" s="140"/>
    </row>
    <row r="22" spans="1:11" ht="12.75" x14ac:dyDescent="0.15">
      <c r="A22" s="202"/>
      <c r="B22" s="202"/>
      <c r="C22" s="202"/>
      <c r="D22" s="202"/>
      <c r="E22" s="202"/>
      <c r="F22" s="202"/>
      <c r="G22" s="202"/>
      <c r="H22" s="202"/>
      <c r="I22" s="202"/>
      <c r="J22" s="202"/>
      <c r="K22" s="202"/>
    </row>
    <row r="23" spans="1:11" ht="19.5" customHeight="1" x14ac:dyDescent="0.15">
      <c r="A23" s="139" t="s">
        <v>80</v>
      </c>
      <c r="B23" s="215" t="s">
        <v>81</v>
      </c>
      <c r="C23" s="215"/>
      <c r="D23" s="215"/>
      <c r="E23" s="215"/>
      <c r="F23" s="215"/>
      <c r="G23" s="215"/>
      <c r="H23" s="215"/>
      <c r="I23" s="215"/>
      <c r="J23" s="215"/>
      <c r="K23" s="216"/>
    </row>
    <row r="24" spans="1:11" ht="17.25" customHeight="1" x14ac:dyDescent="0.15">
      <c r="A24" s="117"/>
      <c r="B24" s="215"/>
      <c r="C24" s="215"/>
      <c r="D24" s="215"/>
      <c r="E24" s="215"/>
      <c r="F24" s="215"/>
      <c r="G24" s="215"/>
      <c r="H24" s="215"/>
      <c r="I24" s="215"/>
      <c r="J24" s="215"/>
      <c r="K24" s="216"/>
    </row>
    <row r="25" spans="1:11" ht="12.75" customHeight="1" x14ac:dyDescent="0.15">
      <c r="A25" s="202"/>
      <c r="B25" s="202"/>
      <c r="C25" s="202"/>
      <c r="D25" s="202"/>
      <c r="E25" s="202"/>
      <c r="F25" s="202"/>
      <c r="G25" s="202"/>
      <c r="H25" s="202"/>
      <c r="I25" s="202"/>
      <c r="J25" s="202"/>
      <c r="K25" s="202"/>
    </row>
    <row r="26" spans="1:11" ht="27" customHeight="1" x14ac:dyDescent="0.15">
      <c r="A26" s="209"/>
      <c r="B26" s="209"/>
      <c r="C26" s="209"/>
      <c r="D26" s="209"/>
      <c r="E26" s="209"/>
      <c r="F26" s="209"/>
      <c r="G26" s="209"/>
      <c r="H26" s="209"/>
      <c r="I26" s="83"/>
      <c r="J26" s="82" t="s">
        <v>82</v>
      </c>
      <c r="K26" s="82" t="s">
        <v>74</v>
      </c>
    </row>
    <row r="27" spans="1:11" ht="19.5" customHeight="1" x14ac:dyDescent="0.15">
      <c r="A27" s="213" t="s">
        <v>83</v>
      </c>
      <c r="B27" s="192"/>
      <c r="C27" s="192"/>
      <c r="D27" s="192"/>
      <c r="E27" s="192"/>
      <c r="F27" s="192"/>
      <c r="G27" s="192"/>
      <c r="H27" s="192"/>
      <c r="I27" s="77"/>
      <c r="J27" s="140"/>
      <c r="K27" s="140"/>
    </row>
    <row r="28" spans="1:11" ht="19.5" customHeight="1" x14ac:dyDescent="0.15">
      <c r="A28" s="213"/>
      <c r="B28" s="192"/>
      <c r="C28" s="192"/>
      <c r="D28" s="192"/>
      <c r="E28" s="192"/>
      <c r="F28" s="192"/>
      <c r="G28" s="192"/>
      <c r="H28" s="192"/>
      <c r="I28" s="77"/>
      <c r="J28" s="140"/>
      <c r="K28" s="140"/>
    </row>
    <row r="29" spans="1:11" ht="19.5" customHeight="1" x14ac:dyDescent="0.15">
      <c r="A29" s="213"/>
      <c r="B29" s="192"/>
      <c r="C29" s="192"/>
      <c r="D29" s="192"/>
      <c r="E29" s="192"/>
      <c r="F29" s="192"/>
      <c r="G29" s="192"/>
      <c r="H29" s="192"/>
      <c r="I29" s="77"/>
      <c r="J29" s="140"/>
      <c r="K29" s="140"/>
    </row>
    <row r="30" spans="1:11" ht="19.5" customHeight="1" x14ac:dyDescent="0.15">
      <c r="A30" s="213"/>
      <c r="B30" s="192"/>
      <c r="C30" s="192"/>
      <c r="D30" s="192"/>
      <c r="E30" s="192"/>
      <c r="F30" s="192"/>
      <c r="G30" s="192"/>
      <c r="H30" s="192"/>
      <c r="I30" s="77"/>
      <c r="J30" s="140"/>
      <c r="K30" s="140"/>
    </row>
    <row r="31" spans="1:11" ht="19.5" customHeight="1" x14ac:dyDescent="0.15">
      <c r="A31" s="213"/>
      <c r="B31" s="214"/>
      <c r="C31" s="214"/>
      <c r="D31" s="214"/>
      <c r="E31" s="214"/>
      <c r="F31" s="214"/>
      <c r="G31" s="214"/>
      <c r="H31" s="214"/>
      <c r="I31" s="77"/>
      <c r="J31" s="140"/>
      <c r="K31" s="140"/>
    </row>
    <row r="32" spans="1:11" ht="12.75" x14ac:dyDescent="0.15">
      <c r="A32" s="202"/>
      <c r="B32" s="202"/>
      <c r="C32" s="202"/>
      <c r="D32" s="202"/>
      <c r="E32" s="202"/>
      <c r="F32" s="202"/>
      <c r="G32" s="202"/>
      <c r="H32" s="202"/>
      <c r="I32" s="202"/>
      <c r="J32" s="202"/>
      <c r="K32" s="202"/>
    </row>
    <row r="33" spans="1:11" ht="32.85" customHeight="1" x14ac:dyDescent="0.15">
      <c r="B33" s="212" t="s">
        <v>84</v>
      </c>
      <c r="C33" s="212"/>
      <c r="D33" s="212"/>
      <c r="E33" s="83"/>
      <c r="F33" s="212" t="s">
        <v>85</v>
      </c>
      <c r="G33" s="212"/>
      <c r="H33" s="212"/>
      <c r="I33" s="83"/>
      <c r="J33" s="82" t="s">
        <v>86</v>
      </c>
      <c r="K33" s="82" t="s">
        <v>87</v>
      </c>
    </row>
    <row r="34" spans="1:11" ht="19.5" customHeight="1" x14ac:dyDescent="0.15">
      <c r="A34" s="213" t="s">
        <v>88</v>
      </c>
      <c r="B34" s="192"/>
      <c r="C34" s="192"/>
      <c r="D34" s="192"/>
      <c r="E34" s="141"/>
      <c r="F34" s="195"/>
      <c r="G34" s="195"/>
      <c r="H34" s="195"/>
      <c r="I34" s="77"/>
      <c r="J34" s="140"/>
      <c r="K34" s="140"/>
    </row>
    <row r="35" spans="1:11" ht="19.5" customHeight="1" x14ac:dyDescent="0.15">
      <c r="A35" s="213"/>
      <c r="B35" s="214"/>
      <c r="C35" s="214"/>
      <c r="D35" s="214"/>
      <c r="E35" s="141"/>
      <c r="F35" s="195"/>
      <c r="G35" s="195"/>
      <c r="H35" s="195"/>
      <c r="I35" s="77"/>
      <c r="J35" s="140"/>
      <c r="K35" s="140"/>
    </row>
    <row r="36" spans="1:11" ht="19.5" customHeight="1" x14ac:dyDescent="0.15">
      <c r="A36" s="213"/>
      <c r="B36" s="192"/>
      <c r="C36" s="192"/>
      <c r="D36" s="192"/>
      <c r="E36" s="141"/>
      <c r="F36" s="195"/>
      <c r="G36" s="195"/>
      <c r="H36" s="195"/>
      <c r="I36" s="77"/>
      <c r="J36" s="140"/>
      <c r="K36" s="140"/>
    </row>
    <row r="37" spans="1:11" ht="19.5" customHeight="1" x14ac:dyDescent="0.15">
      <c r="A37" s="213"/>
      <c r="B37" s="192"/>
      <c r="C37" s="192"/>
      <c r="D37" s="192"/>
      <c r="E37" s="141"/>
      <c r="F37" s="195"/>
      <c r="G37" s="195"/>
      <c r="H37" s="195"/>
      <c r="I37" s="77"/>
      <c r="J37" s="140"/>
      <c r="K37" s="140"/>
    </row>
    <row r="38" spans="1:11" ht="19.5" customHeight="1" x14ac:dyDescent="0.15">
      <c r="A38" s="213"/>
      <c r="B38" s="214"/>
      <c r="C38" s="214"/>
      <c r="D38" s="214"/>
      <c r="E38" s="141"/>
      <c r="F38" s="195"/>
      <c r="G38" s="195"/>
      <c r="H38" s="195"/>
      <c r="I38" s="77"/>
      <c r="J38" s="140"/>
      <c r="K38" s="140"/>
    </row>
    <row r="39" spans="1:11" ht="12.75" x14ac:dyDescent="0.15">
      <c r="A39" s="209"/>
      <c r="B39" s="209"/>
      <c r="C39" s="209"/>
      <c r="D39" s="209"/>
      <c r="E39" s="209"/>
      <c r="F39" s="209"/>
      <c r="G39" s="209"/>
      <c r="H39" s="209"/>
      <c r="I39" s="209"/>
      <c r="J39" s="209"/>
      <c r="K39" s="209"/>
    </row>
    <row r="40" spans="1:11" ht="19.5" customHeight="1" x14ac:dyDescent="0.15">
      <c r="A40" s="210" t="s">
        <v>89</v>
      </c>
      <c r="B40" s="211"/>
      <c r="C40" s="211"/>
      <c r="D40" s="211"/>
      <c r="E40" s="211"/>
      <c r="F40" s="211"/>
      <c r="G40" s="211"/>
      <c r="H40" s="211"/>
      <c r="I40" s="211"/>
      <c r="J40" s="211"/>
      <c r="K40" s="211"/>
    </row>
    <row r="41" spans="1:11" ht="19.5" customHeight="1" x14ac:dyDescent="0.15">
      <c r="A41" s="210"/>
      <c r="B41" s="211"/>
      <c r="C41" s="211"/>
      <c r="D41" s="211"/>
      <c r="E41" s="211"/>
      <c r="F41" s="211"/>
      <c r="G41" s="211"/>
      <c r="H41" s="211"/>
      <c r="I41" s="211"/>
      <c r="J41" s="211"/>
      <c r="K41" s="211"/>
    </row>
    <row r="42" spans="1:11" ht="19.5" customHeight="1" x14ac:dyDescent="0.15">
      <c r="A42" s="210"/>
      <c r="B42" s="211"/>
      <c r="C42" s="211"/>
      <c r="D42" s="211"/>
      <c r="E42" s="211"/>
      <c r="F42" s="211"/>
      <c r="G42" s="211"/>
      <c r="H42" s="211"/>
      <c r="I42" s="211"/>
      <c r="J42" s="211"/>
      <c r="K42" s="211"/>
    </row>
    <row r="43" spans="1:11" ht="19.5" customHeight="1" x14ac:dyDescent="0.15">
      <c r="A43" s="210"/>
      <c r="B43" s="211"/>
      <c r="C43" s="211"/>
      <c r="D43" s="211"/>
      <c r="E43" s="211"/>
      <c r="F43" s="211"/>
      <c r="G43" s="211"/>
      <c r="H43" s="211"/>
      <c r="I43" s="211"/>
      <c r="J43" s="211"/>
      <c r="K43" s="211"/>
    </row>
    <row r="44" spans="1:11" ht="10.5" customHeight="1" x14ac:dyDescent="0.15">
      <c r="A44" s="210"/>
      <c r="B44" s="211"/>
      <c r="C44" s="211"/>
      <c r="D44" s="211"/>
      <c r="E44" s="211"/>
      <c r="F44" s="211"/>
      <c r="G44" s="211"/>
      <c r="H44" s="211"/>
      <c r="I44" s="211"/>
      <c r="J44" s="211"/>
      <c r="K44" s="211"/>
    </row>
    <row r="45" spans="1:11" ht="11.25" customHeight="1" x14ac:dyDescent="0.15">
      <c r="A45" s="210"/>
      <c r="B45" s="211"/>
      <c r="C45" s="211"/>
      <c r="D45" s="211"/>
      <c r="E45" s="211"/>
      <c r="F45" s="211"/>
      <c r="G45" s="211"/>
      <c r="H45" s="211"/>
      <c r="I45" s="211"/>
      <c r="J45" s="211"/>
      <c r="K45" s="211"/>
    </row>
    <row r="46" spans="1:11" ht="12.75" customHeight="1" x14ac:dyDescent="0.15">
      <c r="A46" s="210"/>
      <c r="B46" s="211"/>
      <c r="C46" s="211"/>
      <c r="D46" s="211"/>
      <c r="E46" s="211"/>
      <c r="F46" s="211"/>
      <c r="G46" s="211"/>
      <c r="H46" s="211"/>
      <c r="I46" s="211"/>
      <c r="J46" s="211"/>
      <c r="K46" s="211"/>
    </row>
    <row r="47" spans="1:11" ht="5.25" customHeight="1" x14ac:dyDescent="0.15">
      <c r="A47" s="210"/>
      <c r="B47" s="211"/>
      <c r="C47" s="211"/>
      <c r="D47" s="211"/>
      <c r="E47" s="211"/>
      <c r="F47" s="211"/>
      <c r="G47" s="211"/>
      <c r="H47" s="211"/>
      <c r="I47" s="211"/>
      <c r="J47" s="211"/>
      <c r="K47" s="211"/>
    </row>
    <row r="48" spans="1:11" ht="4.5" customHeight="1" x14ac:dyDescent="0.15">
      <c r="A48" s="210"/>
      <c r="B48" s="211"/>
      <c r="C48" s="211"/>
      <c r="D48" s="211"/>
      <c r="E48" s="211"/>
      <c r="F48" s="211"/>
      <c r="G48" s="211"/>
      <c r="H48" s="211"/>
      <c r="I48" s="211"/>
      <c r="J48" s="211"/>
      <c r="K48" s="211"/>
    </row>
    <row r="49" spans="1:11" ht="4.5" customHeight="1" x14ac:dyDescent="0.15">
      <c r="A49" s="210"/>
      <c r="B49" s="211"/>
      <c r="C49" s="211"/>
      <c r="D49" s="211"/>
      <c r="E49" s="211"/>
      <c r="F49" s="211"/>
      <c r="G49" s="211"/>
      <c r="H49" s="211"/>
      <c r="I49" s="211"/>
      <c r="J49" s="211"/>
      <c r="K49" s="211"/>
    </row>
    <row r="1048571" ht="12.75" customHeight="1" x14ac:dyDescent="0.15"/>
    <row r="1048572" ht="12.75" customHeight="1" x14ac:dyDescent="0.15"/>
    <row r="1048573" ht="12.75" customHeight="1" x14ac:dyDescent="0.15"/>
    <row r="1048574" ht="12.75" customHeight="1" x14ac:dyDescent="0.15"/>
    <row r="1048575" ht="12.75" customHeight="1" x14ac:dyDescent="0.15"/>
    <row r="1048576" ht="12.75" customHeight="1" x14ac:dyDescent="0.15"/>
  </sheetData>
  <mergeCells count="51">
    <mergeCell ref="A1:H1"/>
    <mergeCell ref="J1:K1"/>
    <mergeCell ref="A2:K2"/>
    <mergeCell ref="A3:K3"/>
    <mergeCell ref="A4:K4"/>
    <mergeCell ref="B5:F5"/>
    <mergeCell ref="A6:A10"/>
    <mergeCell ref="B6:F6"/>
    <mergeCell ref="B7:F7"/>
    <mergeCell ref="B8:F8"/>
    <mergeCell ref="B9:F9"/>
    <mergeCell ref="B10:F10"/>
    <mergeCell ref="B11:J11"/>
    <mergeCell ref="B13:J14"/>
    <mergeCell ref="K13:K14"/>
    <mergeCell ref="A15:K15"/>
    <mergeCell ref="B16:J16"/>
    <mergeCell ref="A17:A21"/>
    <mergeCell ref="B17:J17"/>
    <mergeCell ref="B18:J18"/>
    <mergeCell ref="B19:J19"/>
    <mergeCell ref="B20:J20"/>
    <mergeCell ref="B21:J21"/>
    <mergeCell ref="A22:K22"/>
    <mergeCell ref="B23:J24"/>
    <mergeCell ref="K23:K24"/>
    <mergeCell ref="A25:K25"/>
    <mergeCell ref="A26:H26"/>
    <mergeCell ref="F38:H38"/>
    <mergeCell ref="A27:A31"/>
    <mergeCell ref="B27:H27"/>
    <mergeCell ref="B28:H28"/>
    <mergeCell ref="B29:H29"/>
    <mergeCell ref="B30:H30"/>
    <mergeCell ref="B31:H31"/>
    <mergeCell ref="A39:K39"/>
    <mergeCell ref="A40:A49"/>
    <mergeCell ref="B40:K49"/>
    <mergeCell ref="A32:K32"/>
    <mergeCell ref="B33:D33"/>
    <mergeCell ref="F33:H33"/>
    <mergeCell ref="A34:A38"/>
    <mergeCell ref="B34:D34"/>
    <mergeCell ref="F34:H34"/>
    <mergeCell ref="B35:D35"/>
    <mergeCell ref="F35:H35"/>
    <mergeCell ref="B36:D36"/>
    <mergeCell ref="F36:H36"/>
    <mergeCell ref="B37:D37"/>
    <mergeCell ref="F37:H37"/>
    <mergeCell ref="B38:D38"/>
  </mergeCells>
  <pageMargins left="0.35416666666666702" right="0.31527777777777799" top="0.47222222222222199" bottom="0.26111111111111102" header="0.511811023622047" footer="0.511811023622047"/>
  <pageSetup paperSize="9" fitToHeight="3" orientation="portrait" horizontalDpi="300" verticalDpi="30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EX1048576"/>
  <sheetViews>
    <sheetView zoomScale="80" zoomScaleNormal="80" workbookViewId="0"/>
  </sheetViews>
  <sheetFormatPr defaultColWidth="8.62890625" defaultRowHeight="12" customHeight="1" x14ac:dyDescent="0.15"/>
  <cols>
    <col min="1" max="1" width="48.94921875" style="3" customWidth="1"/>
    <col min="2" max="2" width="1.48046875" style="3" customWidth="1"/>
    <col min="3" max="3" width="15.37109375" style="3" customWidth="1"/>
    <col min="4" max="4" width="1.48046875" style="3" customWidth="1"/>
    <col min="5" max="5" width="15.37109375" style="3" customWidth="1"/>
    <col min="6" max="6" width="1.48046875" style="3" customWidth="1"/>
    <col min="7" max="7" width="15.37109375" style="3" customWidth="1"/>
    <col min="8" max="8" width="1.48046875" customWidth="1"/>
    <col min="9" max="9" width="15.37109375" customWidth="1"/>
    <col min="10" max="10" width="1.48046875" customWidth="1"/>
    <col min="11" max="11" width="15.37109375" customWidth="1"/>
    <col min="16379" max="16384" width="11.4609375" style="3" customWidth="1"/>
  </cols>
  <sheetData>
    <row r="1" spans="1:11" ht="27.75" customHeight="1" x14ac:dyDescent="0.25">
      <c r="A1" s="205" t="str">
        <f>'R&amp;P Accounts'!B2</f>
        <v>East Neuk of Fife Preservation Society (SCIO)</v>
      </c>
      <c r="B1" s="205"/>
      <c r="C1" s="205"/>
      <c r="D1" s="193"/>
      <c r="E1" s="205"/>
      <c r="F1" s="193"/>
      <c r="G1" s="205"/>
      <c r="H1" s="205"/>
      <c r="I1" s="205"/>
      <c r="J1" s="1"/>
      <c r="K1" s="74" t="str">
        <f>'R&amp;P Accounts'!L2</f>
        <v>SC051336</v>
      </c>
    </row>
    <row r="2" spans="1:11" ht="11.45" customHeight="1" x14ac:dyDescent="0.15">
      <c r="A2" s="132"/>
      <c r="B2" s="132"/>
      <c r="C2" s="132"/>
      <c r="E2" s="132"/>
      <c r="G2" s="132"/>
      <c r="H2" s="132"/>
      <c r="I2" s="132"/>
      <c r="J2" s="132"/>
    </row>
    <row r="3" spans="1:11" ht="26.25" customHeight="1" x14ac:dyDescent="0.15">
      <c r="A3" s="220" t="s">
        <v>90</v>
      </c>
      <c r="B3" s="221"/>
      <c r="C3" s="221"/>
      <c r="D3" s="193"/>
      <c r="E3" s="221"/>
      <c r="F3" s="193"/>
      <c r="G3" s="221"/>
      <c r="H3" s="221"/>
      <c r="I3" s="221"/>
      <c r="J3" s="221"/>
      <c r="K3" s="221"/>
    </row>
    <row r="4" spans="1:11" ht="11.45" customHeight="1" x14ac:dyDescent="0.15"/>
    <row r="5" spans="1:11" ht="54" customHeight="1" x14ac:dyDescent="0.15">
      <c r="A5" s="107"/>
      <c r="B5" s="107"/>
      <c r="C5" s="142" t="s">
        <v>134</v>
      </c>
      <c r="E5" s="142" t="s">
        <v>136</v>
      </c>
      <c r="G5" s="142" t="s">
        <v>137</v>
      </c>
      <c r="H5" s="142"/>
      <c r="I5" s="143" t="s">
        <v>91</v>
      </c>
      <c r="J5" s="144"/>
      <c r="K5" s="145" t="s">
        <v>92</v>
      </c>
    </row>
    <row r="6" spans="1:11" ht="16.5" customHeight="1" x14ac:dyDescent="0.15">
      <c r="A6" s="146" t="s">
        <v>93</v>
      </c>
      <c r="B6" s="83"/>
      <c r="C6" s="83"/>
      <c r="E6" s="83"/>
      <c r="G6" s="83"/>
      <c r="H6" s="83"/>
      <c r="I6" s="83"/>
      <c r="J6" s="83"/>
      <c r="K6" s="1"/>
    </row>
    <row r="7" spans="1:11" ht="16.5" customHeight="1" x14ac:dyDescent="0.15">
      <c r="A7" s="20" t="s">
        <v>131</v>
      </c>
      <c r="B7" s="1"/>
      <c r="C7" s="147">
        <v>0</v>
      </c>
      <c r="E7" s="147">
        <v>0</v>
      </c>
      <c r="G7" s="147">
        <v>0</v>
      </c>
      <c r="H7" s="148"/>
      <c r="I7" s="149">
        <f>SUM(C7:H7)</f>
        <v>0</v>
      </c>
      <c r="J7" s="148"/>
      <c r="K7" s="147">
        <v>0</v>
      </c>
    </row>
    <row r="8" spans="1:11" ht="16.5" customHeight="1" x14ac:dyDescent="0.15">
      <c r="A8" s="20" t="s">
        <v>140</v>
      </c>
      <c r="B8" s="1"/>
      <c r="C8" s="147">
        <v>2473.94</v>
      </c>
      <c r="E8" s="147">
        <v>0</v>
      </c>
      <c r="G8" s="147">
        <v>0</v>
      </c>
      <c r="H8" s="148"/>
      <c r="I8" s="149">
        <f>SUM(C8:H8)</f>
        <v>2473.94</v>
      </c>
      <c r="J8" s="148"/>
      <c r="K8" s="147">
        <v>0</v>
      </c>
    </row>
    <row r="9" spans="1:11" ht="16.5" customHeight="1" x14ac:dyDescent="0.15">
      <c r="A9" s="20" t="s">
        <v>141</v>
      </c>
      <c r="B9" s="1"/>
      <c r="C9" s="147">
        <v>436.33</v>
      </c>
      <c r="E9" s="147">
        <v>0</v>
      </c>
      <c r="G9" s="147">
        <v>0</v>
      </c>
      <c r="H9" s="148"/>
      <c r="I9" s="149">
        <f>SUM(C9:H9)</f>
        <v>436.33</v>
      </c>
      <c r="J9" s="148"/>
      <c r="K9" s="147">
        <v>0</v>
      </c>
    </row>
    <row r="10" spans="1:11" ht="16.5" customHeight="1" x14ac:dyDescent="0.15">
      <c r="A10" s="20" t="s">
        <v>130</v>
      </c>
      <c r="B10" s="1"/>
      <c r="C10" s="147">
        <v>1922</v>
      </c>
      <c r="E10" s="147">
        <v>0</v>
      </c>
      <c r="G10" s="147">
        <v>0</v>
      </c>
      <c r="H10" s="148"/>
      <c r="I10" s="149">
        <f>SUM(C10:H10)</f>
        <v>1922</v>
      </c>
      <c r="J10" s="148"/>
      <c r="K10" s="147">
        <v>0</v>
      </c>
    </row>
    <row r="11" spans="1:11" ht="14.25" x14ac:dyDescent="0.15">
      <c r="A11" s="57" t="s">
        <v>94</v>
      </c>
      <c r="B11" s="150"/>
      <c r="C11" s="151">
        <f>SUM(C7:C10)</f>
        <v>4832.2700000000004</v>
      </c>
      <c r="E11" s="151">
        <f>SUM(E7:E10)</f>
        <v>0</v>
      </c>
      <c r="G11" s="151">
        <f>SUM(G7:G10)</f>
        <v>0</v>
      </c>
      <c r="H11" s="152"/>
      <c r="I11" s="151">
        <f>SUM(C11:H11)</f>
        <v>4832.2700000000004</v>
      </c>
      <c r="J11" s="152"/>
      <c r="K11" s="151">
        <f>SUM(K7:K10)</f>
        <v>0</v>
      </c>
    </row>
    <row r="12" spans="1:11" ht="14.25" x14ac:dyDescent="0.15">
      <c r="A12" s="153"/>
      <c r="B12" s="153"/>
      <c r="C12" s="153"/>
      <c r="E12" s="153"/>
      <c r="G12" s="153"/>
      <c r="H12" s="153"/>
      <c r="I12" s="154">
        <f>IF(ROUND(I11,2)=ROUND('R&amp;P Accounts'!$B14,2),0,"cross ref error")</f>
        <v>0</v>
      </c>
      <c r="J12" s="153"/>
      <c r="K12" s="1"/>
    </row>
    <row r="13" spans="1:11" ht="16.5" customHeight="1" x14ac:dyDescent="0.15">
      <c r="A13" s="34" t="s">
        <v>95</v>
      </c>
      <c r="B13" s="1"/>
      <c r="C13" s="1"/>
      <c r="E13" s="1"/>
      <c r="G13" s="1"/>
      <c r="H13" s="1"/>
      <c r="I13" s="1"/>
      <c r="J13" s="1"/>
      <c r="K13" s="1"/>
    </row>
    <row r="14" spans="1:11" ht="16.5" customHeight="1" x14ac:dyDescent="0.15">
      <c r="A14" s="20" t="s">
        <v>18</v>
      </c>
      <c r="B14" s="1"/>
      <c r="C14" s="155">
        <v>0</v>
      </c>
      <c r="E14" s="155">
        <v>0</v>
      </c>
      <c r="G14" s="155">
        <v>0</v>
      </c>
      <c r="H14" s="156"/>
      <c r="I14" s="157">
        <f>SUM(C14:H14)</f>
        <v>0</v>
      </c>
      <c r="J14" s="156"/>
      <c r="K14" s="155">
        <v>0</v>
      </c>
    </row>
    <row r="15" spans="1:11" ht="16.5" customHeight="1" x14ac:dyDescent="0.15">
      <c r="A15" s="20" t="s">
        <v>19</v>
      </c>
      <c r="B15" s="1"/>
      <c r="C15" s="155">
        <v>0</v>
      </c>
      <c r="E15" s="155">
        <v>0</v>
      </c>
      <c r="G15" s="155">
        <v>0</v>
      </c>
      <c r="H15" s="156"/>
      <c r="I15" s="157">
        <f>SUM(C15:H15)</f>
        <v>0</v>
      </c>
      <c r="J15" s="156"/>
      <c r="K15" s="155">
        <v>0</v>
      </c>
    </row>
    <row r="16" spans="1:11" ht="16.5" customHeight="1" x14ac:dyDescent="0.15">
      <c r="A16" s="36" t="s">
        <v>20</v>
      </c>
      <c r="B16" s="1"/>
      <c r="C16" s="155">
        <v>0</v>
      </c>
      <c r="E16" s="155">
        <v>0</v>
      </c>
      <c r="G16" s="155">
        <v>0</v>
      </c>
      <c r="H16" s="156"/>
      <c r="I16" s="157">
        <f>SUM(C16:H16)</f>
        <v>0</v>
      </c>
      <c r="J16" s="156"/>
      <c r="K16" s="155">
        <v>0</v>
      </c>
    </row>
    <row r="17" spans="1:11" ht="16.5" customHeight="1" x14ac:dyDescent="0.15">
      <c r="A17" s="36" t="s">
        <v>21</v>
      </c>
      <c r="B17" s="1"/>
      <c r="C17" s="158">
        <v>0</v>
      </c>
      <c r="E17" s="158">
        <v>0</v>
      </c>
      <c r="G17" s="158">
        <v>0</v>
      </c>
      <c r="H17" s="156"/>
      <c r="I17" s="157">
        <f>SUM(C17:H17)</f>
        <v>0</v>
      </c>
      <c r="J17" s="156"/>
      <c r="K17" s="158">
        <v>0</v>
      </c>
    </row>
    <row r="18" spans="1:11" ht="14.25" x14ac:dyDescent="0.15">
      <c r="A18" s="57" t="s">
        <v>94</v>
      </c>
      <c r="B18" s="1"/>
      <c r="C18" s="159">
        <f>SUM(C14:C17)</f>
        <v>0</v>
      </c>
      <c r="E18" s="159">
        <f>SUM(E14:E17)</f>
        <v>0</v>
      </c>
      <c r="G18" s="159">
        <f>SUM(G14:G17)</f>
        <v>0</v>
      </c>
      <c r="H18" s="156"/>
      <c r="I18" s="159">
        <f>SUM(C18:H18)</f>
        <v>0</v>
      </c>
      <c r="J18" s="156"/>
      <c r="K18" s="159">
        <f>SUM(K14:K17)</f>
        <v>0</v>
      </c>
    </row>
    <row r="19" spans="1:11" ht="9" customHeight="1" x14ac:dyDescent="0.15">
      <c r="A19" s="57"/>
      <c r="B19" s="1"/>
      <c r="C19" s="156"/>
      <c r="E19" s="156"/>
      <c r="G19" s="156"/>
      <c r="H19" s="156"/>
      <c r="I19" s="156"/>
      <c r="J19" s="156"/>
      <c r="K19" s="156"/>
    </row>
    <row r="20" spans="1:11" ht="14.25" x14ac:dyDescent="0.15">
      <c r="A20" s="57" t="s">
        <v>23</v>
      </c>
      <c r="B20" s="1"/>
      <c r="C20" s="159">
        <f>C11+C18</f>
        <v>4832.2700000000004</v>
      </c>
      <c r="E20" s="159">
        <f>E11+E18</f>
        <v>0</v>
      </c>
      <c r="G20" s="159">
        <f>G11+G18</f>
        <v>0</v>
      </c>
      <c r="H20" s="156"/>
      <c r="I20" s="159">
        <f>I11+I18</f>
        <v>4832.2700000000004</v>
      </c>
      <c r="J20" s="156"/>
      <c r="K20" s="159">
        <f>K11+K18</f>
        <v>0</v>
      </c>
    </row>
    <row r="21" spans="1:11" ht="12.75" x14ac:dyDescent="0.15">
      <c r="A21" s="1"/>
      <c r="B21" s="1"/>
      <c r="C21" s="1"/>
      <c r="E21" s="1"/>
      <c r="G21" s="1"/>
      <c r="H21" s="1"/>
      <c r="I21" s="160">
        <f>IF(ROUND(I20,2)=ROUND('R&amp;P Accounts'!$B23,2),0,"cross ref error")</f>
        <v>0</v>
      </c>
      <c r="J21" s="1"/>
      <c r="K21" s="1"/>
    </row>
    <row r="22" spans="1:11" ht="12.75" x14ac:dyDescent="0.15">
      <c r="A22" s="1"/>
      <c r="B22" s="1"/>
      <c r="C22" s="1"/>
      <c r="E22" s="1"/>
      <c r="G22" s="1"/>
      <c r="H22" s="1"/>
      <c r="I22" s="1"/>
      <c r="J22" s="1"/>
      <c r="K22" s="1"/>
    </row>
    <row r="23" spans="1:11" ht="13.5" x14ac:dyDescent="0.15">
      <c r="A23" s="42" t="s">
        <v>96</v>
      </c>
      <c r="B23" s="1"/>
      <c r="C23" s="1"/>
      <c r="E23" s="1"/>
      <c r="G23" s="1"/>
      <c r="H23" s="1"/>
      <c r="I23" s="1"/>
      <c r="J23" s="1"/>
      <c r="K23" s="1"/>
    </row>
    <row r="24" spans="1:11" ht="14.1" customHeight="1" x14ac:dyDescent="0.15">
      <c r="A24" s="20" t="s">
        <v>130</v>
      </c>
      <c r="B24" s="1"/>
      <c r="C24" s="147">
        <v>1200</v>
      </c>
      <c r="E24" s="147">
        <v>0</v>
      </c>
      <c r="G24" s="147">
        <v>0</v>
      </c>
      <c r="H24" s="148"/>
      <c r="I24" s="149">
        <f>SUM(C24:H24)</f>
        <v>1200</v>
      </c>
      <c r="J24" s="148"/>
      <c r="K24" s="147">
        <v>0</v>
      </c>
    </row>
    <row r="25" spans="1:11" ht="14.1" customHeight="1" x14ac:dyDescent="0.15">
      <c r="A25" s="20" t="s">
        <v>139</v>
      </c>
      <c r="B25" s="1"/>
      <c r="C25" s="147">
        <v>3481.93</v>
      </c>
      <c r="E25" s="147">
        <v>0</v>
      </c>
      <c r="G25" s="147">
        <v>0</v>
      </c>
      <c r="H25" s="148"/>
      <c r="I25" s="149">
        <f>SUM(C25:H25)</f>
        <v>3481.93</v>
      </c>
      <c r="J25" s="148"/>
      <c r="K25" s="147">
        <v>0</v>
      </c>
    </row>
    <row r="26" spans="1:11" ht="16.5" customHeight="1" x14ac:dyDescent="0.15">
      <c r="A26" s="161" t="s">
        <v>94</v>
      </c>
      <c r="B26" s="1"/>
      <c r="C26" s="162">
        <f>SUM(C24:C25)</f>
        <v>4681.93</v>
      </c>
      <c r="E26" s="162">
        <f>SUM(E24:E25)</f>
        <v>0</v>
      </c>
      <c r="G26" s="162">
        <f>SUM(G24:G25)</f>
        <v>0</v>
      </c>
      <c r="H26" s="156"/>
      <c r="I26" s="162">
        <f>SUM(C26:H26)</f>
        <v>4681.93</v>
      </c>
      <c r="J26" s="156"/>
      <c r="K26" s="162">
        <f>SUM(K24:K25)</f>
        <v>0</v>
      </c>
    </row>
    <row r="27" spans="1:11" ht="12.75" x14ac:dyDescent="0.15">
      <c r="A27" s="1"/>
      <c r="B27" s="1"/>
      <c r="C27" s="2"/>
      <c r="E27" s="2"/>
      <c r="G27" s="2"/>
      <c r="H27" s="1"/>
      <c r="I27" s="163">
        <f>IF(ROUND(I26,2)=ROUND('R&amp;P Accounts'!$B28,2),0,"cross ref error")</f>
        <v>0</v>
      </c>
      <c r="J27" s="1"/>
      <c r="K27" s="1"/>
    </row>
    <row r="28" spans="1:11" ht="30" customHeight="1" x14ac:dyDescent="0.15">
      <c r="A28" s="34" t="s">
        <v>97</v>
      </c>
      <c r="B28" s="1"/>
      <c r="C28" s="2"/>
      <c r="E28" s="2"/>
      <c r="G28" s="2"/>
      <c r="H28" s="1"/>
      <c r="I28" s="1"/>
      <c r="J28" s="1"/>
      <c r="K28" s="1"/>
    </row>
    <row r="29" spans="1:11" ht="17.25" customHeight="1" x14ac:dyDescent="0.15">
      <c r="A29" s="20" t="s">
        <v>27</v>
      </c>
      <c r="B29" s="1"/>
      <c r="C29" s="164">
        <v>0</v>
      </c>
      <c r="E29" s="164">
        <v>0</v>
      </c>
      <c r="G29" s="164">
        <v>0</v>
      </c>
      <c r="H29" s="156"/>
      <c r="I29" s="157">
        <f>SUM(C29:H29)</f>
        <v>0</v>
      </c>
      <c r="J29" s="156"/>
      <c r="K29" s="164">
        <v>0</v>
      </c>
    </row>
    <row r="30" spans="1:11" ht="17.25" customHeight="1" x14ac:dyDescent="0.15">
      <c r="A30" s="20" t="s">
        <v>28</v>
      </c>
      <c r="B30" s="1"/>
      <c r="C30" s="164">
        <v>0</v>
      </c>
      <c r="E30" s="164">
        <v>0</v>
      </c>
      <c r="G30" s="164">
        <v>0</v>
      </c>
      <c r="H30" s="156"/>
      <c r="I30" s="157">
        <f>SUM(C30:H30)</f>
        <v>0</v>
      </c>
      <c r="J30" s="156"/>
      <c r="K30" s="164">
        <v>0</v>
      </c>
    </row>
    <row r="31" spans="1:11" ht="17.25" customHeight="1" x14ac:dyDescent="0.15">
      <c r="A31" s="36" t="s">
        <v>29</v>
      </c>
      <c r="B31" s="1"/>
      <c r="C31" s="164">
        <v>0</v>
      </c>
      <c r="E31" s="164">
        <v>0</v>
      </c>
      <c r="G31" s="164">
        <v>0</v>
      </c>
      <c r="H31" s="156"/>
      <c r="I31" s="157">
        <f>SUM(C31:H31)</f>
        <v>0</v>
      </c>
      <c r="J31" s="156"/>
      <c r="K31" s="164">
        <v>0</v>
      </c>
    </row>
    <row r="32" spans="1:11" ht="16.5" customHeight="1" x14ac:dyDescent="0.15">
      <c r="A32" s="20" t="s">
        <v>30</v>
      </c>
      <c r="B32" s="1"/>
      <c r="C32" s="164">
        <v>0</v>
      </c>
      <c r="E32" s="164">
        <v>0</v>
      </c>
      <c r="G32" s="164">
        <v>0</v>
      </c>
      <c r="H32" s="156"/>
      <c r="I32" s="157">
        <f>SUM(C32:H32)</f>
        <v>0</v>
      </c>
      <c r="J32" s="156"/>
      <c r="K32" s="164">
        <v>0</v>
      </c>
    </row>
    <row r="33" spans="1:12" ht="16.5" customHeight="1" x14ac:dyDescent="0.15">
      <c r="A33" s="161" t="s">
        <v>98</v>
      </c>
      <c r="B33" s="1"/>
      <c r="C33" s="159">
        <f>SUM(C29:C32)</f>
        <v>0</v>
      </c>
      <c r="E33" s="159">
        <f>SUM(E29:E32)</f>
        <v>0</v>
      </c>
      <c r="G33" s="159">
        <f>SUM(G29:G32)</f>
        <v>0</v>
      </c>
      <c r="H33" s="156"/>
      <c r="I33" s="159">
        <f>SUM(I29:I32)</f>
        <v>0</v>
      </c>
      <c r="J33" s="156"/>
      <c r="K33" s="159">
        <f>SUM(K29:K32)</f>
        <v>0</v>
      </c>
    </row>
    <row r="34" spans="1:12" ht="17.25" customHeight="1" x14ac:dyDescent="0.15">
      <c r="A34" s="1"/>
      <c r="B34" s="1"/>
      <c r="C34" s="165"/>
      <c r="E34" s="165"/>
      <c r="G34" s="165"/>
      <c r="H34" s="166"/>
      <c r="I34" s="160">
        <f>IF(ROUND(I33,2)=ROUND('R&amp;P Accounts'!$B35,2),0,"cross ref error")</f>
        <v>0</v>
      </c>
      <c r="J34" s="166"/>
      <c r="K34" s="166"/>
    </row>
    <row r="35" spans="1:12" ht="16.5" customHeight="1" x14ac:dyDescent="0.15">
      <c r="A35" s="167" t="s">
        <v>99</v>
      </c>
      <c r="B35" s="1"/>
      <c r="C35" s="162">
        <f>+C33+C26</f>
        <v>4681.93</v>
      </c>
      <c r="E35" s="162">
        <f>+E33+E26</f>
        <v>0</v>
      </c>
      <c r="G35" s="162">
        <f>+G33+G26</f>
        <v>0</v>
      </c>
      <c r="H35" s="156"/>
      <c r="I35" s="162">
        <f>+I33+I26</f>
        <v>4681.93</v>
      </c>
      <c r="J35" s="156"/>
      <c r="K35" s="162">
        <f>+K33+K26</f>
        <v>0</v>
      </c>
      <c r="L35" s="168"/>
    </row>
    <row r="36" spans="1:12" ht="17.25" customHeight="1" x14ac:dyDescent="0.15">
      <c r="A36" s="1"/>
      <c r="B36" s="1"/>
      <c r="C36" s="165"/>
      <c r="E36" s="165"/>
      <c r="G36" s="165"/>
      <c r="H36" s="166"/>
      <c r="I36" s="160">
        <f>IF(ROUND(I35,2)=ROUND('R&amp;P Accounts'!$B37,2),0,"cross ref error")</f>
        <v>0</v>
      </c>
      <c r="J36" s="166"/>
      <c r="K36" s="166"/>
    </row>
    <row r="37" spans="1:12" ht="18.75" customHeight="1" x14ac:dyDescent="0.15">
      <c r="A37" s="63" t="s">
        <v>100</v>
      </c>
      <c r="B37" s="1"/>
      <c r="C37" s="169">
        <f>+C20-C35</f>
        <v>150.34000000000015</v>
      </c>
      <c r="E37" s="169">
        <f>+E20-E35</f>
        <v>0</v>
      </c>
      <c r="G37" s="169">
        <f>+G20-G35</f>
        <v>0</v>
      </c>
      <c r="H37" s="170"/>
      <c r="I37" s="169">
        <f>+I20-I35</f>
        <v>150.34000000000015</v>
      </c>
      <c r="J37" s="170"/>
      <c r="K37" s="169">
        <f>+K20-K35</f>
        <v>0</v>
      </c>
    </row>
    <row r="38" spans="1:12" ht="14.25" customHeight="1" x14ac:dyDescent="0.15">
      <c r="A38" s="63"/>
      <c r="B38" s="1"/>
      <c r="C38" s="69"/>
      <c r="E38" s="69"/>
      <c r="G38" s="69"/>
      <c r="H38" s="170"/>
      <c r="I38" s="69"/>
      <c r="J38" s="170"/>
      <c r="K38" s="69"/>
    </row>
    <row r="39" spans="1:12" ht="18.75" customHeight="1" x14ac:dyDescent="0.15">
      <c r="A39" s="150" t="s">
        <v>101</v>
      </c>
      <c r="B39" s="1"/>
      <c r="C39" s="66">
        <v>0</v>
      </c>
      <c r="E39" s="66">
        <v>0</v>
      </c>
      <c r="G39" s="66">
        <v>0</v>
      </c>
      <c r="H39" s="170"/>
      <c r="I39" s="66">
        <f>SUM(C39:H39)</f>
        <v>0</v>
      </c>
      <c r="J39" s="170"/>
      <c r="K39" s="66">
        <v>0</v>
      </c>
    </row>
    <row r="40" spans="1:12" ht="14.25" customHeight="1" x14ac:dyDescent="0.15">
      <c r="A40" s="150"/>
      <c r="B40" s="1"/>
      <c r="C40" s="69"/>
      <c r="E40" s="69"/>
      <c r="G40" s="69"/>
      <c r="H40" s="170"/>
      <c r="I40" s="170"/>
      <c r="J40" s="170"/>
      <c r="K40" s="170"/>
    </row>
    <row r="41" spans="1:12" ht="18.75" customHeight="1" x14ac:dyDescent="0.15">
      <c r="A41" s="161" t="s">
        <v>102</v>
      </c>
      <c r="B41" s="1"/>
      <c r="C41" s="169">
        <f>C37+C39</f>
        <v>150.34000000000015</v>
      </c>
      <c r="E41" s="169">
        <f>E37+E39</f>
        <v>0</v>
      </c>
      <c r="G41" s="169">
        <f>G37+G39</f>
        <v>0</v>
      </c>
      <c r="H41" s="170"/>
      <c r="I41" s="169">
        <f>I37+I39</f>
        <v>150.34000000000015</v>
      </c>
      <c r="J41" s="170"/>
      <c r="K41" s="169">
        <f>K37+K39</f>
        <v>0</v>
      </c>
    </row>
    <row r="42" spans="1:12" ht="12.75" x14ac:dyDescent="0.15">
      <c r="A42" s="1"/>
      <c r="B42" s="1"/>
      <c r="C42" s="2"/>
      <c r="E42" s="2"/>
      <c r="G42" s="2"/>
      <c r="H42" s="1"/>
      <c r="I42" s="160">
        <f>IF(ROUND(I41,2)=ROUND('R&amp;P Accounts'!$B43,2),0,"cross ref error")</f>
        <v>0</v>
      </c>
      <c r="J42" s="1"/>
      <c r="K42" s="1"/>
    </row>
    <row r="44" spans="1:12" ht="14.25" x14ac:dyDescent="0.15">
      <c r="A44" s="171" t="s">
        <v>103</v>
      </c>
    </row>
    <row r="45" spans="1:12" ht="12.75" x14ac:dyDescent="0.15">
      <c r="A45" s="222" t="s">
        <v>138</v>
      </c>
      <c r="B45" s="223"/>
      <c r="C45" s="223"/>
      <c r="D45" s="193"/>
      <c r="E45" s="223"/>
      <c r="F45" s="193"/>
      <c r="G45" s="223"/>
      <c r="H45" s="223"/>
      <c r="I45" s="223"/>
      <c r="J45" s="223"/>
      <c r="K45" s="223"/>
    </row>
    <row r="46" spans="1:12" ht="12.75" x14ac:dyDescent="0.15">
      <c r="A46" s="223"/>
      <c r="B46" s="223"/>
      <c r="C46" s="223"/>
      <c r="D46" s="193"/>
      <c r="E46" s="223"/>
      <c r="F46" s="193"/>
      <c r="G46" s="223"/>
      <c r="H46" s="223"/>
      <c r="I46" s="223"/>
      <c r="J46" s="223"/>
      <c r="K46" s="223"/>
    </row>
    <row r="47" spans="1:12" ht="12.75" x14ac:dyDescent="0.15">
      <c r="A47" s="223"/>
      <c r="B47" s="223"/>
      <c r="C47" s="223"/>
      <c r="D47" s="193"/>
      <c r="E47" s="223"/>
      <c r="F47" s="193"/>
      <c r="G47" s="223"/>
      <c r="H47" s="223"/>
      <c r="I47" s="223"/>
      <c r="J47" s="223"/>
      <c r="K47" s="223"/>
    </row>
    <row r="48" spans="1:12" ht="12.75" x14ac:dyDescent="0.15">
      <c r="A48" s="223"/>
      <c r="B48" s="223"/>
      <c r="C48" s="223"/>
      <c r="D48" s="193"/>
      <c r="E48" s="223"/>
      <c r="F48" s="193"/>
      <c r="G48" s="223"/>
      <c r="H48" s="223"/>
      <c r="I48" s="223"/>
      <c r="J48" s="223"/>
      <c r="K48" s="223"/>
    </row>
    <row r="49" spans="1:11" ht="12.75" x14ac:dyDescent="0.15">
      <c r="A49" s="223"/>
      <c r="B49" s="223"/>
      <c r="C49" s="223"/>
      <c r="D49" s="193"/>
      <c r="E49" s="223"/>
      <c r="F49" s="193"/>
      <c r="G49" s="223"/>
      <c r="H49" s="223"/>
      <c r="I49" s="223"/>
      <c r="J49" s="223"/>
      <c r="K49" s="223"/>
    </row>
    <row r="50" spans="1:11" ht="12.75" x14ac:dyDescent="0.15">
      <c r="A50" s="223"/>
      <c r="B50" s="223"/>
      <c r="C50" s="223"/>
      <c r="D50" s="193"/>
      <c r="E50" s="223"/>
      <c r="F50" s="193"/>
      <c r="G50" s="223"/>
      <c r="H50" s="223"/>
      <c r="I50" s="223"/>
      <c r="J50" s="223"/>
      <c r="K50" s="223"/>
    </row>
    <row r="51" spans="1:11" ht="12.75" x14ac:dyDescent="0.15">
      <c r="A51" s="223"/>
      <c r="B51" s="223"/>
      <c r="C51" s="223"/>
      <c r="D51" s="193"/>
      <c r="E51" s="223"/>
      <c r="F51" s="193"/>
      <c r="G51" s="223"/>
      <c r="H51" s="223"/>
      <c r="I51" s="223"/>
      <c r="J51" s="223"/>
      <c r="K51" s="223"/>
    </row>
    <row r="52" spans="1:11" ht="12.75" x14ac:dyDescent="0.15">
      <c r="A52" s="223"/>
      <c r="B52" s="223"/>
      <c r="C52" s="223"/>
      <c r="D52" s="193"/>
      <c r="E52" s="223"/>
      <c r="F52" s="193"/>
      <c r="G52" s="223"/>
      <c r="H52" s="223"/>
      <c r="I52" s="223"/>
      <c r="J52" s="223"/>
      <c r="K52" s="223"/>
    </row>
    <row r="53" spans="1:11" ht="12.75" x14ac:dyDescent="0.15">
      <c r="A53" s="223"/>
      <c r="B53" s="223"/>
      <c r="C53" s="223"/>
      <c r="D53" s="193"/>
      <c r="E53" s="223"/>
      <c r="F53" s="193"/>
      <c r="G53" s="223"/>
      <c r="H53" s="223"/>
      <c r="I53" s="223"/>
      <c r="J53" s="223"/>
      <c r="K53" s="223"/>
    </row>
    <row r="54" spans="1:11" ht="12" customHeight="1" x14ac:dyDescent="0.15">
      <c r="A54" s="193"/>
      <c r="B54" s="193"/>
      <c r="C54" s="193"/>
      <c r="D54" s="193"/>
      <c r="E54" s="193"/>
      <c r="F54" s="193"/>
      <c r="G54" s="193"/>
      <c r="H54" s="224"/>
      <c r="I54" s="224"/>
      <c r="J54" s="224"/>
      <c r="K54" s="224"/>
    </row>
    <row r="55" spans="1:11" ht="12" customHeight="1" x14ac:dyDescent="0.15">
      <c r="A55" s="193"/>
      <c r="B55" s="193"/>
      <c r="C55" s="193"/>
      <c r="D55" s="193"/>
      <c r="E55" s="193"/>
      <c r="F55" s="193"/>
      <c r="G55" s="193"/>
      <c r="H55" s="224"/>
      <c r="I55" s="224"/>
      <c r="J55" s="224"/>
      <c r="K55" s="224"/>
    </row>
    <row r="1048564" ht="12.75" customHeight="1" x14ac:dyDescent="0.15"/>
    <row r="1048565" ht="12.75" customHeight="1" x14ac:dyDescent="0.15"/>
    <row r="1048566" ht="12.75" customHeight="1" x14ac:dyDescent="0.15"/>
    <row r="1048567" ht="12.75" customHeight="1" x14ac:dyDescent="0.15"/>
    <row r="1048568" ht="12.75" customHeight="1" x14ac:dyDescent="0.15"/>
    <row r="1048569" ht="12.75" customHeight="1" x14ac:dyDescent="0.15"/>
    <row r="1048570" ht="12.75" customHeight="1" x14ac:dyDescent="0.15"/>
    <row r="1048571" ht="12.75" customHeight="1" x14ac:dyDescent="0.15"/>
    <row r="1048572" ht="12.75" customHeight="1" x14ac:dyDescent="0.15"/>
    <row r="1048573" ht="12.75" customHeight="1" x14ac:dyDescent="0.15"/>
    <row r="1048574" ht="12.75" customHeight="1" x14ac:dyDescent="0.15"/>
    <row r="1048575" ht="12.75" customHeight="1" x14ac:dyDescent="0.15"/>
    <row r="1048576" ht="12.75" customHeight="1" x14ac:dyDescent="0.15"/>
  </sheetData>
  <mergeCells count="3">
    <mergeCell ref="A1:I1"/>
    <mergeCell ref="A3:K3"/>
    <mergeCell ref="A45:K55"/>
  </mergeCells>
  <pageMargins left="0.75" right="0.75" top="0.86111111111111105" bottom="0.86111111111111105" header="0.511811023622047" footer="0.511811023622047"/>
  <pageSetup paperSize="9" orientation="portrait" horizontalDpi="300" verticalDpi="30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FD1048576"/>
  <sheetViews>
    <sheetView zoomScale="80" zoomScaleNormal="80" workbookViewId="0"/>
  </sheetViews>
  <sheetFormatPr defaultColWidth="9.16796875" defaultRowHeight="12" customHeight="1" x14ac:dyDescent="0.15"/>
  <cols>
    <col min="1" max="1" width="48.94921875" style="1" customWidth="1"/>
    <col min="2" max="2" width="1.48046875" style="1" customWidth="1"/>
    <col min="3" max="3" width="15.37109375" style="2" customWidth="1"/>
    <col min="4" max="4" width="1.48046875" style="1" customWidth="1"/>
    <col min="5" max="5" width="15.37109375" style="1" customWidth="1"/>
    <col min="6" max="6" width="1.48046875" style="1" customWidth="1"/>
    <col min="7" max="7" width="15.37109375" style="1" customWidth="1"/>
    <col min="8" max="8" width="1.48046875" style="1" customWidth="1"/>
    <col min="9" max="9" width="15.37109375" style="1" customWidth="1"/>
    <col min="10" max="10" width="1.48046875" style="1" customWidth="1"/>
    <col min="11" max="11" width="15.37109375" style="1" customWidth="1"/>
    <col min="12" max="16187" width="9.16796875" style="1"/>
    <col min="16188" max="16384" width="11.4609375" style="3" customWidth="1"/>
  </cols>
  <sheetData>
    <row r="1" spans="1:12 16188:16384" ht="27.75" customHeight="1" x14ac:dyDescent="0.25">
      <c r="A1" s="205" t="str">
        <f>'R&amp;P Accounts'!B2</f>
        <v>East Neuk of Fife Preservation Society (SCIO)</v>
      </c>
      <c r="B1" s="205"/>
      <c r="C1" s="205"/>
      <c r="D1" s="225"/>
      <c r="E1" s="205"/>
      <c r="F1" s="225"/>
      <c r="G1" s="205"/>
      <c r="H1" s="205"/>
      <c r="I1" s="205"/>
      <c r="K1" s="74" t="str">
        <f>'R&amp;P Accounts'!L2</f>
        <v>SC051336</v>
      </c>
      <c r="L1" s="172"/>
    </row>
    <row r="2" spans="1:12 16188:16384" ht="11.45" customHeight="1" x14ac:dyDescent="0.15">
      <c r="A2" s="132"/>
      <c r="B2" s="132"/>
      <c r="C2" s="132"/>
      <c r="E2" s="132"/>
      <c r="G2" s="132"/>
      <c r="H2" s="132"/>
      <c r="I2" s="132"/>
      <c r="J2" s="132"/>
    </row>
    <row r="3" spans="1:12 16188:16384" s="75" customFormat="1" ht="26.25" customHeight="1" x14ac:dyDescent="0.15">
      <c r="A3" s="220" t="s">
        <v>104</v>
      </c>
      <c r="B3" s="221"/>
      <c r="C3" s="221"/>
      <c r="D3" s="226"/>
      <c r="E3" s="221"/>
      <c r="F3" s="226"/>
      <c r="G3" s="221"/>
      <c r="H3" s="221"/>
      <c r="I3" s="221"/>
      <c r="J3" s="221"/>
      <c r="K3" s="221"/>
      <c r="WXP3" s="3"/>
      <c r="WXQ3" s="3"/>
      <c r="WXR3" s="3"/>
      <c r="WXS3" s="3"/>
      <c r="WXT3" s="3"/>
      <c r="WXU3" s="3"/>
      <c r="WXV3" s="3"/>
      <c r="WXW3" s="3"/>
      <c r="WXX3" s="3"/>
      <c r="WXY3" s="3"/>
      <c r="WXZ3" s="3"/>
      <c r="WYA3" s="3"/>
      <c r="WYB3" s="3"/>
      <c r="WYC3" s="3"/>
      <c r="WYD3" s="3"/>
      <c r="WYE3" s="3"/>
      <c r="WYF3" s="3"/>
      <c r="WYG3" s="3"/>
      <c r="WYH3" s="3"/>
      <c r="WYI3" s="3"/>
      <c r="WYJ3" s="3"/>
      <c r="WYK3" s="3"/>
      <c r="WYL3" s="3"/>
      <c r="WYM3" s="3"/>
      <c r="WYN3" s="3"/>
      <c r="WYO3" s="3"/>
      <c r="WYP3" s="3"/>
      <c r="WYQ3" s="3"/>
      <c r="WYR3" s="3"/>
      <c r="WYS3" s="3"/>
      <c r="WYT3" s="3"/>
      <c r="WYU3" s="3"/>
      <c r="WYV3" s="3"/>
      <c r="WYW3" s="3"/>
      <c r="WYX3" s="3"/>
      <c r="WYY3" s="3"/>
      <c r="WYZ3" s="3"/>
      <c r="WZA3" s="3"/>
      <c r="WZB3" s="3"/>
      <c r="WZC3" s="3"/>
      <c r="WZD3" s="3"/>
      <c r="WZE3" s="3"/>
      <c r="WZF3" s="3"/>
      <c r="WZG3" s="3"/>
      <c r="WZH3" s="3"/>
      <c r="WZI3" s="3"/>
      <c r="WZJ3" s="3"/>
      <c r="WZK3" s="3"/>
      <c r="WZL3" s="3"/>
      <c r="WZM3" s="3"/>
      <c r="WZN3" s="3"/>
      <c r="WZO3" s="3"/>
      <c r="WZP3" s="3"/>
      <c r="WZQ3" s="3"/>
      <c r="WZR3" s="3"/>
      <c r="WZS3" s="3"/>
      <c r="WZT3" s="3"/>
      <c r="WZU3" s="3"/>
      <c r="WZV3" s="3"/>
      <c r="WZW3" s="3"/>
      <c r="WZX3" s="3"/>
      <c r="WZY3" s="3"/>
      <c r="WZZ3" s="3"/>
      <c r="XAA3" s="3"/>
      <c r="XAB3" s="3"/>
      <c r="XAC3" s="3"/>
      <c r="XAD3" s="3"/>
      <c r="XAE3" s="3"/>
      <c r="XAF3" s="3"/>
      <c r="XAG3" s="3"/>
      <c r="XAH3" s="3"/>
      <c r="XAI3" s="3"/>
      <c r="XAJ3" s="3"/>
      <c r="XAK3" s="3"/>
      <c r="XAL3" s="3"/>
      <c r="XAM3" s="3"/>
      <c r="XAN3" s="3"/>
      <c r="XAO3" s="3"/>
      <c r="XAP3" s="3"/>
      <c r="XAQ3" s="3"/>
      <c r="XAR3" s="3"/>
      <c r="XAS3" s="3"/>
      <c r="XAT3" s="3"/>
      <c r="XAU3" s="3"/>
      <c r="XAV3" s="3"/>
      <c r="XAW3" s="3"/>
      <c r="XAX3" s="3"/>
      <c r="XAY3" s="3"/>
      <c r="XAZ3" s="3"/>
      <c r="XBA3" s="3"/>
      <c r="XBB3" s="3"/>
      <c r="XBC3" s="3"/>
      <c r="XBD3" s="3"/>
      <c r="XBE3" s="3"/>
      <c r="XBF3" s="3"/>
      <c r="XBG3" s="3"/>
      <c r="XBH3" s="3"/>
      <c r="XBI3" s="3"/>
      <c r="XBJ3" s="3"/>
      <c r="XBK3" s="3"/>
      <c r="XBL3" s="3"/>
      <c r="XBM3" s="3"/>
      <c r="XBN3" s="3"/>
      <c r="XBO3" s="3"/>
      <c r="XBP3" s="3"/>
      <c r="XBQ3" s="3"/>
      <c r="XBR3" s="3"/>
      <c r="XBS3" s="3"/>
      <c r="XBT3" s="3"/>
      <c r="XBU3" s="3"/>
      <c r="XBV3" s="3"/>
      <c r="XBW3" s="3"/>
      <c r="XBX3" s="3"/>
      <c r="XBY3" s="3"/>
      <c r="XBZ3" s="3"/>
      <c r="XCA3" s="3"/>
      <c r="XCB3" s="3"/>
      <c r="XCC3" s="3"/>
      <c r="XCD3" s="3"/>
      <c r="XCE3" s="3"/>
      <c r="XCF3" s="3"/>
      <c r="XCG3" s="3"/>
      <c r="XCH3" s="3"/>
      <c r="XCI3" s="3"/>
      <c r="XCJ3" s="3"/>
      <c r="XCK3" s="3"/>
      <c r="XCL3" s="3"/>
      <c r="XCM3" s="3"/>
      <c r="XCN3" s="3"/>
      <c r="XCO3" s="3"/>
      <c r="XCP3" s="3"/>
      <c r="XCQ3" s="3"/>
      <c r="XCR3" s="3"/>
      <c r="XCS3" s="3"/>
      <c r="XCT3" s="3"/>
      <c r="XCU3" s="3"/>
      <c r="XCV3" s="3"/>
      <c r="XCW3" s="3"/>
      <c r="XCX3" s="3"/>
      <c r="XCY3" s="3"/>
      <c r="XCZ3" s="3"/>
      <c r="XDA3" s="3"/>
      <c r="XDB3" s="3"/>
      <c r="XDC3" s="3"/>
      <c r="XDD3" s="3"/>
      <c r="XDE3" s="3"/>
      <c r="XDF3" s="3"/>
      <c r="XDG3" s="3"/>
      <c r="XDH3" s="3"/>
      <c r="XDI3" s="3"/>
      <c r="XDJ3" s="3"/>
      <c r="XDK3" s="3"/>
      <c r="XDL3" s="3"/>
      <c r="XDM3" s="3"/>
      <c r="XDN3" s="3"/>
      <c r="XDO3" s="3"/>
      <c r="XDP3" s="3"/>
      <c r="XDQ3" s="3"/>
      <c r="XDR3" s="3"/>
      <c r="XDS3" s="3"/>
      <c r="XDT3" s="3"/>
      <c r="XDU3" s="3"/>
      <c r="XDV3" s="3"/>
      <c r="XDW3" s="3"/>
      <c r="XDX3" s="3"/>
      <c r="XDY3" s="3"/>
      <c r="XDZ3" s="3"/>
      <c r="XEA3" s="3"/>
      <c r="XEB3" s="3"/>
      <c r="XEC3" s="3"/>
      <c r="XED3" s="3"/>
      <c r="XEE3" s="3"/>
      <c r="XEF3" s="3"/>
      <c r="XEG3" s="3"/>
      <c r="XEH3" s="3"/>
      <c r="XEI3" s="3"/>
      <c r="XEJ3" s="3"/>
      <c r="XEK3" s="3"/>
      <c r="XEL3" s="3"/>
      <c r="XEM3" s="3"/>
      <c r="XEN3" s="3"/>
      <c r="XEO3" s="3"/>
      <c r="XEP3" s="3"/>
      <c r="XEQ3" s="3"/>
      <c r="XER3" s="3"/>
      <c r="XES3" s="3"/>
      <c r="XET3" s="3"/>
      <c r="XEU3" s="3"/>
      <c r="XEV3" s="3"/>
      <c r="XEW3" s="3"/>
      <c r="XEX3" s="3"/>
      <c r="XEY3" s="3"/>
      <c r="XEZ3" s="3"/>
      <c r="XFA3" s="3"/>
      <c r="XFB3" s="3"/>
      <c r="XFC3" s="3"/>
      <c r="XFD3" s="3"/>
    </row>
    <row r="4" spans="1:12 16188:16384" ht="11.45" customHeight="1" x14ac:dyDescent="0.15">
      <c r="A4" s="132"/>
      <c r="B4" s="132"/>
      <c r="C4" s="132"/>
      <c r="E4" s="132"/>
      <c r="G4" s="132"/>
      <c r="H4" s="132"/>
      <c r="I4" s="132"/>
      <c r="J4" s="132"/>
    </row>
    <row r="5" spans="1:12 16188:16384" ht="54" customHeight="1" x14ac:dyDescent="0.15">
      <c r="A5" s="107"/>
      <c r="B5" s="107"/>
      <c r="C5" s="142" t="s">
        <v>142</v>
      </c>
      <c r="E5" s="142" t="s">
        <v>143</v>
      </c>
      <c r="G5" s="142" t="s">
        <v>144</v>
      </c>
      <c r="H5" s="173"/>
      <c r="I5" s="143" t="s">
        <v>105</v>
      </c>
      <c r="J5" s="144"/>
      <c r="K5" s="145" t="s">
        <v>106</v>
      </c>
    </row>
    <row r="6" spans="1:12 16188:16384" s="3" customFormat="1" ht="16.5" customHeight="1" x14ac:dyDescent="0.15">
      <c r="A6" s="146" t="s">
        <v>93</v>
      </c>
      <c r="B6" s="83"/>
      <c r="C6" s="83"/>
      <c r="E6" s="83"/>
      <c r="G6" s="83"/>
      <c r="H6" s="83"/>
      <c r="I6" s="83"/>
      <c r="J6" s="83"/>
      <c r="K6" s="1"/>
    </row>
    <row r="7" spans="1:12 16188:16384" s="3" customFormat="1" ht="16.5" customHeight="1" x14ac:dyDescent="0.15">
      <c r="A7" s="20" t="s">
        <v>131</v>
      </c>
      <c r="B7" s="1"/>
      <c r="C7" s="147">
        <v>6941.24</v>
      </c>
      <c r="E7" s="147">
        <v>12370</v>
      </c>
      <c r="G7" s="147">
        <v>0</v>
      </c>
      <c r="H7" s="148"/>
      <c r="I7" s="149">
        <f>SUM(C7:H7)</f>
        <v>19311.239999999998</v>
      </c>
      <c r="J7" s="148"/>
      <c r="K7" s="147">
        <v>0</v>
      </c>
    </row>
    <row r="8" spans="1:12 16188:16384" s="3" customFormat="1" ht="16.5" customHeight="1" x14ac:dyDescent="0.15">
      <c r="A8" s="20" t="s">
        <v>132</v>
      </c>
      <c r="B8" s="1"/>
      <c r="C8" s="147">
        <v>0</v>
      </c>
      <c r="E8" s="147">
        <v>0</v>
      </c>
      <c r="G8" s="147">
        <v>2835</v>
      </c>
      <c r="H8" s="148"/>
      <c r="I8" s="149">
        <f>SUM(C8:H8)</f>
        <v>2835</v>
      </c>
      <c r="J8" s="148"/>
      <c r="K8" s="147">
        <v>0</v>
      </c>
    </row>
    <row r="9" spans="1:12 16188:16384" s="3" customFormat="1" ht="14.25" x14ac:dyDescent="0.15">
      <c r="A9" s="57" t="s">
        <v>94</v>
      </c>
      <c r="B9" s="150"/>
      <c r="C9" s="151">
        <f>SUM(C7:C8)</f>
        <v>6941.24</v>
      </c>
      <c r="E9" s="151">
        <f>SUM(E7:E8)</f>
        <v>12370</v>
      </c>
      <c r="G9" s="151">
        <f>SUM(G7:G8)</f>
        <v>2835</v>
      </c>
      <c r="H9" s="152"/>
      <c r="I9" s="151">
        <f>SUM(C9:H9)</f>
        <v>22146.239999999998</v>
      </c>
      <c r="J9" s="152"/>
      <c r="K9" s="151">
        <f>SUM(K7:K8)</f>
        <v>0</v>
      </c>
    </row>
    <row r="10" spans="1:12 16188:16384" s="3" customFormat="1" ht="14.25" x14ac:dyDescent="0.15">
      <c r="A10" s="153"/>
      <c r="B10" s="153"/>
      <c r="C10" s="153"/>
      <c r="E10" s="153"/>
      <c r="G10" s="153"/>
      <c r="H10" s="153"/>
      <c r="I10" s="154">
        <f>IF(ROUND(I9,2)=ROUND('R&amp;P Accounts'!$D14,2),0,"cross ref error")</f>
        <v>0</v>
      </c>
      <c r="J10" s="153"/>
      <c r="K10" s="1"/>
    </row>
    <row r="11" spans="1:12 16188:16384" s="3" customFormat="1" ht="16.5" customHeight="1" x14ac:dyDescent="0.15">
      <c r="A11" s="34" t="s">
        <v>95</v>
      </c>
      <c r="B11" s="1"/>
      <c r="C11" s="1"/>
      <c r="E11" s="1"/>
      <c r="G11" s="1"/>
      <c r="H11" s="1"/>
      <c r="I11" s="1"/>
      <c r="J11" s="1"/>
      <c r="K11" s="1"/>
    </row>
    <row r="12" spans="1:12 16188:16384" s="3" customFormat="1" ht="16.5" customHeight="1" x14ac:dyDescent="0.15">
      <c r="A12" s="20" t="s">
        <v>18</v>
      </c>
      <c r="B12" s="1"/>
      <c r="C12" s="155">
        <v>0</v>
      </c>
      <c r="E12" s="155">
        <v>0</v>
      </c>
      <c r="G12" s="155">
        <v>0</v>
      </c>
      <c r="H12" s="156"/>
      <c r="I12" s="157">
        <f>SUM(C12:H12)</f>
        <v>0</v>
      </c>
      <c r="J12" s="156"/>
      <c r="K12" s="155">
        <v>0</v>
      </c>
    </row>
    <row r="13" spans="1:12 16188:16384" s="3" customFormat="1" ht="16.5" customHeight="1" x14ac:dyDescent="0.15">
      <c r="A13" s="20" t="s">
        <v>19</v>
      </c>
      <c r="B13" s="1"/>
      <c r="C13" s="155">
        <v>0</v>
      </c>
      <c r="E13" s="155">
        <v>0</v>
      </c>
      <c r="G13" s="155">
        <v>0</v>
      </c>
      <c r="H13" s="156"/>
      <c r="I13" s="157">
        <f>SUM(C13:H13)</f>
        <v>0</v>
      </c>
      <c r="J13" s="156"/>
      <c r="K13" s="155">
        <v>0</v>
      </c>
    </row>
    <row r="14" spans="1:12 16188:16384" s="3" customFormat="1" ht="16.5" customHeight="1" x14ac:dyDescent="0.15">
      <c r="A14" s="36" t="s">
        <v>20</v>
      </c>
      <c r="B14" s="1"/>
      <c r="C14" s="155">
        <v>0</v>
      </c>
      <c r="E14" s="155">
        <v>0</v>
      </c>
      <c r="G14" s="155">
        <v>0</v>
      </c>
      <c r="H14" s="156"/>
      <c r="I14" s="157">
        <f>SUM(C14:H14)</f>
        <v>0</v>
      </c>
      <c r="J14" s="156"/>
      <c r="K14" s="155">
        <v>0</v>
      </c>
    </row>
    <row r="15" spans="1:12 16188:16384" s="3" customFormat="1" ht="16.5" customHeight="1" x14ac:dyDescent="0.15">
      <c r="A15" s="36" t="s">
        <v>21</v>
      </c>
      <c r="B15" s="1"/>
      <c r="C15" s="158">
        <v>0</v>
      </c>
      <c r="E15" s="158">
        <v>0</v>
      </c>
      <c r="G15" s="158">
        <v>0</v>
      </c>
      <c r="H15" s="156"/>
      <c r="I15" s="157">
        <f>SUM(C15:H15)</f>
        <v>0</v>
      </c>
      <c r="J15" s="156"/>
      <c r="K15" s="158">
        <v>0</v>
      </c>
    </row>
    <row r="16" spans="1:12 16188:16384" s="3" customFormat="1" ht="14.25" x14ac:dyDescent="0.15">
      <c r="A16" s="57" t="s">
        <v>94</v>
      </c>
      <c r="B16" s="1"/>
      <c r="C16" s="159">
        <f>SUM(C12:C15)</f>
        <v>0</v>
      </c>
      <c r="E16" s="159">
        <f>SUM(E12:E15)</f>
        <v>0</v>
      </c>
      <c r="G16" s="159">
        <f>SUM(G12:G15)</f>
        <v>0</v>
      </c>
      <c r="H16" s="156"/>
      <c r="I16" s="159">
        <f>SUM(C16:H16)</f>
        <v>0</v>
      </c>
      <c r="J16" s="156"/>
      <c r="K16" s="159">
        <f>SUM(K12:K15)</f>
        <v>0</v>
      </c>
    </row>
    <row r="17" spans="1:11" s="3" customFormat="1" ht="9" customHeight="1" x14ac:dyDescent="0.15">
      <c r="A17" s="57"/>
      <c r="B17" s="1"/>
      <c r="C17" s="156"/>
      <c r="E17" s="156"/>
      <c r="G17" s="156"/>
      <c r="H17" s="156"/>
      <c r="I17" s="156"/>
      <c r="J17" s="156"/>
      <c r="K17" s="156"/>
    </row>
    <row r="18" spans="1:11" s="3" customFormat="1" ht="14.25" x14ac:dyDescent="0.15">
      <c r="A18" s="57" t="s">
        <v>23</v>
      </c>
      <c r="B18" s="1"/>
      <c r="C18" s="159">
        <f>C9+C16</f>
        <v>6941.24</v>
      </c>
      <c r="E18" s="159">
        <f>E9+E16</f>
        <v>12370</v>
      </c>
      <c r="G18" s="159">
        <f>G9+G16</f>
        <v>2835</v>
      </c>
      <c r="H18" s="156"/>
      <c r="I18" s="159">
        <f>I9+I16</f>
        <v>22146.239999999998</v>
      </c>
      <c r="J18" s="156"/>
      <c r="K18" s="159">
        <f>K9+K16</f>
        <v>0</v>
      </c>
    </row>
    <row r="19" spans="1:11" s="3" customFormat="1" ht="12.75" x14ac:dyDescent="0.15">
      <c r="A19" s="1"/>
      <c r="B19" s="1"/>
      <c r="C19" s="1"/>
      <c r="E19" s="1"/>
      <c r="G19" s="1"/>
      <c r="H19" s="1"/>
      <c r="I19" s="160">
        <f>IF(ROUND(I18,2)=ROUND('R&amp;P Accounts'!$D23,2),0,"cross ref error")</f>
        <v>0</v>
      </c>
      <c r="J19" s="1"/>
      <c r="K19" s="1"/>
    </row>
    <row r="20" spans="1:11" s="3" customFormat="1" ht="12.75" x14ac:dyDescent="0.15">
      <c r="A20" s="1"/>
      <c r="B20" s="1"/>
      <c r="C20" s="1"/>
      <c r="E20" s="1"/>
      <c r="G20" s="1"/>
      <c r="H20" s="1"/>
      <c r="I20" s="1"/>
      <c r="J20" s="1"/>
      <c r="K20" s="1"/>
    </row>
    <row r="21" spans="1:11" s="3" customFormat="1" ht="13.5" x14ac:dyDescent="0.15">
      <c r="A21" s="42" t="s">
        <v>96</v>
      </c>
      <c r="B21" s="1"/>
      <c r="C21" s="1"/>
      <c r="E21" s="1"/>
      <c r="G21" s="1"/>
      <c r="H21" s="1"/>
      <c r="I21" s="1"/>
      <c r="J21" s="1"/>
      <c r="K21" s="1"/>
    </row>
    <row r="22" spans="1:11" s="3" customFormat="1" ht="14.1" customHeight="1" x14ac:dyDescent="0.15">
      <c r="A22" s="20" t="s">
        <v>130</v>
      </c>
      <c r="B22" s="1"/>
      <c r="C22" s="147">
        <v>20529</v>
      </c>
      <c r="E22" s="147">
        <v>17844.599999999999</v>
      </c>
      <c r="G22" s="147">
        <v>0</v>
      </c>
      <c r="H22" s="148"/>
      <c r="I22" s="149">
        <f>SUM(C22:H22)</f>
        <v>38373.599999999999</v>
      </c>
      <c r="J22" s="148"/>
      <c r="K22" s="147">
        <v>0</v>
      </c>
    </row>
    <row r="23" spans="1:11" s="3" customFormat="1" ht="14.1" customHeight="1" x14ac:dyDescent="0.15">
      <c r="A23" s="20"/>
      <c r="B23" s="1"/>
      <c r="C23" s="147"/>
      <c r="E23" s="147"/>
      <c r="G23" s="147"/>
      <c r="H23" s="148"/>
      <c r="I23" s="149">
        <f>SUM(C23:H23)</f>
        <v>0</v>
      </c>
      <c r="J23" s="148"/>
      <c r="K23" s="147"/>
    </row>
    <row r="24" spans="1:11" s="3" customFormat="1" ht="16.5" customHeight="1" x14ac:dyDescent="0.15">
      <c r="A24" s="161" t="s">
        <v>94</v>
      </c>
      <c r="B24" s="1"/>
      <c r="C24" s="162">
        <f>SUM(C22:C23)</f>
        <v>20529</v>
      </c>
      <c r="E24" s="162">
        <f>SUM(E22:E23)</f>
        <v>17844.599999999999</v>
      </c>
      <c r="G24" s="162">
        <f>SUM(G22:G23)</f>
        <v>0</v>
      </c>
      <c r="H24" s="156"/>
      <c r="I24" s="162">
        <f>SUM(C24:H24)</f>
        <v>38373.599999999999</v>
      </c>
      <c r="J24" s="156"/>
      <c r="K24" s="162">
        <f>SUM(K22:K23)</f>
        <v>0</v>
      </c>
    </row>
    <row r="25" spans="1:11" s="3" customFormat="1" ht="12.75" x14ac:dyDescent="0.15">
      <c r="A25" s="1"/>
      <c r="B25" s="1"/>
      <c r="C25" s="2"/>
      <c r="E25" s="2"/>
      <c r="G25" s="2"/>
      <c r="H25" s="1"/>
      <c r="I25" s="160">
        <f>IF(ROUND(I24,2)=ROUND('R&amp;P Accounts'!$D28,2),0,"cross ref error")</f>
        <v>0</v>
      </c>
      <c r="J25" s="1"/>
      <c r="K25" s="1"/>
    </row>
    <row r="26" spans="1:11" s="3" customFormat="1" ht="30" customHeight="1" x14ac:dyDescent="0.15">
      <c r="A26" s="34" t="s">
        <v>97</v>
      </c>
      <c r="B26" s="1"/>
      <c r="C26" s="2"/>
      <c r="E26" s="2"/>
      <c r="G26" s="2"/>
      <c r="H26" s="1"/>
      <c r="I26" s="1"/>
      <c r="J26" s="1"/>
      <c r="K26" s="1"/>
    </row>
    <row r="27" spans="1:11" s="3" customFormat="1" ht="17.25" customHeight="1" x14ac:dyDescent="0.15">
      <c r="A27" s="20" t="s">
        <v>27</v>
      </c>
      <c r="B27" s="1"/>
      <c r="C27" s="164">
        <v>0</v>
      </c>
      <c r="E27" s="164">
        <v>0</v>
      </c>
      <c r="G27" s="164">
        <v>0</v>
      </c>
      <c r="H27" s="156"/>
      <c r="I27" s="157">
        <f>SUM(C27:H27)</f>
        <v>0</v>
      </c>
      <c r="J27" s="156"/>
      <c r="K27" s="164">
        <v>0</v>
      </c>
    </row>
    <row r="28" spans="1:11" s="3" customFormat="1" ht="17.25" customHeight="1" x14ac:dyDescent="0.15">
      <c r="A28" s="20" t="s">
        <v>28</v>
      </c>
      <c r="B28" s="1"/>
      <c r="C28" s="164">
        <v>0</v>
      </c>
      <c r="E28" s="164">
        <v>0</v>
      </c>
      <c r="G28" s="164">
        <v>0</v>
      </c>
      <c r="H28" s="156"/>
      <c r="I28" s="157">
        <f>SUM(C28:H28)</f>
        <v>0</v>
      </c>
      <c r="J28" s="156"/>
      <c r="K28" s="164">
        <v>0</v>
      </c>
    </row>
    <row r="29" spans="1:11" s="3" customFormat="1" ht="17.25" customHeight="1" x14ac:dyDescent="0.15">
      <c r="A29" s="36" t="s">
        <v>29</v>
      </c>
      <c r="B29" s="1"/>
      <c r="C29" s="164">
        <v>0</v>
      </c>
      <c r="E29" s="164">
        <v>0</v>
      </c>
      <c r="G29" s="164">
        <v>0</v>
      </c>
      <c r="H29" s="156"/>
      <c r="I29" s="157">
        <f>SUM(C29:H29)</f>
        <v>0</v>
      </c>
      <c r="J29" s="156"/>
      <c r="K29" s="164">
        <v>0</v>
      </c>
    </row>
    <row r="30" spans="1:11" s="3" customFormat="1" ht="16.5" customHeight="1" x14ac:dyDescent="0.15">
      <c r="A30" s="20" t="s">
        <v>30</v>
      </c>
      <c r="B30" s="1"/>
      <c r="C30" s="164">
        <v>0</v>
      </c>
      <c r="E30" s="164">
        <v>0</v>
      </c>
      <c r="G30" s="164">
        <v>0</v>
      </c>
      <c r="H30" s="156"/>
      <c r="I30" s="157">
        <f>SUM(C30:H30)</f>
        <v>0</v>
      </c>
      <c r="J30" s="156"/>
      <c r="K30" s="164">
        <v>0</v>
      </c>
    </row>
    <row r="31" spans="1:11" s="3" customFormat="1" ht="16.5" customHeight="1" x14ac:dyDescent="0.15">
      <c r="A31" s="161" t="s">
        <v>98</v>
      </c>
      <c r="B31" s="1"/>
      <c r="C31" s="159">
        <f>SUM(C27:C30)</f>
        <v>0</v>
      </c>
      <c r="E31" s="159">
        <f>SUM(E27:E30)</f>
        <v>0</v>
      </c>
      <c r="G31" s="159">
        <f>SUM(G27:G30)</f>
        <v>0</v>
      </c>
      <c r="H31" s="156"/>
      <c r="I31" s="159">
        <f>SUM(I27:I30)</f>
        <v>0</v>
      </c>
      <c r="J31" s="156"/>
      <c r="K31" s="159">
        <f>SUM(K27:K30)</f>
        <v>0</v>
      </c>
    </row>
    <row r="32" spans="1:11" s="3" customFormat="1" ht="17.25" customHeight="1" x14ac:dyDescent="0.15">
      <c r="A32" s="1"/>
      <c r="B32" s="1"/>
      <c r="C32" s="165"/>
      <c r="E32" s="165"/>
      <c r="G32" s="165"/>
      <c r="H32" s="166"/>
      <c r="I32" s="160">
        <f>IF(ROUND(I31,2)=ROUND('R&amp;P Accounts'!$D35,2),0,"cross ref error")</f>
        <v>0</v>
      </c>
      <c r="J32" s="166"/>
      <c r="K32" s="166"/>
    </row>
    <row r="33" spans="1:12" s="3" customFormat="1" ht="16.5" customHeight="1" x14ac:dyDescent="0.15">
      <c r="A33" s="167" t="s">
        <v>99</v>
      </c>
      <c r="B33" s="1"/>
      <c r="C33" s="162">
        <f>+C31+C24</f>
        <v>20529</v>
      </c>
      <c r="E33" s="162">
        <f>+E31+E24</f>
        <v>17844.599999999999</v>
      </c>
      <c r="G33" s="162">
        <f>+G31+G24</f>
        <v>0</v>
      </c>
      <c r="H33" s="156"/>
      <c r="I33" s="162">
        <f>+I31+I24</f>
        <v>38373.599999999999</v>
      </c>
      <c r="J33" s="156"/>
      <c r="K33" s="162">
        <f>+K31+K24</f>
        <v>0</v>
      </c>
      <c r="L33" s="168"/>
    </row>
    <row r="34" spans="1:12" s="3" customFormat="1" ht="17.25" customHeight="1" x14ac:dyDescent="0.15">
      <c r="A34" s="1"/>
      <c r="B34" s="1"/>
      <c r="C34" s="165"/>
      <c r="E34" s="165"/>
      <c r="G34" s="165"/>
      <c r="H34" s="166"/>
      <c r="I34" s="160">
        <f>IF(ROUND(I33,2)=ROUND('R&amp;P Accounts'!$D37,2),0,"cross ref error")</f>
        <v>0</v>
      </c>
      <c r="J34" s="166"/>
      <c r="K34" s="166"/>
    </row>
    <row r="35" spans="1:12" s="3" customFormat="1" ht="18.75" customHeight="1" x14ac:dyDescent="0.15">
      <c r="A35" s="63" t="s">
        <v>100</v>
      </c>
      <c r="B35" s="1"/>
      <c r="C35" s="169">
        <f>+C18-C33</f>
        <v>-13587.76</v>
      </c>
      <c r="E35" s="169">
        <f>+E18-E33</f>
        <v>-5474.5999999999985</v>
      </c>
      <c r="G35" s="169">
        <f>+G18-G33</f>
        <v>2835</v>
      </c>
      <c r="H35" s="170"/>
      <c r="I35" s="169">
        <f>+I18-I33</f>
        <v>-16227.36</v>
      </c>
      <c r="J35" s="170"/>
      <c r="K35" s="169">
        <f>+K18-K33</f>
        <v>0</v>
      </c>
    </row>
    <row r="36" spans="1:12" s="3" customFormat="1" ht="14.25" customHeight="1" x14ac:dyDescent="0.15">
      <c r="A36" s="63"/>
      <c r="B36" s="1"/>
      <c r="C36" s="69"/>
      <c r="E36" s="69"/>
      <c r="G36" s="69"/>
      <c r="H36" s="170"/>
      <c r="I36" s="69"/>
      <c r="J36" s="170"/>
      <c r="K36" s="69"/>
    </row>
    <row r="37" spans="1:12" s="3" customFormat="1" ht="18.75" customHeight="1" x14ac:dyDescent="0.15">
      <c r="A37" s="150" t="s">
        <v>101</v>
      </c>
      <c r="B37" s="1"/>
      <c r="C37" s="66">
        <v>0</v>
      </c>
      <c r="E37" s="66">
        <v>0</v>
      </c>
      <c r="G37" s="66">
        <v>0</v>
      </c>
      <c r="H37" s="170"/>
      <c r="I37" s="66">
        <f>SUM(C37:H37)</f>
        <v>0</v>
      </c>
      <c r="J37" s="170"/>
      <c r="K37" s="66">
        <v>0</v>
      </c>
    </row>
    <row r="38" spans="1:12" s="3" customFormat="1" ht="14.25" customHeight="1" x14ac:dyDescent="0.15">
      <c r="A38" s="150"/>
      <c r="B38" s="1"/>
      <c r="C38" s="69"/>
      <c r="E38" s="69"/>
      <c r="G38" s="69"/>
      <c r="H38" s="170"/>
      <c r="I38" s="170"/>
      <c r="J38" s="170"/>
      <c r="K38" s="170"/>
    </row>
    <row r="39" spans="1:12" s="3" customFormat="1" ht="18.75" customHeight="1" x14ac:dyDescent="0.15">
      <c r="A39" s="161" t="s">
        <v>102</v>
      </c>
      <c r="B39" s="1"/>
      <c r="C39" s="169">
        <f>C35+C37</f>
        <v>-13587.76</v>
      </c>
      <c r="E39" s="169">
        <f>E35+E37</f>
        <v>-5474.5999999999985</v>
      </c>
      <c r="G39" s="169">
        <f>G35+G37</f>
        <v>2835</v>
      </c>
      <c r="H39" s="170"/>
      <c r="I39" s="169">
        <f>I35+I37</f>
        <v>-16227.36</v>
      </c>
      <c r="J39" s="170"/>
      <c r="K39" s="169">
        <f>K35+K37</f>
        <v>0</v>
      </c>
    </row>
    <row r="40" spans="1:12" s="3" customFormat="1" ht="12.75" x14ac:dyDescent="0.15">
      <c r="A40" s="1"/>
      <c r="B40" s="1"/>
      <c r="C40" s="2"/>
      <c r="E40" s="2"/>
      <c r="G40" s="2"/>
      <c r="H40" s="1"/>
      <c r="I40" s="160">
        <f>IF(ROUND(I39,2)=ROUND('R&amp;P Accounts'!$D43,2),0,"cross ref error")</f>
        <v>0</v>
      </c>
      <c r="J40" s="1"/>
      <c r="K40" s="1"/>
    </row>
    <row r="41" spans="1:12" s="3" customFormat="1" ht="12" customHeight="1" x14ac:dyDescent="0.15">
      <c r="E41" s="1"/>
      <c r="G41" s="1"/>
    </row>
    <row r="42" spans="1:12" s="3" customFormat="1" ht="14.25" x14ac:dyDescent="0.15">
      <c r="A42" s="171" t="s">
        <v>103</v>
      </c>
      <c r="E42" s="1"/>
      <c r="G42" s="1"/>
    </row>
    <row r="43" spans="1:12" s="3" customFormat="1" ht="12.75" x14ac:dyDescent="0.15">
      <c r="A43" s="222" t="s">
        <v>145</v>
      </c>
      <c r="B43" s="223"/>
      <c r="C43" s="223"/>
      <c r="D43" s="193"/>
      <c r="E43" s="223"/>
      <c r="F43" s="193"/>
      <c r="G43" s="223"/>
      <c r="H43" s="223"/>
      <c r="I43" s="223"/>
      <c r="J43" s="223"/>
      <c r="K43" s="223"/>
    </row>
    <row r="44" spans="1:12" s="3" customFormat="1" ht="12.75" x14ac:dyDescent="0.15">
      <c r="A44" s="223"/>
      <c r="B44" s="223"/>
      <c r="C44" s="223"/>
      <c r="D44" s="193"/>
      <c r="E44" s="223"/>
      <c r="F44" s="193"/>
      <c r="G44" s="223"/>
      <c r="H44" s="223"/>
      <c r="I44" s="223"/>
      <c r="J44" s="223"/>
      <c r="K44" s="223"/>
    </row>
    <row r="45" spans="1:12" s="3" customFormat="1" ht="12.75" x14ac:dyDescent="0.15">
      <c r="A45" s="223"/>
      <c r="B45" s="223"/>
      <c r="C45" s="223"/>
      <c r="D45" s="193"/>
      <c r="E45" s="223"/>
      <c r="F45" s="193"/>
      <c r="G45" s="223"/>
      <c r="H45" s="223"/>
      <c r="I45" s="223"/>
      <c r="J45" s="223"/>
      <c r="K45" s="223"/>
    </row>
    <row r="46" spans="1:12" s="3" customFormat="1" ht="12.75" x14ac:dyDescent="0.15">
      <c r="A46" s="223"/>
      <c r="B46" s="223"/>
      <c r="C46" s="223"/>
      <c r="D46" s="193"/>
      <c r="E46" s="223"/>
      <c r="F46" s="193"/>
      <c r="G46" s="223"/>
      <c r="H46" s="223"/>
      <c r="I46" s="223"/>
      <c r="J46" s="223"/>
      <c r="K46" s="223"/>
    </row>
    <row r="47" spans="1:12" s="3" customFormat="1" ht="12.75" x14ac:dyDescent="0.15">
      <c r="A47" s="223"/>
      <c r="B47" s="223"/>
      <c r="C47" s="223"/>
      <c r="D47" s="193"/>
      <c r="E47" s="223"/>
      <c r="F47" s="193"/>
      <c r="G47" s="223"/>
      <c r="H47" s="223"/>
      <c r="I47" s="223"/>
      <c r="J47" s="223"/>
      <c r="K47" s="223"/>
    </row>
    <row r="48" spans="1:12" s="3" customFormat="1" ht="12.75" x14ac:dyDescent="0.15">
      <c r="A48" s="223"/>
      <c r="B48" s="223"/>
      <c r="C48" s="223"/>
      <c r="D48" s="193"/>
      <c r="E48" s="223"/>
      <c r="F48" s="193"/>
      <c r="G48" s="223"/>
      <c r="H48" s="223"/>
      <c r="I48" s="223"/>
      <c r="J48" s="223"/>
      <c r="K48" s="223"/>
    </row>
    <row r="49" spans="1:11" s="3" customFormat="1" ht="12.75" x14ac:dyDescent="0.15">
      <c r="A49" s="223"/>
      <c r="B49" s="223"/>
      <c r="C49" s="223"/>
      <c r="D49" s="193"/>
      <c r="E49" s="223"/>
      <c r="F49" s="193"/>
      <c r="G49" s="223"/>
      <c r="H49" s="223"/>
      <c r="I49" s="223"/>
      <c r="J49" s="223"/>
      <c r="K49" s="223"/>
    </row>
    <row r="50" spans="1:11" s="3" customFormat="1" ht="12.75" x14ac:dyDescent="0.15">
      <c r="A50" s="223"/>
      <c r="B50" s="223"/>
      <c r="C50" s="223"/>
      <c r="D50" s="193"/>
      <c r="E50" s="223"/>
      <c r="F50" s="193"/>
      <c r="G50" s="223"/>
      <c r="H50" s="223"/>
      <c r="I50" s="223"/>
      <c r="J50" s="223"/>
      <c r="K50" s="223"/>
    </row>
    <row r="51" spans="1:11" s="3" customFormat="1" ht="12.75" x14ac:dyDescent="0.15">
      <c r="A51" s="223"/>
      <c r="B51" s="223"/>
      <c r="C51" s="223"/>
      <c r="D51" s="193"/>
      <c r="E51" s="223"/>
      <c r="F51" s="193"/>
      <c r="G51" s="223"/>
      <c r="H51" s="223"/>
      <c r="I51" s="223"/>
      <c r="J51" s="223"/>
      <c r="K51" s="223"/>
    </row>
    <row r="52" spans="1:11" s="3" customFormat="1" ht="12" customHeight="1" x14ac:dyDescent="0.15">
      <c r="A52" s="193"/>
      <c r="B52" s="193"/>
      <c r="C52" s="193"/>
      <c r="D52" s="193"/>
      <c r="E52" s="225"/>
      <c r="F52" s="193"/>
      <c r="G52" s="225"/>
      <c r="H52" s="193"/>
      <c r="I52" s="193"/>
      <c r="J52" s="193"/>
      <c r="K52" s="193"/>
    </row>
    <row r="53" spans="1:11" ht="12" customHeight="1" x14ac:dyDescent="0.15">
      <c r="A53" s="225"/>
      <c r="B53" s="225"/>
      <c r="C53" s="227"/>
      <c r="D53" s="225"/>
      <c r="E53" s="225"/>
      <c r="F53" s="225"/>
      <c r="G53" s="225"/>
      <c r="H53" s="225"/>
      <c r="I53" s="225"/>
      <c r="J53" s="225"/>
      <c r="K53" s="225"/>
    </row>
    <row r="1048564" ht="12.75" customHeight="1" x14ac:dyDescent="0.15"/>
    <row r="1048565" ht="12.75" customHeight="1" x14ac:dyDescent="0.15"/>
    <row r="1048566" ht="12.75" customHeight="1" x14ac:dyDescent="0.15"/>
    <row r="1048567" ht="12.75" customHeight="1" x14ac:dyDescent="0.15"/>
    <row r="1048568" ht="12.75" customHeight="1" x14ac:dyDescent="0.15"/>
    <row r="1048569" ht="12.75" customHeight="1" x14ac:dyDescent="0.15"/>
    <row r="1048570" ht="12.75" customHeight="1" x14ac:dyDescent="0.15"/>
    <row r="1048571" ht="12.75" customHeight="1" x14ac:dyDescent="0.15"/>
    <row r="1048572" ht="12.75" customHeight="1" x14ac:dyDescent="0.15"/>
    <row r="1048573" ht="12.75" customHeight="1" x14ac:dyDescent="0.15"/>
    <row r="1048574" ht="12.75" customHeight="1" x14ac:dyDescent="0.15"/>
    <row r="1048575" ht="12.75" customHeight="1" x14ac:dyDescent="0.15"/>
    <row r="1048576" ht="12.75" customHeight="1" x14ac:dyDescent="0.15"/>
  </sheetData>
  <mergeCells count="3">
    <mergeCell ref="A1:I1"/>
    <mergeCell ref="A3:K3"/>
    <mergeCell ref="A43:K53"/>
  </mergeCells>
  <pageMargins left="0.75" right="0.75" top="0.86111111111111105" bottom="0.86111111111111105" header="0.511811023622047" footer="0.511811023622047"/>
  <pageSetup paperSize="9" orientation="portrait" horizontalDpi="300" verticalDpi="30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3"/>
  <sheetViews>
    <sheetView zoomScale="150" zoomScaleNormal="150" workbookViewId="0"/>
  </sheetViews>
  <sheetFormatPr defaultColWidth="11.59375" defaultRowHeight="12.75" customHeight="1" x14ac:dyDescent="0.15"/>
  <cols>
    <col min="1" max="1" width="3.234375" style="3" customWidth="1"/>
    <col min="2" max="2" width="3.1015625" style="3" customWidth="1"/>
    <col min="3" max="7" width="15.91015625" style="3" customWidth="1"/>
  </cols>
  <sheetData>
    <row r="1" spans="1:7" x14ac:dyDescent="0.15">
      <c r="A1" s="174"/>
      <c r="B1" s="175"/>
      <c r="C1" s="175"/>
      <c r="D1" s="175"/>
      <c r="E1" s="175"/>
      <c r="F1" s="175"/>
      <c r="G1" s="175"/>
    </row>
    <row r="2" spans="1:7" x14ac:dyDescent="0.15">
      <c r="A2" s="174"/>
      <c r="B2" s="175"/>
      <c r="C2" s="175"/>
      <c r="D2" s="175"/>
      <c r="E2" s="175"/>
      <c r="F2" s="175"/>
      <c r="G2" s="175"/>
    </row>
    <row r="3" spans="1:7" x14ac:dyDescent="0.15">
      <c r="A3" s="231" t="s">
        <v>146</v>
      </c>
      <c r="B3" s="231"/>
      <c r="C3" s="231"/>
      <c r="D3" s="231"/>
      <c r="E3" s="231"/>
      <c r="F3" s="231"/>
      <c r="G3" s="231"/>
    </row>
    <row r="4" spans="1:7" x14ac:dyDescent="0.15">
      <c r="A4" s="231"/>
      <c r="B4" s="231"/>
      <c r="C4" s="231"/>
      <c r="D4" s="231"/>
      <c r="E4" s="231"/>
      <c r="F4" s="231"/>
      <c r="G4" s="231"/>
    </row>
    <row r="6" spans="1:7" x14ac:dyDescent="0.15">
      <c r="A6" s="3" t="s">
        <v>147</v>
      </c>
    </row>
    <row r="8" spans="1:7" x14ac:dyDescent="0.15">
      <c r="A8" s="176" t="s">
        <v>107</v>
      </c>
    </row>
    <row r="10" spans="1:7" ht="12.75" customHeight="1" x14ac:dyDescent="0.15">
      <c r="A10" s="230" t="s">
        <v>108</v>
      </c>
      <c r="B10" s="230"/>
      <c r="C10" s="230"/>
      <c r="D10" s="230"/>
      <c r="E10" s="230"/>
      <c r="F10" s="230"/>
      <c r="G10" s="230"/>
    </row>
    <row r="11" spans="1:7" x14ac:dyDescent="0.15">
      <c r="A11" s="230"/>
      <c r="B11" s="230"/>
      <c r="C11" s="230"/>
      <c r="D11" s="230"/>
      <c r="E11" s="230"/>
      <c r="F11" s="230"/>
      <c r="G11" s="230"/>
    </row>
    <row r="13" spans="1:7" x14ac:dyDescent="0.15">
      <c r="A13" s="3" t="s">
        <v>109</v>
      </c>
    </row>
    <row r="14" spans="1:7" x14ac:dyDescent="0.15">
      <c r="A14" s="177" t="s">
        <v>110</v>
      </c>
      <c r="B14" s="178" t="s">
        <v>111</v>
      </c>
    </row>
    <row r="15" spans="1:7" ht="12.75" customHeight="1" x14ac:dyDescent="0.15">
      <c r="A15" s="228" t="s">
        <v>110</v>
      </c>
      <c r="B15" s="229" t="s">
        <v>112</v>
      </c>
      <c r="C15" s="229"/>
      <c r="D15" s="229"/>
      <c r="E15" s="229"/>
      <c r="F15" s="229"/>
    </row>
    <row r="16" spans="1:7" x14ac:dyDescent="0.15">
      <c r="A16" s="228"/>
      <c r="B16" s="229"/>
      <c r="C16" s="229"/>
      <c r="D16" s="229"/>
      <c r="E16" s="229"/>
      <c r="F16" s="229"/>
    </row>
    <row r="17" spans="1:7" x14ac:dyDescent="0.15">
      <c r="A17" s="177" t="s">
        <v>110</v>
      </c>
      <c r="B17" s="3" t="s">
        <v>113</v>
      </c>
    </row>
    <row r="20" spans="1:7" x14ac:dyDescent="0.15">
      <c r="A20" s="176" t="s">
        <v>114</v>
      </c>
    </row>
    <row r="22" spans="1:7" ht="12.75" customHeight="1" x14ac:dyDescent="0.15">
      <c r="A22" s="230" t="s">
        <v>115</v>
      </c>
      <c r="B22" s="230"/>
      <c r="C22" s="230"/>
      <c r="D22" s="230"/>
      <c r="E22" s="230"/>
      <c r="F22" s="230"/>
      <c r="G22" s="230"/>
    </row>
    <row r="23" spans="1:7" x14ac:dyDescent="0.15">
      <c r="A23" s="230"/>
      <c r="B23" s="230"/>
      <c r="C23" s="230"/>
      <c r="D23" s="230"/>
      <c r="E23" s="230"/>
      <c r="F23" s="230"/>
      <c r="G23" s="230"/>
    </row>
    <row r="24" spans="1:7" x14ac:dyDescent="0.15">
      <c r="A24" s="230"/>
      <c r="B24" s="230"/>
      <c r="C24" s="230"/>
      <c r="D24" s="230"/>
      <c r="E24" s="230"/>
      <c r="F24" s="230"/>
      <c r="G24" s="230"/>
    </row>
    <row r="25" spans="1:7" x14ac:dyDescent="0.15">
      <c r="A25" s="230"/>
      <c r="B25" s="230"/>
      <c r="C25" s="230"/>
      <c r="D25" s="230"/>
      <c r="E25" s="230"/>
      <c r="F25" s="230"/>
      <c r="G25" s="230"/>
    </row>
    <row r="26" spans="1:7" x14ac:dyDescent="0.15">
      <c r="A26" s="230"/>
      <c r="B26" s="230"/>
      <c r="C26" s="230"/>
      <c r="D26" s="230"/>
      <c r="E26" s="230"/>
      <c r="F26" s="230"/>
      <c r="G26" s="230"/>
    </row>
    <row r="27" spans="1:7" x14ac:dyDescent="0.15">
      <c r="A27" s="230"/>
      <c r="B27" s="230"/>
      <c r="C27" s="230"/>
      <c r="D27" s="230"/>
      <c r="E27" s="230"/>
      <c r="F27" s="230"/>
      <c r="G27" s="230"/>
    </row>
    <row r="28" spans="1:7" x14ac:dyDescent="0.15">
      <c r="A28" s="230"/>
      <c r="B28" s="230"/>
      <c r="C28" s="230"/>
      <c r="D28" s="230"/>
      <c r="E28" s="230"/>
      <c r="F28" s="230"/>
      <c r="G28" s="230"/>
    </row>
    <row r="31" spans="1:7" x14ac:dyDescent="0.15">
      <c r="A31" s="176" t="s">
        <v>116</v>
      </c>
    </row>
    <row r="33" spans="1:7" x14ac:dyDescent="0.15">
      <c r="A33" s="3" t="s">
        <v>117</v>
      </c>
    </row>
    <row r="35" spans="1:7" x14ac:dyDescent="0.15">
      <c r="A35" s="177" t="s">
        <v>118</v>
      </c>
      <c r="B35" s="3" t="s">
        <v>119</v>
      </c>
    </row>
    <row r="36" spans="1:7" x14ac:dyDescent="0.15">
      <c r="B36" s="177" t="s">
        <v>110</v>
      </c>
      <c r="C36" s="3" t="s">
        <v>120</v>
      </c>
    </row>
    <row r="37" spans="1:7" ht="12.75" customHeight="1" x14ac:dyDescent="0.15">
      <c r="B37" s="228" t="s">
        <v>110</v>
      </c>
      <c r="C37" s="229" t="s">
        <v>121</v>
      </c>
      <c r="D37" s="229"/>
      <c r="E37" s="229"/>
      <c r="F37" s="229"/>
      <c r="G37" s="229"/>
    </row>
    <row r="38" spans="1:7" x14ac:dyDescent="0.15">
      <c r="B38" s="228"/>
      <c r="C38" s="228"/>
      <c r="D38" s="229"/>
      <c r="E38" s="229"/>
      <c r="F38" s="229"/>
      <c r="G38" s="229"/>
    </row>
    <row r="39" spans="1:7" ht="12.75" customHeight="1" x14ac:dyDescent="0.15">
      <c r="A39" s="177" t="s">
        <v>122</v>
      </c>
      <c r="B39" s="230" t="s">
        <v>123</v>
      </c>
      <c r="C39" s="230"/>
      <c r="D39" s="230"/>
      <c r="E39" s="230"/>
      <c r="F39" s="230"/>
      <c r="G39" s="230"/>
    </row>
    <row r="40" spans="1:7" x14ac:dyDescent="0.15">
      <c r="B40" s="230"/>
      <c r="C40" s="230"/>
      <c r="D40" s="230"/>
      <c r="E40" s="230"/>
      <c r="F40" s="230"/>
      <c r="G40" s="230"/>
    </row>
    <row r="43" spans="1:7" x14ac:dyDescent="0.15">
      <c r="D43" s="3" t="s">
        <v>124</v>
      </c>
      <c r="F43" s="3" t="s">
        <v>125</v>
      </c>
    </row>
  </sheetData>
  <mergeCells count="8">
    <mergeCell ref="B37:B38"/>
    <mergeCell ref="C37:G38"/>
    <mergeCell ref="B39:G40"/>
    <mergeCell ref="A3:G4"/>
    <mergeCell ref="A10:G11"/>
    <mergeCell ref="A15:A16"/>
    <mergeCell ref="B15:F16"/>
    <mergeCell ref="A22:G28"/>
  </mergeCells>
  <pageMargins left="0.78749999999999998" right="0.78749999999999998" top="0.88611111111111096" bottom="0.88611111111111096"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5556DC65-9F90-43D6-A574-A6183611BB50}"/>
</file>

<file path=customXml/itemProps2.xml><?xml version="1.0" encoding="utf-8"?>
<ds:datastoreItem xmlns:ds="http://schemas.openxmlformats.org/officeDocument/2006/customXml" ds:itemID="{B1D9ACFF-5F27-4414-81D0-035D2D5F0FE3}"/>
</file>

<file path=customXml/itemProps3.xml><?xml version="1.0" encoding="utf-8"?>
<ds:datastoreItem xmlns:ds="http://schemas.openxmlformats.org/officeDocument/2006/customXml" ds:itemID="{86B9BDCB-2D20-4663-BE64-E5575A44D338}"/>
</file>

<file path=docProps/app.xml><?xml version="1.0" encoding="utf-8"?>
<Properties xmlns="http://schemas.openxmlformats.org/officeDocument/2006/extended-properties" xmlns:vt="http://schemas.openxmlformats.org/officeDocument/2006/docPropsVTypes">
  <Template/>
  <TotalTime>589</TotalTime>
  <Application>Excel iOS</Application>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R&amp;P Accounts</vt:lpstr>
      <vt:lpstr>Statement of Balances</vt:lpstr>
      <vt:lpstr>Notes</vt:lpstr>
      <vt:lpstr>Unrestricted Funds</vt:lpstr>
      <vt:lpstr>Restricted Funds</vt:lpstr>
      <vt:lpstr>Independent Examiner Report</vt:lpstr>
      <vt:lpstr>R&amp;P Accounts!Print_Titles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Liberty Accounts R&amp;P Year End Accounts Template</dc:title>
  <dc:creator>MARTIN GORRIE</dc:creator>
  <dc:description>Derived from 2015-02-24-rp-accs-cs-version-excel-with-amended-cell.xlsx obtained from Scottish CharityRegulator</dc:description>
  <cp:revision>66</cp:revision>
  <dcterms:created xsi:type="dcterms:W3CDTF">2025-05-15T16:56:33Z</dcterms:created>
  <dcterms:modified xsi:type="dcterms:W3CDTF">2026-01-23T21:16:41Z</dcterms:modified>
  <dc:language>en-GB</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