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DA ADHD\Documents\SynologyDrive-Accounting\Scottish Coalition\"/>
    </mc:Choice>
  </mc:AlternateContent>
  <xr:revisionPtr revIDLastSave="0" documentId="13_ncr:1_{497ADCB6-7795-4C00-8693-3A1BC847A120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state="hidden" r:id="rId6"/>
  </sheets>
  <definedNames>
    <definedName name="_xlnm.Print_Area" localSheetId="3">'Additional notes (1)  '!$A$1:$M$58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5" l="1"/>
  <c r="K50" i="5"/>
  <c r="K47" i="5"/>
  <c r="K48" i="5"/>
  <c r="K36" i="5" l="1"/>
  <c r="K37" i="5"/>
  <c r="K11" i="5"/>
  <c r="K42" i="5" l="1"/>
  <c r="C42" i="5"/>
  <c r="K12" i="5"/>
  <c r="K13" i="5"/>
  <c r="K14" i="5"/>
  <c r="K15" i="5"/>
  <c r="K16" i="5"/>
  <c r="K42" i="7" l="1"/>
  <c r="K43" i="7"/>
  <c r="K50" i="6"/>
  <c r="K50" i="7"/>
  <c r="K26" i="5"/>
  <c r="J12" i="2"/>
  <c r="K10" i="5"/>
  <c r="I18" i="5"/>
  <c r="I20" i="5" s="1"/>
  <c r="G18" i="5"/>
  <c r="G20" i="5" s="1"/>
  <c r="E18" i="5"/>
  <c r="E20" i="5" s="1"/>
  <c r="M20" i="5"/>
  <c r="L20" i="5"/>
  <c r="J20" i="5"/>
  <c r="H20" i="5"/>
  <c r="F20" i="5"/>
  <c r="C18" i="5"/>
  <c r="C20" i="5" s="1"/>
  <c r="M29" i="5"/>
  <c r="M31" i="5" s="1"/>
  <c r="L31" i="5"/>
  <c r="J14" i="2"/>
  <c r="K25" i="5"/>
  <c r="K27" i="5"/>
  <c r="K28" i="5"/>
  <c r="J31" i="5"/>
  <c r="F31" i="5"/>
  <c r="E29" i="5"/>
  <c r="E31" i="5" s="1"/>
  <c r="C29" i="5"/>
  <c r="C31" i="5" s="1"/>
  <c r="C40" i="5"/>
  <c r="K39" i="5"/>
  <c r="K38" i="5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47" i="2"/>
  <c r="H49" i="2" s="1"/>
  <c r="H42" i="2"/>
  <c r="J53" i="2"/>
  <c r="K17" i="4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I17" i="7"/>
  <c r="I22" i="7"/>
  <c r="I44" i="7"/>
  <c r="I46" i="7" s="1"/>
  <c r="I39" i="7"/>
  <c r="G17" i="7"/>
  <c r="G22" i="7"/>
  <c r="G44" i="7"/>
  <c r="G39" i="7"/>
  <c r="E17" i="7"/>
  <c r="E22" i="7"/>
  <c r="E44" i="7"/>
  <c r="E46" i="7" s="1"/>
  <c r="E39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2" i="6"/>
  <c r="C44" i="6"/>
  <c r="C39" i="6"/>
  <c r="M1" i="6"/>
  <c r="C1" i="6"/>
  <c r="M57" i="5"/>
  <c r="I55" i="5"/>
  <c r="I57" i="5" s="1"/>
  <c r="G55" i="5"/>
  <c r="G57" i="5" s="1"/>
  <c r="E55" i="5"/>
  <c r="E57" i="5" s="1"/>
  <c r="C55" i="5"/>
  <c r="C57" i="5" s="1"/>
  <c r="M42" i="5"/>
  <c r="J19" i="2"/>
  <c r="I40" i="5"/>
  <c r="I42" i="5" s="1"/>
  <c r="G40" i="5"/>
  <c r="G42" i="5" s="1"/>
  <c r="E40" i="5"/>
  <c r="E42" i="5" s="1"/>
  <c r="M1" i="5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5" i="3"/>
  <c r="K1" i="4"/>
  <c r="B1" i="4"/>
  <c r="B1" i="3"/>
  <c r="N1" i="3"/>
  <c r="B49" i="2" l="1"/>
  <c r="M24" i="6"/>
  <c r="E24" i="7"/>
  <c r="E48" i="7" s="1"/>
  <c r="E52" i="7" s="1"/>
  <c r="I24" i="7"/>
  <c r="F28" i="2"/>
  <c r="G24" i="6"/>
  <c r="G48" i="6" s="1"/>
  <c r="G52" i="6" s="1"/>
  <c r="E24" i="6"/>
  <c r="G46" i="6"/>
  <c r="M46" i="6"/>
  <c r="C24" i="6"/>
  <c r="J26" i="2"/>
  <c r="F49" i="2"/>
  <c r="K22" i="7"/>
  <c r="C46" i="6"/>
  <c r="C48" i="6" s="1"/>
  <c r="C52" i="6" s="1"/>
  <c r="I24" i="6"/>
  <c r="C46" i="7"/>
  <c r="G46" i="7"/>
  <c r="J48" i="2"/>
  <c r="K17" i="6"/>
  <c r="K18" i="6" s="1"/>
  <c r="G24" i="7"/>
  <c r="G48" i="7" s="1"/>
  <c r="G52" i="7" s="1"/>
  <c r="D28" i="2"/>
  <c r="H28" i="2"/>
  <c r="H51" i="2" s="1"/>
  <c r="H55" i="2" s="1"/>
  <c r="L10" i="3" s="1"/>
  <c r="K18" i="5"/>
  <c r="K20" i="5" s="1"/>
  <c r="K44" i="7"/>
  <c r="K45" i="7" s="1"/>
  <c r="K39" i="7"/>
  <c r="K40" i="7" s="1"/>
  <c r="K40" i="5"/>
  <c r="J21" i="2"/>
  <c r="J22" i="2" s="1"/>
  <c r="K55" i="5"/>
  <c r="K57" i="5" s="1"/>
  <c r="I46" i="6"/>
  <c r="I48" i="6" s="1"/>
  <c r="I52" i="6" s="1"/>
  <c r="K39" i="6"/>
  <c r="K40" i="6" s="1"/>
  <c r="K22" i="6"/>
  <c r="D49" i="2"/>
  <c r="J42" i="2"/>
  <c r="J49" i="2" s="1"/>
  <c r="K29" i="5"/>
  <c r="K31" i="5" s="1"/>
  <c r="E46" i="6"/>
  <c r="E48" i="6" s="1"/>
  <c r="E52" i="6" s="1"/>
  <c r="K44" i="6"/>
  <c r="B28" i="2"/>
  <c r="K45" i="6"/>
  <c r="I48" i="7"/>
  <c r="I52" i="7" s="1"/>
  <c r="J27" i="2"/>
  <c r="B51" i="2" l="1"/>
  <c r="B55" i="2" s="1"/>
  <c r="F6" i="3" s="1"/>
  <c r="M48" i="6"/>
  <c r="M52" i="6" s="1"/>
  <c r="F51" i="2"/>
  <c r="F55" i="2" s="1"/>
  <c r="J10" i="3" s="1"/>
  <c r="K46" i="7"/>
  <c r="K47" i="7" s="1"/>
  <c r="J43" i="2"/>
  <c r="K46" i="6"/>
  <c r="K47" i="6" s="1"/>
  <c r="K24" i="6"/>
  <c r="J50" i="2"/>
  <c r="D51" i="2"/>
  <c r="D55" i="2" s="1"/>
  <c r="J28" i="2"/>
  <c r="J29" i="2" s="1"/>
  <c r="P10" i="3" l="1"/>
  <c r="K48" i="6"/>
  <c r="K52" i="6" s="1"/>
  <c r="K53" i="6" s="1"/>
  <c r="H6" i="3"/>
  <c r="H9" i="3" s="1"/>
  <c r="F9" i="3"/>
  <c r="K25" i="6"/>
  <c r="J51" i="2"/>
  <c r="J55" i="2" s="1"/>
  <c r="F10" i="3"/>
  <c r="H10" i="3" l="1"/>
  <c r="N9" i="3"/>
  <c r="N6" i="3"/>
  <c r="N10" i="3" s="1"/>
  <c r="J56" i="2"/>
  <c r="C17" i="7" l="1"/>
  <c r="C24" i="7" s="1"/>
  <c r="C48" i="7" s="1"/>
  <c r="C52" i="7" s="1"/>
  <c r="K9" i="7"/>
  <c r="K17" i="7" s="1"/>
  <c r="K24" i="7" l="1"/>
  <c r="K18" i="7"/>
  <c r="K48" i="7" l="1"/>
  <c r="K52" i="7" s="1"/>
  <c r="K53" i="7" s="1"/>
  <c r="K25" i="7"/>
</calcChain>
</file>

<file path=xl/sharedStrings.xml><?xml version="1.0" encoding="utf-8"?>
<sst xmlns="http://schemas.openxmlformats.org/spreadsheetml/2006/main" count="297" uniqueCount="148">
  <si>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</si>
  <si>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</si>
  <si>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</si>
  <si>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</si>
  <si>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</si>
  <si>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</si>
  <si>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</si>
  <si>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</si>
  <si>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</si>
  <si>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</si>
  <si>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</si>
  <si>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</si>
  <si>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</si>
  <si>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</si>
  <si>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</si>
  <si>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</si>
  <si>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</si>
  <si>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</si>
  <si>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</si>
  <si>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</si>
  <si>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</si>
  <si>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</si>
  <si>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</si>
  <si>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</si>
  <si>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</si>
  <si>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</si>
  <si>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</si>
  <si>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</si>
  <si>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</si>
  <si>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</si>
  <si>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</si>
  <si>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</si>
  <si>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</si>
  <si>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</si>
  <si>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</si>
  <si>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</si>
  <si>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</si>
  <si>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</si>
  <si>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</si>
  <si>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</si>
  <si>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</si>
  <si>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</si>
  <si>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</si>
  <si>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</si>
  <si>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</si>
  <si>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</si>
  <si>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</si>
  <si>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</si>
  <si>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</si>
  <si>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</si>
  <si>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</si>
  <si>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</si>
  <si>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</si>
  <si>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</si>
  <si>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</si>
  <si>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</si>
  <si>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</si>
  <si>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</si>
  <si>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</si>
  <si>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</si>
  <si>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</si>
  <si>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</si>
  <si>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</si>
  <si>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</si>
  <si>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</si>
  <si>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</si>
  <si>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</si>
  <si>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</si>
  <si>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</si>
  <si>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</si>
  <si>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</si>
  <si>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>to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</si>
  <si>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</si>
  <si>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</si>
  <si>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</si>
  <si>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</si>
  <si>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</si>
  <si>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</si>
  <si>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</si>
  <si>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</si>
  <si>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</si>
  <si>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</si>
  <si>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</si>
  <si>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</si>
  <si>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</si>
  <si>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</si>
  <si>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</si>
  <si>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</si>
  <si>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</si>
  <si>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</si>
  <si>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</si>
  <si>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</si>
  <si>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</si>
  <si>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</si>
  <si>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</si>
  <si>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</si>
  <si>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</si>
  <si>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</si>
  <si>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</si>
  <si>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</si>
  <si>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</si>
  <si>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</si>
  <si>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</si>
  <si>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</si>
  <si>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</si>
  <si>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</si>
  <si>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</si>
  <si>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</si>
  <si>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</si>
  <si>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</si>
  <si>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</si>
  <si>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</si>
  <si>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</si>
  <si>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</si>
  <si>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</si>
  <si>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</si>
  <si>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</si>
  <si>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</si>
  <si>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</si>
  <si>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</si>
  <si>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</si>
  <si>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</si>
  <si>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</si>
  <si>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</si>
  <si>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</si>
  <si>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</si>
  <si>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</si>
  <si>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</si>
  <si>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</si>
  <si>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</si>
  <si>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</si>
  <si>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</si>
  <si>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SCOTTISH ADHD COALITION</t>
  </si>
  <si>
    <t>SC047320</t>
  </si>
  <si>
    <t>To support and raise awareness of ADHD</t>
  </si>
  <si>
    <t>x</t>
  </si>
  <si>
    <t>Other</t>
  </si>
  <si>
    <t>Paypal Donations</t>
  </si>
  <si>
    <t>Training</t>
  </si>
  <si>
    <t>n/a</t>
  </si>
  <si>
    <t>Wages</t>
  </si>
  <si>
    <t xml:space="preserve"> </t>
  </si>
  <si>
    <t>Turcon Connell</t>
  </si>
  <si>
    <t>Other Donations</t>
  </si>
  <si>
    <t>Travel</t>
  </si>
  <si>
    <t>Memberships</t>
  </si>
  <si>
    <t>Other direct costs</t>
  </si>
  <si>
    <t xml:space="preserve">William Colley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</si>
</sst>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1"/>
      <color rgb="FF9C0006"/>
      <name val="Calibri"/>
      <family val="2"/>
      <scheme val="minor"/>
    </font>
    <font>
      <sz val="10"/>
      <color indexed="23"/>
      <name val="Brush Script MT"/>
      <family val="4"/>
    </font>
    <font>
      <sz val="10"/>
      <color rgb="FF808080"/>
      <name val="Dreaming Outloud Script Pro"/>
      <family val="4"/>
    </font>
    <font>
      <sz val="1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4" fillId="4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63">
    <xf numFmtId="0" fontId="0" fillId="0" borderId="0" xfId="0"/>
    <xf numFmtId="0" fontId="1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right" vertical="top" wrapText="1"/>
      <protection locked="0"/>
    </xf>
    <xf numFmtId="0" fontId="11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4" fontId="8" fillId="0" borderId="0" xfId="1" applyNumberFormat="1" applyFont="1" applyAlignment="1" applyProtection="1">
      <alignment vertical="center" wrapText="1"/>
      <protection locked="0"/>
    </xf>
    <xf numFmtId="164" fontId="7" fillId="0" borderId="0" xfId="1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41" fontId="14" fillId="0" borderId="0" xfId="1" applyNumberFormat="1" applyFont="1" applyProtection="1"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7" fillId="0" borderId="0" xfId="1" applyNumberFormat="1" applyFont="1" applyAlignment="1" applyProtection="1">
      <alignment horizontal="center" vertical="center" wrapText="1"/>
      <protection locked="0"/>
    </xf>
    <xf numFmtId="41" fontId="10" fillId="0" borderId="0" xfId="1" applyNumberFormat="1" applyFont="1" applyAlignment="1" applyProtection="1">
      <alignment horizontal="right" vertical="center" wrapText="1"/>
      <protection locked="0"/>
    </xf>
    <xf numFmtId="41" fontId="8" fillId="0" borderId="0" xfId="1" applyNumberFormat="1" applyFont="1" applyAlignment="1" applyProtection="1">
      <alignment wrapText="1"/>
      <protection locked="0"/>
    </xf>
    <xf numFmtId="41" fontId="11" fillId="0" borderId="0" xfId="1" applyNumberFormat="1" applyFont="1" applyAlignment="1" applyProtection="1">
      <protection locked="0"/>
    </xf>
    <xf numFmtId="41" fontId="12" fillId="0" borderId="1" xfId="1" applyNumberFormat="1" applyFont="1" applyBorder="1" applyAlignment="1" applyProtection="1">
      <protection locked="0"/>
    </xf>
    <xf numFmtId="41" fontId="8" fillId="0" borderId="0" xfId="1" applyNumberFormat="1" applyFont="1" applyBorder="1" applyAlignment="1" applyProtection="1">
      <protection locked="0"/>
    </xf>
    <xf numFmtId="41" fontId="8" fillId="0" borderId="0" xfId="1" applyNumberFormat="1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top"/>
      <protection locked="0"/>
    </xf>
    <xf numFmtId="164" fontId="8" fillId="0" borderId="2" xfId="1" applyNumberFormat="1" applyFont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/>
      <protection locked="0"/>
    </xf>
    <xf numFmtId="41" fontId="15" fillId="2" borderId="0" xfId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2" borderId="0" xfId="0" applyFont="1" applyFill="1" applyProtection="1"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1" fontId="15" fillId="2" borderId="0" xfId="1" applyNumberFormat="1" applyFont="1" applyFill="1" applyBorder="1" applyAlignment="1" applyProtection="1"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right" vertical="top" wrapText="1"/>
    </xf>
    <xf numFmtId="41" fontId="14" fillId="0" borderId="0" xfId="1" applyNumberFormat="1" applyFont="1" applyBorder="1" applyProtection="1">
      <protection locked="0"/>
    </xf>
    <xf numFmtId="41" fontId="8" fillId="0" borderId="0" xfId="0" applyNumberFormat="1" applyFont="1" applyAlignment="1" applyProtection="1">
      <alignment wrapText="1"/>
      <protection locked="0"/>
    </xf>
    <xf numFmtId="41" fontId="14" fillId="0" borderId="0" xfId="0" applyNumberFormat="1" applyFont="1" applyProtection="1">
      <protection locked="0"/>
    </xf>
    <xf numFmtId="41" fontId="11" fillId="0" borderId="0" xfId="0" applyNumberFormat="1" applyFont="1" applyProtection="1">
      <protection locked="0"/>
    </xf>
    <xf numFmtId="41" fontId="11" fillId="0" borderId="3" xfId="0" applyNumberFormat="1" applyFont="1" applyBorder="1" applyProtection="1">
      <protection locked="0"/>
    </xf>
    <xf numFmtId="41" fontId="8" fillId="0" borderId="0" xfId="0" applyNumberFormat="1" applyFont="1" applyProtection="1">
      <protection locked="0"/>
    </xf>
    <xf numFmtId="41" fontId="8" fillId="0" borderId="0" xfId="0" applyNumberFormat="1" applyFont="1" applyAlignment="1" applyProtection="1">
      <alignment vertical="top" wrapText="1"/>
      <protection locked="0"/>
    </xf>
    <xf numFmtId="164" fontId="7" fillId="0" borderId="0" xfId="1" applyNumberFormat="1" applyFont="1" applyBorder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5" fillId="0" borderId="0" xfId="0" applyFont="1" applyProtection="1">
      <protection locked="0"/>
    </xf>
    <xf numFmtId="0" fontId="27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41" fontId="8" fillId="0" borderId="0" xfId="1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2" fillId="0" borderId="5" xfId="0" applyNumberFormat="1" applyFont="1" applyBorder="1" applyAlignment="1">
      <alignment horizontal="center"/>
    </xf>
    <xf numFmtId="0" fontId="15" fillId="2" borderId="0" xfId="0" applyFont="1" applyFill="1" applyAlignment="1" applyProtection="1">
      <alignment horizontal="left" vertical="center"/>
      <protection locked="0"/>
    </xf>
    <xf numFmtId="167" fontId="15" fillId="2" borderId="0" xfId="0" applyNumberFormat="1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64" fontId="12" fillId="0" borderId="0" xfId="1" applyNumberFormat="1" applyFont="1" applyBorder="1" applyAlignment="1" applyProtection="1">
      <alignment horizontal="center" vertical="center" wrapText="1"/>
      <protection locked="0"/>
    </xf>
    <xf numFmtId="3" fontId="7" fillId="0" borderId="0" xfId="1" applyNumberFormat="1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right" vertical="top" wrapText="1"/>
      <protection locked="0"/>
    </xf>
    <xf numFmtId="41" fontId="5" fillId="0" borderId="0" xfId="1" applyNumberFormat="1" applyFont="1" applyAlignment="1" applyProtection="1">
      <alignment horizontal="right" wrapText="1"/>
      <protection locked="0"/>
    </xf>
    <xf numFmtId="0" fontId="4" fillId="0" borderId="0" xfId="0" applyFont="1" applyProtection="1">
      <protection locked="0"/>
    </xf>
    <xf numFmtId="3" fontId="5" fillId="0" borderId="5" xfId="1" applyNumberFormat="1" applyFont="1" applyBorder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41" fontId="4" fillId="0" borderId="0" xfId="1" applyNumberFormat="1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65" fontId="5" fillId="0" borderId="0" xfId="1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41" fontId="4" fillId="0" borderId="0" xfId="1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3" fontId="5" fillId="0" borderId="5" xfId="1" applyNumberFormat="1" applyFont="1" applyBorder="1" applyAlignment="1" applyProtection="1">
      <alignment horizontal="right" vertical="top" wrapText="1"/>
      <protection locked="0"/>
    </xf>
    <xf numFmtId="165" fontId="5" fillId="0" borderId="0" xfId="1" applyNumberFormat="1" applyFont="1" applyBorder="1" applyAlignment="1" applyProtection="1">
      <alignment horizontal="right" vertical="top" wrapText="1"/>
      <protection locked="0"/>
    </xf>
    <xf numFmtId="166" fontId="15" fillId="2" borderId="0" xfId="0" applyNumberFormat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41" fontId="12" fillId="0" borderId="0" xfId="1" applyNumberFormat="1" applyFont="1" applyBorder="1" applyAlignment="1" applyProtection="1">
      <alignment horizontal="center" vertical="top" wrapText="1"/>
      <protection locked="0"/>
    </xf>
    <xf numFmtId="3" fontId="12" fillId="0" borderId="0" xfId="1" applyNumberFormat="1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1" fontId="17" fillId="0" borderId="0" xfId="1" applyNumberFormat="1" applyFont="1" applyBorder="1" applyAlignment="1" applyProtection="1">
      <alignment horizontal="center" vertical="top" wrapText="1"/>
      <protection locked="0"/>
    </xf>
    <xf numFmtId="41" fontId="32" fillId="0" borderId="0" xfId="1" applyNumberFormat="1" applyFont="1" applyBorder="1" applyAlignment="1" applyProtection="1">
      <alignment horizontal="center" vertical="top" wrapText="1"/>
      <protection locked="0"/>
    </xf>
    <xf numFmtId="41" fontId="4" fillId="0" borderId="0" xfId="1" applyNumberFormat="1" applyFont="1" applyFill="1" applyBorder="1" applyAlignment="1" applyProtection="1">
      <alignment vertical="top" wrapText="1"/>
      <protection locked="0"/>
    </xf>
    <xf numFmtId="41" fontId="4" fillId="0" borderId="0" xfId="1" applyNumberFormat="1" applyFont="1" applyFill="1" applyBorder="1" applyAlignment="1" applyProtection="1">
      <alignment horizontal="right" vertical="top" wrapText="1"/>
      <protection locked="0"/>
    </xf>
    <xf numFmtId="41" fontId="5" fillId="0" borderId="5" xfId="1" applyNumberFormat="1" applyFont="1" applyBorder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vertical="top" wrapText="1"/>
      <protection locked="0"/>
    </xf>
    <xf numFmtId="41" fontId="5" fillId="0" borderId="6" xfId="1" applyNumberFormat="1" applyFont="1" applyBorder="1" applyAlignment="1" applyProtection="1">
      <alignment vertical="top" wrapText="1"/>
      <protection locked="0"/>
    </xf>
    <xf numFmtId="41" fontId="5" fillId="3" borderId="7" xfId="1" applyNumberFormat="1" applyFont="1" applyFill="1" applyBorder="1" applyAlignment="1" applyProtection="1">
      <alignment vertical="top" wrapText="1"/>
      <protection locked="0"/>
    </xf>
    <xf numFmtId="41" fontId="5" fillId="0" borderId="0" xfId="0" applyNumberFormat="1" applyFont="1" applyAlignment="1" applyProtection="1">
      <alignment vertical="top" wrapText="1"/>
      <protection locked="0"/>
    </xf>
    <xf numFmtId="41" fontId="5" fillId="0" borderId="5" xfId="0" applyNumberFormat="1" applyFont="1" applyBorder="1" applyProtection="1">
      <protection locked="0"/>
    </xf>
    <xf numFmtId="41" fontId="5" fillId="0" borderId="5" xfId="0" applyNumberFormat="1" applyFont="1" applyBorder="1" applyAlignment="1" applyProtection="1">
      <alignment vertical="top" wrapText="1"/>
      <protection locked="0"/>
    </xf>
    <xf numFmtId="41" fontId="5" fillId="0" borderId="5" xfId="1" applyNumberFormat="1" applyFont="1" applyBorder="1" applyAlignment="1" applyProtection="1">
      <alignment horizontal="right" vertical="top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5" fillId="3" borderId="7" xfId="1" applyNumberFormat="1" applyFont="1" applyFill="1" applyBorder="1" applyAlignment="1" applyProtection="1">
      <alignment horizontal="right" vertical="top" wrapText="1"/>
      <protection locked="0"/>
    </xf>
    <xf numFmtId="41" fontId="5" fillId="0" borderId="0" xfId="0" applyNumberFormat="1" applyFont="1" applyAlignment="1" applyProtection="1">
      <alignment horizontal="right" vertical="top" wrapText="1"/>
      <protection locked="0"/>
    </xf>
    <xf numFmtId="41" fontId="5" fillId="0" borderId="5" xfId="0" applyNumberFormat="1" applyFont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41" fontId="12" fillId="0" borderId="0" xfId="1" applyNumberFormat="1" applyFont="1" applyProtection="1">
      <protection locked="0"/>
    </xf>
    <xf numFmtId="41" fontId="4" fillId="0" borderId="0" xfId="0" applyNumberFormat="1" applyFont="1" applyAlignment="1" applyProtection="1">
      <alignment horizontal="right" vertical="top" wrapText="1"/>
      <protection locked="0"/>
    </xf>
    <xf numFmtId="0" fontId="4" fillId="0" borderId="8" xfId="0" applyFont="1" applyBorder="1" applyAlignment="1" applyProtection="1">
      <alignment horizontal="right" vertical="top" wrapText="1"/>
      <protection locked="0"/>
    </xf>
    <xf numFmtId="164" fontId="30" fillId="3" borderId="0" xfId="0" applyNumberFormat="1" applyFont="1" applyFill="1" applyAlignment="1">
      <alignment horizontal="right" wrapText="1"/>
    </xf>
    <xf numFmtId="164" fontId="5" fillId="0" borderId="5" xfId="1" applyNumberFormat="1" applyFont="1" applyBorder="1" applyAlignment="1" applyProtection="1">
      <alignment horizontal="right" vertical="top" wrapText="1"/>
      <protection locked="0"/>
    </xf>
    <xf numFmtId="164" fontId="5" fillId="0" borderId="9" xfId="1" applyNumberFormat="1" applyFont="1" applyBorder="1" applyAlignment="1" applyProtection="1">
      <alignment horizontal="right" vertical="top" wrapText="1"/>
      <protection locked="0"/>
    </xf>
    <xf numFmtId="164" fontId="5" fillId="0" borderId="10" xfId="1" applyNumberFormat="1" applyFont="1" applyBorder="1" applyAlignment="1" applyProtection="1">
      <alignment horizontal="right" vertical="top" wrapText="1"/>
      <protection locked="0"/>
    </xf>
    <xf numFmtId="3" fontId="5" fillId="0" borderId="9" xfId="1" applyNumberFormat="1" applyFont="1" applyBorder="1" applyAlignment="1" applyProtection="1">
      <alignment horizontal="right" vertical="top" wrapText="1"/>
      <protection locked="0"/>
    </xf>
    <xf numFmtId="168" fontId="5" fillId="3" borderId="11" xfId="1" applyNumberFormat="1" applyFont="1" applyFill="1" applyBorder="1" applyAlignment="1" applyProtection="1">
      <alignment horizontal="right" shrinkToFit="1"/>
    </xf>
    <xf numFmtId="168" fontId="5" fillId="0" borderId="0" xfId="1" applyNumberFormat="1" applyFont="1" applyAlignment="1" applyProtection="1">
      <alignment horizontal="right" shrinkToFit="1"/>
      <protection locked="0"/>
    </xf>
    <xf numFmtId="168" fontId="5" fillId="3" borderId="12" xfId="1" applyNumberFormat="1" applyFont="1" applyFill="1" applyBorder="1" applyAlignment="1" applyProtection="1">
      <alignment horizontal="right" shrinkToFit="1"/>
    </xf>
    <xf numFmtId="168" fontId="5" fillId="3" borderId="13" xfId="1" applyNumberFormat="1" applyFont="1" applyFill="1" applyBorder="1" applyAlignment="1" applyProtection="1">
      <alignment horizontal="right" shrinkToFit="1"/>
    </xf>
    <xf numFmtId="168" fontId="5" fillId="3" borderId="14" xfId="1" applyNumberFormat="1" applyFont="1" applyFill="1" applyBorder="1" applyAlignment="1" applyProtection="1">
      <alignment horizontal="right" shrinkToFit="1"/>
    </xf>
    <xf numFmtId="168" fontId="5" fillId="0" borderId="5" xfId="1" applyNumberFormat="1" applyFont="1" applyBorder="1" applyAlignment="1" applyProtection="1">
      <alignment horizontal="right" vertical="center" shrinkToFit="1"/>
      <protection locked="0"/>
    </xf>
    <xf numFmtId="168" fontId="4" fillId="0" borderId="0" xfId="0" applyNumberFormat="1" applyFont="1" applyAlignment="1" applyProtection="1">
      <alignment horizontal="right" vertical="top" shrinkToFit="1"/>
      <protection locked="0"/>
    </xf>
    <xf numFmtId="168" fontId="5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5" fillId="0" borderId="9" xfId="1" applyNumberFormat="1" applyFont="1" applyBorder="1" applyAlignment="1" applyProtection="1">
      <alignment horizontal="right" vertical="center" shrinkToFit="1"/>
      <protection locked="0"/>
    </xf>
    <xf numFmtId="168" fontId="5" fillId="0" borderId="15" xfId="1" applyNumberFormat="1" applyFont="1" applyBorder="1" applyAlignment="1" applyProtection="1">
      <alignment horizontal="right" vertical="center" shrinkToFit="1"/>
      <protection locked="0"/>
    </xf>
    <xf numFmtId="168" fontId="5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5" fillId="3" borderId="11" xfId="1" applyNumberFormat="1" applyFont="1" applyFill="1" applyBorder="1" applyAlignment="1" applyProtection="1">
      <alignment horizontal="right" vertical="center" shrinkToFit="1"/>
    </xf>
    <xf numFmtId="168" fontId="5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5" fillId="0" borderId="5" xfId="0" applyNumberFormat="1" applyFont="1" applyBorder="1" applyAlignment="1" applyProtection="1">
      <alignment horizontal="left" wrapText="1"/>
      <protection locked="0"/>
    </xf>
    <xf numFmtId="41" fontId="5" fillId="0" borderId="0" xfId="0" applyNumberFormat="1" applyFont="1" applyAlignment="1" applyProtection="1">
      <alignment horizontal="left" wrapText="1"/>
      <protection locked="0"/>
    </xf>
    <xf numFmtId="168" fontId="5" fillId="3" borderId="10" xfId="1" applyNumberFormat="1" applyFont="1" applyFill="1" applyBorder="1" applyAlignment="1" applyProtection="1">
      <alignment horizontal="right" shrinkToFit="1"/>
      <protection locked="0"/>
    </xf>
    <xf numFmtId="168" fontId="5" fillId="0" borderId="0" xfId="0" applyNumberFormat="1" applyFont="1" applyAlignment="1" applyProtection="1">
      <alignment horizontal="right" shrinkToFit="1"/>
      <protection locked="0"/>
    </xf>
    <xf numFmtId="41" fontId="5" fillId="3" borderId="10" xfId="1" applyNumberFormat="1" applyFont="1" applyFill="1" applyBorder="1" applyProtection="1">
      <protection locked="0"/>
    </xf>
    <xf numFmtId="41" fontId="5" fillId="0" borderId="0" xfId="0" applyNumberFormat="1" applyFont="1" applyProtection="1">
      <protection locked="0"/>
    </xf>
    <xf numFmtId="0" fontId="4" fillId="0" borderId="0" xfId="0" applyFont="1"/>
    <xf numFmtId="41" fontId="5" fillId="0" borderId="5" xfId="1" applyNumberFormat="1" applyFont="1" applyBorder="1" applyProtection="1">
      <protection locked="0"/>
    </xf>
    <xf numFmtId="41" fontId="5" fillId="3" borderId="7" xfId="1" applyNumberFormat="1" applyFont="1" applyFill="1" applyBorder="1" applyProtection="1">
      <protection locked="0"/>
    </xf>
    <xf numFmtId="41" fontId="5" fillId="0" borderId="6" xfId="0" applyNumberFormat="1" applyFont="1" applyBorder="1" applyProtection="1">
      <protection locked="0"/>
    </xf>
    <xf numFmtId="41" fontId="5" fillId="3" borderId="7" xfId="0" applyNumberFormat="1" applyFont="1" applyFill="1" applyBorder="1" applyProtection="1">
      <protection locked="0"/>
    </xf>
    <xf numFmtId="41" fontId="5" fillId="3" borderId="10" xfId="0" applyNumberFormat="1" applyFont="1" applyFill="1" applyBorder="1" applyProtection="1">
      <protection locked="0"/>
    </xf>
    <xf numFmtId="41" fontId="5" fillId="0" borderId="0" xfId="0" applyNumberFormat="1" applyFont="1" applyAlignment="1" applyProtection="1">
      <alignment horizontal="left" vertical="top" wrapText="1"/>
      <protection locked="0"/>
    </xf>
    <xf numFmtId="41" fontId="5" fillId="0" borderId="5" xfId="1" applyNumberFormat="1" applyFont="1" applyFill="1" applyBorder="1" applyAlignment="1" applyProtection="1">
      <alignment horizontal="left" vertical="top" wrapText="1"/>
      <protection locked="0"/>
    </xf>
    <xf numFmtId="41" fontId="5" fillId="0" borderId="0" xfId="1" applyNumberFormat="1" applyFont="1" applyFill="1" applyBorder="1" applyAlignment="1" applyProtection="1">
      <alignment horizontal="left" vertical="top" wrapText="1"/>
      <protection locked="0"/>
    </xf>
    <xf numFmtId="41" fontId="5" fillId="0" borderId="5" xfId="0" applyNumberFormat="1" applyFont="1" applyBorder="1" applyAlignment="1" applyProtection="1">
      <alignment horizontal="left"/>
      <protection locked="0"/>
    </xf>
    <xf numFmtId="41" fontId="5" fillId="0" borderId="0" xfId="0" applyNumberFormat="1" applyFont="1" applyAlignment="1" applyProtection="1">
      <alignment horizontal="left"/>
      <protection locked="0"/>
    </xf>
    <xf numFmtId="41" fontId="5" fillId="0" borderId="9" xfId="0" applyNumberFormat="1" applyFont="1" applyBorder="1" applyAlignment="1" applyProtection="1">
      <alignment horizontal="left"/>
      <protection locked="0"/>
    </xf>
    <xf numFmtId="41" fontId="5" fillId="0" borderId="10" xfId="1" applyNumberFormat="1" applyFont="1" applyFill="1" applyBorder="1" applyAlignment="1" applyProtection="1">
      <alignment horizontal="left"/>
      <protection locked="0"/>
    </xf>
    <xf numFmtId="41" fontId="5" fillId="0" borderId="0" xfId="1" applyNumberFormat="1" applyFont="1" applyFill="1" applyBorder="1" applyAlignment="1" applyProtection="1">
      <alignment horizontal="left"/>
      <protection locked="0"/>
    </xf>
    <xf numFmtId="41" fontId="5" fillId="0" borderId="0" xfId="0" applyNumberFormat="1" applyFont="1" applyAlignment="1" applyProtection="1">
      <alignment horizontal="center" vertical="top" wrapText="1"/>
      <protection locked="0"/>
    </xf>
    <xf numFmtId="41" fontId="4" fillId="0" borderId="5" xfId="1" applyNumberFormat="1" applyFont="1" applyBorder="1" applyAlignment="1" applyProtection="1">
      <alignment vertical="top" wrapText="1"/>
      <protection locked="0"/>
    </xf>
    <xf numFmtId="41" fontId="4" fillId="0" borderId="5" xfId="0" applyNumberFormat="1" applyFont="1" applyBorder="1" applyProtection="1">
      <protection locked="0"/>
    </xf>
    <xf numFmtId="41" fontId="4" fillId="0" borderId="0" xfId="0" applyNumberFormat="1" applyFont="1" applyProtection="1">
      <protection locked="0"/>
    </xf>
    <xf numFmtId="41" fontId="4" fillId="0" borderId="9" xfId="0" applyNumberFormat="1" applyFont="1" applyBorder="1" applyProtection="1">
      <protection locked="0"/>
    </xf>
    <xf numFmtId="168" fontId="4" fillId="0" borderId="0" xfId="1" applyNumberFormat="1" applyFont="1" applyAlignment="1" applyProtection="1">
      <alignment horizontal="right" shrinkToFit="1"/>
      <protection locked="0"/>
    </xf>
    <xf numFmtId="168" fontId="4" fillId="0" borderId="0" xfId="0" applyNumberFormat="1" applyFont="1" applyAlignment="1" applyProtection="1">
      <alignment horizontal="right" shrinkToFit="1"/>
      <protection locked="0"/>
    </xf>
    <xf numFmtId="0" fontId="21" fillId="0" borderId="9" xfId="0" applyFont="1" applyBorder="1" applyProtection="1">
      <protection locked="0"/>
    </xf>
    <xf numFmtId="0" fontId="0" fillId="2" borderId="0" xfId="0" applyFill="1"/>
    <xf numFmtId="0" fontId="6" fillId="0" borderId="0" xfId="0" applyFont="1" applyAlignment="1" applyProtection="1">
      <alignment vertical="center" wrapText="1"/>
      <protection locked="0"/>
    </xf>
    <xf numFmtId="0" fontId="14" fillId="0" borderId="0" xfId="0" applyFont="1"/>
    <xf numFmtId="0" fontId="18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5" fontId="5" fillId="0" borderId="5" xfId="1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3" fontId="5" fillId="0" borderId="5" xfId="1" applyNumberFormat="1" applyFont="1" applyBorder="1" applyAlignment="1" applyProtection="1">
      <alignment wrapText="1"/>
      <protection locked="0"/>
    </xf>
    <xf numFmtId="3" fontId="5" fillId="0" borderId="5" xfId="1" applyNumberFormat="1" applyFont="1" applyBorder="1" applyAlignment="1" applyProtection="1">
      <alignment horizontal="right" wrapText="1"/>
      <protection locked="0"/>
    </xf>
    <xf numFmtId="3" fontId="5" fillId="0" borderId="9" xfId="1" applyNumberFormat="1" applyFont="1" applyBorder="1" applyAlignment="1" applyProtection="1">
      <alignment horizontal="right" wrapText="1"/>
      <protection locked="0"/>
    </xf>
    <xf numFmtId="41" fontId="5" fillId="0" borderId="5" xfId="1" applyNumberFormat="1" applyFont="1" applyBorder="1" applyAlignment="1" applyProtection="1">
      <alignment wrapText="1"/>
      <protection locked="0"/>
    </xf>
    <xf numFmtId="41" fontId="5" fillId="0" borderId="0" xfId="1" applyNumberFormat="1" applyFont="1" applyAlignment="1" applyProtection="1">
      <alignment wrapText="1"/>
      <protection locked="0"/>
    </xf>
    <xf numFmtId="41" fontId="5" fillId="3" borderId="5" xfId="1" applyNumberFormat="1" applyFont="1" applyFill="1" applyBorder="1" applyAlignment="1" applyProtection="1">
      <alignment wrapText="1"/>
    </xf>
    <xf numFmtId="41" fontId="4" fillId="0" borderId="0" xfId="0" applyNumberFormat="1" applyFont="1" applyAlignment="1" applyProtection="1">
      <alignment wrapText="1"/>
      <protection locked="0"/>
    </xf>
    <xf numFmtId="41" fontId="5" fillId="3" borderId="16" xfId="1" applyNumberFormat="1" applyFont="1" applyFill="1" applyBorder="1" applyAlignment="1" applyProtection="1">
      <alignment wrapText="1"/>
    </xf>
    <xf numFmtId="41" fontId="5" fillId="0" borderId="2" xfId="1" applyNumberFormat="1" applyFont="1" applyBorder="1" applyAlignment="1" applyProtection="1">
      <alignment wrapText="1"/>
      <protection locked="0"/>
    </xf>
    <xf numFmtId="41" fontId="5" fillId="3" borderId="7" xfId="1" applyNumberFormat="1" applyFont="1" applyFill="1" applyBorder="1" applyAlignment="1" applyProtection="1">
      <alignment wrapText="1"/>
    </xf>
    <xf numFmtId="41" fontId="10" fillId="0" borderId="0" xfId="1" applyNumberFormat="1" applyFont="1" applyAlignment="1" applyProtection="1">
      <alignment wrapText="1"/>
      <protection locked="0"/>
    </xf>
    <xf numFmtId="41" fontId="5" fillId="0" borderId="0" xfId="1" applyNumberFormat="1" applyFont="1" applyBorder="1" applyAlignment="1" applyProtection="1">
      <alignment wrapText="1"/>
      <protection locked="0"/>
    </xf>
    <xf numFmtId="41" fontId="4" fillId="0" borderId="0" xfId="1" applyNumberFormat="1" applyFont="1" applyBorder="1" applyAlignment="1" applyProtection="1">
      <alignment wrapText="1"/>
      <protection locked="0"/>
    </xf>
    <xf numFmtId="41" fontId="4" fillId="0" borderId="0" xfId="1" applyNumberFormat="1" applyFont="1" applyAlignment="1" applyProtection="1">
      <alignment wrapText="1"/>
      <protection locked="0"/>
    </xf>
    <xf numFmtId="41" fontId="5" fillId="3" borderId="17" xfId="1" applyNumberFormat="1" applyFont="1" applyFill="1" applyBorder="1" applyAlignment="1" applyProtection="1">
      <alignment wrapText="1"/>
    </xf>
    <xf numFmtId="41" fontId="14" fillId="0" borderId="0" xfId="1" applyNumberFormat="1" applyFont="1" applyAlignment="1" applyProtection="1">
      <protection locked="0"/>
    </xf>
    <xf numFmtId="41" fontId="9" fillId="0" borderId="0" xfId="1" applyNumberFormat="1" applyFont="1" applyAlignment="1" applyProtection="1">
      <alignment wrapText="1"/>
      <protection locked="0"/>
    </xf>
    <xf numFmtId="41" fontId="11" fillId="0" borderId="0" xfId="0" applyNumberFormat="1" applyFont="1" applyAlignment="1" applyProtection="1">
      <alignment wrapText="1"/>
      <protection locked="0"/>
    </xf>
    <xf numFmtId="41" fontId="5" fillId="0" borderId="15" xfId="1" applyNumberFormat="1" applyFont="1" applyBorder="1" applyAlignment="1" applyProtection="1">
      <alignment wrapText="1"/>
      <protection locked="0"/>
    </xf>
    <xf numFmtId="41" fontId="5" fillId="0" borderId="18" xfId="1" applyNumberFormat="1" applyFont="1" applyBorder="1" applyAlignment="1" applyProtection="1">
      <alignment wrapText="1"/>
      <protection locked="0"/>
    </xf>
    <xf numFmtId="41" fontId="5" fillId="3" borderId="11" xfId="1" applyNumberFormat="1" applyFont="1" applyFill="1" applyBorder="1" applyAlignment="1" applyProtection="1">
      <alignment wrapText="1"/>
    </xf>
    <xf numFmtId="41" fontId="5" fillId="0" borderId="9" xfId="1" applyNumberFormat="1" applyFont="1" applyBorder="1" applyAlignment="1" applyProtection="1">
      <alignment horizontal="right" vertical="top" wrapText="1"/>
      <protection locked="0"/>
    </xf>
    <xf numFmtId="41" fontId="5" fillId="0" borderId="10" xfId="1" applyNumberFormat="1" applyFont="1" applyBorder="1" applyAlignment="1" applyProtection="1">
      <alignment horizontal="right" vertical="top" wrapText="1"/>
      <protection locked="0"/>
    </xf>
    <xf numFmtId="41" fontId="5" fillId="0" borderId="5" xfId="0" applyNumberFormat="1" applyFont="1" applyBorder="1" applyAlignment="1" applyProtection="1">
      <alignment horizontal="right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43" fontId="21" fillId="0" borderId="0" xfId="0" applyNumberFormat="1" applyFont="1" applyAlignment="1" applyProtection="1">
      <alignment horizontal="left" vertical="top" wrapText="1"/>
      <protection locked="0"/>
    </xf>
    <xf numFmtId="41" fontId="5" fillId="0" borderId="0" xfId="1" applyNumberFormat="1" applyFont="1" applyFill="1" applyBorder="1" applyAlignment="1" applyProtection="1">
      <alignment vertical="top" wrapText="1"/>
      <protection locked="0"/>
    </xf>
    <xf numFmtId="168" fontId="5" fillId="0" borderId="0" xfId="1" applyNumberFormat="1" applyFont="1" applyBorder="1" applyAlignment="1" applyProtection="1">
      <alignment horizontal="right" shrinkToFit="1"/>
      <protection locked="0"/>
    </xf>
    <xf numFmtId="168" fontId="5" fillId="0" borderId="0" xfId="1" applyNumberFormat="1" applyFont="1" applyFill="1" applyBorder="1" applyAlignment="1" applyProtection="1">
      <alignment horizontal="right" shrinkToFit="1"/>
    </xf>
    <xf numFmtId="168" fontId="5" fillId="0" borderId="3" xfId="1" applyNumberFormat="1" applyFont="1" applyFill="1" applyBorder="1" applyAlignment="1" applyProtection="1">
      <alignment horizontal="right" shrinkToFit="1"/>
    </xf>
    <xf numFmtId="41" fontId="14" fillId="0" borderId="0" xfId="0" applyNumberFormat="1" applyFont="1" applyAlignment="1" applyProtection="1">
      <alignment vertical="top"/>
      <protection locked="0"/>
    </xf>
    <xf numFmtId="43" fontId="14" fillId="0" borderId="0" xfId="0" applyNumberFormat="1" applyFont="1" applyProtection="1">
      <protection locked="0"/>
    </xf>
    <xf numFmtId="43" fontId="14" fillId="0" borderId="0" xfId="0" applyNumberFormat="1" applyFont="1" applyAlignment="1" applyProtection="1">
      <alignment vertical="top"/>
      <protection locked="0"/>
    </xf>
    <xf numFmtId="168" fontId="5" fillId="0" borderId="0" xfId="1" applyNumberFormat="1" applyFont="1" applyFill="1" applyBorder="1" applyAlignment="1" applyProtection="1">
      <alignment horizontal="right" shrinkToFit="1"/>
      <protection locked="0"/>
    </xf>
    <xf numFmtId="168" fontId="5" fillId="3" borderId="10" xfId="0" applyNumberFormat="1" applyFont="1" applyFill="1" applyBorder="1" applyAlignment="1" applyProtection="1">
      <alignment horizontal="right" shrinkToFit="1"/>
      <protection locked="0"/>
    </xf>
    <xf numFmtId="41" fontId="5" fillId="0" borderId="5" xfId="0" applyNumberFormat="1" applyFont="1" applyBorder="1" applyAlignment="1" applyProtection="1">
      <alignment wrapText="1"/>
      <protection locked="0"/>
    </xf>
    <xf numFmtId="41" fontId="5" fillId="0" borderId="9" xfId="0" applyNumberFormat="1" applyFont="1" applyBorder="1" applyProtection="1">
      <protection locked="0"/>
    </xf>
    <xf numFmtId="41" fontId="5" fillId="3" borderId="10" xfId="1" applyNumberFormat="1" applyFont="1" applyFill="1" applyBorder="1" applyAlignment="1" applyProtection="1">
      <protection locked="0"/>
    </xf>
    <xf numFmtId="41" fontId="5" fillId="0" borderId="0" xfId="1" applyNumberFormat="1" applyFont="1" applyBorder="1" applyAlignment="1" applyProtection="1">
      <protection locked="0"/>
    </xf>
    <xf numFmtId="41" fontId="5" fillId="0" borderId="0" xfId="0" applyNumberFormat="1" applyFont="1" applyAlignment="1" applyProtection="1">
      <alignment wrapText="1"/>
      <protection locked="0"/>
    </xf>
    <xf numFmtId="43" fontId="23" fillId="0" borderId="0" xfId="0" applyNumberFormat="1" applyFont="1" applyAlignment="1" applyProtection="1">
      <alignment horizontal="left" vertical="top" wrapText="1"/>
      <protection locked="0"/>
    </xf>
    <xf numFmtId="0" fontId="34" fillId="4" borderId="0" xfId="4" applyProtection="1">
      <protection locked="0"/>
    </xf>
    <xf numFmtId="0" fontId="3" fillId="0" borderId="0" xfId="0" applyFont="1" applyProtection="1">
      <protection locked="0"/>
    </xf>
    <xf numFmtId="41" fontId="6" fillId="0" borderId="0" xfId="1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1" fontId="19" fillId="0" borderId="0" xfId="1" applyNumberFormat="1" applyFont="1" applyBorder="1" applyAlignment="1" applyProtection="1">
      <alignment horizontal="center" wrapText="1"/>
      <protection locked="0"/>
    </xf>
    <xf numFmtId="41" fontId="7" fillId="0" borderId="0" xfId="1" applyNumberFormat="1" applyFont="1" applyBorder="1" applyAlignment="1" applyProtection="1">
      <alignment horizontal="right" vertical="top" wrapText="1"/>
      <protection locked="0"/>
    </xf>
    <xf numFmtId="41" fontId="4" fillId="0" borderId="5" xfId="1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wrapText="1"/>
      <protection locked="0"/>
    </xf>
    <xf numFmtId="41" fontId="26" fillId="0" borderId="4" xfId="1" applyNumberFormat="1" applyFont="1" applyBorder="1" applyAlignment="1" applyProtection="1">
      <alignment horizontal="right" vertical="top" wrapText="1"/>
      <protection locked="0"/>
    </xf>
    <xf numFmtId="41" fontId="4" fillId="0" borderId="5" xfId="1" applyNumberFormat="1" applyFont="1" applyBorder="1" applyAlignment="1" applyProtection="1">
      <alignment horizontal="left" wrapText="1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0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41" fontId="14" fillId="0" borderId="0" xfId="1" applyNumberFormat="1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41" fontId="14" fillId="0" borderId="0" xfId="1" applyNumberFormat="1" applyFont="1" applyBorder="1" applyProtection="1">
      <protection locked="0"/>
    </xf>
    <xf numFmtId="41" fontId="5" fillId="0" borderId="26" xfId="1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167" fontId="15" fillId="2" borderId="0" xfId="0" applyNumberFormat="1" applyFont="1" applyFill="1" applyAlignment="1" applyProtection="1">
      <alignment horizontal="left" vertical="center"/>
      <protection locked="0"/>
    </xf>
    <xf numFmtId="41" fontId="4" fillId="0" borderId="19" xfId="1" applyNumberFormat="1" applyFont="1" applyBorder="1" applyAlignment="1" applyProtection="1">
      <alignment horizontal="left" vertical="top" wrapText="1"/>
      <protection locked="0"/>
    </xf>
    <xf numFmtId="41" fontId="4" fillId="0" borderId="1" xfId="1" applyNumberFormat="1" applyFont="1" applyBorder="1" applyAlignment="1" applyProtection="1">
      <alignment horizontal="left" vertical="top" wrapText="1"/>
      <protection locked="0"/>
    </xf>
    <xf numFmtId="41" fontId="4" fillId="0" borderId="20" xfId="1" applyNumberFormat="1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31" fillId="0" borderId="19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6" fillId="0" borderId="19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5" fillId="0" borderId="20" xfId="0" applyFont="1" applyBorder="1" applyAlignment="1">
      <alignment horizontal="center" vertical="top" wrapText="1"/>
    </xf>
    <xf numFmtId="0" fontId="38" fillId="0" borderId="19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7" fillId="0" borderId="19" xfId="0" applyFont="1" applyBorder="1" applyAlignment="1">
      <alignment horizontal="center" vertical="top"/>
    </xf>
    <xf numFmtId="0" fontId="37" fillId="0" borderId="1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/>
    </xf>
    <xf numFmtId="0" fontId="29" fillId="0" borderId="0" xfId="0" applyFont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top"/>
      <protection locked="0"/>
    </xf>
    <xf numFmtId="0" fontId="17" fillId="0" borderId="1" xfId="0" applyFont="1" applyBorder="1" applyAlignment="1" applyProtection="1">
      <alignment horizontal="center" vertical="top"/>
      <protection locked="0"/>
    </xf>
    <xf numFmtId="0" fontId="17" fillId="0" borderId="20" xfId="0" applyFont="1" applyBorder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0" fontId="18" fillId="0" borderId="24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4" xfId="0" applyNumberFormat="1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4" fillId="0" borderId="4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41" fontId="4" fillId="0" borderId="19" xfId="1" applyNumberFormat="1" applyFont="1" applyBorder="1" applyAlignment="1" applyProtection="1">
      <alignment horizontal="left" wrapText="1"/>
      <protection locked="0"/>
    </xf>
    <xf numFmtId="41" fontId="4" fillId="0" borderId="1" xfId="1" applyNumberFormat="1" applyFont="1" applyBorder="1" applyAlignment="1" applyProtection="1">
      <alignment horizontal="left" wrapText="1"/>
      <protection locked="0"/>
    </xf>
    <xf numFmtId="41" fontId="4" fillId="0" borderId="20" xfId="1" applyNumberFormat="1" applyFont="1" applyBorder="1" applyAlignment="1" applyProtection="1">
      <alignment horizontal="left" wrapText="1"/>
      <protection locked="0"/>
    </xf>
    <xf numFmtId="41" fontId="4" fillId="0" borderId="23" xfId="1" applyNumberFormat="1" applyFont="1" applyBorder="1" applyAlignment="1" applyProtection="1">
      <alignment horizontal="left" wrapText="1"/>
      <protection locked="0"/>
    </xf>
    <xf numFmtId="41" fontId="4" fillId="0" borderId="4" xfId="1" applyNumberFormat="1" applyFont="1" applyBorder="1" applyAlignment="1" applyProtection="1">
      <alignment horizontal="left" wrapText="1"/>
      <protection locked="0"/>
    </xf>
    <xf numFmtId="41" fontId="4" fillId="0" borderId="24" xfId="1" applyNumberFormat="1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4" fillId="0" borderId="27" xfId="1" applyNumberFormat="1" applyFont="1" applyBorder="1" applyAlignment="1" applyProtection="1">
      <alignment horizontal="center"/>
      <protection locked="0"/>
    </xf>
    <xf numFmtId="0" fontId="4" fillId="0" borderId="26" xfId="1" applyNumberFormat="1" applyFont="1" applyBorder="1" applyAlignment="1" applyProtection="1">
      <alignment horizontal="center"/>
      <protection locked="0"/>
    </xf>
    <xf numFmtId="0" fontId="4" fillId="0" borderId="28" xfId="1" applyNumberFormat="1" applyFont="1" applyBorder="1" applyAlignment="1" applyProtection="1">
      <alignment horizontal="center"/>
      <protection locked="0"/>
    </xf>
    <xf numFmtId="0" fontId="4" fillId="0" borderId="22" xfId="1" applyNumberFormat="1" applyFont="1" applyBorder="1" applyAlignment="1" applyProtection="1">
      <alignment horizontal="center"/>
      <protection locked="0"/>
    </xf>
    <xf numFmtId="0" fontId="4" fillId="0" borderId="0" xfId="1" applyNumberFormat="1" applyFont="1" applyBorder="1" applyAlignment="1" applyProtection="1">
      <alignment horizontal="center"/>
      <protection locked="0"/>
    </xf>
    <xf numFmtId="0" fontId="4" fillId="0" borderId="25" xfId="1" applyNumberFormat="1" applyFont="1" applyBorder="1" applyAlignment="1" applyProtection="1">
      <alignment horizontal="center"/>
      <protection locked="0"/>
    </xf>
    <xf numFmtId="0" fontId="4" fillId="0" borderId="23" xfId="1" applyNumberFormat="1" applyFont="1" applyBorder="1" applyAlignment="1" applyProtection="1">
      <alignment horizontal="center"/>
      <protection locked="0"/>
    </xf>
    <xf numFmtId="0" fontId="4" fillId="0" borderId="4" xfId="1" applyNumberFormat="1" applyFont="1" applyBorder="1" applyAlignment="1" applyProtection="1">
      <alignment horizontal="center"/>
      <protection locked="0"/>
    </xf>
    <xf numFmtId="0" fontId="4" fillId="0" borderId="24" xfId="1" applyNumberFormat="1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0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41" fontId="4" fillId="0" borderId="27" xfId="1" applyNumberFormat="1" applyFont="1" applyBorder="1" applyAlignment="1" applyProtection="1">
      <alignment horizontal="left" vertical="top" wrapText="1"/>
      <protection locked="0"/>
    </xf>
    <xf numFmtId="41" fontId="4" fillId="0" borderId="26" xfId="1" applyNumberFormat="1" applyFont="1" applyBorder="1" applyAlignment="1" applyProtection="1">
      <alignment horizontal="left" vertical="top" wrapText="1"/>
      <protection locked="0"/>
    </xf>
    <xf numFmtId="41" fontId="4" fillId="0" borderId="28" xfId="1" applyNumberFormat="1" applyFont="1" applyBorder="1" applyAlignment="1" applyProtection="1">
      <alignment horizontal="left" vertical="top" wrapText="1"/>
      <protection locked="0"/>
    </xf>
    <xf numFmtId="41" fontId="4" fillId="0" borderId="23" xfId="1" applyNumberFormat="1" applyFont="1" applyBorder="1" applyAlignment="1" applyProtection="1">
      <alignment horizontal="left" vertical="top" wrapText="1"/>
      <protection locked="0"/>
    </xf>
    <xf numFmtId="41" fontId="4" fillId="0" borderId="4" xfId="1" applyNumberFormat="1" applyFont="1" applyBorder="1" applyAlignment="1" applyProtection="1">
      <alignment horizontal="left" vertical="top" wrapText="1"/>
      <protection locked="0"/>
    </xf>
    <xf numFmtId="41" fontId="4" fillId="0" borderId="24" xfId="1" applyNumberFormat="1" applyFont="1" applyBorder="1" applyAlignment="1" applyProtection="1">
      <alignment horizontal="left" vertical="top" wrapText="1"/>
      <protection locked="0"/>
    </xf>
    <xf numFmtId="165" fontId="5" fillId="0" borderId="9" xfId="1" applyNumberFormat="1" applyFont="1" applyBorder="1" applyAlignment="1" applyProtection="1">
      <alignment horizontal="center" vertical="center" wrapText="1"/>
      <protection locked="0"/>
    </xf>
    <xf numFmtId="165" fontId="5" fillId="0" borderId="6" xfId="1" applyNumberFormat="1" applyFont="1" applyBorder="1" applyAlignment="1" applyProtection="1">
      <alignment horizontal="center" vertical="center" wrapText="1"/>
      <protection locked="0"/>
    </xf>
    <xf numFmtId="11" fontId="5" fillId="0" borderId="9" xfId="1" applyNumberFormat="1" applyFont="1" applyBorder="1" applyAlignment="1" applyProtection="1">
      <alignment horizontal="center" vertical="center" wrapText="1"/>
      <protection locked="0"/>
    </xf>
    <xf numFmtId="11" fontId="5" fillId="0" borderId="6" xfId="1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166" fontId="15" fillId="2" borderId="0" xfId="0" applyNumberFormat="1" applyFont="1" applyFill="1" applyAlignment="1" applyProtection="1">
      <alignment horizontal="left" vertical="center"/>
      <protection locked="0"/>
    </xf>
    <xf numFmtId="0" fontId="4" fillId="0" borderId="27" xfId="1" applyNumberFormat="1" applyFont="1" applyBorder="1" applyAlignment="1" applyProtection="1">
      <alignment horizontal="left" vertical="center" wrapText="1"/>
      <protection locked="0"/>
    </xf>
    <xf numFmtId="0" fontId="4" fillId="0" borderId="26" xfId="1" applyNumberFormat="1" applyFont="1" applyBorder="1" applyAlignment="1" applyProtection="1">
      <alignment horizontal="left" vertical="center" wrapText="1"/>
      <protection locked="0"/>
    </xf>
    <xf numFmtId="0" fontId="4" fillId="0" borderId="28" xfId="1" applyNumberFormat="1" applyFont="1" applyBorder="1" applyAlignment="1" applyProtection="1">
      <alignment horizontal="left" vertical="center" wrapText="1"/>
      <protection locked="0"/>
    </xf>
    <xf numFmtId="0" fontId="4" fillId="0" borderId="22" xfId="1" applyNumberFormat="1" applyFont="1" applyBorder="1" applyAlignment="1" applyProtection="1">
      <alignment horizontal="left" vertical="center" wrapText="1"/>
      <protection locked="0"/>
    </xf>
    <xf numFmtId="0" fontId="4" fillId="0" borderId="0" xfId="1" applyNumberFormat="1" applyFont="1" applyBorder="1" applyAlignment="1" applyProtection="1">
      <alignment horizontal="left" vertical="center" wrapText="1"/>
      <protection locked="0"/>
    </xf>
    <xf numFmtId="0" fontId="4" fillId="0" borderId="25" xfId="1" applyNumberFormat="1" applyFont="1" applyBorder="1" applyAlignment="1" applyProtection="1">
      <alignment horizontal="left" vertical="center" wrapText="1"/>
      <protection locked="0"/>
    </xf>
    <xf numFmtId="0" fontId="4" fillId="0" borderId="23" xfId="1" applyNumberFormat="1" applyFont="1" applyBorder="1" applyAlignment="1" applyProtection="1">
      <alignment horizontal="left" vertical="center" wrapText="1"/>
      <protection locked="0"/>
    </xf>
    <xf numFmtId="0" fontId="4" fillId="0" borderId="4" xfId="1" applyNumberFormat="1" applyFont="1" applyBorder="1" applyAlignment="1" applyProtection="1">
      <alignment horizontal="left" vertical="center" wrapText="1"/>
      <protection locked="0"/>
    </xf>
    <xf numFmtId="0" fontId="4" fillId="0" borderId="24" xfId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31" fillId="0" borderId="27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41" fontId="15" fillId="0" borderId="0" xfId="1" applyNumberFormat="1" applyFont="1" applyFill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</cellXfs>
  <cellStyles count="8">
    <cellStyle name="Bad" xfId="4" builtinId="27"/>
    <cellStyle name="Comma" xfId="1" builtinId="3"/>
    <cellStyle name="Comma 2" xfId="5" xr:uid="{18079CB1-3E66-412B-AAA0-0203DF5D35CD}"/>
    <cellStyle name="Currency 2" xfId="3" xr:uid="{AFF57FF4-1822-4C43-9652-8009A455847D}"/>
    <cellStyle name="Currency 2 2" xfId="7" xr:uid="{CF104855-5FBF-45F6-A16C-A9BB269068A8}"/>
    <cellStyle name="Normal" xfId="0" builtinId="0"/>
    <cellStyle name="Normal 2" xfId="2" xr:uid="{603B9134-D6BD-4AD2-A33D-0620328C7004}"/>
    <cellStyle name="Normal 2 2" xfId="6" xr:uid="{3D03C71D-C7F3-4B7E-AE6C-89BD6D65BA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	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		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08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1893253</xdr:colOff>
      <xdr:row>5</xdr:row>
      <xdr:rowOff>178753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165100</xdr:colOff>
      <xdr:row>50</xdr:row>
      <xdr:rowOff>101599</xdr:rowOff>
    </xdr:from>
    <xdr:to>
      <xdr:col>5</xdr:col>
      <xdr:colOff>469900</xdr:colOff>
      <xdr:row>51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5BDF2E-5D73-A967-0948-1B8F8B97E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0" y="13474699"/>
          <a:ext cx="2959100" cy="3302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33</xdr:row>
      <xdr:rowOff>190500</xdr:rowOff>
    </xdr:from>
    <xdr:to>
      <xdr:col>5</xdr:col>
      <xdr:colOff>104775</xdr:colOff>
      <xdr:row>33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33</xdr:row>
      <xdr:rowOff>190500</xdr:rowOff>
    </xdr:from>
    <xdr:to>
      <xdr:col>11</xdr:col>
      <xdr:colOff>104775</xdr:colOff>
      <xdr:row>33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33</xdr:row>
      <xdr:rowOff>190500</xdr:rowOff>
    </xdr:from>
    <xdr:to>
      <xdr:col>9</xdr:col>
      <xdr:colOff>104775</xdr:colOff>
      <xdr:row>33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22</xdr:row>
      <xdr:rowOff>190500</xdr:rowOff>
    </xdr:from>
    <xdr:to>
      <xdr:col>5</xdr:col>
      <xdr:colOff>104775</xdr:colOff>
      <xdr:row>22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22</xdr:row>
      <xdr:rowOff>190500</xdr:rowOff>
    </xdr:from>
    <xdr:to>
      <xdr:col>11</xdr:col>
      <xdr:colOff>104775</xdr:colOff>
      <xdr:row>22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22</xdr:row>
      <xdr:rowOff>190500</xdr:rowOff>
    </xdr:from>
    <xdr:to>
      <xdr:col>9</xdr:col>
      <xdr:colOff>104775</xdr:colOff>
      <xdr:row>22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zoomScaleNormal="100" zoomScaleSheetLayoutView="80" workbookViewId="0">
      <selection activeCell="P51" sqref="P51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76"/>
      <c r="B1" s="280"/>
      <c r="C1" s="280"/>
      <c r="D1" s="280"/>
      <c r="E1" s="280"/>
      <c r="F1" s="280"/>
      <c r="G1" s="280"/>
      <c r="H1" s="280"/>
      <c r="I1" s="280"/>
      <c r="J1" s="280"/>
      <c r="L1" s="184"/>
      <c r="M1" s="183"/>
    </row>
    <row r="2" spans="1:13" ht="30.75" customHeight="1" x14ac:dyDescent="0.2">
      <c r="A2" s="276"/>
      <c r="B2" s="281" t="s">
        <v>132</v>
      </c>
      <c r="C2" s="281"/>
      <c r="D2" s="281"/>
      <c r="E2" s="281"/>
      <c r="F2" s="281"/>
      <c r="G2" s="281"/>
      <c r="H2" s="281"/>
      <c r="I2" s="281"/>
      <c r="J2" s="281"/>
      <c r="L2" s="185" t="s">
        <v>133</v>
      </c>
      <c r="M2" s="69"/>
    </row>
    <row r="3" spans="1:13" ht="24" customHeight="1" x14ac:dyDescent="0.2">
      <c r="A3" s="276"/>
      <c r="B3" s="277" t="s">
        <v>13</v>
      </c>
      <c r="C3" s="278"/>
      <c r="D3" s="278"/>
      <c r="E3" s="278"/>
      <c r="F3" s="278"/>
      <c r="G3" s="278"/>
      <c r="H3" s="278"/>
      <c r="I3" s="278"/>
      <c r="J3" s="279"/>
      <c r="L3" s="182"/>
    </row>
    <row r="4" spans="1:13" ht="14.25" customHeight="1" x14ac:dyDescent="0.2">
      <c r="A4" s="276"/>
      <c r="B4" s="282" t="s">
        <v>19</v>
      </c>
      <c r="C4" s="284"/>
      <c r="D4" s="285" t="s">
        <v>127</v>
      </c>
      <c r="E4" s="286"/>
      <c r="F4" s="287"/>
      <c r="G4" s="288" t="s">
        <v>71</v>
      </c>
      <c r="H4" s="285" t="s">
        <v>128</v>
      </c>
      <c r="I4" s="286"/>
      <c r="J4" s="287"/>
      <c r="L4" s="182"/>
    </row>
    <row r="5" spans="1:13" ht="16.5" customHeight="1" x14ac:dyDescent="0.2">
      <c r="A5" s="276"/>
      <c r="B5" s="282"/>
      <c r="C5" s="284"/>
      <c r="D5" s="291"/>
      <c r="E5" s="291"/>
      <c r="F5" s="291"/>
      <c r="G5" s="288"/>
      <c r="H5" s="292"/>
      <c r="I5" s="292"/>
      <c r="J5" s="292"/>
      <c r="L5" s="182"/>
    </row>
    <row r="6" spans="1:13" ht="21" customHeight="1" x14ac:dyDescent="0.2">
      <c r="A6" s="276"/>
      <c r="B6" s="283"/>
      <c r="C6" s="284"/>
      <c r="D6" s="289"/>
      <c r="E6" s="289"/>
      <c r="F6" s="289"/>
      <c r="G6" s="288"/>
      <c r="H6" s="290"/>
      <c r="I6" s="290"/>
      <c r="J6" s="290"/>
      <c r="L6" s="182"/>
    </row>
    <row r="8" spans="1:13" ht="20.25" x14ac:dyDescent="0.3">
      <c r="A8" s="47" t="s">
        <v>126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78</v>
      </c>
      <c r="G9" s="2"/>
      <c r="H9" s="2" t="s">
        <v>79</v>
      </c>
      <c r="I9" s="2"/>
      <c r="J9" s="2" t="s">
        <v>72</v>
      </c>
      <c r="K9" s="3"/>
      <c r="L9" s="2" t="s">
        <v>73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1">
        <v>32930</v>
      </c>
      <c r="C12" s="192"/>
      <c r="D12" s="191"/>
      <c r="E12" s="192"/>
      <c r="F12" s="191"/>
      <c r="G12" s="192"/>
      <c r="H12" s="191"/>
      <c r="I12" s="192"/>
      <c r="J12" s="193">
        <f>H12+D12+B12+F12</f>
        <v>32930</v>
      </c>
      <c r="K12" s="194"/>
      <c r="L12" s="191">
        <v>570.86</v>
      </c>
    </row>
    <row r="13" spans="1:13" ht="20.100000000000001" customHeight="1" x14ac:dyDescent="0.25">
      <c r="A13" s="85" t="s">
        <v>22</v>
      </c>
      <c r="B13" s="191"/>
      <c r="C13" s="192"/>
      <c r="D13" s="191"/>
      <c r="E13" s="192"/>
      <c r="F13" s="191"/>
      <c r="G13" s="192"/>
      <c r="H13" s="191"/>
      <c r="I13" s="192"/>
      <c r="J13" s="193">
        <f t="shared" ref="J13:J21" si="0">H13+D13+B13+F13</f>
        <v>0</v>
      </c>
      <c r="K13" s="194"/>
      <c r="L13" s="191">
        <v>0</v>
      </c>
    </row>
    <row r="14" spans="1:13" ht="20.100000000000001" customHeight="1" x14ac:dyDescent="0.25">
      <c r="A14" s="85" t="s">
        <v>23</v>
      </c>
      <c r="B14" s="191"/>
      <c r="C14" s="192"/>
      <c r="D14" s="191"/>
      <c r="E14" s="192"/>
      <c r="F14" s="191"/>
      <c r="G14" s="192"/>
      <c r="H14" s="191"/>
      <c r="I14" s="192"/>
      <c r="J14" s="193">
        <f t="shared" si="0"/>
        <v>0</v>
      </c>
      <c r="K14" s="194"/>
      <c r="L14" s="191">
        <v>0</v>
      </c>
    </row>
    <row r="15" spans="1:13" ht="20.100000000000001" customHeight="1" x14ac:dyDescent="0.25">
      <c r="A15" s="85" t="s">
        <v>24</v>
      </c>
      <c r="B15" s="191"/>
      <c r="C15" s="192"/>
      <c r="D15" s="191"/>
      <c r="E15" s="192"/>
      <c r="F15" s="191"/>
      <c r="G15" s="192"/>
      <c r="H15" s="191"/>
      <c r="I15" s="192"/>
      <c r="J15" s="193">
        <f t="shared" si="0"/>
        <v>0</v>
      </c>
      <c r="K15" s="194"/>
      <c r="L15" s="191">
        <v>0</v>
      </c>
    </row>
    <row r="16" spans="1:13" ht="20.100000000000001" customHeight="1" x14ac:dyDescent="0.25">
      <c r="A16" s="85" t="s">
        <v>25</v>
      </c>
      <c r="B16" s="191"/>
      <c r="C16" s="192"/>
      <c r="D16" s="191"/>
      <c r="E16" s="192"/>
      <c r="F16" s="191"/>
      <c r="G16" s="192"/>
      <c r="H16" s="191"/>
      <c r="I16" s="192"/>
      <c r="J16" s="193">
        <f t="shared" si="0"/>
        <v>0</v>
      </c>
      <c r="K16" s="194"/>
      <c r="L16" s="191">
        <v>0</v>
      </c>
    </row>
    <row r="17" spans="1:12" ht="29.25" x14ac:dyDescent="0.25">
      <c r="A17" s="85" t="s">
        <v>26</v>
      </c>
      <c r="B17" s="191"/>
      <c r="C17" s="192"/>
      <c r="D17" s="191"/>
      <c r="E17" s="192"/>
      <c r="F17" s="191"/>
      <c r="G17" s="192"/>
      <c r="H17" s="191"/>
      <c r="I17" s="192"/>
      <c r="J17" s="193">
        <f t="shared" si="0"/>
        <v>0</v>
      </c>
      <c r="K17" s="194"/>
      <c r="L17" s="191">
        <v>0</v>
      </c>
    </row>
    <row r="18" spans="1:12" ht="20.100000000000001" customHeight="1" x14ac:dyDescent="0.25">
      <c r="A18" s="85" t="s">
        <v>68</v>
      </c>
      <c r="B18" s="191"/>
      <c r="C18" s="192"/>
      <c r="D18" s="191"/>
      <c r="E18" s="192"/>
      <c r="F18" s="191"/>
      <c r="G18" s="192"/>
      <c r="H18" s="191"/>
      <c r="I18" s="192"/>
      <c r="J18" s="193">
        <f t="shared" si="0"/>
        <v>0</v>
      </c>
      <c r="K18" s="194"/>
      <c r="L18" s="191">
        <v>0</v>
      </c>
    </row>
    <row r="19" spans="1:12" ht="29.25" x14ac:dyDescent="0.25">
      <c r="A19" s="85" t="s">
        <v>69</v>
      </c>
      <c r="B19" s="191"/>
      <c r="C19" s="192"/>
      <c r="D19" s="191"/>
      <c r="E19" s="192"/>
      <c r="F19" s="191"/>
      <c r="G19" s="192"/>
      <c r="H19" s="191"/>
      <c r="I19" s="192"/>
      <c r="J19" s="193">
        <f t="shared" si="0"/>
        <v>0</v>
      </c>
      <c r="K19" s="194"/>
      <c r="L19" s="191">
        <v>0</v>
      </c>
    </row>
    <row r="20" spans="1:12" ht="20.100000000000001" customHeight="1" x14ac:dyDescent="0.25">
      <c r="A20" s="85"/>
      <c r="B20" s="191"/>
      <c r="C20" s="192"/>
      <c r="D20" s="191"/>
      <c r="E20" s="192"/>
      <c r="F20" s="191"/>
      <c r="G20" s="192"/>
      <c r="H20" s="191"/>
      <c r="I20" s="192"/>
      <c r="J20" s="193">
        <f t="shared" si="0"/>
        <v>0</v>
      </c>
      <c r="K20" s="194"/>
      <c r="L20" s="191">
        <v>0</v>
      </c>
    </row>
    <row r="21" spans="1:12" ht="17.25" customHeight="1" thickBot="1" x14ac:dyDescent="0.3">
      <c r="A21" s="9" t="s">
        <v>84</v>
      </c>
      <c r="B21" s="195">
        <f>SUM(B12:B20)</f>
        <v>32930</v>
      </c>
      <c r="C21" s="196"/>
      <c r="D21" s="195">
        <f>SUM(D12:D20)</f>
        <v>0</v>
      </c>
      <c r="E21" s="192"/>
      <c r="F21" s="195">
        <f>SUM(F12:F20)</f>
        <v>0</v>
      </c>
      <c r="G21" s="192"/>
      <c r="H21" s="195">
        <f>SUM(H12:H20)</f>
        <v>0</v>
      </c>
      <c r="I21" s="192"/>
      <c r="J21" s="197">
        <f t="shared" si="0"/>
        <v>32930</v>
      </c>
      <c r="K21" s="194"/>
      <c r="L21" s="195">
        <v>570.86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 t="s">
        <v>141</v>
      </c>
    </row>
    <row r="23" spans="1:12" ht="30" x14ac:dyDescent="0.25">
      <c r="A23" s="67" t="s">
        <v>66</v>
      </c>
      <c r="B23" s="198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1"/>
      <c r="C24" s="192"/>
      <c r="D24" s="191"/>
      <c r="E24" s="192"/>
      <c r="F24" s="191"/>
      <c r="G24" s="192"/>
      <c r="H24" s="191"/>
      <c r="I24" s="192"/>
      <c r="J24" s="193">
        <f>H24+D24+B24+F24</f>
        <v>0</v>
      </c>
      <c r="K24" s="194"/>
      <c r="L24" s="191">
        <v>0</v>
      </c>
    </row>
    <row r="25" spans="1:12" ht="20.100000000000001" customHeight="1" x14ac:dyDescent="0.25">
      <c r="A25" s="85" t="s">
        <v>28</v>
      </c>
      <c r="B25" s="191"/>
      <c r="C25" s="192"/>
      <c r="D25" s="191"/>
      <c r="E25" s="192"/>
      <c r="F25" s="191"/>
      <c r="G25" s="192"/>
      <c r="H25" s="191"/>
      <c r="I25" s="192"/>
      <c r="J25" s="193">
        <f>H25+D25+B25+F25</f>
        <v>0</v>
      </c>
      <c r="K25" s="194"/>
      <c r="L25" s="191">
        <v>0</v>
      </c>
    </row>
    <row r="26" spans="1:12" ht="17.25" customHeight="1" thickBot="1" x14ac:dyDescent="0.3">
      <c r="A26" s="9" t="s">
        <v>85</v>
      </c>
      <c r="B26" s="195">
        <f>SUM(B24:B25)</f>
        <v>0</v>
      </c>
      <c r="C26" s="196"/>
      <c r="D26" s="195">
        <f>SUM(D24:D25)</f>
        <v>0</v>
      </c>
      <c r="E26" s="192"/>
      <c r="F26" s="195">
        <f>SUM(F24:F25)</f>
        <v>0</v>
      </c>
      <c r="G26" s="192"/>
      <c r="H26" s="195">
        <f>SUM(H24:H25)</f>
        <v>0</v>
      </c>
      <c r="I26" s="192"/>
      <c r="J26" s="195">
        <f>SUM(J24:J25)</f>
        <v>0</v>
      </c>
      <c r="K26" s="194"/>
      <c r="L26" s="195">
        <v>0</v>
      </c>
    </row>
    <row r="27" spans="1:12" ht="8.25" customHeight="1" thickTop="1" x14ac:dyDescent="0.25">
      <c r="A27" s="25"/>
      <c r="B27" s="199"/>
      <c r="C27" s="200"/>
      <c r="D27" s="199"/>
      <c r="E27" s="200"/>
      <c r="F27" s="199"/>
      <c r="G27" s="200"/>
      <c r="H27" s="199"/>
      <c r="I27" s="201"/>
      <c r="J27" s="176" t="str">
        <f>IF(B26+D26+F26+H26-J26=0," ","error")</f>
        <v xml:space="preserve"> </v>
      </c>
      <c r="K27" s="194"/>
      <c r="L27" s="176" t="s">
        <v>141</v>
      </c>
    </row>
    <row r="28" spans="1:12" ht="20.100000000000001" customHeight="1" thickBot="1" x14ac:dyDescent="0.3">
      <c r="A28" s="9" t="s">
        <v>11</v>
      </c>
      <c r="B28" s="202">
        <f>B26+B21</f>
        <v>32930</v>
      </c>
      <c r="C28" s="201"/>
      <c r="D28" s="202">
        <f>D26+D21</f>
        <v>0</v>
      </c>
      <c r="E28" s="201"/>
      <c r="F28" s="202">
        <f>F26+F21</f>
        <v>0</v>
      </c>
      <c r="G28" s="201"/>
      <c r="H28" s="202">
        <f>H26+H21</f>
        <v>0</v>
      </c>
      <c r="I28" s="201"/>
      <c r="J28" s="202">
        <f>J26+J21</f>
        <v>32930</v>
      </c>
      <c r="K28" s="194"/>
      <c r="L28" s="202">
        <v>570.86</v>
      </c>
    </row>
    <row r="29" spans="1:12" ht="16.5" customHeight="1" thickTop="1" x14ac:dyDescent="0.2">
      <c r="B29" s="203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 t="s">
        <v>141</v>
      </c>
    </row>
    <row r="30" spans="1:12" ht="18" customHeight="1" x14ac:dyDescent="0.2">
      <c r="A30" s="27" t="s">
        <v>8</v>
      </c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5"/>
    </row>
    <row r="31" spans="1:12" ht="20.100000000000001" customHeight="1" x14ac:dyDescent="0.25">
      <c r="A31" s="86" t="s">
        <v>29</v>
      </c>
      <c r="B31" s="191"/>
      <c r="C31" s="199"/>
      <c r="D31" s="191"/>
      <c r="E31" s="192"/>
      <c r="F31" s="191"/>
      <c r="G31" s="192"/>
      <c r="H31" s="191"/>
      <c r="I31" s="192"/>
      <c r="J31" s="193">
        <f>H31+D31+B31+F31</f>
        <v>0</v>
      </c>
      <c r="K31" s="176"/>
      <c r="L31" s="191">
        <v>0</v>
      </c>
    </row>
    <row r="32" spans="1:12" ht="20.100000000000001" customHeight="1" x14ac:dyDescent="0.25">
      <c r="A32" s="86" t="s">
        <v>117</v>
      </c>
      <c r="B32" s="191"/>
      <c r="C32" s="199"/>
      <c r="D32" s="191"/>
      <c r="E32" s="192"/>
      <c r="F32" s="191"/>
      <c r="G32" s="192"/>
      <c r="H32" s="191"/>
      <c r="I32" s="192"/>
      <c r="J32" s="193">
        <f t="shared" ref="J32:J41" si="1">H32+D32+B32+F32</f>
        <v>0</v>
      </c>
      <c r="K32" s="176"/>
      <c r="L32" s="191">
        <v>0</v>
      </c>
    </row>
    <row r="33" spans="1:12" ht="20.100000000000001" customHeight="1" x14ac:dyDescent="0.25">
      <c r="A33" s="86" t="s">
        <v>30</v>
      </c>
      <c r="B33" s="191"/>
      <c r="C33" s="199"/>
      <c r="D33" s="191"/>
      <c r="E33" s="192"/>
      <c r="F33" s="191"/>
      <c r="G33" s="192"/>
      <c r="H33" s="191"/>
      <c r="I33" s="192"/>
      <c r="J33" s="193">
        <f t="shared" si="1"/>
        <v>0</v>
      </c>
      <c r="K33" s="176"/>
      <c r="L33" s="191">
        <v>0</v>
      </c>
    </row>
    <row r="34" spans="1:12" ht="28.5" x14ac:dyDescent="0.25">
      <c r="A34" s="86" t="s">
        <v>31</v>
      </c>
      <c r="B34" s="191">
        <v>4738</v>
      </c>
      <c r="C34" s="199"/>
      <c r="D34" s="191"/>
      <c r="E34" s="192"/>
      <c r="F34" s="191"/>
      <c r="G34" s="192"/>
      <c r="H34" s="191"/>
      <c r="I34" s="192"/>
      <c r="J34" s="193">
        <f t="shared" si="1"/>
        <v>4738</v>
      </c>
      <c r="K34" s="176"/>
      <c r="L34" s="191">
        <v>1083.3499999999999</v>
      </c>
    </row>
    <row r="35" spans="1:12" ht="20.100000000000001" customHeight="1" x14ac:dyDescent="0.25">
      <c r="A35" s="86" t="s">
        <v>32</v>
      </c>
      <c r="B35" s="191"/>
      <c r="C35" s="199"/>
      <c r="D35" s="191"/>
      <c r="E35" s="192"/>
      <c r="F35" s="191"/>
      <c r="G35" s="192"/>
      <c r="H35" s="191"/>
      <c r="I35" s="192"/>
      <c r="J35" s="193">
        <f t="shared" si="1"/>
        <v>0</v>
      </c>
      <c r="K35" s="176"/>
      <c r="L35" s="191">
        <v>0</v>
      </c>
    </row>
    <row r="36" spans="1:12" ht="20.100000000000001" customHeight="1" x14ac:dyDescent="0.25">
      <c r="A36" s="86" t="s">
        <v>33</v>
      </c>
      <c r="B36" s="191"/>
      <c r="C36" s="199"/>
      <c r="D36" s="191"/>
      <c r="E36" s="192"/>
      <c r="F36" s="191"/>
      <c r="G36" s="192"/>
      <c r="H36" s="191"/>
      <c r="I36" s="192"/>
      <c r="J36" s="193">
        <f t="shared" si="1"/>
        <v>0</v>
      </c>
      <c r="K36" s="176"/>
      <c r="L36" s="191">
        <v>0</v>
      </c>
    </row>
    <row r="37" spans="1:12" ht="20.100000000000001" customHeight="1" x14ac:dyDescent="0.25">
      <c r="A37" s="87" t="s">
        <v>34</v>
      </c>
      <c r="B37" s="191"/>
      <c r="C37" s="199"/>
      <c r="D37" s="191"/>
      <c r="E37" s="192"/>
      <c r="F37" s="191"/>
      <c r="G37" s="192"/>
      <c r="H37" s="191"/>
      <c r="I37" s="192"/>
      <c r="J37" s="193">
        <f t="shared" si="1"/>
        <v>0</v>
      </c>
      <c r="K37" s="176"/>
      <c r="L37" s="191">
        <v>0</v>
      </c>
    </row>
    <row r="38" spans="1:12" ht="20.100000000000001" customHeight="1" x14ac:dyDescent="0.25">
      <c r="A38" s="87" t="s">
        <v>35</v>
      </c>
      <c r="B38" s="191"/>
      <c r="C38" s="199"/>
      <c r="D38" s="191"/>
      <c r="E38" s="192"/>
      <c r="F38" s="191"/>
      <c r="G38" s="192"/>
      <c r="H38" s="191"/>
      <c r="I38" s="192"/>
      <c r="J38" s="193">
        <f t="shared" si="1"/>
        <v>0</v>
      </c>
      <c r="K38" s="176"/>
      <c r="L38" s="191">
        <v>0</v>
      </c>
    </row>
    <row r="39" spans="1:12" ht="20.100000000000001" customHeight="1" x14ac:dyDescent="0.25">
      <c r="A39" s="87" t="s">
        <v>36</v>
      </c>
      <c r="B39" s="191"/>
      <c r="C39" s="199"/>
      <c r="D39" s="191"/>
      <c r="E39" s="192"/>
      <c r="F39" s="191"/>
      <c r="G39" s="192"/>
      <c r="H39" s="191"/>
      <c r="I39" s="192"/>
      <c r="J39" s="193">
        <f t="shared" si="1"/>
        <v>0</v>
      </c>
      <c r="K39" s="176"/>
      <c r="L39" s="191">
        <v>0</v>
      </c>
    </row>
    <row r="40" spans="1:12" ht="20.100000000000001" customHeight="1" x14ac:dyDescent="0.25">
      <c r="A40" s="87" t="s">
        <v>125</v>
      </c>
      <c r="B40" s="191"/>
      <c r="C40" s="199"/>
      <c r="D40" s="191"/>
      <c r="E40" s="192"/>
      <c r="F40" s="191"/>
      <c r="G40" s="192"/>
      <c r="H40" s="191"/>
      <c r="I40" s="192"/>
      <c r="J40" s="193">
        <f t="shared" si="1"/>
        <v>0</v>
      </c>
      <c r="K40" s="176"/>
      <c r="L40" s="191">
        <v>89.52000000000001</v>
      </c>
    </row>
    <row r="41" spans="1:12" ht="20.100000000000001" customHeight="1" thickBot="1" x14ac:dyDescent="0.3">
      <c r="A41" s="86"/>
      <c r="B41" s="206"/>
      <c r="C41" s="199"/>
      <c r="D41" s="206"/>
      <c r="E41" s="192"/>
      <c r="F41" s="206"/>
      <c r="G41" s="192"/>
      <c r="H41" s="206"/>
      <c r="I41" s="192"/>
      <c r="J41" s="193">
        <f t="shared" si="1"/>
        <v>0</v>
      </c>
      <c r="K41" s="176"/>
      <c r="L41" s="206">
        <v>0</v>
      </c>
    </row>
    <row r="42" spans="1:12" ht="20.100000000000001" customHeight="1" thickTop="1" thickBot="1" x14ac:dyDescent="0.3">
      <c r="A42" s="13" t="s">
        <v>86</v>
      </c>
      <c r="B42" s="195">
        <f>SUM(B31:B41)</f>
        <v>4738</v>
      </c>
      <c r="C42" s="207"/>
      <c r="D42" s="195">
        <f>SUM(D31:D41)</f>
        <v>0</v>
      </c>
      <c r="E42" s="192"/>
      <c r="F42" s="195">
        <f>SUM(F31:F41)</f>
        <v>0</v>
      </c>
      <c r="G42" s="192"/>
      <c r="H42" s="195">
        <f>SUM(H31:H41)</f>
        <v>0</v>
      </c>
      <c r="I42" s="192"/>
      <c r="J42" s="195">
        <f>SUM(J31:J41)</f>
        <v>4738</v>
      </c>
      <c r="K42" s="176"/>
      <c r="L42" s="195">
        <v>1172.8699999999999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 t="s">
        <v>141</v>
      </c>
    </row>
    <row r="44" spans="1:12" ht="30" x14ac:dyDescent="0.25">
      <c r="A44" s="67" t="s">
        <v>67</v>
      </c>
      <c r="B44" s="198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37</v>
      </c>
      <c r="B45" s="191"/>
      <c r="C45" s="199"/>
      <c r="D45" s="191"/>
      <c r="E45" s="192"/>
      <c r="F45" s="191"/>
      <c r="G45" s="192"/>
      <c r="H45" s="191"/>
      <c r="I45" s="192"/>
      <c r="J45" s="193">
        <f>H45+D45+F45+B45</f>
        <v>0</v>
      </c>
      <c r="K45" s="176"/>
      <c r="L45" s="191">
        <v>0</v>
      </c>
    </row>
    <row r="46" spans="1:12" ht="20.100000000000001" customHeight="1" thickBot="1" x14ac:dyDescent="0.3">
      <c r="A46" s="86" t="s">
        <v>38</v>
      </c>
      <c r="B46" s="206"/>
      <c r="C46" s="199"/>
      <c r="D46" s="206"/>
      <c r="E46" s="192"/>
      <c r="F46" s="206"/>
      <c r="G46" s="192"/>
      <c r="H46" s="206"/>
      <c r="I46" s="192"/>
      <c r="J46" s="193">
        <f>H46+D46+F46+B46</f>
        <v>0</v>
      </c>
      <c r="K46" s="176"/>
      <c r="L46" s="206">
        <v>0</v>
      </c>
    </row>
    <row r="47" spans="1:12" ht="20.100000000000001" customHeight="1" thickTop="1" thickBot="1" x14ac:dyDescent="0.3">
      <c r="A47" s="13" t="s">
        <v>87</v>
      </c>
      <c r="B47" s="195">
        <f>SUM(B45:B46)</f>
        <v>0</v>
      </c>
      <c r="C47" s="207"/>
      <c r="D47" s="195">
        <f>SUM(D45:D46)</f>
        <v>0</v>
      </c>
      <c r="E47" s="192"/>
      <c r="F47" s="195">
        <f>SUM(F45:F46)</f>
        <v>0</v>
      </c>
      <c r="G47" s="192"/>
      <c r="H47" s="195">
        <f>SUM(H45:H46)</f>
        <v>0</v>
      </c>
      <c r="I47" s="192"/>
      <c r="J47" s="195">
        <f>SUM(J45:J46)</f>
        <v>0</v>
      </c>
      <c r="K47" s="176"/>
      <c r="L47" s="195"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 t="s">
        <v>141</v>
      </c>
    </row>
    <row r="49" spans="1:16" s="15" customFormat="1" ht="20.100000000000001" customHeight="1" thickTop="1" thickBot="1" x14ac:dyDescent="0.3">
      <c r="A49" s="39" t="s">
        <v>12</v>
      </c>
      <c r="B49" s="208">
        <f>+B47+B42</f>
        <v>4738</v>
      </c>
      <c r="C49" s="194"/>
      <c r="D49" s="208">
        <f>+D47+D42</f>
        <v>0</v>
      </c>
      <c r="E49" s="194"/>
      <c r="F49" s="208">
        <f>+F47+F42</f>
        <v>0</v>
      </c>
      <c r="G49" s="194"/>
      <c r="H49" s="208">
        <f>+H47+H42</f>
        <v>0</v>
      </c>
      <c r="I49" s="194"/>
      <c r="J49" s="208">
        <f>+J47+J42</f>
        <v>4738</v>
      </c>
      <c r="K49" s="194"/>
      <c r="L49" s="208">
        <v>1172.8699999999999</v>
      </c>
    </row>
    <row r="50" spans="1:16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 t="s">
        <v>141</v>
      </c>
    </row>
    <row r="51" spans="1:16" ht="20.100000000000001" customHeight="1" thickTop="1" thickBot="1" x14ac:dyDescent="0.3">
      <c r="A51" s="40" t="s">
        <v>108</v>
      </c>
      <c r="B51" s="143">
        <f>+B28-B49</f>
        <v>28192</v>
      </c>
      <c r="C51" s="88"/>
      <c r="D51" s="143">
        <f>+D28-D49</f>
        <v>0</v>
      </c>
      <c r="E51" s="88"/>
      <c r="F51" s="143">
        <f>+F28-F49</f>
        <v>0</v>
      </c>
      <c r="G51" s="88"/>
      <c r="H51" s="143">
        <f>+H28-H49</f>
        <v>0</v>
      </c>
      <c r="I51" s="88"/>
      <c r="J51" s="144">
        <f>IF((B51+D51+F51+H51)=(+J28-J49),H51+F51+D51+B51,"Cross Add Error")</f>
        <v>28192</v>
      </c>
      <c r="K51" s="133"/>
      <c r="L51" s="143">
        <v>-602.00999999999988</v>
      </c>
      <c r="M51" s="89"/>
      <c r="P51" s="230"/>
    </row>
    <row r="52" spans="1:16" ht="14.25" customHeight="1" thickBot="1" x14ac:dyDescent="0.3">
      <c r="A52" s="40"/>
      <c r="B52" s="216"/>
      <c r="C52" s="88"/>
      <c r="D52" s="216"/>
      <c r="E52" s="88"/>
      <c r="F52" s="216"/>
      <c r="G52" s="88"/>
      <c r="H52" s="216"/>
      <c r="I52" s="88"/>
      <c r="J52" s="216"/>
      <c r="K52" s="133"/>
      <c r="L52" s="216"/>
      <c r="M52" s="89"/>
    </row>
    <row r="53" spans="1:16" ht="19.5" customHeight="1" thickTop="1" thickBot="1" x14ac:dyDescent="0.3">
      <c r="A53" s="97" t="s">
        <v>123</v>
      </c>
      <c r="B53" s="155"/>
      <c r="C53" s="88"/>
      <c r="D53" s="155"/>
      <c r="E53" s="88"/>
      <c r="F53" s="155"/>
      <c r="G53" s="88"/>
      <c r="H53" s="155"/>
      <c r="I53" s="88"/>
      <c r="J53" s="142">
        <f>IF(H53+F53+D53+B53=0,0,"Transfer error")</f>
        <v>0</v>
      </c>
      <c r="K53" s="133"/>
      <c r="L53" s="155">
        <v>0</v>
      </c>
    </row>
    <row r="54" spans="1:16" ht="14.25" customHeight="1" thickTop="1" thickBot="1" x14ac:dyDescent="0.3">
      <c r="A54" s="11"/>
      <c r="B54" s="215"/>
      <c r="C54" s="88"/>
      <c r="D54" s="215"/>
      <c r="E54" s="88"/>
      <c r="F54" s="141"/>
      <c r="G54" s="88"/>
      <c r="H54" s="215"/>
      <c r="I54" s="88"/>
      <c r="J54" s="217"/>
      <c r="K54" s="133"/>
      <c r="L54" s="215"/>
    </row>
    <row r="55" spans="1:16" ht="29.25" customHeight="1" thickTop="1" thickBot="1" x14ac:dyDescent="0.3">
      <c r="A55" s="13" t="s">
        <v>42</v>
      </c>
      <c r="B55" s="140">
        <f>+B51+B53</f>
        <v>28192</v>
      </c>
      <c r="C55" s="88"/>
      <c r="D55" s="140">
        <f>+D51+D53</f>
        <v>0</v>
      </c>
      <c r="E55" s="88"/>
      <c r="F55" s="140">
        <f>+F51+F53</f>
        <v>0</v>
      </c>
      <c r="G55" s="88"/>
      <c r="H55" s="140">
        <f>+H51+H53</f>
        <v>0</v>
      </c>
      <c r="I55" s="88"/>
      <c r="J55" s="140">
        <f>+J51+J53</f>
        <v>28192</v>
      </c>
      <c r="K55" s="133"/>
      <c r="L55" s="140">
        <v>-602.00999999999988</v>
      </c>
    </row>
    <row r="56" spans="1:16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6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0" activePane="bottomLeft" state="frozen"/>
      <selection sqref="A1:A6"/>
      <selection pane="bottomLeft" activeCell="H52" sqref="H52:N52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31" t="str">
        <f>'R&amp;P Accounts'!B2</f>
        <v>SCOTTISH ADHD COALITION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231" t="str">
        <f>'R&amp;P Accounts'!L2</f>
        <v>SC047320</v>
      </c>
      <c r="O1" s="231"/>
      <c r="P1" s="231"/>
    </row>
    <row r="2" spans="1:16" s="46" customFormat="1" ht="26.25" customHeight="1" x14ac:dyDescent="0.2">
      <c r="A2" s="80" t="s">
        <v>122</v>
      </c>
      <c r="B2" s="43"/>
      <c r="C2" s="42"/>
      <c r="D2" s="42"/>
      <c r="E2" s="42"/>
      <c r="F2" s="257"/>
      <c r="G2" s="257"/>
      <c r="H2" s="25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34" t="s">
        <v>5</v>
      </c>
      <c r="C3" s="234"/>
      <c r="D3" s="234"/>
      <c r="E3" s="18"/>
      <c r="F3" s="72" t="s">
        <v>2</v>
      </c>
      <c r="G3" s="15"/>
      <c r="H3" s="72" t="s">
        <v>3</v>
      </c>
      <c r="I3" s="82"/>
      <c r="J3" s="72" t="s">
        <v>78</v>
      </c>
      <c r="K3" s="82"/>
      <c r="L3" s="72" t="s">
        <v>80</v>
      </c>
      <c r="M3" s="82"/>
      <c r="N3" s="72" t="s">
        <v>74</v>
      </c>
      <c r="O3" s="82"/>
      <c r="P3" s="72" t="s">
        <v>75</v>
      </c>
    </row>
    <row r="4" spans="1:16" x14ac:dyDescent="0.2">
      <c r="B4" s="235"/>
      <c r="C4" s="235"/>
      <c r="D4" s="23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52" t="s">
        <v>9</v>
      </c>
      <c r="B5" s="236" t="s">
        <v>40</v>
      </c>
      <c r="C5" s="236"/>
      <c r="D5" s="236"/>
      <c r="E5" s="23"/>
      <c r="F5" s="145">
        <v>520</v>
      </c>
      <c r="G5" s="146"/>
      <c r="H5" s="145">
        <v>0</v>
      </c>
      <c r="I5" s="146"/>
      <c r="J5" s="145"/>
      <c r="K5" s="146"/>
      <c r="L5" s="145"/>
      <c r="M5" s="146"/>
      <c r="N5" s="147">
        <f>F5+H5+J5+L5</f>
        <v>520</v>
      </c>
      <c r="O5" s="146"/>
      <c r="P5" s="145">
        <v>1122</v>
      </c>
    </row>
    <row r="6" spans="1:16" ht="30" customHeight="1" x14ac:dyDescent="0.2">
      <c r="A6" s="253"/>
      <c r="B6" s="236" t="s">
        <v>41</v>
      </c>
      <c r="C6" s="236"/>
      <c r="D6" s="236"/>
      <c r="E6" s="23"/>
      <c r="F6" s="145">
        <f>'R&amp;P Accounts'!B55</f>
        <v>28192</v>
      </c>
      <c r="G6" s="146"/>
      <c r="H6" s="145">
        <f>'R&amp;P Accounts'!D55</f>
        <v>0</v>
      </c>
      <c r="I6" s="146"/>
      <c r="J6" s="145"/>
      <c r="K6" s="146"/>
      <c r="L6" s="145"/>
      <c r="M6" s="146"/>
      <c r="N6" s="147">
        <f>F6+H6+J6+L6</f>
        <v>28192</v>
      </c>
      <c r="O6" s="146"/>
      <c r="P6" s="145">
        <v>-602.00999999999988</v>
      </c>
    </row>
    <row r="7" spans="1:16" ht="26.25" customHeight="1" x14ac:dyDescent="0.2">
      <c r="A7" s="253"/>
      <c r="B7" s="258"/>
      <c r="C7" s="259"/>
      <c r="D7" s="260"/>
      <c r="E7" s="23"/>
      <c r="F7" s="148"/>
      <c r="G7" s="146"/>
      <c r="H7" s="148"/>
      <c r="I7" s="146"/>
      <c r="J7" s="148"/>
      <c r="K7" s="146"/>
      <c r="L7" s="148"/>
      <c r="M7" s="146"/>
      <c r="N7" s="147">
        <f>F7+H7+J7+L7</f>
        <v>0</v>
      </c>
      <c r="O7" s="146"/>
      <c r="P7" s="148">
        <v>0</v>
      </c>
    </row>
    <row r="8" spans="1:16" ht="26.25" customHeight="1" thickBot="1" x14ac:dyDescent="0.25">
      <c r="A8" s="253"/>
      <c r="B8" s="236"/>
      <c r="C8" s="236"/>
      <c r="D8" s="236"/>
      <c r="E8" s="23"/>
      <c r="F8" s="149"/>
      <c r="G8" s="146"/>
      <c r="H8" s="149"/>
      <c r="I8" s="146"/>
      <c r="J8" s="149"/>
      <c r="K8" s="146"/>
      <c r="L8" s="149"/>
      <c r="M8" s="146"/>
      <c r="N8" s="150">
        <f>F8+H8+J8+L8</f>
        <v>0</v>
      </c>
      <c r="O8" s="146"/>
      <c r="P8" s="149">
        <v>0</v>
      </c>
    </row>
    <row r="9" spans="1:16" ht="30" customHeight="1" thickTop="1" thickBot="1" x14ac:dyDescent="0.25">
      <c r="B9" s="255" t="s">
        <v>39</v>
      </c>
      <c r="C9" s="255"/>
      <c r="D9" s="255"/>
      <c r="E9" s="41"/>
      <c r="F9" s="151">
        <f>SUM(F5:F8)</f>
        <v>28712</v>
      </c>
      <c r="G9" s="134"/>
      <c r="H9" s="151">
        <f>SUM(H5:H8)</f>
        <v>0</v>
      </c>
      <c r="I9" s="101"/>
      <c r="J9" s="151">
        <f>SUM(J5:J8)</f>
        <v>0</v>
      </c>
      <c r="K9" s="101"/>
      <c r="L9" s="151">
        <f>SUM(L5:L8)</f>
        <v>0</v>
      </c>
      <c r="M9" s="232"/>
      <c r="N9" s="152">
        <f>F9+H9+J9+L9</f>
        <v>28712</v>
      </c>
      <c r="O9" s="232"/>
      <c r="P9" s="151">
        <v>519.99000000000012</v>
      </c>
    </row>
    <row r="10" spans="1:16" ht="26.25" customHeight="1" thickTop="1" x14ac:dyDescent="0.2">
      <c r="B10" s="256" t="s">
        <v>76</v>
      </c>
      <c r="C10" s="256"/>
      <c r="D10" s="256"/>
      <c r="E10" s="22"/>
      <c r="F10" s="135">
        <f>F6-'R&amp;P Accounts'!B55</f>
        <v>0</v>
      </c>
      <c r="G10" s="101"/>
      <c r="H10" s="135">
        <f>H6-'R&amp;P Accounts'!D55</f>
        <v>0</v>
      </c>
      <c r="I10" s="101"/>
      <c r="J10" s="135">
        <f>J6-'R&amp;P Accounts'!F55</f>
        <v>0</v>
      </c>
      <c r="K10" s="101"/>
      <c r="L10" s="135">
        <f>L6-'R&amp;P Accounts'!H55</f>
        <v>0</v>
      </c>
      <c r="M10" s="232"/>
      <c r="N10" s="135">
        <f>N6-'R&amp;P Accounts'!J55</f>
        <v>0</v>
      </c>
      <c r="O10" s="232"/>
      <c r="P10" s="135">
        <f>P6-'R&amp;P Accounts'!L55</f>
        <v>0</v>
      </c>
    </row>
    <row r="11" spans="1:16" x14ac:dyDescent="0.2">
      <c r="B11" s="248"/>
      <c r="C11" s="248"/>
      <c r="D11" s="248"/>
      <c r="E11" s="19"/>
      <c r="G11" s="233"/>
      <c r="I11" s="233"/>
      <c r="J11" s="12"/>
      <c r="K11" s="12"/>
      <c r="M11" s="233"/>
      <c r="O11" s="233"/>
    </row>
    <row r="12" spans="1:16" ht="30.75" customHeight="1" x14ac:dyDescent="0.25">
      <c r="B12" s="240" t="s">
        <v>20</v>
      </c>
      <c r="C12" s="240"/>
      <c r="D12" s="240"/>
      <c r="E12" s="20"/>
      <c r="G12" s="233"/>
      <c r="H12" s="5"/>
      <c r="I12" s="233"/>
      <c r="J12" s="237" t="s">
        <v>14</v>
      </c>
      <c r="K12" s="237"/>
      <c r="L12" s="237"/>
      <c r="M12" s="233"/>
      <c r="N12" s="5" t="s">
        <v>46</v>
      </c>
      <c r="O12" s="233"/>
      <c r="P12" s="5" t="s">
        <v>10</v>
      </c>
    </row>
    <row r="13" spans="1:16" s="61" customFormat="1" x14ac:dyDescent="0.2">
      <c r="B13" s="241"/>
      <c r="C13" s="241"/>
      <c r="D13" s="24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52" t="s">
        <v>43</v>
      </c>
      <c r="B14" s="242"/>
      <c r="C14" s="242"/>
      <c r="D14" s="242"/>
      <c r="E14" s="24"/>
      <c r="G14" s="233"/>
      <c r="I14" s="12"/>
      <c r="J14" s="261"/>
      <c r="K14" s="262"/>
      <c r="L14" s="263"/>
      <c r="M14" s="18"/>
      <c r="N14" s="136"/>
      <c r="O14" s="101"/>
      <c r="P14" s="136"/>
    </row>
    <row r="15" spans="1:16" ht="20.100000000000001" customHeight="1" x14ac:dyDescent="0.2">
      <c r="A15" s="253"/>
      <c r="B15" s="242"/>
      <c r="C15" s="242"/>
      <c r="D15" s="242"/>
      <c r="E15" s="24"/>
      <c r="G15" s="233"/>
      <c r="H15" s="5"/>
      <c r="I15" s="12"/>
      <c r="J15" s="261"/>
      <c r="K15" s="262"/>
      <c r="L15" s="263"/>
      <c r="M15" s="18"/>
      <c r="N15" s="136"/>
      <c r="O15" s="101"/>
      <c r="P15" s="136"/>
    </row>
    <row r="16" spans="1:16" ht="20.100000000000001" customHeight="1" x14ac:dyDescent="0.2">
      <c r="A16" s="253"/>
      <c r="B16" s="242"/>
      <c r="C16" s="242"/>
      <c r="D16" s="242"/>
      <c r="E16" s="24"/>
      <c r="F16" s="12"/>
      <c r="G16" s="12"/>
      <c r="H16" s="59"/>
      <c r="I16" s="12"/>
      <c r="J16" s="261"/>
      <c r="K16" s="262"/>
      <c r="L16" s="263"/>
      <c r="M16" s="18"/>
      <c r="N16" s="136"/>
      <c r="O16" s="101"/>
      <c r="P16" s="136"/>
    </row>
    <row r="17" spans="1:16" ht="20.100000000000001" customHeight="1" x14ac:dyDescent="0.2">
      <c r="A17" s="253"/>
      <c r="B17" s="242"/>
      <c r="C17" s="242"/>
      <c r="D17" s="242"/>
      <c r="E17" s="24"/>
      <c r="F17" s="12"/>
      <c r="G17" s="12"/>
      <c r="H17" s="59"/>
      <c r="I17" s="12"/>
      <c r="J17" s="261"/>
      <c r="K17" s="262"/>
      <c r="L17" s="263"/>
      <c r="M17" s="18"/>
      <c r="N17" s="136"/>
      <c r="O17" s="101"/>
      <c r="P17" s="136"/>
    </row>
    <row r="18" spans="1:16" ht="20.100000000000001" customHeight="1" thickBot="1" x14ac:dyDescent="0.25">
      <c r="A18" s="253"/>
      <c r="B18" s="242"/>
      <c r="C18" s="242"/>
      <c r="D18" s="242"/>
      <c r="E18" s="24"/>
      <c r="F18" s="12"/>
      <c r="G18" s="12"/>
      <c r="H18" s="59"/>
      <c r="I18" s="12"/>
      <c r="J18" s="261"/>
      <c r="K18" s="262"/>
      <c r="L18" s="263"/>
      <c r="M18" s="18"/>
      <c r="N18" s="137"/>
      <c r="O18" s="101"/>
      <c r="P18" s="137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82</v>
      </c>
      <c r="M19" s="18"/>
      <c r="N19" s="138">
        <f>SUM(N14:N18)</f>
        <v>0</v>
      </c>
      <c r="O19" s="101"/>
      <c r="P19" s="138">
        <f>SUM(P14:P18)</f>
        <v>0</v>
      </c>
    </row>
    <row r="20" spans="1:16" x14ac:dyDescent="0.2">
      <c r="B20" s="254"/>
      <c r="C20" s="254"/>
      <c r="D20" s="254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40" t="s">
        <v>20</v>
      </c>
      <c r="C21" s="240"/>
      <c r="D21" s="240"/>
      <c r="E21" s="21"/>
      <c r="G21" s="12"/>
      <c r="H21" s="237" t="s">
        <v>14</v>
      </c>
      <c r="I21" s="237"/>
      <c r="J21" s="237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">
      <c r="B22" s="241"/>
      <c r="C22" s="241"/>
      <c r="D22" s="24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52" t="s">
        <v>44</v>
      </c>
      <c r="B23" s="242"/>
      <c r="C23" s="242"/>
      <c r="D23" s="242"/>
      <c r="E23" s="24"/>
      <c r="G23" s="12"/>
      <c r="H23" s="249"/>
      <c r="I23" s="250"/>
      <c r="J23" s="251"/>
      <c r="K23" s="18"/>
      <c r="L23" s="136"/>
      <c r="M23" s="101"/>
      <c r="N23" s="136"/>
      <c r="O23" s="101"/>
      <c r="P23" s="136"/>
    </row>
    <row r="24" spans="1:16" ht="20.100000000000001" customHeight="1" x14ac:dyDescent="0.2">
      <c r="A24" s="253"/>
      <c r="B24" s="242"/>
      <c r="C24" s="242"/>
      <c r="D24" s="242"/>
      <c r="E24" s="24"/>
      <c r="G24" s="12"/>
      <c r="H24" s="249"/>
      <c r="I24" s="250"/>
      <c r="J24" s="251"/>
      <c r="K24" s="18"/>
      <c r="L24" s="136"/>
      <c r="M24" s="101"/>
      <c r="N24" s="136"/>
      <c r="O24" s="101"/>
      <c r="P24" s="136"/>
    </row>
    <row r="25" spans="1:16" ht="20.100000000000001" customHeight="1" x14ac:dyDescent="0.2">
      <c r="A25" s="253"/>
      <c r="B25" s="242"/>
      <c r="C25" s="242"/>
      <c r="D25" s="242"/>
      <c r="E25" s="24"/>
      <c r="G25" s="12"/>
      <c r="H25" s="249"/>
      <c r="I25" s="250"/>
      <c r="J25" s="251"/>
      <c r="K25" s="18"/>
      <c r="L25" s="136"/>
      <c r="M25" s="101"/>
      <c r="N25" s="136"/>
      <c r="O25" s="101"/>
      <c r="P25" s="136"/>
    </row>
    <row r="26" spans="1:16" ht="20.100000000000001" customHeight="1" x14ac:dyDescent="0.2">
      <c r="A26" s="253"/>
      <c r="B26" s="242"/>
      <c r="C26" s="242"/>
      <c r="D26" s="242"/>
      <c r="E26" s="24"/>
      <c r="G26" s="12"/>
      <c r="H26" s="249"/>
      <c r="I26" s="250"/>
      <c r="J26" s="251"/>
      <c r="K26" s="18"/>
      <c r="L26" s="136"/>
      <c r="M26" s="101"/>
      <c r="N26" s="136"/>
      <c r="O26" s="101"/>
      <c r="P26" s="136"/>
    </row>
    <row r="27" spans="1:16" ht="20.100000000000001" customHeight="1" x14ac:dyDescent="0.2">
      <c r="A27" s="253"/>
      <c r="B27" s="242"/>
      <c r="C27" s="242"/>
      <c r="D27" s="242"/>
      <c r="E27" s="24"/>
      <c r="G27" s="12"/>
      <c r="H27" s="249"/>
      <c r="I27" s="250"/>
      <c r="J27" s="251"/>
      <c r="K27" s="18"/>
      <c r="L27" s="136"/>
      <c r="M27" s="101"/>
      <c r="N27" s="136"/>
      <c r="O27" s="101"/>
      <c r="P27" s="136"/>
    </row>
    <row r="28" spans="1:16" ht="20.100000000000001" customHeight="1" x14ac:dyDescent="0.2">
      <c r="A28" s="253"/>
      <c r="B28" s="242"/>
      <c r="C28" s="242"/>
      <c r="D28" s="242"/>
      <c r="E28" s="24"/>
      <c r="G28" s="12"/>
      <c r="H28" s="249"/>
      <c r="I28" s="250"/>
      <c r="J28" s="251"/>
      <c r="K28" s="18"/>
      <c r="L28" s="136"/>
      <c r="M28" s="101"/>
      <c r="N28" s="136"/>
      <c r="O28" s="101"/>
      <c r="P28" s="136"/>
    </row>
    <row r="29" spans="1:16" ht="20.100000000000001" customHeight="1" x14ac:dyDescent="0.2">
      <c r="A29" s="253"/>
      <c r="B29" s="242"/>
      <c r="C29" s="242"/>
      <c r="D29" s="242"/>
      <c r="E29" s="24"/>
      <c r="G29" s="12"/>
      <c r="H29" s="249"/>
      <c r="I29" s="250"/>
      <c r="J29" s="251"/>
      <c r="K29" s="18"/>
      <c r="L29" s="136"/>
      <c r="M29" s="101"/>
      <c r="N29" s="136"/>
      <c r="O29" s="101"/>
      <c r="P29" s="136"/>
    </row>
    <row r="30" spans="1:16" ht="20.100000000000001" customHeight="1" x14ac:dyDescent="0.2">
      <c r="A30" s="253"/>
      <c r="B30" s="242"/>
      <c r="C30" s="242"/>
      <c r="D30" s="242"/>
      <c r="E30" s="24"/>
      <c r="G30" s="12"/>
      <c r="H30" s="249"/>
      <c r="I30" s="250"/>
      <c r="J30" s="251"/>
      <c r="K30" s="18"/>
      <c r="L30" s="136"/>
      <c r="M30" s="101"/>
      <c r="N30" s="136"/>
      <c r="O30" s="101"/>
      <c r="P30" s="136"/>
    </row>
    <row r="31" spans="1:16" ht="20.100000000000001" customHeight="1" thickBot="1" x14ac:dyDescent="0.25">
      <c r="A31" s="253"/>
      <c r="B31" s="242"/>
      <c r="C31" s="242"/>
      <c r="D31" s="242"/>
      <c r="E31" s="24"/>
      <c r="G31" s="12"/>
      <c r="H31" s="249"/>
      <c r="I31" s="250"/>
      <c r="J31" s="251"/>
      <c r="K31" s="18"/>
      <c r="L31" s="137"/>
      <c r="M31" s="101"/>
      <c r="N31" s="137"/>
      <c r="O31" s="101"/>
      <c r="P31" s="137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83</v>
      </c>
      <c r="K32" s="12"/>
      <c r="L32" s="138">
        <f>SUM(L23:L31)</f>
        <v>0</v>
      </c>
      <c r="M32" s="101"/>
      <c r="N32" s="138">
        <f>SUM(N23:N31)</f>
        <v>0</v>
      </c>
      <c r="O32" s="101"/>
      <c r="P32" s="138">
        <f>SUM(P23:P31)</f>
        <v>0</v>
      </c>
    </row>
    <row r="33" spans="1:16" ht="10.5" customHeight="1" x14ac:dyDescent="0.2">
      <c r="B33" s="248"/>
      <c r="C33" s="248"/>
      <c r="D33" s="248"/>
      <c r="E33" s="246"/>
      <c r="G33" s="246"/>
      <c r="H33" s="17"/>
      <c r="I33" s="233"/>
      <c r="J33" s="12"/>
      <c r="K33" s="12"/>
      <c r="L33" s="66"/>
      <c r="M33" s="233"/>
      <c r="N33" s="66"/>
      <c r="O33" s="247"/>
      <c r="P33" s="66"/>
    </row>
    <row r="34" spans="1:16" ht="19.5" customHeight="1" x14ac:dyDescent="0.25">
      <c r="B34" s="240" t="s">
        <v>20</v>
      </c>
      <c r="C34" s="240"/>
      <c r="D34" s="240"/>
      <c r="E34" s="246"/>
      <c r="G34" s="246"/>
      <c r="H34" s="17"/>
      <c r="I34" s="233"/>
      <c r="J34" s="237" t="s">
        <v>15</v>
      </c>
      <c r="K34" s="237"/>
      <c r="L34" s="237"/>
      <c r="M34" s="233"/>
      <c r="N34" s="5" t="s">
        <v>56</v>
      </c>
      <c r="O34" s="247"/>
      <c r="P34" s="5" t="s">
        <v>10</v>
      </c>
    </row>
    <row r="35" spans="1:16" s="61" customFormat="1" x14ac:dyDescent="0.2">
      <c r="B35" s="241"/>
      <c r="C35" s="241"/>
      <c r="D35" s="24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52" t="s">
        <v>45</v>
      </c>
      <c r="B36" s="242"/>
      <c r="C36" s="242"/>
      <c r="D36" s="242"/>
      <c r="E36" s="24"/>
      <c r="G36" s="12"/>
      <c r="H36" s="17"/>
      <c r="I36" s="12"/>
      <c r="J36" s="243"/>
      <c r="K36" s="244"/>
      <c r="L36" s="245"/>
      <c r="M36" s="12"/>
      <c r="N36" s="126"/>
      <c r="O36" s="133"/>
      <c r="P36" s="126"/>
    </row>
    <row r="37" spans="1:16" ht="20.100000000000001" customHeight="1" x14ac:dyDescent="0.2">
      <c r="A37" s="253"/>
      <c r="B37" s="242"/>
      <c r="C37" s="242"/>
      <c r="D37" s="242"/>
      <c r="E37" s="24"/>
      <c r="G37" s="12"/>
      <c r="H37" s="17"/>
      <c r="I37" s="12"/>
      <c r="J37" s="243"/>
      <c r="K37" s="244"/>
      <c r="L37" s="245"/>
      <c r="M37" s="12"/>
      <c r="N37" s="126"/>
      <c r="O37" s="133"/>
      <c r="P37" s="126"/>
    </row>
    <row r="38" spans="1:16" ht="20.100000000000001" customHeight="1" x14ac:dyDescent="0.2">
      <c r="A38" s="253"/>
      <c r="B38" s="242"/>
      <c r="C38" s="242"/>
      <c r="D38" s="242"/>
      <c r="E38" s="24"/>
      <c r="G38" s="12"/>
      <c r="H38" s="17"/>
      <c r="I38" s="12"/>
      <c r="J38" s="243"/>
      <c r="K38" s="244"/>
      <c r="L38" s="245"/>
      <c r="M38" s="12"/>
      <c r="N38" s="126"/>
      <c r="O38" s="133"/>
      <c r="P38" s="126"/>
    </row>
    <row r="39" spans="1:16" ht="20.100000000000001" customHeight="1" x14ac:dyDescent="0.2">
      <c r="A39" s="253"/>
      <c r="B39" s="242"/>
      <c r="C39" s="242"/>
      <c r="D39" s="242"/>
      <c r="E39" s="24"/>
      <c r="G39" s="12"/>
      <c r="H39" s="17"/>
      <c r="I39" s="12"/>
      <c r="J39" s="243"/>
      <c r="K39" s="244"/>
      <c r="L39" s="245"/>
      <c r="M39" s="12"/>
      <c r="N39" s="126"/>
      <c r="O39" s="133"/>
      <c r="P39" s="126"/>
    </row>
    <row r="40" spans="1:16" ht="20.100000000000001" customHeight="1" thickBot="1" x14ac:dyDescent="0.25">
      <c r="A40" s="253"/>
      <c r="B40" s="242"/>
      <c r="C40" s="242"/>
      <c r="D40" s="242"/>
      <c r="E40" s="24"/>
      <c r="G40" s="12"/>
      <c r="H40" s="17"/>
      <c r="I40" s="12"/>
      <c r="J40" s="243"/>
      <c r="K40" s="244"/>
      <c r="L40" s="245"/>
      <c r="M40" s="12"/>
      <c r="N40" s="209"/>
      <c r="O40" s="133"/>
      <c r="P40" s="209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83</v>
      </c>
      <c r="M41" s="12"/>
      <c r="N41" s="210">
        <f>SUM(N36:N40)</f>
        <v>0</v>
      </c>
      <c r="O41" s="133"/>
      <c r="P41" s="210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40" t="s">
        <v>20</v>
      </c>
      <c r="C43" s="240"/>
      <c r="D43" s="240"/>
      <c r="E43" s="12"/>
      <c r="G43" s="12"/>
      <c r="H43" s="12"/>
      <c r="I43" s="12"/>
      <c r="J43" s="237" t="s">
        <v>15</v>
      </c>
      <c r="K43" s="237"/>
      <c r="L43" s="237"/>
      <c r="M43" s="12"/>
      <c r="N43" s="17" t="s">
        <v>57</v>
      </c>
      <c r="O43" s="12"/>
      <c r="P43" s="5" t="s">
        <v>10</v>
      </c>
    </row>
    <row r="44" spans="1:16" s="61" customFormat="1" x14ac:dyDescent="0.2">
      <c r="B44" s="241"/>
      <c r="C44" s="241"/>
      <c r="D44" s="24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52" t="s">
        <v>70</v>
      </c>
      <c r="B45" s="242"/>
      <c r="C45" s="242"/>
      <c r="D45" s="242"/>
      <c r="E45" s="24"/>
      <c r="G45" s="12"/>
      <c r="H45" s="12"/>
      <c r="I45" s="12"/>
      <c r="J45" s="243"/>
      <c r="K45" s="244"/>
      <c r="L45" s="245"/>
      <c r="M45" s="12"/>
      <c r="N45" s="102"/>
      <c r="O45" s="101"/>
      <c r="P45" s="102"/>
    </row>
    <row r="46" spans="1:16" ht="20.100000000000001" customHeight="1" x14ac:dyDescent="0.2">
      <c r="A46" s="253"/>
      <c r="B46" s="242"/>
      <c r="C46" s="242"/>
      <c r="D46" s="242"/>
      <c r="E46" s="24"/>
      <c r="G46" s="12"/>
      <c r="H46" s="12"/>
      <c r="I46" s="12"/>
      <c r="J46" s="243"/>
      <c r="K46" s="244"/>
      <c r="L46" s="245"/>
      <c r="M46" s="12"/>
      <c r="N46" s="102"/>
      <c r="O46" s="101"/>
      <c r="P46" s="102"/>
    </row>
    <row r="47" spans="1:16" ht="20.100000000000001" customHeight="1" thickBot="1" x14ac:dyDescent="0.25">
      <c r="A47" s="253"/>
      <c r="B47" s="242"/>
      <c r="C47" s="242"/>
      <c r="D47" s="242"/>
      <c r="E47" s="24"/>
      <c r="G47" s="12"/>
      <c r="H47" s="12"/>
      <c r="I47" s="12"/>
      <c r="J47" s="243"/>
      <c r="K47" s="244"/>
      <c r="L47" s="245"/>
      <c r="M47" s="12"/>
      <c r="N47" s="139"/>
      <c r="O47" s="101"/>
      <c r="P47" s="139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83</v>
      </c>
      <c r="M48" s="12"/>
      <c r="N48" s="138">
        <f>SUM(N45:N47)</f>
        <v>0</v>
      </c>
      <c r="O48" s="101"/>
      <c r="P48" s="138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77</v>
      </c>
      <c r="B50" s="238" t="s">
        <v>16</v>
      </c>
      <c r="C50" s="238"/>
      <c r="D50" s="238"/>
      <c r="E50" s="238"/>
      <c r="F50" s="238"/>
      <c r="G50" s="74"/>
      <c r="H50" s="239" t="s">
        <v>17</v>
      </c>
      <c r="I50" s="239"/>
      <c r="J50" s="239"/>
      <c r="K50" s="239"/>
      <c r="L50" s="239"/>
      <c r="M50" s="75"/>
      <c r="N50" s="75"/>
      <c r="O50" s="76"/>
      <c r="P50" s="77" t="s">
        <v>18</v>
      </c>
    </row>
    <row r="51" spans="1:16" ht="33.75" customHeight="1" x14ac:dyDescent="0.3">
      <c r="A51" s="51"/>
      <c r="B51" s="264"/>
      <c r="C51" s="265"/>
      <c r="D51" s="265"/>
      <c r="E51" s="265"/>
      <c r="F51" s="266"/>
      <c r="G51" s="65"/>
      <c r="H51" s="270" t="s">
        <v>147</v>
      </c>
      <c r="I51" s="271"/>
      <c r="J51" s="271"/>
      <c r="K51" s="271"/>
      <c r="L51" s="271"/>
      <c r="M51" s="271"/>
      <c r="N51" s="272"/>
      <c r="P51" s="78">
        <v>46147</v>
      </c>
    </row>
    <row r="52" spans="1:16" ht="33.75" customHeight="1" x14ac:dyDescent="0.2">
      <c r="A52" s="51"/>
      <c r="B52" s="267"/>
      <c r="C52" s="268"/>
      <c r="D52" s="268"/>
      <c r="E52" s="268"/>
      <c r="F52" s="269"/>
      <c r="G52" s="65"/>
      <c r="H52" s="273"/>
      <c r="I52" s="274"/>
      <c r="J52" s="274"/>
      <c r="K52" s="274"/>
      <c r="L52" s="274"/>
      <c r="M52" s="274"/>
      <c r="N52" s="275"/>
      <c r="P52" s="79"/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6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70" zoomScaleNormal="70" zoomScaleSheetLayoutView="80" workbookViewId="0"/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31" t="str">
        <f>'R&amp;P Accounts'!B2</f>
        <v>SCOTTISH ADHD COALITION</v>
      </c>
      <c r="C1" s="231"/>
      <c r="D1" s="231"/>
      <c r="E1" s="231"/>
      <c r="F1" s="231"/>
      <c r="G1" s="231"/>
      <c r="H1" s="231"/>
      <c r="I1" s="231"/>
      <c r="J1" s="231"/>
      <c r="K1" s="329" t="str">
        <f>'R&amp;P Accounts'!L2</f>
        <v>SC047320</v>
      </c>
      <c r="L1" s="329"/>
    </row>
    <row r="2" spans="1:12" ht="10.5" customHeight="1" x14ac:dyDescent="0.2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2" s="46" customFormat="1" ht="26.25" customHeight="1" x14ac:dyDescent="0.2">
      <c r="A3" s="42" t="s">
        <v>109</v>
      </c>
      <c r="B3" s="43"/>
      <c r="C3" s="42"/>
      <c r="D3" s="42"/>
      <c r="E3" s="42"/>
      <c r="F3" s="42"/>
      <c r="G3" s="330"/>
      <c r="H3" s="330"/>
      <c r="I3" s="330"/>
      <c r="J3" s="330"/>
      <c r="K3" s="81"/>
    </row>
    <row r="4" spans="1:12" ht="15" customHeight="1" x14ac:dyDescent="0.2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</row>
    <row r="5" spans="1:12" ht="20.100000000000001" customHeight="1" x14ac:dyDescent="0.2">
      <c r="A5" s="295" t="s">
        <v>111</v>
      </c>
      <c r="B5" s="331" t="s">
        <v>134</v>
      </c>
      <c r="C5" s="332"/>
      <c r="D5" s="332"/>
      <c r="E5" s="332"/>
      <c r="F5" s="332"/>
      <c r="G5" s="332"/>
      <c r="H5" s="332"/>
      <c r="I5" s="332"/>
      <c r="J5" s="332"/>
      <c r="K5" s="333"/>
    </row>
    <row r="6" spans="1:12" ht="20.100000000000001" customHeight="1" x14ac:dyDescent="0.2">
      <c r="A6" s="296"/>
      <c r="B6" s="334"/>
      <c r="C6" s="335"/>
      <c r="D6" s="335"/>
      <c r="E6" s="335"/>
      <c r="F6" s="335"/>
      <c r="G6" s="335"/>
      <c r="H6" s="335"/>
      <c r="I6" s="335"/>
      <c r="J6" s="335"/>
      <c r="K6" s="336"/>
    </row>
    <row r="7" spans="1:12" ht="29.25" customHeight="1" x14ac:dyDescent="0.2">
      <c r="A7" s="296"/>
      <c r="B7" s="334"/>
      <c r="C7" s="335"/>
      <c r="D7" s="335"/>
      <c r="E7" s="335"/>
      <c r="F7" s="335"/>
      <c r="G7" s="335"/>
      <c r="H7" s="335"/>
      <c r="I7" s="335"/>
      <c r="J7" s="335"/>
      <c r="K7" s="336"/>
    </row>
    <row r="8" spans="1:12" ht="41.25" customHeight="1" x14ac:dyDescent="0.2">
      <c r="A8" s="296"/>
      <c r="B8" s="334"/>
      <c r="C8" s="335"/>
      <c r="D8" s="335"/>
      <c r="E8" s="335"/>
      <c r="F8" s="335"/>
      <c r="G8" s="335"/>
      <c r="H8" s="335"/>
      <c r="I8" s="335"/>
      <c r="J8" s="335"/>
      <c r="K8" s="336"/>
    </row>
    <row r="9" spans="1:12" ht="64.5" customHeight="1" x14ac:dyDescent="0.2">
      <c r="A9" s="296"/>
      <c r="B9" s="337"/>
      <c r="C9" s="338"/>
      <c r="D9" s="338"/>
      <c r="E9" s="338"/>
      <c r="F9" s="338"/>
      <c r="G9" s="338"/>
      <c r="H9" s="338"/>
      <c r="I9" s="338"/>
      <c r="J9" s="338"/>
      <c r="K9" s="339"/>
    </row>
    <row r="10" spans="1:12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2" ht="27" customHeight="1" x14ac:dyDescent="0.2">
      <c r="B11" s="328" t="s">
        <v>50</v>
      </c>
      <c r="C11" s="328"/>
      <c r="D11" s="328"/>
      <c r="E11" s="328"/>
      <c r="F11" s="328"/>
      <c r="G11" s="12"/>
      <c r="H11" s="17" t="s">
        <v>49</v>
      </c>
      <c r="I11" s="12"/>
      <c r="J11" s="17" t="s">
        <v>88</v>
      </c>
      <c r="K11" s="17" t="s">
        <v>48</v>
      </c>
    </row>
    <row r="12" spans="1:12" ht="20.100000000000001" customHeight="1" x14ac:dyDescent="0.25">
      <c r="A12" s="295" t="s">
        <v>59</v>
      </c>
      <c r="B12" s="297"/>
      <c r="C12" s="298"/>
      <c r="D12" s="298"/>
      <c r="E12" s="298"/>
      <c r="F12" s="299"/>
      <c r="G12" s="18"/>
      <c r="H12" s="186"/>
      <c r="I12" s="187"/>
      <c r="J12" s="188"/>
      <c r="K12" s="189"/>
    </row>
    <row r="13" spans="1:12" ht="20.100000000000001" customHeight="1" x14ac:dyDescent="0.25">
      <c r="A13" s="296"/>
      <c r="B13" s="297"/>
      <c r="C13" s="298"/>
      <c r="D13" s="298"/>
      <c r="E13" s="298"/>
      <c r="F13" s="299"/>
      <c r="G13" s="18"/>
      <c r="H13" s="186"/>
      <c r="I13" s="187"/>
      <c r="J13" s="188"/>
      <c r="K13" s="189"/>
    </row>
    <row r="14" spans="1:12" ht="20.100000000000001" customHeight="1" x14ac:dyDescent="0.25">
      <c r="A14" s="296"/>
      <c r="B14" s="297"/>
      <c r="C14" s="298"/>
      <c r="D14" s="298"/>
      <c r="E14" s="298"/>
      <c r="F14" s="299"/>
      <c r="G14" s="18"/>
      <c r="H14" s="186"/>
      <c r="I14" s="187"/>
      <c r="J14" s="188"/>
      <c r="K14" s="189"/>
    </row>
    <row r="15" spans="1:12" ht="20.100000000000001" customHeight="1" x14ac:dyDescent="0.25">
      <c r="A15" s="296"/>
      <c r="B15" s="297"/>
      <c r="C15" s="298"/>
      <c r="D15" s="298"/>
      <c r="E15" s="298"/>
      <c r="F15" s="299"/>
      <c r="G15" s="18"/>
      <c r="H15" s="186"/>
      <c r="I15" s="187"/>
      <c r="J15" s="188"/>
      <c r="K15" s="189"/>
    </row>
    <row r="16" spans="1:12" ht="20.100000000000001" customHeight="1" x14ac:dyDescent="0.25">
      <c r="A16" s="296"/>
      <c r="B16" s="300"/>
      <c r="C16" s="301"/>
      <c r="D16" s="301"/>
      <c r="E16" s="301"/>
      <c r="F16" s="302"/>
      <c r="G16" s="18"/>
      <c r="H16" s="186"/>
      <c r="I16" s="187"/>
      <c r="J16" s="188"/>
      <c r="K16" s="190"/>
    </row>
    <row r="17" spans="1:11" ht="20.25" customHeight="1" x14ac:dyDescent="0.25">
      <c r="A17" s="12"/>
      <c r="B17" s="317" t="s">
        <v>82</v>
      </c>
      <c r="C17" s="317"/>
      <c r="D17" s="317"/>
      <c r="E17" s="317"/>
      <c r="F17" s="317"/>
      <c r="G17" s="317"/>
      <c r="H17" s="317"/>
      <c r="I17" s="317"/>
      <c r="J17" s="317"/>
      <c r="K17" s="211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318" t="s">
        <v>115</v>
      </c>
      <c r="C19" s="319"/>
      <c r="D19" s="319"/>
      <c r="E19" s="319"/>
      <c r="F19" s="319"/>
      <c r="G19" s="319"/>
      <c r="H19" s="319"/>
      <c r="I19" s="319"/>
      <c r="J19" s="320"/>
      <c r="K19" s="326" t="s">
        <v>135</v>
      </c>
    </row>
    <row r="20" spans="1:11" ht="17.25" customHeight="1" x14ac:dyDescent="0.2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327"/>
    </row>
    <row r="21" spans="1:11" ht="12.75" customHeight="1" x14ac:dyDescent="0.2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spans="1:11" ht="27" customHeight="1" x14ac:dyDescent="0.2">
      <c r="B22" s="328" t="s">
        <v>51</v>
      </c>
      <c r="C22" s="328"/>
      <c r="D22" s="328"/>
      <c r="E22" s="328"/>
      <c r="F22" s="328"/>
      <c r="G22" s="328"/>
      <c r="H22" s="328"/>
      <c r="I22" s="328"/>
      <c r="J22" s="328"/>
      <c r="K22" s="17" t="s">
        <v>48</v>
      </c>
    </row>
    <row r="23" spans="1:11" ht="19.5" customHeight="1" x14ac:dyDescent="0.2">
      <c r="A23" s="295" t="s">
        <v>61</v>
      </c>
      <c r="B23" s="297"/>
      <c r="C23" s="298"/>
      <c r="D23" s="298"/>
      <c r="E23" s="298"/>
      <c r="F23" s="298"/>
      <c r="G23" s="298"/>
      <c r="H23" s="298"/>
      <c r="I23" s="298"/>
      <c r="J23" s="299"/>
      <c r="K23" s="90"/>
    </row>
    <row r="24" spans="1:11" ht="20.100000000000001" customHeight="1" x14ac:dyDescent="0.2">
      <c r="A24" s="296"/>
      <c r="B24" s="297"/>
      <c r="C24" s="298"/>
      <c r="D24" s="298"/>
      <c r="E24" s="298"/>
      <c r="F24" s="298"/>
      <c r="G24" s="298"/>
      <c r="H24" s="298"/>
      <c r="I24" s="298"/>
      <c r="J24" s="299"/>
      <c r="K24" s="90"/>
    </row>
    <row r="25" spans="1:11" ht="20.100000000000001" customHeight="1" x14ac:dyDescent="0.2">
      <c r="A25" s="296"/>
      <c r="B25" s="297"/>
      <c r="C25" s="298"/>
      <c r="D25" s="298"/>
      <c r="E25" s="298"/>
      <c r="F25" s="298"/>
      <c r="G25" s="298"/>
      <c r="H25" s="298"/>
      <c r="I25" s="298"/>
      <c r="J25" s="299"/>
      <c r="K25" s="90"/>
    </row>
    <row r="26" spans="1:11" ht="20.100000000000001" customHeight="1" x14ac:dyDescent="0.2">
      <c r="A26" s="296"/>
      <c r="B26" s="297"/>
      <c r="C26" s="298"/>
      <c r="D26" s="298"/>
      <c r="E26" s="298"/>
      <c r="F26" s="298"/>
      <c r="G26" s="298"/>
      <c r="H26" s="298"/>
      <c r="I26" s="298"/>
      <c r="J26" s="299"/>
      <c r="K26" s="90"/>
    </row>
    <row r="27" spans="1:11" ht="20.100000000000001" customHeight="1" x14ac:dyDescent="0.2">
      <c r="A27" s="296"/>
      <c r="B27" s="300"/>
      <c r="C27" s="301"/>
      <c r="D27" s="301"/>
      <c r="E27" s="301"/>
      <c r="F27" s="301"/>
      <c r="G27" s="301"/>
      <c r="H27" s="301"/>
      <c r="I27" s="301"/>
      <c r="J27" s="302"/>
      <c r="K27" s="90"/>
    </row>
    <row r="28" spans="1:11" x14ac:dyDescent="0.2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</row>
    <row r="29" spans="1:11" ht="20.100000000000001" customHeight="1" x14ac:dyDescent="0.2">
      <c r="A29" s="60" t="s">
        <v>62</v>
      </c>
      <c r="B29" s="318" t="s">
        <v>116</v>
      </c>
      <c r="C29" s="319"/>
      <c r="D29" s="319"/>
      <c r="E29" s="319"/>
      <c r="F29" s="319"/>
      <c r="G29" s="319"/>
      <c r="H29" s="319"/>
      <c r="I29" s="319"/>
      <c r="J29" s="320"/>
      <c r="K29" s="324" t="s">
        <v>135</v>
      </c>
    </row>
    <row r="30" spans="1:11" ht="17.25" customHeight="1" x14ac:dyDescent="0.2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25"/>
    </row>
    <row r="31" spans="1:11" ht="12.75" customHeight="1" x14ac:dyDescent="0.2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11" ht="27" customHeight="1" x14ac:dyDescent="0.2">
      <c r="A32" s="294"/>
      <c r="B32" s="294"/>
      <c r="C32" s="294"/>
      <c r="D32" s="294"/>
      <c r="E32" s="294"/>
      <c r="F32" s="294"/>
      <c r="G32" s="294"/>
      <c r="H32" s="294"/>
      <c r="I32" s="12"/>
      <c r="J32" s="17" t="s">
        <v>81</v>
      </c>
      <c r="K32" s="17" t="s">
        <v>48</v>
      </c>
    </row>
    <row r="33" spans="1:11" ht="20.100000000000001" customHeight="1" x14ac:dyDescent="0.2">
      <c r="A33" s="295" t="s">
        <v>63</v>
      </c>
      <c r="B33" s="297"/>
      <c r="C33" s="298"/>
      <c r="D33" s="298"/>
      <c r="E33" s="298"/>
      <c r="F33" s="298"/>
      <c r="G33" s="298"/>
      <c r="H33" s="299"/>
      <c r="I33" s="18"/>
      <c r="J33" s="90"/>
      <c r="K33" s="90"/>
    </row>
    <row r="34" spans="1:11" ht="20.100000000000001" customHeight="1" x14ac:dyDescent="0.2">
      <c r="A34" s="296"/>
      <c r="B34" s="297"/>
      <c r="C34" s="298"/>
      <c r="D34" s="298"/>
      <c r="E34" s="298"/>
      <c r="F34" s="298"/>
      <c r="G34" s="298"/>
      <c r="H34" s="299"/>
      <c r="I34" s="18"/>
      <c r="J34" s="90"/>
      <c r="K34" s="90"/>
    </row>
    <row r="35" spans="1:11" ht="20.100000000000001" customHeight="1" x14ac:dyDescent="0.2">
      <c r="A35" s="296"/>
      <c r="B35" s="297"/>
      <c r="C35" s="298"/>
      <c r="D35" s="298"/>
      <c r="E35" s="298"/>
      <c r="F35" s="298"/>
      <c r="G35" s="298"/>
      <c r="H35" s="299"/>
      <c r="I35" s="18"/>
      <c r="J35" s="90"/>
      <c r="K35" s="90"/>
    </row>
    <row r="36" spans="1:11" ht="20.100000000000001" customHeight="1" x14ac:dyDescent="0.2">
      <c r="A36" s="296"/>
      <c r="B36" s="297"/>
      <c r="C36" s="298"/>
      <c r="D36" s="298"/>
      <c r="E36" s="298"/>
      <c r="F36" s="298"/>
      <c r="G36" s="298"/>
      <c r="H36" s="299"/>
      <c r="I36" s="18"/>
      <c r="J36" s="90"/>
      <c r="K36" s="90"/>
    </row>
    <row r="37" spans="1:11" ht="20.100000000000001" customHeight="1" x14ac:dyDescent="0.2">
      <c r="A37" s="296"/>
      <c r="B37" s="300"/>
      <c r="C37" s="301"/>
      <c r="D37" s="301"/>
      <c r="E37" s="301"/>
      <c r="F37" s="301"/>
      <c r="G37" s="301"/>
      <c r="H37" s="302"/>
      <c r="I37" s="18"/>
      <c r="J37" s="90"/>
      <c r="K37" s="90"/>
    </row>
    <row r="38" spans="1:11" x14ac:dyDescent="0.2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</row>
    <row r="39" spans="1:11" ht="36" x14ac:dyDescent="0.25">
      <c r="B39" s="293" t="s">
        <v>52</v>
      </c>
      <c r="C39" s="293"/>
      <c r="D39" s="293"/>
      <c r="E39" s="12"/>
      <c r="F39" s="293" t="s">
        <v>58</v>
      </c>
      <c r="G39" s="293"/>
      <c r="H39" s="293"/>
      <c r="I39" s="12"/>
      <c r="J39" s="17" t="s">
        <v>53</v>
      </c>
      <c r="K39" s="17" t="s">
        <v>54</v>
      </c>
    </row>
    <row r="40" spans="1:11" ht="20.100000000000001" customHeight="1" x14ac:dyDescent="0.2">
      <c r="A40" s="295" t="s">
        <v>64</v>
      </c>
      <c r="B40" s="297"/>
      <c r="C40" s="298"/>
      <c r="D40" s="299"/>
      <c r="E40" s="91"/>
      <c r="F40" s="314"/>
      <c r="G40" s="315"/>
      <c r="H40" s="316"/>
      <c r="I40" s="18"/>
      <c r="J40" s="90"/>
      <c r="K40" s="90"/>
    </row>
    <row r="41" spans="1:11" ht="20.100000000000001" customHeight="1" x14ac:dyDescent="0.2">
      <c r="A41" s="296"/>
      <c r="B41" s="300"/>
      <c r="C41" s="301"/>
      <c r="D41" s="302"/>
      <c r="E41" s="91"/>
      <c r="F41" s="314"/>
      <c r="G41" s="315"/>
      <c r="H41" s="316"/>
      <c r="I41" s="18"/>
      <c r="J41" s="90"/>
      <c r="K41" s="90"/>
    </row>
    <row r="42" spans="1:11" ht="20.100000000000001" customHeight="1" x14ac:dyDescent="0.2">
      <c r="A42" s="296"/>
      <c r="B42" s="297"/>
      <c r="C42" s="298"/>
      <c r="D42" s="299"/>
      <c r="E42" s="91"/>
      <c r="F42" s="314"/>
      <c r="G42" s="315"/>
      <c r="H42" s="316"/>
      <c r="I42" s="18"/>
      <c r="J42" s="90"/>
      <c r="K42" s="90"/>
    </row>
    <row r="43" spans="1:11" ht="20.100000000000001" customHeight="1" x14ac:dyDescent="0.2">
      <c r="A43" s="296"/>
      <c r="B43" s="297"/>
      <c r="C43" s="298"/>
      <c r="D43" s="299"/>
      <c r="E43" s="91"/>
      <c r="F43" s="314"/>
      <c r="G43" s="315"/>
      <c r="H43" s="316"/>
      <c r="I43" s="18"/>
      <c r="J43" s="90"/>
      <c r="K43" s="90"/>
    </row>
    <row r="44" spans="1:11" ht="20.100000000000001" customHeight="1" x14ac:dyDescent="0.2">
      <c r="A44" s="296"/>
      <c r="B44" s="300"/>
      <c r="C44" s="301"/>
      <c r="D44" s="302"/>
      <c r="E44" s="91"/>
      <c r="F44" s="314"/>
      <c r="G44" s="315"/>
      <c r="H44" s="316"/>
      <c r="I44" s="18"/>
      <c r="J44" s="90"/>
      <c r="K44" s="90"/>
    </row>
    <row r="45" spans="1:11" x14ac:dyDescent="0.2">
      <c r="A45" s="294"/>
      <c r="B45" s="313"/>
      <c r="C45" s="313"/>
      <c r="D45" s="313"/>
      <c r="E45" s="313"/>
      <c r="F45" s="313"/>
      <c r="G45" s="313"/>
      <c r="H45" s="313"/>
      <c r="I45" s="313"/>
      <c r="J45" s="313"/>
      <c r="K45" s="313"/>
    </row>
    <row r="46" spans="1:11" ht="19.5" customHeight="1" x14ac:dyDescent="0.2">
      <c r="A46" s="303" t="s">
        <v>65</v>
      </c>
      <c r="B46" s="304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9.5" customHeight="1" x14ac:dyDescent="0.2">
      <c r="A47" s="303"/>
      <c r="B47" s="307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19.5" customHeight="1" x14ac:dyDescent="0.2">
      <c r="A48" s="303"/>
      <c r="B48" s="307"/>
      <c r="C48" s="308"/>
      <c r="D48" s="308"/>
      <c r="E48" s="308"/>
      <c r="F48" s="308"/>
      <c r="G48" s="308"/>
      <c r="H48" s="308"/>
      <c r="I48" s="308"/>
      <c r="J48" s="308"/>
      <c r="K48" s="309"/>
    </row>
    <row r="49" spans="1:11" ht="19.5" customHeight="1" x14ac:dyDescent="0.2">
      <c r="A49" s="303"/>
      <c r="B49" s="307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0.5" customHeight="1" x14ac:dyDescent="0.2">
      <c r="A50" s="303"/>
      <c r="B50" s="307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1.25" customHeight="1" x14ac:dyDescent="0.2">
      <c r="A51" s="303"/>
      <c r="B51" s="307"/>
      <c r="C51" s="308"/>
      <c r="D51" s="308"/>
      <c r="E51" s="308"/>
      <c r="F51" s="308"/>
      <c r="G51" s="308"/>
      <c r="H51" s="308"/>
      <c r="I51" s="308"/>
      <c r="J51" s="308"/>
      <c r="K51" s="309"/>
    </row>
    <row r="52" spans="1:11" ht="12.75" customHeight="1" x14ac:dyDescent="0.2">
      <c r="A52" s="303"/>
      <c r="B52" s="307"/>
      <c r="C52" s="308"/>
      <c r="D52" s="308"/>
      <c r="E52" s="308"/>
      <c r="F52" s="308"/>
      <c r="G52" s="308"/>
      <c r="H52" s="308"/>
      <c r="I52" s="308"/>
      <c r="J52" s="308"/>
      <c r="K52" s="309"/>
    </row>
    <row r="53" spans="1:11" ht="5.25" customHeight="1" x14ac:dyDescent="0.2">
      <c r="A53" s="303"/>
      <c r="B53" s="307"/>
      <c r="C53" s="308"/>
      <c r="D53" s="308"/>
      <c r="E53" s="308"/>
      <c r="F53" s="308"/>
      <c r="G53" s="308"/>
      <c r="H53" s="308"/>
      <c r="I53" s="308"/>
      <c r="J53" s="308"/>
      <c r="K53" s="309"/>
    </row>
    <row r="54" spans="1:11" ht="4.5" customHeight="1" x14ac:dyDescent="0.2">
      <c r="A54" s="303"/>
      <c r="B54" s="307"/>
      <c r="C54" s="308"/>
      <c r="D54" s="308"/>
      <c r="E54" s="308"/>
      <c r="F54" s="308"/>
      <c r="G54" s="308"/>
      <c r="H54" s="308"/>
      <c r="I54" s="308"/>
      <c r="J54" s="308"/>
      <c r="K54" s="309"/>
    </row>
    <row r="55" spans="1:11" ht="4.5" customHeight="1" x14ac:dyDescent="0.2">
      <c r="A55" s="303"/>
      <c r="B55" s="310"/>
      <c r="C55" s="311"/>
      <c r="D55" s="311"/>
      <c r="E55" s="311"/>
      <c r="F55" s="311"/>
      <c r="G55" s="311"/>
      <c r="H55" s="311"/>
      <c r="I55" s="311"/>
      <c r="J55" s="311"/>
      <c r="K55" s="312"/>
    </row>
    <row r="56" spans="1:11" x14ac:dyDescent="0.2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6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8"/>
  <sheetViews>
    <sheetView zoomScale="80" workbookViewId="0"/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31" t="str">
        <f>'R&amp;P Accounts'!B2</f>
        <v>SCOTTISH ADHD COALITION</v>
      </c>
      <c r="D1" s="231"/>
      <c r="E1" s="231"/>
      <c r="F1" s="231"/>
      <c r="G1" s="231"/>
      <c r="H1" s="231"/>
      <c r="I1" s="231"/>
      <c r="J1" s="231"/>
      <c r="K1" s="231"/>
      <c r="M1" s="329" t="str">
        <f>'R&amp;P Accounts'!L2</f>
        <v>SC047320</v>
      </c>
      <c r="N1" s="329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112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</row>
    <row r="5" spans="1:14" ht="20.100000000000001" customHeight="1" x14ac:dyDescent="0.2">
      <c r="A5" s="343" t="s">
        <v>129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78</v>
      </c>
      <c r="H8" s="82"/>
      <c r="I8" s="72" t="s">
        <v>80</v>
      </c>
      <c r="J8" s="82"/>
      <c r="K8" s="72" t="s">
        <v>74</v>
      </c>
      <c r="L8" s="82"/>
      <c r="M8" s="72" t="s">
        <v>75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">
      <c r="A10" s="98" t="s">
        <v>137</v>
      </c>
      <c r="B10" s="18"/>
      <c r="C10" s="119">
        <v>2105</v>
      </c>
      <c r="D10" s="120"/>
      <c r="E10" s="119"/>
      <c r="F10" s="120"/>
      <c r="G10" s="119"/>
      <c r="H10" s="123"/>
      <c r="I10" s="119"/>
      <c r="J10" s="123"/>
      <c r="K10" s="119">
        <f>SUM(C10:I10)</f>
        <v>2105</v>
      </c>
      <c r="L10" s="120"/>
      <c r="M10" s="119">
        <v>570.86</v>
      </c>
    </row>
    <row r="11" spans="1:14" ht="16.5" customHeight="1" x14ac:dyDescent="0.2">
      <c r="A11" s="98" t="s">
        <v>142</v>
      </c>
      <c r="B11" s="18"/>
      <c r="C11" s="119">
        <v>30000</v>
      </c>
      <c r="D11" s="120"/>
      <c r="E11" s="119"/>
      <c r="F11" s="120"/>
      <c r="G11" s="119"/>
      <c r="H11" s="123"/>
      <c r="I11" s="119"/>
      <c r="J11" s="123"/>
      <c r="K11" s="119">
        <f t="shared" ref="K11" si="0">SUM(C11:I11)</f>
        <v>30000</v>
      </c>
      <c r="L11" s="120"/>
      <c r="M11" s="119">
        <v>0</v>
      </c>
    </row>
    <row r="12" spans="1:14" ht="16.5" customHeight="1" x14ac:dyDescent="0.25">
      <c r="A12" s="98" t="s">
        <v>143</v>
      </c>
      <c r="B12" s="18"/>
      <c r="C12" s="119">
        <v>825</v>
      </c>
      <c r="D12" s="120"/>
      <c r="E12" s="119"/>
      <c r="F12" s="120"/>
      <c r="G12" s="119"/>
      <c r="H12" s="123"/>
      <c r="I12" s="119"/>
      <c r="J12" s="123"/>
      <c r="K12" s="119">
        <f t="shared" ref="K12:K16" si="1">SUM(C12:I12)</f>
        <v>825</v>
      </c>
      <c r="L12" s="120"/>
      <c r="M12" s="124">
        <v>0</v>
      </c>
    </row>
    <row r="13" spans="1:14" ht="16.5" customHeight="1" x14ac:dyDescent="0.25">
      <c r="A13" s="98"/>
      <c r="B13" s="18"/>
      <c r="C13" s="119"/>
      <c r="D13" s="120"/>
      <c r="E13" s="119"/>
      <c r="F13" s="120"/>
      <c r="G13" s="119"/>
      <c r="H13" s="123"/>
      <c r="I13" s="119"/>
      <c r="J13" s="123"/>
      <c r="K13" s="119">
        <f t="shared" si="1"/>
        <v>0</v>
      </c>
      <c r="L13" s="120"/>
      <c r="M13" s="124">
        <v>0</v>
      </c>
    </row>
    <row r="14" spans="1:14" ht="16.5" customHeight="1" x14ac:dyDescent="0.25">
      <c r="A14" s="98"/>
      <c r="B14" s="18"/>
      <c r="C14" s="119"/>
      <c r="D14" s="120"/>
      <c r="E14" s="119"/>
      <c r="F14" s="120"/>
      <c r="G14" s="119"/>
      <c r="H14" s="123"/>
      <c r="I14" s="119"/>
      <c r="J14" s="123"/>
      <c r="K14" s="119">
        <f t="shared" si="1"/>
        <v>0</v>
      </c>
      <c r="L14" s="120"/>
      <c r="M14" s="124">
        <v>0</v>
      </c>
    </row>
    <row r="15" spans="1:14" ht="16.5" customHeight="1" x14ac:dyDescent="0.25">
      <c r="A15" s="98"/>
      <c r="B15" s="18"/>
      <c r="C15" s="119"/>
      <c r="D15" s="120"/>
      <c r="E15" s="119"/>
      <c r="F15" s="120"/>
      <c r="G15" s="119"/>
      <c r="H15" s="123"/>
      <c r="I15" s="119"/>
      <c r="J15" s="123"/>
      <c r="K15" s="119">
        <f t="shared" si="1"/>
        <v>0</v>
      </c>
      <c r="L15" s="120"/>
      <c r="M15" s="124">
        <v>0</v>
      </c>
    </row>
    <row r="16" spans="1:14" ht="16.5" customHeight="1" x14ac:dyDescent="0.25">
      <c r="A16" s="98"/>
      <c r="B16" s="18"/>
      <c r="C16" s="119"/>
      <c r="D16" s="120"/>
      <c r="E16" s="119"/>
      <c r="F16" s="120"/>
      <c r="G16" s="119"/>
      <c r="H16" s="123"/>
      <c r="I16" s="119"/>
      <c r="J16" s="123"/>
      <c r="K16" s="119">
        <f t="shared" si="1"/>
        <v>0</v>
      </c>
      <c r="L16" s="120"/>
      <c r="M16" s="124">
        <v>0</v>
      </c>
    </row>
    <row r="17" spans="1:13" ht="16.5" customHeight="1" x14ac:dyDescent="0.25">
      <c r="A17" s="98"/>
      <c r="B17" s="18"/>
      <c r="C17" s="119"/>
      <c r="D17" s="120"/>
      <c r="E17" s="119"/>
      <c r="F17" s="120"/>
      <c r="G17" s="119"/>
      <c r="H17" s="123"/>
      <c r="I17" s="119"/>
      <c r="J17" s="123"/>
      <c r="K17" s="119"/>
      <c r="L17" s="120"/>
      <c r="M17" s="124"/>
    </row>
    <row r="18" spans="1:13" ht="20.25" customHeight="1" thickBot="1" x14ac:dyDescent="0.25">
      <c r="A18" s="95" t="s">
        <v>82</v>
      </c>
      <c r="B18" s="95"/>
      <c r="C18" s="122">
        <f>SUM(C10:C17)</f>
        <v>32930</v>
      </c>
      <c r="D18" s="120"/>
      <c r="E18" s="122">
        <f>SUM(E10:E17)</f>
        <v>0</v>
      </c>
      <c r="F18" s="120"/>
      <c r="G18" s="122">
        <f>SUM(G10:G17)</f>
        <v>0</v>
      </c>
      <c r="H18" s="120"/>
      <c r="I18" s="122">
        <f>SUM(I10:I17)</f>
        <v>0</v>
      </c>
      <c r="J18" s="120"/>
      <c r="K18" s="122">
        <f>SUM(K10:K17)</f>
        <v>32930</v>
      </c>
      <c r="L18" s="212"/>
      <c r="M18" s="122">
        <v>570.86</v>
      </c>
    </row>
    <row r="19" spans="1:13" ht="13.5" customHeight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3" ht="15" customHeight="1" x14ac:dyDescent="0.2">
      <c r="A20" s="60"/>
      <c r="B20" s="60"/>
      <c r="C20" s="213">
        <f>IF('R&amp;P Accounts'!B12-'Additional notes (1)  '!C18=0,0,"reference error")</f>
        <v>0</v>
      </c>
      <c r="D20" s="213"/>
      <c r="E20" s="213">
        <f>IF('R&amp;P Accounts'!D12-'Additional notes (1)  '!E18=0,0,"reference error")</f>
        <v>0</v>
      </c>
      <c r="F20" s="213">
        <f>IF('R&amp;P Accounts'!E12-'Additional notes (1)  '!F18=0,0,"reference error")</f>
        <v>0</v>
      </c>
      <c r="G20" s="213">
        <f>IF('R&amp;P Accounts'!F12-'Additional notes (1)  '!G18=0,0,"reference error")</f>
        <v>0</v>
      </c>
      <c r="H20" s="213">
        <f>IF('R&amp;P Accounts'!G12-'Additional notes (1)  '!H18=0,0,"reference error")</f>
        <v>0</v>
      </c>
      <c r="I20" s="213">
        <f>IF('R&amp;P Accounts'!H12-'Additional notes (1)  '!I18=0,0,"reference error")</f>
        <v>0</v>
      </c>
      <c r="J20" s="213">
        <f>IF('R&amp;P Accounts'!I12-'Additional notes (1)  '!J18=0,0,"reference error")</f>
        <v>0</v>
      </c>
      <c r="K20" s="213">
        <f>IF('R&amp;P Accounts'!J12-'Additional notes (1)  '!K18=0,0,"reference error")</f>
        <v>0</v>
      </c>
      <c r="L20" s="213">
        <f>IF('R&amp;P Accounts'!K12-'Additional notes (1)  '!L18=0,0,"reference error")</f>
        <v>0</v>
      </c>
      <c r="M20" s="213">
        <f>IF('R&amp;P Accounts'!L12-'Additional notes (1)  '!M18=0,0,"reference error")</f>
        <v>0</v>
      </c>
    </row>
    <row r="21" spans="1:13" ht="13.5" customHeigh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3" ht="20.100000000000001" customHeight="1" x14ac:dyDescent="0.2">
      <c r="A22" s="343" t="s">
        <v>121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</row>
    <row r="23" spans="1:13" ht="25.5" x14ac:dyDescent="0.2">
      <c r="C23" s="72" t="s">
        <v>2</v>
      </c>
      <c r="D23" s="15"/>
      <c r="E23" s="72" t="s">
        <v>3</v>
      </c>
      <c r="F23" s="82"/>
      <c r="G23" s="72"/>
      <c r="H23" s="82"/>
      <c r="I23" s="72"/>
      <c r="J23" s="82"/>
      <c r="K23" s="72" t="s">
        <v>74</v>
      </c>
      <c r="L23" s="82"/>
      <c r="M23" s="72" t="s">
        <v>75</v>
      </c>
    </row>
    <row r="24" spans="1:13" ht="20.100000000000001" customHeight="1" x14ac:dyDescent="0.2">
      <c r="A24" s="69"/>
      <c r="B24" s="69"/>
      <c r="C24" s="17" t="s">
        <v>4</v>
      </c>
      <c r="E24" s="17" t="s">
        <v>4</v>
      </c>
      <c r="F24" s="12"/>
      <c r="G24" s="17"/>
      <c r="H24" s="12"/>
      <c r="I24" s="17"/>
      <c r="J24" s="12"/>
      <c r="K24" s="17" t="s">
        <v>4</v>
      </c>
      <c r="L24" s="12"/>
      <c r="M24" s="17" t="s">
        <v>4</v>
      </c>
    </row>
    <row r="25" spans="1:13" ht="20.100000000000001" customHeight="1" x14ac:dyDescent="0.2">
      <c r="A25" s="98"/>
      <c r="B25" s="18"/>
      <c r="C25" s="119"/>
      <c r="D25" s="120"/>
      <c r="E25" s="119"/>
      <c r="F25" s="120"/>
      <c r="G25" s="120"/>
      <c r="H25" s="123"/>
      <c r="I25" s="120"/>
      <c r="J25" s="123"/>
      <c r="K25" s="119">
        <f>SUM(C25:I25)</f>
        <v>0</v>
      </c>
      <c r="L25" s="120"/>
      <c r="M25" s="119"/>
    </row>
    <row r="26" spans="1:13" ht="20.100000000000001" customHeight="1" x14ac:dyDescent="0.25">
      <c r="A26" s="98"/>
      <c r="B26" s="18"/>
      <c r="C26" s="119"/>
      <c r="D26" s="120"/>
      <c r="E26" s="119"/>
      <c r="F26" s="120"/>
      <c r="G26" s="120"/>
      <c r="H26" s="123"/>
      <c r="I26" s="120"/>
      <c r="J26" s="123"/>
      <c r="K26" s="119">
        <f>SUM(C26:I26)</f>
        <v>0</v>
      </c>
      <c r="L26" s="120"/>
      <c r="M26" s="124"/>
    </row>
    <row r="27" spans="1:13" ht="20.100000000000001" customHeight="1" x14ac:dyDescent="0.25">
      <c r="A27" s="98"/>
      <c r="B27" s="18"/>
      <c r="C27" s="119"/>
      <c r="D27" s="120"/>
      <c r="E27" s="119"/>
      <c r="F27" s="120"/>
      <c r="G27" s="120"/>
      <c r="H27" s="123"/>
      <c r="I27" s="120"/>
      <c r="J27" s="123"/>
      <c r="K27" s="119">
        <f>SUM(C27:I27)</f>
        <v>0</v>
      </c>
      <c r="L27" s="120"/>
      <c r="M27" s="124"/>
    </row>
    <row r="28" spans="1:13" ht="20.100000000000001" customHeight="1" x14ac:dyDescent="0.25">
      <c r="A28" s="99"/>
      <c r="B28" s="93"/>
      <c r="C28" s="121"/>
      <c r="D28" s="120"/>
      <c r="E28" s="119"/>
      <c r="F28" s="120"/>
      <c r="G28" s="120"/>
      <c r="H28" s="120"/>
      <c r="I28" s="120"/>
      <c r="J28" s="120"/>
      <c r="K28" s="119">
        <f>SUM(C28:I28)</f>
        <v>0</v>
      </c>
      <c r="L28" s="342"/>
      <c r="M28" s="124"/>
    </row>
    <row r="29" spans="1:13" ht="20.100000000000001" customHeight="1" thickBot="1" x14ac:dyDescent="0.25">
      <c r="A29" s="95" t="s">
        <v>82</v>
      </c>
      <c r="B29" s="95"/>
      <c r="C29" s="122">
        <f>SUM(C25:C28)</f>
        <v>0</v>
      </c>
      <c r="D29" s="120"/>
      <c r="E29" s="122">
        <f>SUM(E25:E28)</f>
        <v>0</v>
      </c>
      <c r="F29" s="120"/>
      <c r="G29" s="214"/>
      <c r="H29" s="214"/>
      <c r="I29" s="214"/>
      <c r="J29" s="120"/>
      <c r="K29" s="122">
        <f>SUM(K25:K28)</f>
        <v>0</v>
      </c>
      <c r="L29" s="342"/>
      <c r="M29" s="122">
        <f>SUM(M25:M28)</f>
        <v>0</v>
      </c>
    </row>
    <row r="30" spans="1:13" ht="12" customHeight="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13" ht="13.5" customHeight="1" x14ac:dyDescent="0.2">
      <c r="A31" s="60"/>
      <c r="B31" s="60"/>
      <c r="C31" s="213">
        <f>IF('R&amp;P Accounts'!B14-'Additional notes (1)  '!C29=0,0,"reference error")</f>
        <v>0</v>
      </c>
      <c r="D31" s="213"/>
      <c r="E31" s="213">
        <f>IF('R&amp;P Accounts'!D14-'Additional notes (1)  '!E29=0,0,"reference error")</f>
        <v>0</v>
      </c>
      <c r="F31" s="213">
        <f>IF('R&amp;P Accounts'!E14-'Additional notes (1)  '!F29=0,0,"reference error")</f>
        <v>0</v>
      </c>
      <c r="G31" s="213"/>
      <c r="H31" s="213"/>
      <c r="I31" s="213"/>
      <c r="J31" s="213">
        <f>IF('R&amp;P Accounts'!I14-'Additional notes (1)  '!J29=0,0,"reference error")</f>
        <v>0</v>
      </c>
      <c r="K31" s="213">
        <f>IF('R&amp;P Accounts'!J14-'Additional notes (1)  '!K29=0,0,"reference error")</f>
        <v>0</v>
      </c>
      <c r="L31" s="213">
        <f>IF('R&amp;P Accounts'!K14-'Additional notes (1)  '!L29=0,0,"reference error")</f>
        <v>0</v>
      </c>
      <c r="M31" s="213">
        <f>IF('R&amp;P Accounts'!L14-'Additional notes (1)  '!M29=0,0,"reference error")</f>
        <v>0</v>
      </c>
    </row>
    <row r="32" spans="1:13" ht="11.25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3" ht="20.100000000000001" customHeight="1" x14ac:dyDescent="0.2">
      <c r="A33" s="343" t="s">
        <v>119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</row>
    <row r="34" spans="1:13" ht="40.5" customHeight="1" x14ac:dyDescent="0.2">
      <c r="C34" s="72" t="s">
        <v>2</v>
      </c>
      <c r="D34" s="15"/>
      <c r="E34" s="72" t="s">
        <v>3</v>
      </c>
      <c r="F34" s="82"/>
      <c r="G34" s="72" t="s">
        <v>78</v>
      </c>
      <c r="H34" s="82"/>
      <c r="I34" s="72" t="s">
        <v>80</v>
      </c>
      <c r="J34" s="82"/>
      <c r="K34" s="72" t="s">
        <v>74</v>
      </c>
      <c r="L34" s="82"/>
      <c r="M34" s="72" t="s">
        <v>75</v>
      </c>
    </row>
    <row r="35" spans="1:13" ht="20.100000000000001" customHeight="1" x14ac:dyDescent="0.2">
      <c r="A35" s="69"/>
      <c r="B35" s="69"/>
      <c r="C35" s="17" t="s">
        <v>4</v>
      </c>
      <c r="E35" s="17" t="s">
        <v>4</v>
      </c>
      <c r="F35" s="12"/>
      <c r="G35" s="17" t="s">
        <v>4</v>
      </c>
      <c r="H35" s="12"/>
      <c r="I35" s="17" t="s">
        <v>4</v>
      </c>
      <c r="J35" s="12"/>
      <c r="K35" s="17" t="s">
        <v>4</v>
      </c>
      <c r="L35" s="12"/>
      <c r="M35" s="17" t="s">
        <v>4</v>
      </c>
    </row>
    <row r="36" spans="1:13" ht="16.5" customHeight="1" x14ac:dyDescent="0.25">
      <c r="A36" s="98" t="s">
        <v>138</v>
      </c>
      <c r="B36" s="18"/>
      <c r="C36" s="119">
        <v>0</v>
      </c>
      <c r="D36" s="120"/>
      <c r="E36" s="119"/>
      <c r="F36" s="120"/>
      <c r="G36" s="119"/>
      <c r="H36" s="123"/>
      <c r="I36" s="119"/>
      <c r="J36" s="123"/>
      <c r="K36" s="119">
        <f t="shared" ref="K36:K39" si="2">SUM(C36:I36)</f>
        <v>0</v>
      </c>
      <c r="L36" s="120"/>
      <c r="M36" s="124">
        <v>0</v>
      </c>
    </row>
    <row r="37" spans="1:13" ht="16.5" customHeight="1" x14ac:dyDescent="0.25">
      <c r="A37" s="98"/>
      <c r="B37" s="18"/>
      <c r="C37" s="119"/>
      <c r="D37" s="120"/>
      <c r="E37" s="119"/>
      <c r="F37" s="120"/>
      <c r="G37" s="119"/>
      <c r="H37" s="123"/>
      <c r="I37" s="119"/>
      <c r="J37" s="123"/>
      <c r="K37" s="119">
        <f t="shared" si="2"/>
        <v>0</v>
      </c>
      <c r="L37" s="120"/>
      <c r="M37" s="124">
        <v>0</v>
      </c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2"/>
        <v>0</v>
      </c>
      <c r="L38" s="123"/>
      <c r="M38" s="124">
        <v>0</v>
      </c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2"/>
        <v>0</v>
      </c>
      <c r="L39" s="342"/>
      <c r="M39" s="124">
        <v>0</v>
      </c>
    </row>
    <row r="40" spans="1:13" ht="20.25" customHeight="1" thickBot="1" x14ac:dyDescent="0.25">
      <c r="A40" s="95" t="s">
        <v>82</v>
      </c>
      <c r="B40" s="95"/>
      <c r="C40" s="122">
        <f>SUM(C36:C39)</f>
        <v>0</v>
      </c>
      <c r="D40" s="120"/>
      <c r="E40" s="122">
        <f>SUM(E36:E39)</f>
        <v>0</v>
      </c>
      <c r="F40" s="120"/>
      <c r="G40" s="122">
        <f>SUM(G36:G39)</f>
        <v>0</v>
      </c>
      <c r="H40" s="120"/>
      <c r="I40" s="122">
        <f>SUM(I36:I39)</f>
        <v>0</v>
      </c>
      <c r="J40" s="120"/>
      <c r="K40" s="122">
        <f>SUM(K36:K39)</f>
        <v>0</v>
      </c>
      <c r="L40" s="342"/>
      <c r="M40" s="122"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228">
        <f>IF('R&amp;P Accounts'!C45-'Additional notes (1)  '!B18=0,0,"reference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228">
        <f>IF('R&amp;P Accounts'!K45-'Additional notes (1)  '!J18=0,0,"reference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40" t="s">
        <v>118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78</v>
      </c>
      <c r="H45" s="82"/>
      <c r="I45" s="72" t="s">
        <v>80</v>
      </c>
      <c r="J45" s="82"/>
      <c r="K45" s="72" t="s">
        <v>74</v>
      </c>
      <c r="L45" s="82"/>
      <c r="M45" s="72" t="s">
        <v>75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140</v>
      </c>
      <c r="B47" s="18"/>
      <c r="C47" s="126">
        <v>1080</v>
      </c>
      <c r="D47" s="127"/>
      <c r="E47" s="130">
        <v>0</v>
      </c>
      <c r="F47" s="127"/>
      <c r="G47" s="130">
        <v>0</v>
      </c>
      <c r="H47" s="129"/>
      <c r="I47" s="130">
        <v>0</v>
      </c>
      <c r="J47" s="129"/>
      <c r="K47" s="126">
        <f t="shared" ref="K47:K50" si="3">SUM(C47:I47)</f>
        <v>1080</v>
      </c>
      <c r="L47" s="127"/>
      <c r="M47" s="126">
        <v>1083.3499999999999</v>
      </c>
    </row>
    <row r="48" spans="1:13" ht="16.5" customHeight="1" x14ac:dyDescent="0.25">
      <c r="A48" s="98" t="s">
        <v>144</v>
      </c>
      <c r="B48" s="18"/>
      <c r="C48" s="130">
        <v>2089</v>
      </c>
      <c r="D48" s="129"/>
      <c r="E48" s="130"/>
      <c r="F48" s="129"/>
      <c r="G48" s="130"/>
      <c r="H48" s="129"/>
      <c r="I48" s="130"/>
      <c r="J48" s="129"/>
      <c r="K48" s="126">
        <f t="shared" si="3"/>
        <v>2089</v>
      </c>
      <c r="L48" s="129"/>
      <c r="M48" s="130">
        <v>0</v>
      </c>
    </row>
    <row r="49" spans="1:13" ht="16.5" customHeight="1" x14ac:dyDescent="0.25">
      <c r="A49" s="98" t="s">
        <v>145</v>
      </c>
      <c r="B49" s="18"/>
      <c r="C49" s="130">
        <v>729</v>
      </c>
      <c r="D49" s="127"/>
      <c r="E49" s="130"/>
      <c r="F49" s="127"/>
      <c r="G49" s="130"/>
      <c r="H49" s="129"/>
      <c r="I49" s="130"/>
      <c r="J49" s="129"/>
      <c r="K49" s="126">
        <f t="shared" si="3"/>
        <v>729</v>
      </c>
      <c r="L49" s="127"/>
      <c r="M49" s="130"/>
    </row>
    <row r="50" spans="1:13" ht="16.5" customHeight="1" x14ac:dyDescent="0.25">
      <c r="A50" s="98" t="s">
        <v>146</v>
      </c>
      <c r="B50" s="18"/>
      <c r="C50" s="130">
        <v>840</v>
      </c>
      <c r="D50" s="127"/>
      <c r="E50" s="130"/>
      <c r="F50" s="127"/>
      <c r="G50" s="130"/>
      <c r="H50" s="129"/>
      <c r="I50" s="130"/>
      <c r="J50" s="129"/>
      <c r="K50" s="126">
        <f t="shared" si="3"/>
        <v>840</v>
      </c>
      <c r="L50" s="127"/>
      <c r="M50" s="130"/>
    </row>
    <row r="51" spans="1:13" ht="16.5" customHeight="1" x14ac:dyDescent="0.25">
      <c r="A51" s="98"/>
      <c r="B51" s="18"/>
      <c r="C51" s="130"/>
      <c r="D51" s="129"/>
      <c r="E51" s="130"/>
      <c r="F51" s="129"/>
      <c r="G51" s="130"/>
      <c r="H51" s="129"/>
      <c r="I51" s="130"/>
      <c r="J51" s="129"/>
      <c r="K51" s="126"/>
      <c r="L51" s="129"/>
      <c r="M51" s="130"/>
    </row>
    <row r="52" spans="1:13" ht="16.5" customHeight="1" x14ac:dyDescent="0.25">
      <c r="A52" s="98"/>
      <c r="B52" s="18"/>
      <c r="C52" s="126"/>
      <c r="D52" s="127"/>
      <c r="E52" s="130"/>
      <c r="F52" s="127"/>
      <c r="G52" s="130"/>
      <c r="H52" s="129"/>
      <c r="I52" s="130"/>
      <c r="J52" s="129"/>
      <c r="K52" s="126"/>
      <c r="L52" s="127"/>
      <c r="M52" s="130"/>
    </row>
    <row r="53" spans="1:13" ht="16.5" customHeight="1" x14ac:dyDescent="0.25">
      <c r="A53" s="98"/>
      <c r="B53" s="18"/>
      <c r="C53" s="126"/>
      <c r="D53" s="127"/>
      <c r="E53" s="130"/>
      <c r="F53" s="127"/>
      <c r="G53" s="130"/>
      <c r="H53" s="129"/>
      <c r="I53" s="130"/>
      <c r="J53" s="129"/>
      <c r="K53" s="126"/>
      <c r="L53" s="127"/>
      <c r="M53" s="130"/>
    </row>
    <row r="54" spans="1:13" ht="16.5" customHeight="1" x14ac:dyDescent="0.25">
      <c r="A54" s="99"/>
      <c r="B54" s="93"/>
      <c r="C54" s="130"/>
      <c r="D54" s="127"/>
      <c r="E54" s="130"/>
      <c r="F54" s="127"/>
      <c r="G54" s="130"/>
      <c r="H54" s="127"/>
      <c r="I54" s="130"/>
      <c r="J54" s="127"/>
      <c r="K54" s="126"/>
      <c r="L54" s="341"/>
      <c r="M54" s="130"/>
    </row>
    <row r="55" spans="1:13" ht="20.100000000000001" customHeight="1" thickBot="1" x14ac:dyDescent="0.25">
      <c r="A55" s="95" t="s">
        <v>82</v>
      </c>
      <c r="B55" s="95"/>
      <c r="C55" s="128">
        <f>SUM(C47:C54)</f>
        <v>4738</v>
      </c>
      <c r="D55" s="127"/>
      <c r="E55" s="128">
        <f>SUM(E47:E54)</f>
        <v>0</v>
      </c>
      <c r="F55" s="127"/>
      <c r="G55" s="128">
        <f>SUM(G47:G54)</f>
        <v>0</v>
      </c>
      <c r="H55" s="127"/>
      <c r="I55" s="128">
        <f>SUM(I47:I54)</f>
        <v>0</v>
      </c>
      <c r="J55" s="127"/>
      <c r="K55" s="128">
        <f>SUM(K47:K54)</f>
        <v>4738</v>
      </c>
      <c r="L55" s="341"/>
      <c r="M55" s="128">
        <v>1083.3499999999999</v>
      </c>
    </row>
    <row r="56" spans="1:13" ht="9" customHeight="1" x14ac:dyDescent="0.2">
      <c r="A56" s="95"/>
      <c r="B56" s="95"/>
      <c r="C56" s="118"/>
      <c r="D56" s="100"/>
      <c r="E56" s="118"/>
      <c r="F56" s="100"/>
      <c r="G56" s="118"/>
      <c r="H56" s="100"/>
      <c r="I56" s="118"/>
      <c r="J56" s="100"/>
      <c r="K56" s="118"/>
      <c r="L56" s="103"/>
      <c r="M56" s="118"/>
    </row>
    <row r="57" spans="1:13" ht="11.25" customHeight="1" x14ac:dyDescent="0.2">
      <c r="A57" s="70"/>
      <c r="B57" s="70"/>
      <c r="C57" s="58">
        <f>IF(C55-'R&amp;P Accounts'!B34=0,0,"reference error")</f>
        <v>0</v>
      </c>
      <c r="D57" s="38"/>
      <c r="E57" s="58">
        <f>IF(E55-'R&amp;P Accounts'!D34=0,0,"reference error")</f>
        <v>0</v>
      </c>
      <c r="F57" s="58"/>
      <c r="G57" s="58">
        <f>IF(G55-'R&amp;P Accounts'!F34=0,0,"reference error")</f>
        <v>0</v>
      </c>
      <c r="H57" s="58"/>
      <c r="I57" s="58">
        <f>IF(I55-'R&amp;P Accounts'!H34=0,0,"reference error")</f>
        <v>0</v>
      </c>
      <c r="J57" s="58"/>
      <c r="K57" s="58">
        <f>IF(K55-'R&amp;P Accounts'!J34=0,0,"reference error")</f>
        <v>0</v>
      </c>
      <c r="L57" s="58"/>
      <c r="M57" s="58">
        <f>IF(M55-'R&amp;P Accounts'!L34=0,0,"reference error")</f>
        <v>0</v>
      </c>
    </row>
    <row r="58" spans="1:13" ht="11.25" customHeight="1" x14ac:dyDescent="0.2">
      <c r="A58" s="70"/>
      <c r="B58" s="70"/>
      <c r="C58" s="58"/>
      <c r="D58" s="38"/>
      <c r="E58" s="58"/>
      <c r="F58" s="58"/>
      <c r="G58" s="58"/>
      <c r="H58" s="58"/>
      <c r="I58" s="58"/>
      <c r="J58" s="58"/>
      <c r="K58" s="58"/>
      <c r="L58" s="58"/>
      <c r="M58" s="58"/>
    </row>
    <row r="59" spans="1:13" ht="20.100000000000001" customHeight="1" x14ac:dyDescent="0.2">
      <c r="A59" s="70"/>
      <c r="B59" s="70"/>
      <c r="C59" s="38"/>
      <c r="D59" s="38"/>
      <c r="E59" s="38"/>
      <c r="F59" s="38"/>
      <c r="G59" s="38"/>
      <c r="H59" s="38"/>
      <c r="I59" s="38"/>
      <c r="J59" s="12"/>
      <c r="K59" s="84"/>
      <c r="L59" s="84"/>
    </row>
    <row r="60" spans="1:13" ht="20.100000000000001" customHeight="1" x14ac:dyDescent="0.2"/>
    <row r="61" spans="1:13" ht="54" customHeight="1" x14ac:dyDescent="0.2"/>
    <row r="62" spans="1:13" ht="54" customHeight="1" x14ac:dyDescent="0.2"/>
    <row r="63" spans="1:13" ht="19.5" customHeight="1" x14ac:dyDescent="0.2"/>
    <row r="64" spans="1:13" ht="17.25" customHeight="1" x14ac:dyDescent="0.2"/>
    <row r="65" ht="17.25" customHeight="1" x14ac:dyDescent="0.2"/>
    <row r="66" ht="18" customHeight="1" x14ac:dyDescent="0.2"/>
    <row r="67" ht="17.25" customHeight="1" x14ac:dyDescent="0.2"/>
    <row r="68" ht="16.5" customHeight="1" x14ac:dyDescent="0.2"/>
    <row r="69" ht="29.25" customHeight="1" x14ac:dyDescent="0.2"/>
    <row r="70" ht="18" customHeight="1" x14ac:dyDescent="0.2"/>
    <row r="71" ht="17.25" customHeight="1" x14ac:dyDescent="0.2"/>
    <row r="72" ht="19.5" customHeight="1" x14ac:dyDescent="0.2"/>
    <row r="73" ht="16.5" customHeight="1" x14ac:dyDescent="0.2"/>
    <row r="74" ht="29.25" customHeight="1" x14ac:dyDescent="0.2"/>
    <row r="75" ht="16.5" customHeight="1" x14ac:dyDescent="0.2"/>
    <row r="76" ht="17.25" customHeight="1" x14ac:dyDescent="0.2"/>
    <row r="77" ht="19.5" customHeight="1" x14ac:dyDescent="0.2"/>
    <row r="78" ht="5.2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7.25" customHeight="1" x14ac:dyDescent="0.2"/>
    <row r="84" ht="16.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7" ht="17.25" customHeight="1" x14ac:dyDescent="0.2"/>
    <row r="98" ht="17.25" customHeight="1" x14ac:dyDescent="0.2"/>
  </sheetData>
  <sortState xmlns:xlrd2="http://schemas.microsoft.com/office/spreadsheetml/2017/richdata2" ref="A47:M53">
    <sortCondition descending="1" ref="E47:E53"/>
  </sortState>
  <mergeCells count="10">
    <mergeCell ref="A44:M44"/>
    <mergeCell ref="L54:L55"/>
    <mergeCell ref="M1:N1"/>
    <mergeCell ref="C1:K1"/>
    <mergeCell ref="L39:L40"/>
    <mergeCell ref="A4:L4"/>
    <mergeCell ref="A5:L5"/>
    <mergeCell ref="A33:L33"/>
    <mergeCell ref="A22:M22"/>
    <mergeCell ref="L28:L29"/>
  </mergeCells>
  <phoneticPr fontId="16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23" zoomScale="80" workbookViewId="0">
      <selection activeCell="A38" sqref="A38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  <col min="22" max="22" width="12" customWidth="1"/>
  </cols>
  <sheetData>
    <row r="1" spans="1:14" ht="27.75" customHeight="1" x14ac:dyDescent="0.3">
      <c r="A1" s="1"/>
      <c r="B1" s="1"/>
      <c r="C1" s="353" t="str">
        <f>'R&amp;P Accounts'!B2</f>
        <v>SCOTTISH ADHD COALITION</v>
      </c>
      <c r="D1" s="353"/>
      <c r="E1" s="353"/>
      <c r="F1" s="353"/>
      <c r="G1" s="353"/>
      <c r="H1" s="353"/>
      <c r="I1" s="353"/>
      <c r="J1" s="353"/>
      <c r="K1" s="353"/>
      <c r="L1" s="1"/>
      <c r="M1" s="329" t="str">
        <f>'R&amp;P Accounts'!L2</f>
        <v>SC047320</v>
      </c>
      <c r="N1" s="329"/>
    </row>
    <row r="2" spans="1:14" x14ac:dyDescent="0.2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1:14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330"/>
      <c r="I3" s="330"/>
      <c r="J3" s="330"/>
      <c r="K3" s="330"/>
      <c r="L3" s="81"/>
      <c r="M3" s="181"/>
    </row>
    <row r="5" spans="1:14" ht="15.75" x14ac:dyDescent="0.2">
      <c r="A5" s="343" t="s">
        <v>131</v>
      </c>
      <c r="B5" s="343"/>
      <c r="C5" s="343"/>
      <c r="D5" s="343"/>
      <c r="E5" s="343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100</v>
      </c>
      <c r="D6" s="112"/>
      <c r="E6" s="115" t="s">
        <v>101</v>
      </c>
      <c r="F6" s="107"/>
      <c r="G6" s="115" t="s">
        <v>102</v>
      </c>
      <c r="H6" s="107"/>
      <c r="I6" s="115" t="s">
        <v>103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96</v>
      </c>
      <c r="L7" s="84"/>
      <c r="M7" s="114" t="s">
        <v>97</v>
      </c>
    </row>
    <row r="8" spans="1:14" ht="16.5" customHeight="1" x14ac:dyDescent="0.2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3">
        <v>32930</v>
      </c>
      <c r="D9" s="154"/>
      <c r="E9" s="153"/>
      <c r="F9" s="165"/>
      <c r="G9" s="153"/>
      <c r="H9" s="154"/>
      <c r="I9" s="153"/>
      <c r="J9" s="165"/>
      <c r="K9" s="153">
        <f t="shared" ref="K9:K16" si="0">SUM(C9:I9)</f>
        <v>32930</v>
      </c>
      <c r="L9" s="165"/>
      <c r="M9" s="153">
        <v>570.86</v>
      </c>
    </row>
    <row r="10" spans="1:14" ht="17.25" customHeight="1" x14ac:dyDescent="0.25">
      <c r="A10" s="85" t="s">
        <v>22</v>
      </c>
      <c r="B10" s="69"/>
      <c r="C10" s="166"/>
      <c r="D10" s="167"/>
      <c r="E10" s="166"/>
      <c r="F10" s="167"/>
      <c r="G10" s="166"/>
      <c r="H10" s="165"/>
      <c r="I10" s="166"/>
      <c r="J10" s="165"/>
      <c r="K10" s="153">
        <f t="shared" si="0"/>
        <v>0</v>
      </c>
      <c r="L10" s="167"/>
      <c r="M10" s="166">
        <v>0</v>
      </c>
    </row>
    <row r="11" spans="1:14" ht="17.25" customHeight="1" x14ac:dyDescent="0.25">
      <c r="A11" s="85" t="s">
        <v>23</v>
      </c>
      <c r="B11" s="70"/>
      <c r="C11" s="166"/>
      <c r="D11" s="167"/>
      <c r="E11" s="166"/>
      <c r="F11" s="167"/>
      <c r="G11" s="166"/>
      <c r="H11" s="165"/>
      <c r="I11" s="166"/>
      <c r="J11" s="165"/>
      <c r="K11" s="153">
        <f t="shared" si="0"/>
        <v>0</v>
      </c>
      <c r="L11" s="167"/>
      <c r="M11" s="166">
        <v>0</v>
      </c>
    </row>
    <row r="12" spans="1:14" ht="16.5" customHeight="1" x14ac:dyDescent="0.25">
      <c r="A12" s="85" t="s">
        <v>24</v>
      </c>
      <c r="B12" s="70"/>
      <c r="C12" s="166"/>
      <c r="D12" s="167"/>
      <c r="E12" s="166"/>
      <c r="F12" s="167"/>
      <c r="G12" s="166"/>
      <c r="H12" s="165"/>
      <c r="I12" s="166"/>
      <c r="J12" s="165"/>
      <c r="K12" s="153">
        <f t="shared" si="0"/>
        <v>0</v>
      </c>
      <c r="L12" s="167"/>
      <c r="M12" s="166">
        <v>0</v>
      </c>
    </row>
    <row r="13" spans="1:14" ht="17.25" customHeight="1" x14ac:dyDescent="0.25">
      <c r="A13" s="85" t="s">
        <v>25</v>
      </c>
      <c r="B13" s="70"/>
      <c r="C13" s="166"/>
      <c r="D13" s="167"/>
      <c r="E13" s="166"/>
      <c r="F13" s="167"/>
      <c r="G13" s="166"/>
      <c r="H13" s="165"/>
      <c r="I13" s="166"/>
      <c r="J13" s="165"/>
      <c r="K13" s="153">
        <f t="shared" si="0"/>
        <v>0</v>
      </c>
      <c r="L13" s="167"/>
      <c r="M13" s="166">
        <v>0</v>
      </c>
    </row>
    <row r="14" spans="1:14" ht="28.35" customHeight="1" x14ac:dyDescent="0.25">
      <c r="A14" s="85" t="s">
        <v>26</v>
      </c>
      <c r="B14" s="70"/>
      <c r="C14" s="166"/>
      <c r="D14" s="167"/>
      <c r="E14" s="166"/>
      <c r="F14" s="167"/>
      <c r="G14" s="166"/>
      <c r="H14" s="165"/>
      <c r="I14" s="166"/>
      <c r="J14" s="165"/>
      <c r="K14" s="153">
        <f t="shared" si="0"/>
        <v>0</v>
      </c>
      <c r="L14" s="167"/>
      <c r="M14" s="166">
        <v>0</v>
      </c>
    </row>
    <row r="15" spans="1:14" ht="16.5" customHeight="1" x14ac:dyDescent="0.25">
      <c r="A15" s="85" t="s">
        <v>68</v>
      </c>
      <c r="B15" s="1"/>
      <c r="C15" s="168"/>
      <c r="D15" s="169"/>
      <c r="E15" s="168"/>
      <c r="F15" s="169"/>
      <c r="G15" s="168"/>
      <c r="H15" s="169"/>
      <c r="I15" s="168"/>
      <c r="J15" s="169"/>
      <c r="K15" s="153">
        <f t="shared" si="0"/>
        <v>0</v>
      </c>
      <c r="L15" s="169"/>
      <c r="M15" s="168">
        <v>0</v>
      </c>
    </row>
    <row r="16" spans="1:14" ht="16.5" customHeight="1" thickBot="1" x14ac:dyDescent="0.3">
      <c r="A16" s="85" t="s">
        <v>69</v>
      </c>
      <c r="B16" s="1"/>
      <c r="C16" s="170"/>
      <c r="D16" s="169"/>
      <c r="E16" s="170"/>
      <c r="F16" s="169"/>
      <c r="G16" s="170"/>
      <c r="H16" s="169"/>
      <c r="I16" s="170"/>
      <c r="J16" s="169"/>
      <c r="K16" s="153">
        <f t="shared" si="0"/>
        <v>0</v>
      </c>
      <c r="L16" s="169"/>
      <c r="M16" s="170">
        <v>0</v>
      </c>
    </row>
    <row r="17" spans="1:13" ht="16.5" thickBot="1" x14ac:dyDescent="0.3">
      <c r="A17" s="109" t="s">
        <v>94</v>
      </c>
      <c r="B17" s="97"/>
      <c r="C17" s="171">
        <f>SUM(C9:C16)</f>
        <v>32930</v>
      </c>
      <c r="D17" s="172"/>
      <c r="E17" s="171">
        <f>SUM(E9:E16)</f>
        <v>0</v>
      </c>
      <c r="F17" s="172"/>
      <c r="G17" s="171">
        <f>SUM(G9:G16)</f>
        <v>0</v>
      </c>
      <c r="H17" s="172"/>
      <c r="I17" s="171">
        <f>SUM(I9:I16)</f>
        <v>0</v>
      </c>
      <c r="J17" s="172"/>
      <c r="K17" s="171">
        <f>SUM(K9:K16)</f>
        <v>32930</v>
      </c>
      <c r="L17" s="172"/>
      <c r="M17" s="171">
        <v>570.86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8">
        <f>IF(K17='R&amp;P Accounts'!B21,0,"cross ref error")</f>
        <v>0</v>
      </c>
      <c r="L18" s="96"/>
      <c r="M18" s="1">
        <v>0</v>
      </c>
    </row>
    <row r="19" spans="1:13" ht="16.5" customHeight="1" x14ac:dyDescent="0.25">
      <c r="A19" s="67" t="s">
        <v>90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58"/>
      <c r="E20" s="124"/>
      <c r="F20" s="158"/>
      <c r="G20" s="124"/>
      <c r="H20" s="158"/>
      <c r="I20" s="124"/>
      <c r="J20" s="158"/>
      <c r="K20" s="223">
        <f>SUM(C20:I20)</f>
        <v>0</v>
      </c>
      <c r="L20" s="158"/>
      <c r="M20" s="124">
        <v>0</v>
      </c>
    </row>
    <row r="21" spans="1:13" ht="16.5" customHeight="1" thickBot="1" x14ac:dyDescent="0.3">
      <c r="A21" s="85" t="s">
        <v>28</v>
      </c>
      <c r="B21" s="1"/>
      <c r="C21" s="162"/>
      <c r="D21" s="158"/>
      <c r="E21" s="162"/>
      <c r="F21" s="158"/>
      <c r="G21" s="162"/>
      <c r="H21" s="158"/>
      <c r="I21" s="162"/>
      <c r="J21" s="158"/>
      <c r="K21" s="223">
        <f>SUM(C21:I21)</f>
        <v>0</v>
      </c>
      <c r="L21" s="158"/>
      <c r="M21" s="162">
        <v>0</v>
      </c>
    </row>
    <row r="22" spans="1:13" ht="16.5" thickBot="1" x14ac:dyDescent="0.3">
      <c r="A22" s="109" t="s">
        <v>94</v>
      </c>
      <c r="B22" s="1"/>
      <c r="C22" s="163">
        <f>SUM(C20:C21)</f>
        <v>0</v>
      </c>
      <c r="D22" s="158"/>
      <c r="E22" s="164">
        <f>SUM(E20:E21)</f>
        <v>0</v>
      </c>
      <c r="F22" s="158"/>
      <c r="G22" s="164">
        <f>SUM(G20:G21)</f>
        <v>0</v>
      </c>
      <c r="H22" s="158"/>
      <c r="I22" s="164">
        <f>SUM(I20:I21)</f>
        <v>0</v>
      </c>
      <c r="J22" s="158"/>
      <c r="K22" s="164">
        <f>SUM(K20:K21)</f>
        <v>0</v>
      </c>
      <c r="L22" s="158"/>
      <c r="M22" s="164">
        <v>0</v>
      </c>
    </row>
    <row r="23" spans="1:13" ht="9" customHeight="1" thickBot="1" x14ac:dyDescent="0.3">
      <c r="A23" s="109"/>
      <c r="B23" s="1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16.5" thickBot="1" x14ac:dyDescent="0.3">
      <c r="A24" s="109" t="s">
        <v>95</v>
      </c>
      <c r="B24" s="1"/>
      <c r="C24" s="164">
        <f>C17+C22</f>
        <v>32930</v>
      </c>
      <c r="D24" s="158"/>
      <c r="E24" s="164">
        <f>E17+E22</f>
        <v>0</v>
      </c>
      <c r="F24" s="158"/>
      <c r="G24" s="164">
        <f>G17+G22</f>
        <v>0</v>
      </c>
      <c r="H24" s="158"/>
      <c r="I24" s="164">
        <f>I17+I22</f>
        <v>0</v>
      </c>
      <c r="J24" s="158"/>
      <c r="K24" s="164">
        <f>K17+K22</f>
        <v>32930</v>
      </c>
      <c r="L24" s="158"/>
      <c r="M24" s="164">
        <v>570.86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19">
        <f>IF(K24='R&amp;P Accounts'!B28,0,"cross ref error")</f>
        <v>0</v>
      </c>
      <c r="L25" s="1"/>
      <c r="M25" s="1">
        <v>0</v>
      </c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/>
      <c r="D28" s="158"/>
      <c r="E28" s="124"/>
      <c r="F28" s="158"/>
      <c r="G28" s="124"/>
      <c r="H28" s="158"/>
      <c r="I28" s="124"/>
      <c r="J28" s="158"/>
      <c r="K28" s="223">
        <f t="shared" ref="K28:K38" si="1">SUM(C28:I28)</f>
        <v>0</v>
      </c>
      <c r="L28" s="158"/>
      <c r="M28" s="124">
        <v>0</v>
      </c>
    </row>
    <row r="29" spans="1:13" ht="16.5" customHeight="1" x14ac:dyDescent="0.25">
      <c r="A29" s="86" t="s">
        <v>117</v>
      </c>
      <c r="B29" s="1"/>
      <c r="C29" s="124"/>
      <c r="D29" s="158"/>
      <c r="E29" s="124"/>
      <c r="F29" s="158"/>
      <c r="G29" s="124"/>
      <c r="H29" s="158"/>
      <c r="I29" s="124"/>
      <c r="J29" s="158"/>
      <c r="K29" s="223">
        <f t="shared" si="1"/>
        <v>0</v>
      </c>
      <c r="L29" s="158"/>
      <c r="M29" s="124">
        <v>0</v>
      </c>
    </row>
    <row r="30" spans="1:13" ht="16.5" customHeight="1" x14ac:dyDescent="0.25">
      <c r="A30" s="86" t="s">
        <v>30</v>
      </c>
      <c r="B30" s="1"/>
      <c r="C30" s="160"/>
      <c r="D30" s="158"/>
      <c r="E30" s="160"/>
      <c r="F30" s="158"/>
      <c r="G30" s="160"/>
      <c r="H30" s="158"/>
      <c r="I30" s="160"/>
      <c r="J30" s="158"/>
      <c r="K30" s="223">
        <f t="shared" si="1"/>
        <v>0</v>
      </c>
      <c r="L30" s="158"/>
      <c r="M30" s="160">
        <v>0</v>
      </c>
    </row>
    <row r="31" spans="1:13" ht="16.5" customHeight="1" x14ac:dyDescent="0.25">
      <c r="A31" s="86" t="s">
        <v>31</v>
      </c>
      <c r="B31" s="1"/>
      <c r="C31" s="160">
        <v>4738</v>
      </c>
      <c r="D31" s="158"/>
      <c r="E31" s="160"/>
      <c r="F31" s="158"/>
      <c r="G31" s="160"/>
      <c r="H31" s="158"/>
      <c r="I31" s="160"/>
      <c r="J31" s="158"/>
      <c r="K31" s="223">
        <f t="shared" si="1"/>
        <v>4738</v>
      </c>
      <c r="L31" s="158"/>
      <c r="M31" s="160">
        <v>1083.3499999999999</v>
      </c>
    </row>
    <row r="32" spans="1:13" ht="16.5" customHeight="1" x14ac:dyDescent="0.25">
      <c r="A32" s="86" t="s">
        <v>32</v>
      </c>
      <c r="B32" s="1"/>
      <c r="C32" s="160"/>
      <c r="D32" s="158"/>
      <c r="E32" s="160"/>
      <c r="F32" s="158"/>
      <c r="G32" s="160"/>
      <c r="H32" s="158"/>
      <c r="I32" s="160"/>
      <c r="J32" s="158"/>
      <c r="K32" s="223">
        <f t="shared" si="1"/>
        <v>0</v>
      </c>
      <c r="L32" s="158"/>
      <c r="M32" s="160">
        <v>0</v>
      </c>
    </row>
    <row r="33" spans="1:14" ht="16.5" customHeight="1" x14ac:dyDescent="0.25">
      <c r="A33" s="86" t="s">
        <v>33</v>
      </c>
      <c r="B33" s="1"/>
      <c r="C33" s="160"/>
      <c r="D33" s="158"/>
      <c r="E33" s="160"/>
      <c r="F33" s="158"/>
      <c r="G33" s="160"/>
      <c r="H33" s="158"/>
      <c r="I33" s="160"/>
      <c r="J33" s="158"/>
      <c r="K33" s="223">
        <f t="shared" si="1"/>
        <v>0</v>
      </c>
      <c r="L33" s="158"/>
      <c r="M33" s="160">
        <v>0</v>
      </c>
    </row>
    <row r="34" spans="1:14" ht="16.5" customHeight="1" x14ac:dyDescent="0.25">
      <c r="A34" s="87" t="s">
        <v>34</v>
      </c>
      <c r="B34" s="1"/>
      <c r="C34" s="160"/>
      <c r="D34" s="158"/>
      <c r="E34" s="160"/>
      <c r="F34" s="158"/>
      <c r="G34" s="160"/>
      <c r="H34" s="158"/>
      <c r="I34" s="160"/>
      <c r="J34" s="158"/>
      <c r="K34" s="223">
        <f t="shared" si="1"/>
        <v>0</v>
      </c>
      <c r="L34" s="158"/>
      <c r="M34" s="160">
        <v>0</v>
      </c>
    </row>
    <row r="35" spans="1:14" ht="17.25" customHeight="1" x14ac:dyDescent="0.25">
      <c r="A35" s="87" t="s">
        <v>35</v>
      </c>
      <c r="B35" s="1"/>
      <c r="C35" s="160"/>
      <c r="D35" s="158"/>
      <c r="E35" s="160"/>
      <c r="F35" s="158"/>
      <c r="G35" s="160"/>
      <c r="H35" s="158"/>
      <c r="I35" s="160"/>
      <c r="J35" s="158"/>
      <c r="K35" s="223">
        <f t="shared" si="1"/>
        <v>0</v>
      </c>
      <c r="L35" s="158"/>
      <c r="M35" s="160">
        <v>0</v>
      </c>
    </row>
    <row r="36" spans="1:14" ht="17.25" customHeight="1" x14ac:dyDescent="0.25">
      <c r="A36" s="87" t="s">
        <v>36</v>
      </c>
      <c r="B36" s="1"/>
      <c r="C36" s="160"/>
      <c r="D36" s="158"/>
      <c r="E36" s="160"/>
      <c r="F36" s="158"/>
      <c r="G36" s="160"/>
      <c r="H36" s="158"/>
      <c r="I36" s="160"/>
      <c r="J36" s="158"/>
      <c r="K36" s="223">
        <f t="shared" si="1"/>
        <v>0</v>
      </c>
      <c r="L36" s="158"/>
      <c r="M36" s="160">
        <v>0</v>
      </c>
    </row>
    <row r="37" spans="1:14" ht="15" x14ac:dyDescent="0.25">
      <c r="A37" s="87" t="s">
        <v>136</v>
      </c>
      <c r="B37" s="1"/>
      <c r="C37" s="160"/>
      <c r="D37" s="158"/>
      <c r="E37" s="160"/>
      <c r="F37" s="158"/>
      <c r="G37" s="160"/>
      <c r="H37" s="158"/>
      <c r="I37" s="160"/>
      <c r="J37" s="158"/>
      <c r="K37" s="223">
        <f t="shared" si="1"/>
        <v>0</v>
      </c>
      <c r="L37" s="158"/>
      <c r="M37" s="160">
        <v>89.52000000000001</v>
      </c>
    </row>
    <row r="38" spans="1:14" ht="15.75" thickBot="1" x14ac:dyDescent="0.3">
      <c r="A38" s="110"/>
      <c r="B38" s="1"/>
      <c r="C38" s="160"/>
      <c r="D38" s="158"/>
      <c r="E38" s="160"/>
      <c r="F38" s="158"/>
      <c r="G38" s="160"/>
      <c r="H38" s="158"/>
      <c r="I38" s="160"/>
      <c r="J38" s="158"/>
      <c r="K38" s="223">
        <f t="shared" si="1"/>
        <v>0</v>
      </c>
      <c r="L38" s="158"/>
      <c r="M38" s="160">
        <v>0</v>
      </c>
    </row>
    <row r="39" spans="1:14" ht="16.5" customHeight="1" thickBot="1" x14ac:dyDescent="0.3">
      <c r="A39" s="13" t="s">
        <v>94</v>
      </c>
      <c r="B39" s="1"/>
      <c r="C39" s="161">
        <f>SUM(C28:C38)</f>
        <v>4738</v>
      </c>
      <c r="D39" s="158"/>
      <c r="E39" s="157">
        <f>SUM(E28:E38)</f>
        <v>0</v>
      </c>
      <c r="F39" s="158"/>
      <c r="G39" s="157">
        <f>SUM(G28:G38)</f>
        <v>0</v>
      </c>
      <c r="H39" s="158"/>
      <c r="I39" s="157">
        <f>SUM(I28:I38)</f>
        <v>0</v>
      </c>
      <c r="J39" s="158"/>
      <c r="K39" s="157">
        <f>SUM(K28:K38)</f>
        <v>4738</v>
      </c>
      <c r="L39" s="158"/>
      <c r="M39" s="157">
        <v>1172.8699999999999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19">
        <f>IF(K39='R&amp;P Accounts'!B42,0,"cross ref error")</f>
        <v>0</v>
      </c>
      <c r="L40" s="1"/>
      <c r="M40" s="1">
        <v>0</v>
      </c>
    </row>
    <row r="41" spans="1:14" ht="30" customHeight="1" x14ac:dyDescent="0.25">
      <c r="A41" s="67" t="s">
        <v>92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0"/>
      <c r="D42" s="158"/>
      <c r="E42" s="160"/>
      <c r="F42" s="158"/>
      <c r="G42" s="160"/>
      <c r="H42" s="158"/>
      <c r="I42" s="160"/>
      <c r="J42" s="158"/>
      <c r="K42" s="223">
        <f>SUM(C42:I42)</f>
        <v>0</v>
      </c>
      <c r="L42" s="158"/>
      <c r="M42" s="160">
        <v>0</v>
      </c>
    </row>
    <row r="43" spans="1:14" ht="16.5" customHeight="1" thickBot="1" x14ac:dyDescent="0.3">
      <c r="A43" s="86" t="s">
        <v>38</v>
      </c>
      <c r="B43" s="1"/>
      <c r="C43" s="160"/>
      <c r="D43" s="158"/>
      <c r="E43" s="160"/>
      <c r="F43" s="158"/>
      <c r="G43" s="160"/>
      <c r="H43" s="158"/>
      <c r="I43" s="160"/>
      <c r="J43" s="158"/>
      <c r="K43" s="223">
        <f>SUM(C43:I43)</f>
        <v>0</v>
      </c>
      <c r="L43" s="158"/>
      <c r="M43" s="160">
        <v>0</v>
      </c>
    </row>
    <row r="44" spans="1:14" ht="16.5" customHeight="1" thickBot="1" x14ac:dyDescent="0.3">
      <c r="A44" s="13" t="s">
        <v>93</v>
      </c>
      <c r="B44" s="1"/>
      <c r="C44" s="161">
        <f>C42+C43</f>
        <v>0</v>
      </c>
      <c r="D44" s="158"/>
      <c r="E44" s="157">
        <f>E42+E43</f>
        <v>0</v>
      </c>
      <c r="F44" s="158"/>
      <c r="G44" s="157">
        <f>G42+G43</f>
        <v>0</v>
      </c>
      <c r="H44" s="158"/>
      <c r="I44" s="157">
        <f>I42+I43</f>
        <v>0</v>
      </c>
      <c r="J44" s="158"/>
      <c r="K44" s="157">
        <f>K42+K43</f>
        <v>0</v>
      </c>
      <c r="L44" s="158"/>
      <c r="M44" s="157">
        <v>0</v>
      </c>
    </row>
    <row r="45" spans="1:14" ht="17.25" customHeight="1" thickBot="1" x14ac:dyDescent="0.25">
      <c r="A45" s="1"/>
      <c r="B45" s="1"/>
      <c r="C45" s="132"/>
      <c r="D45" s="131"/>
      <c r="E45" s="131"/>
      <c r="F45" s="131"/>
      <c r="G45" s="131"/>
      <c r="H45" s="131"/>
      <c r="I45" s="131"/>
      <c r="J45" s="131"/>
      <c r="K45" s="219">
        <f>IF(K44='R&amp;P Accounts'!B47,0,"cross ref error")</f>
        <v>0</v>
      </c>
      <c r="L45" s="131"/>
      <c r="M45" s="131">
        <v>0</v>
      </c>
    </row>
    <row r="46" spans="1:14" ht="16.5" customHeight="1" thickBot="1" x14ac:dyDescent="0.3">
      <c r="A46" s="111" t="s">
        <v>12</v>
      </c>
      <c r="B46" s="1"/>
      <c r="C46" s="157">
        <f>+C44+C39</f>
        <v>4738</v>
      </c>
      <c r="D46" s="158"/>
      <c r="E46" s="157">
        <f>+E44+E39</f>
        <v>0</v>
      </c>
      <c r="F46" s="158"/>
      <c r="G46" s="157">
        <f>+G44+G39</f>
        <v>0</v>
      </c>
      <c r="H46" s="158"/>
      <c r="I46" s="157">
        <f>+I44+I39</f>
        <v>0</v>
      </c>
      <c r="J46" s="158"/>
      <c r="K46" s="157">
        <f>+K44+K39</f>
        <v>4738</v>
      </c>
      <c r="L46" s="158"/>
      <c r="M46" s="157">
        <v>1172.8699999999999</v>
      </c>
      <c r="N46" s="159"/>
    </row>
    <row r="47" spans="1:14" ht="17.25" customHeight="1" thickBot="1" x14ac:dyDescent="0.25">
      <c r="A47" s="1"/>
      <c r="B47" s="1"/>
      <c r="C47" s="132"/>
      <c r="D47" s="131"/>
      <c r="E47" s="131"/>
      <c r="F47" s="131"/>
      <c r="G47" s="131"/>
      <c r="H47" s="131"/>
      <c r="I47" s="131"/>
      <c r="J47" s="131"/>
      <c r="K47" s="219">
        <f>IF(K46='R&amp;P Accounts'!B49,0,"cross ref error")</f>
        <v>0</v>
      </c>
      <c r="L47" s="131"/>
      <c r="M47" s="131">
        <v>0</v>
      </c>
    </row>
    <row r="48" spans="1:14" ht="18.75" customHeight="1" thickBot="1" x14ac:dyDescent="0.3">
      <c r="A48" s="40" t="s">
        <v>108</v>
      </c>
      <c r="B48" s="1"/>
      <c r="C48" s="155">
        <f>+C24-C46</f>
        <v>28192</v>
      </c>
      <c r="D48" s="156"/>
      <c r="E48" s="155">
        <f>+E24-E46</f>
        <v>0</v>
      </c>
      <c r="F48" s="156"/>
      <c r="G48" s="155">
        <f>+G24-G46</f>
        <v>0</v>
      </c>
      <c r="H48" s="156"/>
      <c r="I48" s="155">
        <f>+I24-I46</f>
        <v>0</v>
      </c>
      <c r="J48" s="156"/>
      <c r="K48" s="155">
        <f>+K24-K46</f>
        <v>28192</v>
      </c>
      <c r="L48" s="156"/>
      <c r="M48" s="155">
        <v>-602.00999999999988</v>
      </c>
    </row>
    <row r="49" spans="1:13" ht="14.25" customHeight="1" thickBot="1" x14ac:dyDescent="0.3">
      <c r="A49" s="40"/>
      <c r="B49" s="1"/>
      <c r="C49" s="221"/>
      <c r="D49" s="156"/>
      <c r="E49" s="221"/>
      <c r="F49" s="156"/>
      <c r="G49" s="221"/>
      <c r="H49" s="156"/>
      <c r="I49" s="221"/>
      <c r="J49" s="156"/>
      <c r="K49" s="221"/>
      <c r="L49" s="156"/>
      <c r="M49" s="221"/>
    </row>
    <row r="50" spans="1:13" ht="18.75" customHeight="1" thickBot="1" x14ac:dyDescent="0.3">
      <c r="A50" s="97" t="s">
        <v>124</v>
      </c>
      <c r="B50" s="1"/>
      <c r="C50" s="155"/>
      <c r="D50" s="156"/>
      <c r="E50" s="222"/>
      <c r="F50" s="156"/>
      <c r="G50" s="222"/>
      <c r="H50" s="156"/>
      <c r="I50" s="222"/>
      <c r="J50" s="156"/>
      <c r="K50" s="222">
        <f>SUM(C50:I50)</f>
        <v>0</v>
      </c>
      <c r="L50" s="156"/>
      <c r="M50" s="222">
        <v>0</v>
      </c>
    </row>
    <row r="51" spans="1:13" ht="14.25" customHeight="1" thickBot="1" x14ac:dyDescent="0.3">
      <c r="A51" s="97"/>
      <c r="B51" s="1"/>
      <c r="C51" s="141"/>
      <c r="D51" s="156"/>
      <c r="E51" s="156"/>
      <c r="F51" s="156"/>
      <c r="G51" s="156"/>
      <c r="H51" s="156"/>
      <c r="I51" s="156"/>
      <c r="J51" s="156"/>
      <c r="K51" s="156"/>
      <c r="L51" s="156"/>
      <c r="M51" s="156"/>
    </row>
    <row r="52" spans="1:13" ht="18.75" customHeight="1" thickBot="1" x14ac:dyDescent="0.3">
      <c r="A52" s="13" t="s">
        <v>42</v>
      </c>
      <c r="B52" s="1"/>
      <c r="C52" s="155">
        <f>C48+C50</f>
        <v>28192</v>
      </c>
      <c r="D52" s="156"/>
      <c r="E52" s="155">
        <f>E48+E50</f>
        <v>0</v>
      </c>
      <c r="F52" s="156"/>
      <c r="G52" s="155">
        <f>G48+G50</f>
        <v>0</v>
      </c>
      <c r="H52" s="156"/>
      <c r="I52" s="155">
        <f>I48+I50</f>
        <v>0</v>
      </c>
      <c r="J52" s="156"/>
      <c r="K52" s="155">
        <f>K48+K50</f>
        <v>28192</v>
      </c>
      <c r="L52" s="156"/>
      <c r="M52" s="155">
        <v>-602.00999999999988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19">
        <f>IF(K52='R&amp;P Accounts'!B55,0,"cross ref error")</f>
        <v>0</v>
      </c>
      <c r="L53" s="1"/>
      <c r="M53" s="1"/>
    </row>
    <row r="55" spans="1:13" ht="15.75" x14ac:dyDescent="0.25">
      <c r="A55" s="180" t="s">
        <v>110</v>
      </c>
    </row>
    <row r="56" spans="1:13" x14ac:dyDescent="0.2">
      <c r="A56" s="344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6"/>
    </row>
    <row r="57" spans="1:13" x14ac:dyDescent="0.2">
      <c r="A57" s="347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9"/>
    </row>
    <row r="58" spans="1:13" x14ac:dyDescent="0.2">
      <c r="A58" s="347"/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9"/>
    </row>
    <row r="59" spans="1:13" x14ac:dyDescent="0.2">
      <c r="A59" s="347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9"/>
    </row>
    <row r="60" spans="1:13" x14ac:dyDescent="0.2">
      <c r="A60" s="347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9"/>
    </row>
    <row r="61" spans="1:13" x14ac:dyDescent="0.2">
      <c r="A61" s="347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9"/>
    </row>
    <row r="62" spans="1:13" x14ac:dyDescent="0.2">
      <c r="A62" s="347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9"/>
    </row>
    <row r="63" spans="1:13" x14ac:dyDescent="0.2">
      <c r="A63" s="347"/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9"/>
    </row>
    <row r="64" spans="1:13" x14ac:dyDescent="0.2">
      <c r="A64" s="350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2"/>
    </row>
  </sheetData>
  <mergeCells count="6">
    <mergeCell ref="A56:M64"/>
    <mergeCell ref="C1:K1"/>
    <mergeCell ref="A5:E5"/>
    <mergeCell ref="M1:N1"/>
    <mergeCell ref="A2:L2"/>
    <mergeCell ref="H3:K3"/>
  </mergeCells>
  <phoneticPr fontId="16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4"/>
  <sheetViews>
    <sheetView zoomScale="80" workbookViewId="0">
      <selection activeCell="M13" sqref="M13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7" ht="27.75" customHeight="1" x14ac:dyDescent="0.3">
      <c r="C1" s="231" t="str">
        <f>'R&amp;P Accounts'!B2</f>
        <v>SCOTTISH ADHD COALITION</v>
      </c>
      <c r="D1" s="231"/>
      <c r="E1" s="231"/>
      <c r="F1" s="231"/>
      <c r="G1" s="231"/>
      <c r="H1" s="231"/>
      <c r="I1" s="231"/>
      <c r="J1" s="231"/>
      <c r="K1" s="231"/>
      <c r="M1" s="329" t="str">
        <f>'R&amp;P Accounts'!L2</f>
        <v>SC047320</v>
      </c>
      <c r="N1" s="329"/>
    </row>
    <row r="2" spans="1:17" ht="10.5" customHeight="1" x14ac:dyDescent="0.2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1:17" s="46" customFormat="1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30"/>
      <c r="I3" s="330"/>
      <c r="J3" s="330"/>
      <c r="K3" s="330"/>
      <c r="L3" s="81"/>
      <c r="M3" s="45"/>
    </row>
    <row r="4" spans="1:17" ht="15" customHeight="1" x14ac:dyDescent="0.2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</row>
    <row r="5" spans="1:17" ht="20.100000000000001" customHeight="1" x14ac:dyDescent="0.2">
      <c r="A5" s="343" t="s">
        <v>130</v>
      </c>
      <c r="B5" s="343"/>
      <c r="C5" s="343"/>
      <c r="D5" s="343"/>
      <c r="E5" s="343"/>
      <c r="F5" s="38"/>
      <c r="G5" s="38"/>
      <c r="H5" s="38"/>
      <c r="I5" s="38"/>
      <c r="J5" s="12"/>
      <c r="K5" s="84"/>
      <c r="L5" s="84"/>
    </row>
    <row r="6" spans="1:17" ht="54" customHeight="1" x14ac:dyDescent="0.25">
      <c r="A6" s="70"/>
      <c r="B6" s="70"/>
      <c r="C6" s="115" t="s">
        <v>104</v>
      </c>
      <c r="D6" s="115"/>
      <c r="E6" s="115" t="s">
        <v>105</v>
      </c>
      <c r="F6" s="116"/>
      <c r="G6" s="115" t="s">
        <v>106</v>
      </c>
      <c r="H6" s="116"/>
      <c r="I6" s="115" t="s">
        <v>107</v>
      </c>
      <c r="J6" s="106"/>
      <c r="Q6" s="229" t="s">
        <v>139</v>
      </c>
    </row>
    <row r="7" spans="1:17" ht="54" customHeight="1" x14ac:dyDescent="0.2">
      <c r="A7" s="70"/>
      <c r="B7" s="70"/>
      <c r="C7" s="112">
        <v>0</v>
      </c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7" ht="19.5" customHeight="1" x14ac:dyDescent="0.2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7" ht="17.25" customHeight="1" x14ac:dyDescent="0.25">
      <c r="A9" s="85" t="s">
        <v>21</v>
      </c>
      <c r="C9" s="223"/>
      <c r="D9" s="227"/>
      <c r="E9" s="223"/>
      <c r="F9" s="123"/>
      <c r="G9" s="223"/>
      <c r="H9" s="227"/>
      <c r="I9" s="223"/>
      <c r="J9" s="123"/>
      <c r="K9" s="223">
        <f>SUM(C9:I9)</f>
        <v>0</v>
      </c>
      <c r="L9" s="173"/>
      <c r="M9" s="223"/>
    </row>
    <row r="10" spans="1:17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3">
        <f t="shared" ref="K10:K16" si="0">SUM(C10:I10)</f>
        <v>0</v>
      </c>
      <c r="L10" s="120"/>
      <c r="M10" s="174"/>
    </row>
    <row r="11" spans="1:17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3">
        <f t="shared" si="0"/>
        <v>0</v>
      </c>
      <c r="L11" s="120"/>
      <c r="M11" s="174"/>
    </row>
    <row r="12" spans="1:17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3">
        <f t="shared" si="0"/>
        <v>0</v>
      </c>
      <c r="L12" s="120"/>
      <c r="M12" s="174"/>
    </row>
    <row r="13" spans="1:17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3">
        <f t="shared" si="0"/>
        <v>0</v>
      </c>
      <c r="L13" s="120"/>
      <c r="M13" s="174"/>
    </row>
    <row r="14" spans="1:17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3">
        <f t="shared" si="0"/>
        <v>0</v>
      </c>
      <c r="L14" s="120"/>
      <c r="M14" s="174"/>
    </row>
    <row r="15" spans="1:17" ht="17.25" customHeight="1" x14ac:dyDescent="0.25">
      <c r="A15" s="85" t="s">
        <v>68</v>
      </c>
      <c r="C15" s="124"/>
      <c r="D15" s="158"/>
      <c r="E15" s="124"/>
      <c r="F15" s="158"/>
      <c r="G15" s="124"/>
      <c r="H15" s="158"/>
      <c r="I15" s="124"/>
      <c r="J15" s="158"/>
      <c r="K15" s="223">
        <f t="shared" si="0"/>
        <v>0</v>
      </c>
      <c r="L15" s="176"/>
      <c r="M15" s="175"/>
    </row>
    <row r="16" spans="1:17" ht="17.25" customHeight="1" thickBot="1" x14ac:dyDescent="0.3">
      <c r="A16" s="85" t="s">
        <v>69</v>
      </c>
      <c r="C16" s="224"/>
      <c r="D16" s="158"/>
      <c r="E16" s="224"/>
      <c r="F16" s="158"/>
      <c r="G16" s="224"/>
      <c r="H16" s="158"/>
      <c r="I16" s="224"/>
      <c r="J16" s="158"/>
      <c r="K16" s="223">
        <f t="shared" si="0"/>
        <v>0</v>
      </c>
      <c r="L16" s="176"/>
      <c r="M16" s="177"/>
    </row>
    <row r="17" spans="1:13" ht="18" customHeight="1" thickBot="1" x14ac:dyDescent="0.3">
      <c r="A17" s="109" t="s">
        <v>94</v>
      </c>
      <c r="B17" s="97"/>
      <c r="C17" s="225">
        <f>SUM(C9:C16)</f>
        <v>0</v>
      </c>
      <c r="D17" s="226"/>
      <c r="E17" s="225">
        <f>SUM(E9:E16)</f>
        <v>0</v>
      </c>
      <c r="F17" s="226"/>
      <c r="G17" s="225">
        <f>SUM(G9:G16)</f>
        <v>0</v>
      </c>
      <c r="H17" s="226"/>
      <c r="I17" s="225">
        <f>SUM(I9:I16)</f>
        <v>0</v>
      </c>
      <c r="J17" s="226"/>
      <c r="K17" s="225">
        <f>SUM(K9:K16)</f>
        <v>0</v>
      </c>
      <c r="L17" s="226"/>
      <c r="M17" s="225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Accounts'!D21,0,"cross ref error")</f>
        <v>0</v>
      </c>
      <c r="L18" s="96"/>
    </row>
    <row r="19" spans="1:13" ht="29.25" customHeight="1" x14ac:dyDescent="0.25">
      <c r="A19" s="67" t="s">
        <v>90</v>
      </c>
      <c r="C19" s="1"/>
    </row>
    <row r="20" spans="1:13" ht="16.5" customHeight="1" x14ac:dyDescent="0.25">
      <c r="A20" s="85" t="s">
        <v>27</v>
      </c>
      <c r="C20" s="124"/>
      <c r="D20" s="158"/>
      <c r="E20" s="124"/>
      <c r="F20" s="158"/>
      <c r="G20" s="124"/>
      <c r="H20" s="158"/>
      <c r="I20" s="124"/>
      <c r="J20" s="158"/>
      <c r="K20" s="223">
        <f>SUM(C20:I20)</f>
        <v>0</v>
      </c>
      <c r="L20" s="158"/>
      <c r="M20" s="124"/>
    </row>
    <row r="21" spans="1:13" ht="17.25" customHeight="1" thickBot="1" x14ac:dyDescent="0.3">
      <c r="A21" s="85" t="s">
        <v>28</v>
      </c>
      <c r="C21" s="162"/>
      <c r="D21" s="158"/>
      <c r="E21" s="162"/>
      <c r="F21" s="158"/>
      <c r="G21" s="162"/>
      <c r="H21" s="158"/>
      <c r="I21" s="162"/>
      <c r="J21" s="158"/>
      <c r="K21" s="223">
        <f>SUM(C21:I21)</f>
        <v>0</v>
      </c>
      <c r="L21" s="158"/>
      <c r="M21" s="162"/>
    </row>
    <row r="22" spans="1:13" ht="18" customHeight="1" thickBot="1" x14ac:dyDescent="0.3">
      <c r="A22" s="109" t="s">
        <v>94</v>
      </c>
      <c r="C22" s="163">
        <f>SUM(C20:C21)</f>
        <v>0</v>
      </c>
      <c r="D22" s="158"/>
      <c r="E22" s="164">
        <f>SUM(E20:E21)</f>
        <v>0</v>
      </c>
      <c r="F22" s="158"/>
      <c r="G22" s="164">
        <f>SUM(G20:G21)</f>
        <v>0</v>
      </c>
      <c r="H22" s="158"/>
      <c r="I22" s="164">
        <f>SUM(I20:I21)</f>
        <v>0</v>
      </c>
      <c r="J22" s="158"/>
      <c r="K22" s="164">
        <f>SUM(K20:K21)</f>
        <v>0</v>
      </c>
      <c r="L22" s="158"/>
      <c r="M22" s="164">
        <f>SUM(M20:M21)</f>
        <v>0</v>
      </c>
    </row>
    <row r="23" spans="1:13" ht="5.25" customHeight="1" thickBot="1" x14ac:dyDescent="0.3">
      <c r="A23" s="109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18" customHeight="1" thickBot="1" x14ac:dyDescent="0.3">
      <c r="A24" s="109" t="s">
        <v>95</v>
      </c>
      <c r="C24" s="164">
        <f>C17+C22</f>
        <v>0</v>
      </c>
      <c r="D24" s="158"/>
      <c r="E24" s="164">
        <f>E17+E22</f>
        <v>0</v>
      </c>
      <c r="F24" s="158"/>
      <c r="G24" s="164">
        <f>G17+G22</f>
        <v>0</v>
      </c>
      <c r="H24" s="158"/>
      <c r="I24" s="164">
        <f>I17+I22</f>
        <v>0</v>
      </c>
      <c r="J24" s="158"/>
      <c r="K24" s="164">
        <f>K17+K22</f>
        <v>0</v>
      </c>
      <c r="L24" s="158"/>
      <c r="M24" s="164">
        <f>M17+M22</f>
        <v>0</v>
      </c>
    </row>
    <row r="25" spans="1:13" ht="19.5" customHeight="1" x14ac:dyDescent="0.2">
      <c r="C25" s="1"/>
      <c r="K25" s="219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91</v>
      </c>
      <c r="C27" s="1"/>
    </row>
    <row r="28" spans="1:13" ht="17.25" customHeight="1" x14ac:dyDescent="0.25">
      <c r="A28" s="86" t="s">
        <v>29</v>
      </c>
      <c r="C28" s="124"/>
      <c r="D28" s="158"/>
      <c r="E28" s="124"/>
      <c r="F28" s="158"/>
      <c r="G28" s="124"/>
      <c r="H28" s="158"/>
      <c r="I28" s="124"/>
      <c r="J28" s="158"/>
      <c r="K28" s="223">
        <f t="shared" ref="K28:K38" si="1">SUM(C28:I28)</f>
        <v>0</v>
      </c>
      <c r="L28" s="158"/>
      <c r="M28" s="124"/>
    </row>
    <row r="29" spans="1:13" ht="16.5" customHeight="1" x14ac:dyDescent="0.25">
      <c r="A29" s="86" t="s">
        <v>117</v>
      </c>
      <c r="C29" s="124"/>
      <c r="D29" s="158"/>
      <c r="E29" s="124"/>
      <c r="F29" s="158"/>
      <c r="G29" s="124"/>
      <c r="H29" s="158"/>
      <c r="I29" s="124"/>
      <c r="J29" s="158"/>
      <c r="K29" s="223">
        <f t="shared" si="1"/>
        <v>0</v>
      </c>
      <c r="L29" s="158"/>
      <c r="M29" s="124"/>
    </row>
    <row r="30" spans="1:13" ht="17.25" customHeight="1" x14ac:dyDescent="0.25">
      <c r="A30" s="86" t="s">
        <v>30</v>
      </c>
      <c r="C30" s="160"/>
      <c r="D30" s="158"/>
      <c r="E30" s="160"/>
      <c r="F30" s="158"/>
      <c r="G30" s="160"/>
      <c r="H30" s="158"/>
      <c r="I30" s="160"/>
      <c r="J30" s="158"/>
      <c r="K30" s="223">
        <f t="shared" si="1"/>
        <v>0</v>
      </c>
      <c r="L30" s="158"/>
      <c r="M30" s="160"/>
    </row>
    <row r="31" spans="1:13" ht="17.25" customHeight="1" x14ac:dyDescent="0.25">
      <c r="A31" s="86" t="s">
        <v>31</v>
      </c>
      <c r="C31" s="160"/>
      <c r="D31" s="158"/>
      <c r="E31" s="160"/>
      <c r="F31" s="158"/>
      <c r="G31" s="160"/>
      <c r="H31" s="158"/>
      <c r="I31" s="160"/>
      <c r="J31" s="158"/>
      <c r="K31" s="223">
        <f t="shared" si="1"/>
        <v>0</v>
      </c>
      <c r="L31" s="158"/>
      <c r="M31" s="160"/>
    </row>
    <row r="32" spans="1:13" ht="17.25" customHeight="1" x14ac:dyDescent="0.25">
      <c r="A32" s="86" t="s">
        <v>32</v>
      </c>
      <c r="C32" s="160"/>
      <c r="D32" s="158"/>
      <c r="E32" s="160"/>
      <c r="F32" s="158"/>
      <c r="G32" s="160"/>
      <c r="H32" s="158"/>
      <c r="I32" s="160"/>
      <c r="J32" s="158"/>
      <c r="K32" s="223">
        <f t="shared" si="1"/>
        <v>0</v>
      </c>
      <c r="L32" s="158"/>
      <c r="M32" s="160"/>
    </row>
    <row r="33" spans="1:13" ht="17.25" customHeight="1" x14ac:dyDescent="0.25">
      <c r="A33" s="86" t="s">
        <v>33</v>
      </c>
      <c r="C33" s="160"/>
      <c r="D33" s="158"/>
      <c r="E33" s="160"/>
      <c r="F33" s="158"/>
      <c r="G33" s="160"/>
      <c r="H33" s="158"/>
      <c r="I33" s="160"/>
      <c r="J33" s="158"/>
      <c r="K33" s="223">
        <f t="shared" si="1"/>
        <v>0</v>
      </c>
      <c r="L33" s="158"/>
      <c r="M33" s="160"/>
    </row>
    <row r="34" spans="1:13" ht="17.25" customHeight="1" x14ac:dyDescent="0.25">
      <c r="A34" s="87" t="s">
        <v>34</v>
      </c>
      <c r="C34" s="160"/>
      <c r="D34" s="158"/>
      <c r="E34" s="160"/>
      <c r="F34" s="158"/>
      <c r="G34" s="160"/>
      <c r="H34" s="158"/>
      <c r="I34" s="160"/>
      <c r="J34" s="158"/>
      <c r="K34" s="223">
        <f t="shared" si="1"/>
        <v>0</v>
      </c>
      <c r="L34" s="158"/>
      <c r="M34" s="160"/>
    </row>
    <row r="35" spans="1:13" ht="17.25" customHeight="1" x14ac:dyDescent="0.25">
      <c r="A35" s="87" t="s">
        <v>35</v>
      </c>
      <c r="C35" s="160"/>
      <c r="D35" s="158"/>
      <c r="E35" s="160"/>
      <c r="F35" s="158"/>
      <c r="G35" s="160"/>
      <c r="H35" s="158"/>
      <c r="I35" s="160"/>
      <c r="J35" s="158"/>
      <c r="K35" s="223">
        <f t="shared" si="1"/>
        <v>0</v>
      </c>
      <c r="L35" s="158"/>
      <c r="M35" s="160"/>
    </row>
    <row r="36" spans="1:13" ht="17.25" customHeight="1" x14ac:dyDescent="0.25">
      <c r="A36" s="87" t="s">
        <v>36</v>
      </c>
      <c r="C36" s="160"/>
      <c r="D36" s="158"/>
      <c r="E36" s="160"/>
      <c r="F36" s="158"/>
      <c r="G36" s="160"/>
      <c r="H36" s="158"/>
      <c r="I36" s="160"/>
      <c r="J36" s="158"/>
      <c r="K36" s="223">
        <f t="shared" si="1"/>
        <v>0</v>
      </c>
      <c r="L36" s="158"/>
      <c r="M36" s="160"/>
    </row>
    <row r="37" spans="1:13" ht="17.25" customHeight="1" x14ac:dyDescent="0.25">
      <c r="A37" s="86"/>
      <c r="C37" s="160"/>
      <c r="D37" s="158"/>
      <c r="E37" s="160"/>
      <c r="F37" s="158"/>
      <c r="G37" s="160"/>
      <c r="H37" s="158"/>
      <c r="I37" s="160"/>
      <c r="J37" s="158"/>
      <c r="K37" s="223">
        <f t="shared" si="1"/>
        <v>0</v>
      </c>
      <c r="L37" s="158"/>
      <c r="M37" s="160"/>
    </row>
    <row r="38" spans="1:13" ht="17.25" customHeight="1" thickBot="1" x14ac:dyDescent="0.3">
      <c r="A38" s="110"/>
      <c r="C38" s="160"/>
      <c r="D38" s="158"/>
      <c r="E38" s="160"/>
      <c r="F38" s="158"/>
      <c r="G38" s="160"/>
      <c r="H38" s="158"/>
      <c r="I38" s="160"/>
      <c r="J38" s="158"/>
      <c r="K38" s="223">
        <f t="shared" si="1"/>
        <v>0</v>
      </c>
      <c r="L38" s="158"/>
      <c r="M38" s="160"/>
    </row>
    <row r="39" spans="1:13" ht="17.25" customHeight="1" thickBot="1" x14ac:dyDescent="0.3">
      <c r="A39" s="13" t="s">
        <v>94</v>
      </c>
      <c r="C39" s="161">
        <f>SUM(C28:C38)</f>
        <v>0</v>
      </c>
      <c r="D39" s="158"/>
      <c r="E39" s="157">
        <f>SUM(E28:E38)</f>
        <v>0</v>
      </c>
      <c r="F39" s="158"/>
      <c r="G39" s="157">
        <f>SUM(G28:G38)</f>
        <v>0</v>
      </c>
      <c r="H39" s="158"/>
      <c r="I39" s="157">
        <f>SUM(I28:I38)</f>
        <v>0</v>
      </c>
      <c r="J39" s="158"/>
      <c r="K39" s="157">
        <f>SUM(K28:K38)</f>
        <v>0</v>
      </c>
      <c r="L39" s="158"/>
      <c r="M39" s="157">
        <f>SUM(M28:M38)</f>
        <v>0</v>
      </c>
    </row>
    <row r="40" spans="1:13" x14ac:dyDescent="0.2">
      <c r="K40" s="219">
        <f>IF(K39='R&amp;P Accounts'!D42,0,"cross ref error")</f>
        <v>0</v>
      </c>
    </row>
    <row r="41" spans="1:13" ht="30" x14ac:dyDescent="0.25">
      <c r="A41" s="67" t="s">
        <v>92</v>
      </c>
    </row>
    <row r="42" spans="1:13" ht="17.25" customHeight="1" x14ac:dyDescent="0.25">
      <c r="A42" s="86" t="s">
        <v>37</v>
      </c>
      <c r="C42" s="160"/>
      <c r="D42" s="158"/>
      <c r="E42" s="160"/>
      <c r="F42" s="158"/>
      <c r="G42" s="160"/>
      <c r="H42" s="158"/>
      <c r="I42" s="160"/>
      <c r="J42" s="158"/>
      <c r="K42" s="223">
        <f>SUM(C42:I42)</f>
        <v>0</v>
      </c>
      <c r="L42" s="158"/>
      <c r="M42" s="160"/>
    </row>
    <row r="43" spans="1:13" ht="17.25" customHeight="1" thickBot="1" x14ac:dyDescent="0.3">
      <c r="A43" s="86" t="s">
        <v>38</v>
      </c>
      <c r="C43" s="160"/>
      <c r="D43" s="158"/>
      <c r="E43" s="160"/>
      <c r="F43" s="158"/>
      <c r="G43" s="160"/>
      <c r="H43" s="158"/>
      <c r="I43" s="160"/>
      <c r="J43" s="158"/>
      <c r="K43" s="223">
        <f>SUM(C43:I43)</f>
        <v>0</v>
      </c>
      <c r="L43" s="158"/>
      <c r="M43" s="160"/>
    </row>
    <row r="44" spans="1:13" ht="17.25" customHeight="1" thickBot="1" x14ac:dyDescent="0.3">
      <c r="A44" s="13" t="s">
        <v>93</v>
      </c>
      <c r="C44" s="161">
        <f>C42+C43</f>
        <v>0</v>
      </c>
      <c r="D44" s="158"/>
      <c r="E44" s="157">
        <f>E42+E43</f>
        <v>0</v>
      </c>
      <c r="F44" s="158"/>
      <c r="G44" s="157">
        <f>G42+G43</f>
        <v>0</v>
      </c>
      <c r="H44" s="158"/>
      <c r="I44" s="157">
        <f>I42+I43</f>
        <v>0</v>
      </c>
      <c r="J44" s="158"/>
      <c r="K44" s="157">
        <f>K42+K43</f>
        <v>0</v>
      </c>
      <c r="L44" s="158"/>
      <c r="M44" s="157">
        <f>M42+M43</f>
        <v>0</v>
      </c>
    </row>
    <row r="45" spans="1:13" ht="13.5" thickBot="1" x14ac:dyDescent="0.25">
      <c r="K45" s="219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7">
        <f>+C44+C39</f>
        <v>0</v>
      </c>
      <c r="D46" s="158"/>
      <c r="E46" s="157">
        <f>+E44+E39</f>
        <v>0</v>
      </c>
      <c r="F46" s="158"/>
      <c r="G46" s="157">
        <f>+G44+G39</f>
        <v>0</v>
      </c>
      <c r="H46" s="158"/>
      <c r="I46" s="157">
        <f>+I44+I39</f>
        <v>0</v>
      </c>
      <c r="J46" s="158"/>
      <c r="K46" s="157">
        <f>+K44+K39</f>
        <v>0</v>
      </c>
      <c r="L46" s="158"/>
      <c r="M46" s="157">
        <f>+M44+M39</f>
        <v>0</v>
      </c>
    </row>
    <row r="47" spans="1:13" ht="13.5" thickBot="1" x14ac:dyDescent="0.25">
      <c r="K47" s="219">
        <f>IF(K46='R&amp;P Accounts'!D49,0,"cross ref error")</f>
        <v>0</v>
      </c>
    </row>
    <row r="48" spans="1:13" ht="17.25" customHeight="1" thickBot="1" x14ac:dyDescent="0.3">
      <c r="A48" s="40" t="s">
        <v>108</v>
      </c>
      <c r="C48" s="155">
        <f>+C24-C46</f>
        <v>0</v>
      </c>
      <c r="D48" s="156"/>
      <c r="E48" s="155">
        <f>+E24-E46</f>
        <v>0</v>
      </c>
      <c r="F48" s="156"/>
      <c r="G48" s="155">
        <f>+G24-G46</f>
        <v>0</v>
      </c>
      <c r="H48" s="156"/>
      <c r="I48" s="155">
        <f>+I24-I46</f>
        <v>0</v>
      </c>
      <c r="J48" s="156"/>
      <c r="K48" s="155">
        <f>+K24-K46</f>
        <v>0</v>
      </c>
      <c r="L48" s="156"/>
      <c r="M48" s="155">
        <f>+M24-M46</f>
        <v>0</v>
      </c>
    </row>
    <row r="49" spans="1:13" ht="14.25" customHeight="1" thickBot="1" x14ac:dyDescent="0.3">
      <c r="A49" s="40"/>
      <c r="C49" s="221"/>
      <c r="D49" s="156"/>
      <c r="E49" s="221"/>
      <c r="F49" s="156"/>
      <c r="G49" s="221"/>
      <c r="H49" s="156"/>
      <c r="I49" s="221"/>
      <c r="J49" s="156"/>
      <c r="K49" s="221"/>
      <c r="L49" s="156"/>
      <c r="M49" s="221"/>
    </row>
    <row r="50" spans="1:13" s="131" customFormat="1" ht="17.25" customHeight="1" thickBot="1" x14ac:dyDescent="0.3">
      <c r="A50" s="97" t="s">
        <v>124</v>
      </c>
      <c r="C50" s="155"/>
      <c r="D50" s="156"/>
      <c r="E50" s="222"/>
      <c r="F50" s="156"/>
      <c r="G50" s="222"/>
      <c r="H50" s="156"/>
      <c r="I50" s="222"/>
      <c r="J50" s="156"/>
      <c r="K50" s="222">
        <f>SUM(C50:I50)</f>
        <v>0</v>
      </c>
      <c r="L50" s="156"/>
      <c r="M50" s="222"/>
    </row>
    <row r="51" spans="1:13" ht="14.25" customHeight="1" thickBot="1" x14ac:dyDescent="0.25">
      <c r="A51" s="11"/>
      <c r="C51" s="178"/>
      <c r="D51" s="179"/>
      <c r="E51" s="179"/>
      <c r="F51" s="179"/>
      <c r="G51" s="179"/>
      <c r="H51" s="179"/>
      <c r="I51" s="179"/>
      <c r="J51" s="179"/>
      <c r="K51" s="179"/>
      <c r="L51" s="179"/>
      <c r="M51" s="179"/>
    </row>
    <row r="52" spans="1:13" ht="17.25" customHeight="1" thickBot="1" x14ac:dyDescent="0.3">
      <c r="A52" s="13" t="s">
        <v>42</v>
      </c>
      <c r="C52" s="155">
        <f>C48+C50</f>
        <v>0</v>
      </c>
      <c r="D52" s="156"/>
      <c r="E52" s="155">
        <f>E48+E50</f>
        <v>0</v>
      </c>
      <c r="F52" s="156"/>
      <c r="G52" s="155">
        <f>G48+G50</f>
        <v>0</v>
      </c>
      <c r="H52" s="156"/>
      <c r="I52" s="155">
        <f>I48+I50</f>
        <v>0</v>
      </c>
      <c r="J52" s="156"/>
      <c r="K52" s="155">
        <f>K48+K50</f>
        <v>0</v>
      </c>
      <c r="L52" s="156"/>
      <c r="M52" s="155">
        <f>M48+M50</f>
        <v>0</v>
      </c>
    </row>
    <row r="53" spans="1:13" x14ac:dyDescent="0.2">
      <c r="K53" s="219">
        <f>IF(K52='R&amp;P Accounts'!D55,0,"cross ref error")</f>
        <v>0</v>
      </c>
    </row>
    <row r="55" spans="1:13" ht="15.75" x14ac:dyDescent="0.25">
      <c r="A55" s="180" t="s">
        <v>110</v>
      </c>
    </row>
    <row r="56" spans="1:13" x14ac:dyDescent="0.2">
      <c r="A56" s="354"/>
      <c r="B56" s="355"/>
      <c r="C56" s="355"/>
      <c r="D56" s="355"/>
      <c r="E56" s="355"/>
      <c r="F56" s="355"/>
      <c r="G56" s="355"/>
      <c r="H56" s="355"/>
      <c r="I56" s="355"/>
      <c r="J56" s="355"/>
      <c r="K56" s="355"/>
      <c r="L56" s="355"/>
      <c r="M56" s="356"/>
    </row>
    <row r="57" spans="1:13" x14ac:dyDescent="0.2">
      <c r="A57" s="357"/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9"/>
    </row>
    <row r="58" spans="1:13" x14ac:dyDescent="0.2">
      <c r="A58" s="357"/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9"/>
    </row>
    <row r="59" spans="1:13" x14ac:dyDescent="0.2">
      <c r="A59" s="357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9"/>
    </row>
    <row r="60" spans="1:13" x14ac:dyDescent="0.2">
      <c r="A60" s="357"/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9"/>
    </row>
    <row r="61" spans="1:13" x14ac:dyDescent="0.2">
      <c r="A61" s="357"/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9"/>
    </row>
    <row r="62" spans="1:13" x14ac:dyDescent="0.2">
      <c r="A62" s="357"/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9"/>
    </row>
    <row r="63" spans="1:13" x14ac:dyDescent="0.2">
      <c r="A63" s="357"/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9"/>
    </row>
    <row r="64" spans="1:13" x14ac:dyDescent="0.2">
      <c r="A64" s="360"/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6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43EA636-C53A-4D1D-847E-565514057F33}"/>
</file>

<file path=customXml/itemProps2.xml><?xml version="1.0" encoding="utf-8"?>
<ds:datastoreItem xmlns:ds="http://schemas.openxmlformats.org/officeDocument/2006/customXml" ds:itemID="{906F3AE8-E2D7-4370-B7D2-FCE93BD528C4}"/>
</file>

<file path=customXml/itemProps3.xml><?xml version="1.0" encoding="utf-8"?>
<ds:datastoreItem xmlns:ds="http://schemas.openxmlformats.org/officeDocument/2006/customXml" ds:itemID="{BC3FF6C4-BB56-403D-9AC4-56B0F1D6D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Alison Clink</cp:lastModifiedBy>
  <cp:lastPrinted>2026-05-03T20:19:53Z</cp:lastPrinted>
  <dcterms:created xsi:type="dcterms:W3CDTF">2007-04-10T16:51:52Z</dcterms:created>
  <dcterms:modified xsi:type="dcterms:W3CDTF">2026-05-10T08:10:03Z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