
<file path=[Content_Types].xml><?xml version="1.0" encoding="utf-8"?>
<Types xmlns="http://schemas.openxmlformats.org/package/2006/content-types">
  <Default Extension="bin" ContentType="application/vnd.openxmlformats-officedocument.oleObject"/>
  <Default Extension="bmp" ContentType="image/bmp"/>
  <Default Extension="emf" ContentType="image/x-emf"/>
  <Default Extension="gif" ContentType="image/gif"/>
  <Default Extension="jpeg" ContentType="image/jpeg"/>
  <Default Extension="pct" ContentType="image/pct"/>
  <Default Extension="pcx" ContentType="image/pcx"/>
  <Default Extension="png" ContentType="image/png"/>
  <Default Extension="rels" ContentType="application/vnd.openxmlformats-package.relationships+xml"/>
  <Default Extension="svg" ContentType="image/svg+xml"/>
  <Default Extension="tga" ContentType="image/tga"/>
  <Default Extension="tif" ContentType="image/tif"/>
  <Default Extension="vml" ContentType="application/vnd.openxmlformats-officedocument.vmlDrawing"/>
  <Default Extension="wmf" ContentType="image/x-wmf"/>
  <Default Extension="xml" ContentType="application/xml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1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cjdru"/>
  <workbookPr/>
  <bookViews>
    <workbookView activeTab="1" xWindow="240" yWindow="60" windowWidth="29040" windowHeight="15840" tabRatio="840"/>
  </bookViews>
  <sheets>
    <sheet name="R&amp;P Accounts" sheetId="1" r:id="rId4"/>
    <sheet name="Statement of balances" sheetId="2" r:id="rId5"/>
    <sheet name="Notes" sheetId="3" r:id="rId6"/>
    <sheet name="Additional notes (1)  " sheetId="4" r:id="rId7"/>
    <sheet name="Additional notes (2)" sheetId="5" r:id="rId8"/>
    <sheet name="Additional notes (3)" sheetId="6" r:id="rId9"/>
  </sheets>
  <definedNames>
    <definedName name="_xlnm.Print_Area" localSheetId="0">'R&amp;P Accounts'!$A$1:$L$56</definedName>
    <definedName name="_xlnm.Print_Titles" localSheetId="0">'R&amp;P Accounts'!$1:$10</definedName>
    <definedName name="_xlnm.Print_Area" localSheetId="1">'Statement of balances'!$A$1:$P$53</definedName>
    <definedName name="_xlnm.Print_Area" localSheetId="2">Notes!$A$1:$L$55</definedName>
    <definedName name="_xlnm.Print_Area" localSheetId="3">'Additional notes (1)  '!$A$1:$M$61</definedName>
  </definedNames>
  <calcPr/>
  <extLst>
    <ext uri="smNativeData">
      <pm:revision xmlns:pm="smNativeData" day="1768381752" val="1230" rev="124" revOS="4" revMin="124" revMax="0"/>
      <pm:docPrefs xmlns:pm="smNativeData" id="1768381752" fixedDigits="0" showNotice="1" showFrameBounds="1" autoChart="1" recalcOnPrint="1" recalcOnCopy="1" finalRounding="1" printCurSheet="1" compatTextArt="1" tab="567" useDefinedPrintRange="1" printArea="currentSheet"/>
      <pm:compatibility xmlns:pm="smNativeData" id="1768381752" overlapCells="1"/>
      <pm:defCurrency xmlns:pm="smNativeData" id="1768381752"/>
    </ext>
  </extLst>
</workbook>
</file>

<file path=xl/sharedStrings.xml><?xml version="1.0" encoding="utf-8"?>
<sst xmlns="http://schemas.openxmlformats.org/spreadsheetml/2006/main" count="299" uniqueCount="153">
  <si>
    <t xml:space="preserve">Enter charity name below </t>
  </si>
  <si>
    <t xml:space="preserve">Enter SC No. below   </t>
  </si>
  <si>
    <t>Falkland Tennis Club SCIO</t>
  </si>
  <si>
    <t>SC050989</t>
  </si>
  <si>
    <t>Receipts and payments accounts</t>
  </si>
  <si>
    <t>For the period from</t>
  </si>
  <si>
    <t>Period start date</t>
  </si>
  <si>
    <t>to</t>
  </si>
  <si>
    <t>Period end date</t>
  </si>
  <si>
    <t>Section A Statement of receipts and payments</t>
  </si>
  <si>
    <t>Unrestricted funds</t>
  </si>
  <si>
    <t>Restricted funds</t>
  </si>
  <si>
    <t xml:space="preserve">Expendable endowment funds </t>
  </si>
  <si>
    <t>Permanent endowment funds</t>
  </si>
  <si>
    <t>Total funds current period</t>
  </si>
  <si>
    <t xml:space="preserve">Total funds last period </t>
  </si>
  <si>
    <t>to nearest £</t>
  </si>
  <si>
    <t xml:space="preserve">A1 Receipts </t>
  </si>
  <si>
    <t>Donations</t>
  </si>
  <si>
    <t>Legacies</t>
  </si>
  <si>
    <t>Grants</t>
  </si>
  <si>
    <t>Receipts from fundraising activities</t>
  </si>
  <si>
    <t>Gross trading receipts</t>
  </si>
  <si>
    <t>Income from investments other than land and buildings</t>
  </si>
  <si>
    <t>Rents from land &amp; buildings</t>
  </si>
  <si>
    <t>Gross receipts from other charitable activities</t>
  </si>
  <si>
    <t xml:space="preserve">A1 Sub total </t>
  </si>
  <si>
    <t>A2 Receipts from asset &amp; investment sales</t>
  </si>
  <si>
    <t>Proceeds from sale of fixed assets</t>
  </si>
  <si>
    <t>Proceeds from sale of investments</t>
  </si>
  <si>
    <t xml:space="preserve">A2 Sub total </t>
  </si>
  <si>
    <t>Total receipts</t>
  </si>
  <si>
    <t>A3 Payments</t>
  </si>
  <si>
    <t>Expenses for fundraising activities</t>
  </si>
  <si>
    <t>Gross trading payments</t>
  </si>
  <si>
    <t>Investment management costs</t>
  </si>
  <si>
    <t>Payments relating directly to charitable activities</t>
  </si>
  <si>
    <t xml:space="preserve">Grants and donations </t>
  </si>
  <si>
    <t>Governance costs:</t>
  </si>
  <si>
    <t xml:space="preserve">  Audit / independent examination</t>
  </si>
  <si>
    <t xml:space="preserve">  Preparation of annual accounts</t>
  </si>
  <si>
    <t xml:space="preserve">  Legal costs</t>
  </si>
  <si>
    <t xml:space="preserve">Other </t>
  </si>
  <si>
    <t>A3 Sub total</t>
  </si>
  <si>
    <t>A4 Payments relating to asset and investment movements</t>
  </si>
  <si>
    <t>Purchases of fixed assets</t>
  </si>
  <si>
    <t>Purchase of investments</t>
  </si>
  <si>
    <t>A4 Sub total</t>
  </si>
  <si>
    <t>Total payments</t>
  </si>
  <si>
    <t>Net receipts / (payments)</t>
  </si>
  <si>
    <t>A5 Transfers to / (from) funds</t>
  </si>
  <si>
    <t>Surplus / (deficit) for year</t>
  </si>
  <si>
    <t>Section B Statement of balances</t>
  </si>
  <si>
    <t>Categories</t>
  </si>
  <si>
    <t xml:space="preserve">Details </t>
  </si>
  <si>
    <t xml:space="preserve">Unrestricted funds </t>
  </si>
  <si>
    <t xml:space="preserve">Restricted funds </t>
  </si>
  <si>
    <t xml:space="preserve">Permanent endowment funds </t>
  </si>
  <si>
    <t>Total current period</t>
  </si>
  <si>
    <t xml:space="preserve">Total last period </t>
  </si>
  <si>
    <t>B1 Cash funds</t>
  </si>
  <si>
    <t>Cash and bank balances at start of year</t>
  </si>
  <si>
    <t>Surplus / (deficit) shown on receipts and payments account</t>
  </si>
  <si>
    <t>Cash and bank balances at end of year</t>
  </si>
  <si>
    <t>(Agree balances with receipts and payments account(s))</t>
  </si>
  <si>
    <t>Details</t>
  </si>
  <si>
    <t>Fund to which asset belongs</t>
  </si>
  <si>
    <t>Market valuation</t>
  </si>
  <si>
    <t>Last year</t>
  </si>
  <si>
    <t>B2 Investments</t>
  </si>
  <si>
    <t xml:space="preserve">Total </t>
  </si>
  <si>
    <t>Cost (if available)</t>
  </si>
  <si>
    <t>Current value (if available)</t>
  </si>
  <si>
    <t>B3 Other assets</t>
  </si>
  <si>
    <t>Total</t>
  </si>
  <si>
    <t>Fund to which liability relates</t>
  </si>
  <si>
    <t>Amount due</t>
  </si>
  <si>
    <t>B4 Liabilities</t>
  </si>
  <si>
    <t>Amount due (estimate)</t>
  </si>
  <si>
    <t>B5 Contingent liabilities</t>
  </si>
  <si>
    <r>
      <t>Signed by one or two trustees on behalf of all the trustees</t>
    </r>
    <r>
      <rPr>
        <rFont val="Arial"/>
        <charset val="0"/>
        <family val="2"/>
        <sz val="10"/>
        <b/>
        <i val="0"/>
        <color rgb="FF00FF00"/>
      </rPr>
      <t xml:space="preserve"> </t>
    </r>
  </si>
  <si>
    <t>Signature</t>
  </si>
  <si>
    <t>Print Name</t>
  </si>
  <si>
    <t>Date of approval</t>
  </si>
  <si>
    <t>COLIN DRUMMOND</t>
  </si>
  <si>
    <t xml:space="preserve">Section C Notes to the Accounts </t>
  </si>
  <si>
    <r>
      <t xml:space="preserve">C1 Nature and purpose of funds </t>
    </r>
    <r>
      <rPr>
        <rFont val="Arial"/>
        <charset val="0"/>
        <family val="2"/>
        <sz val="12"/>
        <b val="0"/>
        <i/>
      </rPr>
      <t>(may be stated on analysis of funds worksheets)</t>
    </r>
  </si>
  <si>
    <t>All funds are unrestricted and used for the clubs charitable purpose</t>
  </si>
  <si>
    <t>Type of activity or project supported</t>
  </si>
  <si>
    <t>Individual / institution</t>
  </si>
  <si>
    <t xml:space="preserve">Number of grants made </t>
  </si>
  <si>
    <t>£</t>
  </si>
  <si>
    <t>C2 Grants</t>
  </si>
  <si>
    <t>C3a Trustee remuneration</t>
  </si>
  <si>
    <t>If no remuneration was paid during the period to any charity trustee or person connected to a trustee cross this box (otherwise complete section 3b)</t>
  </si>
  <si>
    <t>x</t>
  </si>
  <si>
    <t>Authority under which paid</t>
  </si>
  <si>
    <t>C3b Trustee remuneration - details</t>
  </si>
  <si>
    <t>C4a Trustee expenses</t>
  </si>
  <si>
    <t>If no expenses were paid to any charity trustee during the period then cross this box (otherwise complete section 4b)</t>
  </si>
  <si>
    <t xml:space="preserve">Number of trustees </t>
  </si>
  <si>
    <t>C4b Trustee expenses - details</t>
  </si>
  <si>
    <t>Nature of relationship</t>
  </si>
  <si>
    <t>Nature of transaction</t>
  </si>
  <si>
    <t>Transaction amount (£)</t>
  </si>
  <si>
    <t>Balance outstanding at period end (£)</t>
  </si>
  <si>
    <t>C5 Transactions with trustees and connected persons</t>
  </si>
  <si>
    <t>C6 Other information</t>
  </si>
  <si>
    <t>Additional analysis (1)</t>
  </si>
  <si>
    <t xml:space="preserve">Analysis of receipts and payments </t>
  </si>
  <si>
    <t xml:space="preserve">1 Donations </t>
  </si>
  <si>
    <t>Small donations</t>
  </si>
  <si>
    <t xml:space="preserve">2 Grants </t>
  </si>
  <si>
    <t xml:space="preserve">3  Gross receipts from other charitable activities </t>
  </si>
  <si>
    <t>Subscriptions</t>
  </si>
  <si>
    <t>Tennis Balls</t>
  </si>
  <si>
    <t>Visitors</t>
  </si>
  <si>
    <t>Club Keys</t>
  </si>
  <si>
    <t>Income from Falkland Tennis Club</t>
  </si>
  <si>
    <t>Coaching</t>
  </si>
  <si>
    <t>Utilities refund</t>
  </si>
  <si>
    <t>Open Day/Finas Day</t>
  </si>
  <si>
    <t xml:space="preserve">4  Payments relating directly to charitable activities </t>
  </si>
  <si>
    <t>Power and Water</t>
  </si>
  <si>
    <t xml:space="preserve">Insurance, Rent </t>
  </si>
  <si>
    <t>Maintenance and upkeep of clubhouse and courts</t>
  </si>
  <si>
    <t>LTA, TT, EFSC</t>
  </si>
  <si>
    <t>Refreshments for finals day</t>
  </si>
  <si>
    <t>Additional analysis (2)</t>
  </si>
  <si>
    <t>5  Breakdown of unrestricted funds</t>
  </si>
  <si>
    <t xml:space="preserve">Unrestricted fund 1 - enter name of fund below </t>
  </si>
  <si>
    <t>Unrestricted fund 2 - enter name of fund below</t>
  </si>
  <si>
    <t>Unrestricted fund 3 - enter name of fund below</t>
  </si>
  <si>
    <t>Unrestricted fund 4 - enter name of fund below</t>
  </si>
  <si>
    <t xml:space="preserve">Total unrestricted funds </t>
  </si>
  <si>
    <t xml:space="preserve">Total unrestricted funds last period </t>
  </si>
  <si>
    <t xml:space="preserve">Receipts  </t>
  </si>
  <si>
    <t xml:space="preserve">Sub total </t>
  </si>
  <si>
    <t>Receipts from asset &amp; investment sales</t>
  </si>
  <si>
    <t xml:space="preserve">Total receipts </t>
  </si>
  <si>
    <t>Payments</t>
  </si>
  <si>
    <t>Payments relating to asset and investment movements</t>
  </si>
  <si>
    <t xml:space="preserve"> Sub total</t>
  </si>
  <si>
    <t xml:space="preserve">Transfers to / (from) funds </t>
  </si>
  <si>
    <t xml:space="preserve">Nature and purpose of funds </t>
  </si>
  <si>
    <t>Additional analysis (3)</t>
  </si>
  <si>
    <t>6  Breakdown of restricted funds</t>
  </si>
  <si>
    <t>Restricted fund 1 - enter name of fund below</t>
  </si>
  <si>
    <t>Restricted fund 2 - enter name of fund below</t>
  </si>
  <si>
    <t>Restricted fund 3 - enter name of fund below</t>
  </si>
  <si>
    <t>Restricted fund 4 - enter name of fund below</t>
  </si>
  <si>
    <t xml:space="preserve">Total restricted funds </t>
  </si>
  <si>
    <t xml:space="preserve">Total restricted funds last period </t>
  </si>
</sst>
</file>

<file path=xl/styles.xml><?xml version="1.0" encoding="utf-8"?>
<styleSheet xmlns="http://schemas.openxmlformats.org/spreadsheetml/2006/main">
  <numFmts count="17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  <numFmt numFmtId="167" formatCode="[$-809]DD\ MMMM\ YYYY;@"/>
    <numFmt numFmtId="168" formatCode="[$-F800]DDDD&quot;, &quot;MMMM\ DD&quot;, &quot;YYYY"/>
    <numFmt numFmtId="169" formatCode="DD/MM/YYYY;@"/>
    <numFmt numFmtId="170" formatCode="* #,##0_-;\(* #,##0\)_-;_-* &quot;-&quot;??_-;_-@_-"/>
    <numFmt numFmtId="3" formatCode="#,##0"/>
    <numFmt numFmtId="11" formatCode="0.00E+00"/>
  </numFmts>
  <fonts count="29">
    <font>
      <name val="Arial"/>
      <family val="2"/>
      <color rgb="FF000000"/>
      <sz val="10"/>
      <extLst>
        <ext uri="smNativeData">
          <pm:charSpec xmlns:pm="smNativeData" id="176838175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768381752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000000"/>
      <sz val="11"/>
      <extLst>
        <ext uri="smNativeData">
          <pm:charSpec xmlns:pm="smNativeData" id="1768381752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000000"/>
      <sz val="16"/>
      <extLst>
        <ext uri="smNativeData">
          <pm:charSpec xmlns:pm="smNativeData" id="1768381752" ulstyle="none" kern="1">
            <pm:latin face="Arial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family val="2"/>
      <b/>
      <color rgb="FF000000"/>
      <sz val="9"/>
      <extLst>
        <ext uri="smNativeData">
          <pm:charSpec xmlns:pm="smNativeData" id="1768381752" ulstyle="none" kern="1">
            <pm:latin face="Arial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768381752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8381752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FF"/>
      <sz val="8"/>
      <extLst>
        <ext uri="smNativeData">
          <pm:charSpec xmlns:pm="smNativeData" id="1768381752" fgClr="0000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8381752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8381752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i/>
      <color rgb="FF000000"/>
      <sz val="12"/>
      <extLst>
        <ext uri="smNativeData">
          <pm:charSpec xmlns:pm="smNativeData" id="1768381752" ulstyle="none" kern="1">
            <pm:latin face="Arial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Arial"/>
      <family val="2"/>
      <b/>
      <color rgb="FFFFFFFF"/>
      <sz val="16"/>
      <extLst>
        <ext uri="smNativeData">
          <pm:charSpec xmlns:pm="smNativeData" id="1768381752" fgClr="FFFFFF" ulstyle="none" kern="1">
            <pm:latin face="Arial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family val="2"/>
      <b/>
      <color rgb="FFC0C0C0"/>
      <sz val="10"/>
      <extLst>
        <ext uri="smNativeData">
          <pm:charSpec xmlns:pm="smNativeData" id="1768381752" fgClr="C0C0C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C0C0C0"/>
      <sz val="10"/>
      <extLst>
        <ext uri="smNativeData">
          <pm:charSpec xmlns:pm="smNativeData" id="1768381752" fgClr="C0C0C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969696"/>
      <sz val="11"/>
      <extLst>
        <ext uri="smNativeData">
          <pm:charSpec xmlns:pm="smNativeData" id="1768381752" fgClr="969696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color rgb="FFC0C0C0"/>
      <sz val="9"/>
      <extLst>
        <ext uri="smNativeData">
          <pm:charSpec xmlns:pm="smNativeData" id="1768381752" fgClr="C0C0C0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768381752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"/>
      <family val="2"/>
      <b/>
      <color rgb="FF000000"/>
      <sz val="18"/>
      <extLst>
        <ext uri="smNativeData">
          <pm:charSpec xmlns:pm="smNativeData" id="1768381752" ulstyle="none" kern="1">
            <pm:latin face="Arial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768381752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color rgb="FF808080"/>
      <sz val="10"/>
      <extLst>
        <ext uri="smNativeData">
          <pm:charSpec xmlns:pm="smNativeData" id="1768381752" fgClr="80808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808080"/>
      <sz val="11"/>
      <extLst>
        <ext uri="smNativeData">
          <pm:charSpec xmlns:pm="smNativeData" id="1768381752" fgClr="808080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i/>
      <color rgb="FF000000"/>
      <sz val="10"/>
      <extLst>
        <ext uri="smNativeData">
          <pm:charSpec xmlns:pm="smNativeData" id="1768381752" ulstyle="none" kern="1">
            <pm:latin face="Arial" sz="200" lang="default" i="1"/>
            <pm:cs face="Times New Roman" sz="200" lang="default" i="1"/>
            <pm:ea face="SimSun" sz="200" lang="default" i="1"/>
          </pm:charSpec>
        </ext>
      </extLst>
    </font>
    <font>
      <name val="Arial"/>
      <family val="2"/>
      <b/>
      <i/>
      <color rgb="FF000000"/>
      <sz val="9"/>
      <extLst>
        <ext uri="smNativeData">
          <pm:charSpec xmlns:pm="smNativeData" id="1768381752" ulstyle="none" kern="1">
            <pm:latin face="Arial" sz="180" lang="default" weight="bold" i="1"/>
            <pm:cs face="Times New Roman" sz="180" lang="default" weight="bold" i="1"/>
            <pm:ea face="SimSun" sz="180" lang="default" weight="bold" i="1"/>
          </pm:charSpec>
        </ext>
      </extLst>
    </font>
    <font>
      <name val="Arial"/>
      <family val="2"/>
      <i/>
      <color rgb="FF000000"/>
      <sz val="9"/>
      <extLst>
        <ext uri="smNativeData">
          <pm:charSpec xmlns:pm="smNativeData" id="1768381752" ulstyle="none" kern="1">
            <pm:latin face="Arial" sz="180" lang="default" i="1"/>
            <pm:cs face="Times New Roman" sz="180" lang="default" i="1"/>
            <pm:ea face="SimSun" sz="180" lang="default" i="1"/>
          </pm:charSpec>
        </ext>
      </extLst>
    </font>
    <font>
      <name val="Arial"/>
      <family val="2"/>
      <b/>
      <color rgb="FF00FF00"/>
      <sz val="10"/>
      <extLst>
        <ext uri="smNativeData">
          <pm:charSpec xmlns:pm="smNativeData" id="1768381752" fgClr="00FF0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i/>
      <color rgb="FF000000"/>
      <sz val="10"/>
      <extLst>
        <ext uri="smNativeData">
          <pm:charSpec xmlns:pm="smNativeData" id="1768381752" ulstyle="none" kern="1">
            <pm:latin face="Arial" sz="200" lang="default" weight="bold" i="1"/>
            <pm:cs face="Times New Roman" sz="200" lang="default" weight="bold" i="1"/>
            <pm:ea face="SimSun" sz="200" lang="default" weight="bold" i="1"/>
          </pm:charSpec>
        </ext>
      </extLst>
    </font>
    <font>
      <name val="Arial"/>
      <family val="2"/>
      <color rgb="FFC0C0C0"/>
      <sz val="11"/>
      <extLst>
        <ext uri="smNativeData">
          <pm:charSpec xmlns:pm="smNativeData" id="1768381752" fgClr="C0C0C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C0C0C0"/>
      <sz val="9"/>
      <extLst>
        <ext uri="smNativeData">
          <pm:charSpec xmlns:pm="smNativeData" id="1768381752" fgClr="C0C0C0" ulstyle="none" kern="1">
            <pm:latin face="Arial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Arial"/>
      <family val="2"/>
      <i/>
      <color rgb="FF000000"/>
      <sz val="12"/>
      <extLst>
        <ext uri="smNativeData">
          <pm:charSpec xmlns:pm="smNativeData" id="1768381752" ulstyle="none" kern="1">
            <pm:latin face="Arial" sz="240" lang="default" i="1"/>
            <pm:cs face="Times New Roman" sz="240" lang="default" weight="bold"/>
            <pm:ea face="SimSun" sz="240" lang="default" weight="bold"/>
          </pm:charSpec>
        </ext>
      </extLst>
    </font>
  </fonts>
  <fills count="36">
    <fill>
      <patternFill patternType="none"/>
    </fill>
    <fill>
      <patternFill patternType="gray125"/>
    </fill>
    <fill>
      <patternFill patternType="solid">
        <fgColor rgb="FF000000"/>
        <bgColor rgb="FFFFFFFF"/>
        <extLst>
          <ext uri="smNativeData">
            <pm:shade xmlns:pm="smNativeData" id="1768381752" type="1" fgLvl="100" fgClr="0000000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none"/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none"/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768381752" type="1" fgLvl="100" fgClr="00CCFFF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8381752" type="1" fgLvl="100" fgClr="00FFFFFF" bgLvl="100" bgClr="00000000"/>
          </ext>
        </extLst>
      </patternFill>
    </fill>
  </fills>
  <borders count="3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5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38175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38175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68381752"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8381752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extLst>
        <ext uri="smNativeData">
          <pm:border xmlns:pm="smNativeData" id="1768381752">
            <pm:line position="top" type="1" style="0" width="50" dist="20" width2="20" rgb="000000"/>
            <pm:line position="bottom" type="1" style="0" width="5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ck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5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extLst>
        <ext uri="smNativeData">
          <pm:border xmlns:pm="smNativeData" id="1768381752">
            <pm:line position="top" type="1" style="0" width="5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extLst>
        <ext uri="smNativeData">
          <pm:border xmlns:pm="smNativeData" id="1768381752">
            <pm:line position="top" type="1" style="0" width="30" dist="20" width2="20" rgb="000000"/>
            <pm:line position="bottom" type="1" style="0" width="5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5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68381752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thick">
        <color rgb="FF000000"/>
      </bottom>
      <extLst>
        <ext uri="smNativeData">
          <pm:border xmlns:pm="smNativeData" id="1768381752">
            <pm:line position="bottom" type="1" style="0" width="5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5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381752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838175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8381752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8381752"/>
        </ext>
      </extLst>
    </border>
  </borders>
  <cellStyleXfs count="2">
    <xf numFmtId="0" fontId="0" fillId="0" borderId="0" applyNumberFormat="1" applyFont="1" applyFill="1" applyBorder="1" applyAlignment="1" applyProtection="1"/>
    <xf numFmtId="165" fontId="0" fillId="0" borderId="0" applyNumberFormat="1" applyFont="0" applyFill="0" applyBorder="0" applyAlignment="0" applyProtection="0"/>
  </cellStyleXfs>
  <cellXfs count="343">
    <xf numFmtId="0" fontId="0" fillId="0" borderId="0" xfId="0"/>
    <xf numFmtId="165" fontId="0" fillId="0" borderId="0" xfId="1"/>
    <xf numFmtId="0" fontId="0" fillId="0" borderId="0" xfId="0" applyProtection="1">
      <protection locked="0" hidden="0"/>
    </xf>
    <xf numFmtId="0" fontId="2" fillId="0" borderId="0" xfId="0" applyFont="1" applyAlignment="1" applyProtection="1">
      <alignment horizontal="center" vertical="center" wrapText="1"/>
      <protection locked="0" hidden="0"/>
    </xf>
    <xf numFmtId="0" fontId="2" fillId="0" borderId="0" xfId="0" applyFont="1" applyAlignment="1" applyProtection="1">
      <alignment wrapText="1"/>
      <protection locked="0" hidden="0"/>
    </xf>
    <xf numFmtId="0" fontId="2" fillId="0" borderId="0" xfId="0" applyFont="1" applyAlignment="1" applyProtection="1">
      <alignment horizontal="right"/>
      <protection locked="0" hidden="0"/>
    </xf>
    <xf numFmtId="0" fontId="4" fillId="0" borderId="0" xfId="0" applyFont="1" applyAlignment="1" applyProtection="1">
      <alignment horizontal="center" vertical="center" wrapText="1"/>
      <protection locked="0" hidden="0"/>
    </xf>
    <xf numFmtId="0" fontId="5" fillId="0" borderId="0" xfId="0" applyFont="1" applyAlignment="1" applyProtection="1">
      <alignment vertical="center" wrapText="1"/>
      <protection locked="0" hidden="0"/>
    </xf>
    <xf numFmtId="0" fontId="8" fillId="0" borderId="0" xfId="0" applyFont="1" applyAlignment="1" applyProtection="1">
      <alignment vertical="center" wrapText="1"/>
      <protection locked="0" hidden="0"/>
    </xf>
    <xf numFmtId="0" fontId="8" fillId="0" borderId="0" xfId="0" applyFont="1" applyAlignment="1" applyProtection="1">
      <alignment wrapText="1"/>
      <protection locked="0" hidden="0"/>
    </xf>
    <xf numFmtId="0" fontId="10" fillId="0" borderId="0" xfId="0" applyFont="1" applyAlignment="1" applyProtection="1">
      <alignment horizontal="right" wrapText="1"/>
      <protection locked="0" hidden="0"/>
    </xf>
    <xf numFmtId="0" fontId="5" fillId="0" borderId="0" xfId="0" applyFont="1" applyAlignment="1" applyProtection="1">
      <alignment wrapText="1"/>
      <protection locked="0" hidden="0"/>
    </xf>
    <xf numFmtId="0" fontId="2" fillId="0" borderId="0" xfId="0" applyFont="1" applyAlignment="1" applyProtection="1">
      <alignment vertical="top"/>
      <protection locked="0" hidden="0"/>
    </xf>
    <xf numFmtId="0" fontId="5" fillId="0" borderId="0" xfId="0" applyFont="1" applyAlignment="1" applyProtection="1">
      <alignment vertical="top" wrapText="1"/>
      <protection locked="0" hidden="0"/>
    </xf>
    <xf numFmtId="0" fontId="10" fillId="0" borderId="0" xfId="0" applyFont="1" applyAlignment="1" applyProtection="1">
      <alignment horizontal="right" vertical="top" wrapText="1"/>
      <protection locked="0" hidden="0"/>
    </xf>
    <xf numFmtId="0" fontId="8" fillId="0" borderId="0" xfId="0" applyFont="1" applyProtection="1">
      <protection locked="0" hidden="0"/>
    </xf>
    <xf numFmtId="0" fontId="0" fillId="0" borderId="0" xfId="0" applyAlignment="1" applyProtection="1">
      <alignment horizontal="center" vertical="center"/>
      <protection locked="0" hidden="0"/>
    </xf>
    <xf numFmtId="0" fontId="5" fillId="0" borderId="0" xfId="0" applyFont="1" applyAlignment="1" applyProtection="1">
      <alignment horizontal="right" vertical="top" wrapText="1"/>
      <protection locked="0" hidden="0"/>
    </xf>
    <xf numFmtId="0" fontId="4" fillId="0" borderId="0" xfId="0" applyFont="1" applyAlignment="1" applyProtection="1">
      <alignment horizontal="center" vertical="top" wrapText="1"/>
      <protection locked="0" hidden="0"/>
    </xf>
    <xf numFmtId="0" fontId="1" fillId="0" borderId="0" xfId="0" applyFont="1" applyAlignment="1" applyProtection="1">
      <alignment vertical="top" wrapText="1"/>
      <protection locked="0" hidden="0"/>
    </xf>
    <xf numFmtId="0" fontId="5" fillId="0" borderId="0" xfId="0" applyFont="1" applyAlignment="1" applyProtection="1">
      <alignment vertical="top"/>
      <protection locked="0" hidden="0"/>
    </xf>
    <xf numFmtId="0" fontId="5" fillId="0" borderId="0" xfId="0" applyFont="1" applyAlignment="1" applyProtection="1">
      <alignment horizontal="center" vertical="center"/>
      <protection locked="0" hidden="0"/>
    </xf>
    <xf numFmtId="0" fontId="5" fillId="0" borderId="0" xfId="0" applyFont="1" applyAlignment="1" applyProtection="1">
      <alignment horizontal="center" vertical="center" wrapText="1"/>
      <protection locked="0" hidden="0"/>
    </xf>
    <xf numFmtId="0" fontId="15" fillId="0" borderId="0" xfId="0" applyFont="1" applyAlignment="1" applyProtection="1">
      <alignment vertical="top" wrapText="1"/>
      <protection locked="0" hidden="0"/>
    </xf>
    <xf numFmtId="166" fontId="5" fillId="0" borderId="0" xfId="1" applyNumberFormat="1" applyFont="1" applyAlignment="1" applyProtection="1">
      <alignment vertical="center" wrapText="1"/>
      <protection locked="0" hidden="0"/>
    </xf>
    <xf numFmtId="166" fontId="4" fillId="0" borderId="0" xfId="1" applyNumberFormat="1" applyFont="1" applyAlignment="1" applyProtection="1">
      <alignment vertical="top" wrapText="1"/>
      <protection locked="0" hidden="0"/>
    </xf>
    <xf numFmtId="0" fontId="2" fillId="0" borderId="0" xfId="0" applyFont="1" applyAlignment="1" applyProtection="1">
      <alignment horizontal="right" wrapText="1"/>
      <protection locked="0" hidden="0"/>
    </xf>
    <xf numFmtId="0" fontId="2" fillId="0" borderId="0" xfId="0" applyFont="1" applyAlignment="1" applyProtection="1">
      <alignment horizontal="left"/>
      <protection locked="0" hidden="0"/>
    </xf>
    <xf numFmtId="0" fontId="2" fillId="0" borderId="0" xfId="0" applyFont="1" applyAlignment="1" applyProtection="1">
      <alignment horizontal="left" vertical="top"/>
      <protection locked="0" hidden="0"/>
    </xf>
    <xf numFmtId="0" fontId="3" fillId="2" borderId="1" xfId="0" applyFont="1" applyFill="1" applyProtection="1">
      <protection locked="0" hidden="0"/>
    </xf>
    <xf numFmtId="0" fontId="0" fillId="2" borderId="1" xfId="0" applyFill="1" applyProtection="1">
      <protection locked="0" hidden="0"/>
    </xf>
    <xf numFmtId="164" fontId="0" fillId="0" borderId="0" xfId="1" applyNumberFormat="1" applyProtection="1">
      <protection locked="0" hidden="0"/>
    </xf>
    <xf numFmtId="164" fontId="2" fillId="0" borderId="0" xfId="1" applyNumberFormat="1" applyFont="1" applyAlignment="1" applyProtection="1">
      <alignment horizontal="center" vertical="center" wrapText="1"/>
      <protection locked="0" hidden="0"/>
    </xf>
    <xf numFmtId="164" fontId="4" fillId="0" borderId="0" xfId="1" applyNumberFormat="1" applyFont="1" applyAlignment="1" applyProtection="1">
      <alignment horizontal="center" vertical="center" wrapText="1"/>
      <protection locked="0" hidden="0"/>
    </xf>
    <xf numFmtId="164" fontId="7" fillId="0" borderId="0" xfId="1" applyNumberFormat="1" applyFont="1" applyAlignment="1" applyProtection="1">
      <alignment horizontal="right" vertical="center" wrapText="1"/>
      <protection locked="0" hidden="0"/>
    </xf>
    <xf numFmtId="164" fontId="5" fillId="0" borderId="0" xfId="1" applyNumberFormat="1" applyFont="1" applyAlignment="1" applyProtection="1">
      <alignment wrapText="1"/>
      <protection locked="0" hidden="0"/>
    </xf>
    <xf numFmtId="164" fontId="8" fillId="0" borderId="0" xfId="1" applyNumberFormat="1" applyFont="1" applyProtection="1">
      <protection locked="0" hidden="0"/>
    </xf>
    <xf numFmtId="164" fontId="9" fillId="0" borderId="2" xfId="1" applyNumberFormat="1" applyFont="1" applyBorder="1" applyProtection="1">
      <protection locked="0" hidden="0"/>
    </xf>
    <xf numFmtId="164" fontId="5" fillId="0" borderId="0" xfId="1" applyNumberFormat="1" applyFont="1" applyProtection="1">
      <protection locked="0" hidden="0"/>
    </xf>
    <xf numFmtId="164" fontId="5" fillId="0" borderId="0" xfId="1" applyNumberFormat="1" applyFont="1" applyAlignment="1" applyProtection="1">
      <alignment vertical="top" wrapText="1"/>
      <protection locked="0" hidden="0"/>
    </xf>
    <xf numFmtId="0" fontId="10" fillId="0" borderId="3" xfId="0" applyFont="1" applyBorder="1" applyAlignment="1" applyProtection="1">
      <alignment horizontal="right" vertical="center"/>
      <protection locked="0" hidden="0"/>
    </xf>
    <xf numFmtId="0" fontId="10" fillId="0" borderId="0" xfId="0" applyFont="1" applyAlignment="1" applyProtection="1">
      <alignment horizontal="right" vertical="top"/>
      <protection locked="0" hidden="0"/>
    </xf>
    <xf numFmtId="166" fontId="5" fillId="0" borderId="3" xfId="1" applyNumberFormat="1" applyFont="1" applyBorder="1" applyAlignment="1" applyProtection="1">
      <alignment vertical="center" wrapText="1"/>
      <protection locked="0" hidden="0"/>
    </xf>
    <xf numFmtId="0" fontId="11" fillId="2" borderId="1" xfId="0" applyFont="1" applyFill="1" applyAlignment="1" applyProtection="1">
      <alignment vertical="center"/>
      <protection locked="0" hidden="0"/>
    </xf>
    <xf numFmtId="164" fontId="11" fillId="2" borderId="1" xfId="1" applyNumberFormat="1" applyFont="1" applyFill="1" applyAlignment="1" applyProtection="1">
      <alignment vertical="center"/>
      <protection locked="0" hidden="0"/>
    </xf>
    <xf numFmtId="0" fontId="3" fillId="2" borderId="1" xfId="0" applyFont="1" applyFill="1" applyAlignment="1" applyProtection="1">
      <alignment vertical="center"/>
      <protection locked="0" hidden="0"/>
    </xf>
    <xf numFmtId="0" fontId="0" fillId="2" borderId="1" xfId="0" applyFill="1" applyAlignment="1" applyProtection="1">
      <alignment vertical="center"/>
      <protection locked="0" hidden="0"/>
    </xf>
    <xf numFmtId="0" fontId="0" fillId="0" borderId="0" xfId="0" applyAlignment="1" applyProtection="1">
      <alignment vertical="center"/>
      <protection locked="0" hidden="0"/>
    </xf>
    <xf numFmtId="0" fontId="11" fillId="2" borderId="1" xfId="0" applyFont="1" applyFill="1" applyProtection="1">
      <protection locked="0" hidden="0"/>
    </xf>
    <xf numFmtId="0" fontId="14" fillId="0" borderId="0" xfId="0" applyFont="1" applyAlignment="1" applyProtection="1">
      <alignment horizontal="center" vertical="center" wrapText="1"/>
      <protection locked="0" hidden="0"/>
    </xf>
    <xf numFmtId="164" fontId="11" fillId="2" borderId="1" xfId="1" applyNumberFormat="1" applyFont="1" applyFill="1" applyProtection="1">
      <protection locked="0" hidden="0"/>
    </xf>
    <xf numFmtId="0" fontId="14" fillId="0" borderId="0" xfId="0" applyFont="1" applyAlignment="1" applyProtection="1">
      <alignment horizontal="center" wrapText="1"/>
      <protection locked="0" hidden="0"/>
    </xf>
    <xf numFmtId="0" fontId="1" fillId="0" borderId="0" xfId="0" applyFont="1" applyAlignment="1">
      <alignment horizontal="right" vertical="top" wrapText="1"/>
    </xf>
    <xf numFmtId="164" fontId="0" fillId="0" borderId="0" xfId="1" applyNumberFormat="1" applyProtection="1">
      <protection locked="0" hidden="0"/>
    </xf>
    <xf numFmtId="164" fontId="5" fillId="0" borderId="0" xfId="0" applyNumberFormat="1" applyFont="1" applyAlignment="1" applyProtection="1">
      <alignment wrapText="1"/>
      <protection locked="0" hidden="0"/>
    </xf>
    <xf numFmtId="164" fontId="0" fillId="0" borderId="0" xfId="0" applyNumberFormat="1" applyProtection="1">
      <protection locked="0" hidden="0"/>
    </xf>
    <xf numFmtId="164" fontId="8" fillId="0" borderId="0" xfId="0" applyNumberFormat="1" applyFont="1" applyProtection="1">
      <protection locked="0" hidden="0"/>
    </xf>
    <xf numFmtId="164" fontId="8" fillId="0" borderId="4" xfId="0" applyNumberFormat="1" applyFont="1" applyBorder="1" applyProtection="1">
      <protection locked="0" hidden="0"/>
    </xf>
    <xf numFmtId="164" fontId="5" fillId="0" borderId="0" xfId="0" applyNumberFormat="1" applyFont="1" applyProtection="1">
      <protection locked="0" hidden="0"/>
    </xf>
    <xf numFmtId="164" fontId="5" fillId="0" borderId="0" xfId="0" applyNumberFormat="1" applyFont="1" applyAlignment="1" applyProtection="1">
      <alignment vertical="top" wrapText="1"/>
      <protection locked="0" hidden="0"/>
    </xf>
    <xf numFmtId="166" fontId="4" fillId="0" borderId="0" xfId="1" applyNumberFormat="1" applyFont="1" applyAlignment="1" applyProtection="1">
      <alignment vertical="top" wrapText="1"/>
      <protection locked="0" hidden="0"/>
    </xf>
    <xf numFmtId="0" fontId="16" fillId="0" borderId="0" xfId="0" applyFont="1" applyAlignment="1" applyProtection="1">
      <alignment horizontal="left" vertical="top" wrapText="1"/>
      <protection locked="0" hidden="0"/>
    </xf>
    <xf numFmtId="0" fontId="21" fillId="0" borderId="0" xfId="0" applyFont="1" applyProtection="1">
      <protection locked="0" hidden="0"/>
    </xf>
    <xf numFmtId="0" fontId="23" fillId="0" borderId="0" xfId="0" applyFont="1" applyAlignment="1" applyProtection="1">
      <alignment horizontal="center" vertical="top" wrapText="1"/>
      <protection locked="0" hidden="0"/>
    </xf>
    <xf numFmtId="0" fontId="22" fillId="0" borderId="0" xfId="0" applyFont="1" applyAlignment="1" applyProtection="1">
      <alignment horizontal="center" vertical="top" wrapText="1"/>
      <protection locked="0" hidden="0"/>
    </xf>
    <xf numFmtId="0" fontId="23" fillId="0" borderId="0" xfId="0" applyFont="1" applyAlignment="1" applyProtection="1">
      <alignment vertical="top" wrapText="1"/>
      <protection locked="0" hidden="0"/>
    </xf>
    <xf numFmtId="0" fontId="1" fillId="0" borderId="0" xfId="0" applyFont="1" applyAlignment="1">
      <alignment vertical="center"/>
    </xf>
    <xf numFmtId="0" fontId="4" fillId="0" borderId="0" xfId="0" applyFont="1" applyAlignment="1" applyProtection="1">
      <alignment horizontal="center" wrapText="1"/>
      <protection locked="0" hidden="0"/>
    </xf>
    <xf numFmtId="0" fontId="2" fillId="0" borderId="0" xfId="0" applyFont="1" applyAlignment="1" applyProtection="1">
      <alignment horizontal="left" wrapText="1"/>
      <protection locked="0" hidden="0"/>
    </xf>
    <xf numFmtId="0" fontId="5" fillId="0" borderId="0" xfId="0" applyFont="1" applyAlignment="1" applyProtection="1">
      <alignment horizontal="center" vertical="top" wrapText="1"/>
      <protection locked="0" hidden="0"/>
    </xf>
    <xf numFmtId="0" fontId="16" fillId="0" borderId="0" xfId="0" applyFont="1" applyAlignment="1" applyProtection="1">
      <alignment vertical="top" wrapText="1"/>
      <protection locked="0" hidden="0"/>
    </xf>
    <xf numFmtId="0" fontId="18" fillId="0" borderId="0" xfId="0" applyFont="1" applyAlignment="1" applyProtection="1">
      <alignment vertical="top" wrapText="1"/>
      <protection locked="0" hidden="0"/>
    </xf>
    <xf numFmtId="164" fontId="5" fillId="0" borderId="0" xfId="1" applyNumberFormat="1" applyFont="1" applyAlignment="1" applyProtection="1">
      <alignment horizontal="left" vertical="top" wrapText="1"/>
      <protection locked="0" hidden="0"/>
    </xf>
    <xf numFmtId="0" fontId="9" fillId="0" borderId="0" xfId="0" applyFont="1" applyAlignment="1" applyProtection="1">
      <alignment horizontal="center" vertical="center" wrapText="1"/>
      <protection locked="0" hidden="0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Protection="1">
      <protection locked="0" hidden="0"/>
    </xf>
    <xf numFmtId="0" fontId="2" fillId="0" borderId="5" xfId="0" applyFont="1" applyBorder="1" applyAlignment="1">
      <alignment horizontal="center" vertical="center" wrapText="1"/>
    </xf>
    <xf numFmtId="168" fontId="0" fillId="0" borderId="6" xfId="0" applyNumberFormat="1" applyBorder="1"/>
    <xf numFmtId="168" fontId="9" fillId="0" borderId="6" xfId="0" applyNumberFormat="1" applyFont="1" applyBorder="1" applyAlignment="1">
      <alignment horizontal="center"/>
    </xf>
    <xf numFmtId="0" fontId="11" fillId="2" borderId="1" xfId="0" applyFont="1" applyFill="1" applyAlignment="1" applyProtection="1">
      <alignment horizontal="left" vertical="center"/>
      <protection locked="0" hidden="0"/>
    </xf>
    <xf numFmtId="169" fontId="11" fillId="2" borderId="1" xfId="0" applyNumberFormat="1" applyFont="1" applyFill="1" applyAlignment="1" applyProtection="1">
      <alignment vertical="center"/>
      <protection locked="0" hidden="0"/>
    </xf>
    <xf numFmtId="0" fontId="0" fillId="0" borderId="0" xfId="0" applyAlignment="1" applyProtection="1">
      <alignment horizontal="center" vertical="center" wrapText="1"/>
      <protection locked="0" hidden="0"/>
    </xf>
    <xf numFmtId="166" fontId="9" fillId="0" borderId="0" xfId="1" applyNumberFormat="1" applyFont="1" applyAlignment="1" applyProtection="1">
      <alignment horizontal="center" vertical="center" wrapText="1"/>
      <protection locked="0" hidden="0"/>
    </xf>
    <xf numFmtId="3" fontId="4" fillId="0" borderId="0" xfId="1" applyNumberFormat="1" applyFont="1" applyAlignment="1" applyProtection="1">
      <alignment vertical="top" wrapText="1"/>
      <protection locked="0" hidden="0"/>
    </xf>
    <xf numFmtId="0" fontId="1" fillId="0" borderId="6" xfId="0" applyFont="1" applyBorder="1" applyAlignment="1" applyProtection="1">
      <alignment horizontal="left" wrapText="1"/>
      <protection locked="0" hidden="0"/>
    </xf>
    <xf numFmtId="0" fontId="1" fillId="0" borderId="6" xfId="0" applyFont="1" applyBorder="1" applyAlignment="1" applyProtection="1">
      <alignment horizontal="left" vertical="top" wrapText="1"/>
      <protection locked="0" hidden="0"/>
    </xf>
    <xf numFmtId="0" fontId="1" fillId="0" borderId="6" xfId="0" applyFont="1" applyBorder="1" applyAlignment="1" applyProtection="1">
      <alignment horizontal="right" vertical="top" wrapText="1"/>
      <protection locked="0" hidden="0"/>
    </xf>
    <xf numFmtId="164" fontId="2" fillId="0" borderId="0" xfId="1" applyNumberFormat="1" applyFont="1" applyAlignment="1" applyProtection="1">
      <alignment horizontal="right" wrapText="1"/>
      <protection locked="0" hidden="0"/>
    </xf>
    <xf numFmtId="0" fontId="1" fillId="0" borderId="0" xfId="0" applyFont="1" applyProtection="1">
      <protection locked="0" hidden="0"/>
    </xf>
    <xf numFmtId="3" fontId="2" fillId="0" borderId="6" xfId="1" applyNumberFormat="1" applyFont="1" applyBorder="1" applyAlignment="1" applyProtection="1">
      <alignment vertical="top" wrapText="1"/>
      <protection locked="0" hidden="0"/>
    </xf>
    <xf numFmtId="166" fontId="2" fillId="0" borderId="0" xfId="1" applyNumberFormat="1" applyFont="1" applyAlignment="1" applyProtection="1">
      <alignment vertical="top" wrapText="1"/>
      <protection locked="0" hidden="0"/>
    </xf>
    <xf numFmtId="164" fontId="1" fillId="0" borderId="0" xfId="1" applyNumberFormat="1" applyFont="1" applyAlignment="1" applyProtection="1">
      <alignment vertical="top" wrapText="1"/>
      <protection locked="0" hidden="0"/>
    </xf>
    <xf numFmtId="0" fontId="2" fillId="0" borderId="0" xfId="0" applyFont="1" applyAlignment="1" applyProtection="1">
      <alignment horizontal="left" vertical="top" wrapText="1"/>
      <protection locked="0" hidden="0"/>
    </xf>
    <xf numFmtId="167" fontId="2" fillId="0" borderId="0" xfId="1" applyNumberFormat="1" applyFont="1" applyAlignment="1" applyProtection="1">
      <alignment horizontal="center" vertical="top" wrapText="1"/>
      <protection locked="0" hidden="0"/>
    </xf>
    <xf numFmtId="0" fontId="2" fillId="0" borderId="0" xfId="0" applyFont="1" applyAlignment="1" applyProtection="1">
      <alignment horizontal="center" vertical="top" wrapText="1"/>
      <protection locked="0" hidden="0"/>
    </xf>
    <xf numFmtId="0" fontId="18" fillId="0" borderId="0" xfId="0" applyFont="1" applyAlignment="1" applyProtection="1">
      <alignment vertical="top"/>
      <protection locked="0" hidden="0"/>
    </xf>
    <xf numFmtId="0" fontId="16" fillId="0" borderId="0" xfId="0" applyFont="1" applyAlignment="1" applyProtection="1">
      <alignment vertical="top"/>
      <protection locked="0" hidden="0"/>
    </xf>
    <xf numFmtId="0" fontId="1" fillId="0" borderId="6" xfId="0" applyFont="1" applyBorder="1" applyAlignment="1" applyProtection="1">
      <alignment vertical="top" wrapText="1"/>
      <protection locked="0" hidden="0"/>
    </xf>
    <xf numFmtId="0" fontId="2" fillId="0" borderId="6" xfId="0" applyFont="1" applyBorder="1" applyAlignment="1" applyProtection="1">
      <alignment horizontal="left" vertical="top" wrapText="1"/>
      <protection locked="0" hidden="0"/>
    </xf>
    <xf numFmtId="164" fontId="1" fillId="0" borderId="0" xfId="1" applyNumberFormat="1" applyFont="1" applyAlignment="1" applyProtection="1">
      <alignment horizontal="right" vertical="top" wrapText="1"/>
      <protection locked="0" hidden="0"/>
    </xf>
    <xf numFmtId="0" fontId="1" fillId="0" borderId="0" xfId="0" applyFont="1" applyAlignment="1" applyProtection="1">
      <alignment horizontal="right" vertical="top" wrapText="1"/>
      <protection locked="0" hidden="0"/>
    </xf>
    <xf numFmtId="3" fontId="2" fillId="0" borderId="6" xfId="1" applyNumberFormat="1" applyFont="1" applyBorder="1" applyAlignment="1" applyProtection="1">
      <alignment horizontal="right" vertical="top" wrapText="1"/>
      <protection locked="0" hidden="0"/>
    </xf>
    <xf numFmtId="167" fontId="2" fillId="0" borderId="0" xfId="1" applyNumberFormat="1" applyFont="1" applyAlignment="1" applyProtection="1">
      <alignment horizontal="right" vertical="top" wrapText="1"/>
      <protection locked="0" hidden="0"/>
    </xf>
    <xf numFmtId="168" fontId="11" fillId="2" borderId="1" xfId="0" applyNumberFormat="1" applyFont="1" applyFill="1" applyAlignment="1" applyProtection="1">
      <alignment horizontal="left" vertical="center"/>
      <protection locked="0" hidden="0"/>
    </xf>
    <xf numFmtId="0" fontId="0" fillId="0" borderId="0" xfId="0" applyAlignment="1" applyProtection="1">
      <alignment horizontal="center"/>
      <protection locked="0" hidden="0"/>
    </xf>
    <xf numFmtId="0" fontId="4" fillId="0" borderId="0" xfId="0" applyFont="1" applyAlignment="1" applyProtection="1">
      <alignment vertical="top" wrapText="1"/>
      <protection locked="0" hidden="0"/>
    </xf>
    <xf numFmtId="164" fontId="4" fillId="0" borderId="0" xfId="1" applyNumberFormat="1" applyFont="1" applyAlignment="1" applyProtection="1">
      <alignment horizontal="center" vertical="top" wrapText="1"/>
      <protection locked="0" hidden="0"/>
    </xf>
    <xf numFmtId="0" fontId="2" fillId="0" borderId="0" xfId="0" applyFont="1" applyAlignment="1" applyProtection="1">
      <alignment vertical="top" wrapText="1"/>
      <protection locked="0" hidden="0"/>
    </xf>
    <xf numFmtId="0" fontId="10" fillId="0" borderId="0" xfId="0" applyFont="1" applyAlignment="1" applyProtection="1">
      <alignment horizontal="right"/>
      <protection locked="0" hidden="0"/>
    </xf>
    <xf numFmtId="0" fontId="1" fillId="0" borderId="7" xfId="0" applyFont="1" applyBorder="1" applyAlignment="1" applyProtection="1">
      <alignment horizontal="left" vertical="top" wrapText="1"/>
      <protection locked="0" hidden="0"/>
    </xf>
    <xf numFmtId="0" fontId="10" fillId="0" borderId="0" xfId="0" applyFont="1" applyAlignment="1" applyProtection="1">
      <alignment horizontal="right" vertical="center"/>
      <protection locked="0" hidden="0"/>
    </xf>
    <xf numFmtId="164" fontId="9" fillId="0" borderId="0" xfId="1" applyNumberFormat="1" applyFont="1" applyAlignment="1" applyProtection="1">
      <alignment horizontal="center" vertical="top" wrapText="1"/>
      <protection locked="0" hidden="0"/>
    </xf>
    <xf numFmtId="3" fontId="9" fillId="0" borderId="0" xfId="1" applyNumberFormat="1" applyFont="1" applyAlignment="1" applyProtection="1">
      <alignment horizontal="center" vertical="top" wrapText="1"/>
      <protection locked="0" hidden="0"/>
    </xf>
    <xf numFmtId="0" fontId="9" fillId="0" borderId="0" xfId="0" applyFont="1" applyAlignment="1" applyProtection="1">
      <alignment horizontal="center" vertical="top" wrapText="1"/>
      <protection locked="0" hidden="0"/>
    </xf>
    <xf numFmtId="164" fontId="12" fillId="0" borderId="0" xfId="1" applyNumberFormat="1" applyFont="1" applyAlignment="1" applyProtection="1">
      <alignment horizontal="center" vertical="top" wrapText="1"/>
      <protection locked="0" hidden="0"/>
    </xf>
    <xf numFmtId="164" fontId="27" fillId="0" borderId="0" xfId="1" applyNumberFormat="1" applyFont="1" applyAlignment="1" applyProtection="1">
      <alignment horizontal="center" vertical="top" wrapText="1"/>
      <protection locked="0" hidden="0"/>
    </xf>
    <xf numFmtId="164" fontId="1" fillId="0" borderId="0" xfId="1" applyNumberFormat="1" applyFont="1" applyAlignment="1" applyProtection="1">
      <alignment vertical="top" wrapText="1"/>
      <protection locked="0" hidden="0"/>
    </xf>
    <xf numFmtId="164" fontId="1" fillId="0" borderId="0" xfId="1" applyNumberFormat="1" applyFont="1" applyAlignment="1" applyProtection="1">
      <alignment horizontal="right" vertical="top" wrapText="1"/>
      <protection locked="0" hidden="0"/>
    </xf>
    <xf numFmtId="164" fontId="2" fillId="0" borderId="6" xfId="1" applyNumberFormat="1" applyFont="1" applyBorder="1" applyAlignment="1" applyProtection="1">
      <alignment vertical="top" wrapText="1"/>
      <protection locked="0" hidden="0"/>
    </xf>
    <xf numFmtId="164" fontId="2" fillId="0" borderId="0" xfId="1" applyNumberFormat="1" applyFont="1" applyAlignment="1" applyProtection="1">
      <alignment vertical="top" wrapText="1"/>
      <protection locked="0" hidden="0"/>
    </xf>
    <xf numFmtId="164" fontId="2" fillId="0" borderId="7" xfId="1" applyNumberFormat="1" applyFont="1" applyBorder="1" applyAlignment="1" applyProtection="1">
      <alignment vertical="top" wrapText="1"/>
      <protection locked="0" hidden="0"/>
    </xf>
    <xf numFmtId="164" fontId="2" fillId="9" borderId="8" xfId="1" applyNumberFormat="1" applyFont="1" applyFill="1" applyBorder="1" applyAlignment="1" applyProtection="1">
      <alignment vertical="top" wrapText="1"/>
      <protection locked="0" hidden="0"/>
    </xf>
    <xf numFmtId="164" fontId="2" fillId="0" borderId="0" xfId="0" applyNumberFormat="1" applyFont="1" applyAlignment="1" applyProtection="1">
      <alignment vertical="top" wrapText="1"/>
      <protection locked="0" hidden="0"/>
    </xf>
    <xf numFmtId="164" fontId="2" fillId="0" borderId="6" xfId="0" applyNumberFormat="1" applyFont="1" applyBorder="1" applyProtection="1">
      <protection locked="0" hidden="0"/>
    </xf>
    <xf numFmtId="164" fontId="2" fillId="0" borderId="6" xfId="0" applyNumberFormat="1" applyFont="1" applyBorder="1" applyAlignment="1" applyProtection="1">
      <alignment vertical="top" wrapText="1"/>
      <protection locked="0" hidden="0"/>
    </xf>
    <xf numFmtId="164" fontId="2" fillId="0" borderId="6" xfId="1" applyNumberFormat="1" applyFont="1" applyBorder="1" applyAlignment="1" applyProtection="1">
      <alignment horizontal="right" vertical="top" wrapText="1"/>
      <protection locked="0" hidden="0"/>
    </xf>
    <xf numFmtId="164" fontId="2" fillId="0" borderId="0" xfId="1" applyNumberFormat="1" applyFont="1" applyAlignment="1" applyProtection="1">
      <alignment horizontal="right" vertical="top" wrapText="1"/>
      <protection locked="0" hidden="0"/>
    </xf>
    <xf numFmtId="164" fontId="2" fillId="0" borderId="7" xfId="1" applyNumberFormat="1" applyFont="1" applyBorder="1" applyAlignment="1" applyProtection="1">
      <alignment horizontal="right" vertical="top" wrapText="1"/>
      <protection locked="0" hidden="0"/>
    </xf>
    <xf numFmtId="164" fontId="2" fillId="9" borderId="8" xfId="1" applyNumberFormat="1" applyFont="1" applyFill="1" applyBorder="1" applyAlignment="1" applyProtection="1">
      <alignment horizontal="right" vertical="top" wrapText="1"/>
      <protection locked="0" hidden="0"/>
    </xf>
    <xf numFmtId="164" fontId="2" fillId="0" borderId="0" xfId="0" applyNumberFormat="1" applyFont="1" applyAlignment="1" applyProtection="1">
      <alignment horizontal="right" vertical="top" wrapText="1"/>
      <protection locked="0" hidden="0"/>
    </xf>
    <xf numFmtId="164" fontId="2" fillId="0" borderId="6" xfId="0" applyNumberFormat="1" applyFont="1" applyBorder="1" applyAlignment="1" applyProtection="1">
      <alignment horizontal="right"/>
      <protection locked="0" hidden="0"/>
    </xf>
    <xf numFmtId="164" fontId="2" fillId="0" borderId="6" xfId="0" applyNumberFormat="1" applyFont="1" applyBorder="1" applyAlignment="1" applyProtection="1">
      <alignment horizontal="right" vertical="top" wrapText="1"/>
      <protection locked="0" hidden="0"/>
    </xf>
    <xf numFmtId="0" fontId="9" fillId="0" borderId="0" xfId="0" applyFont="1" applyProtection="1">
      <protection locked="0" hidden="0"/>
    </xf>
    <xf numFmtId="164" fontId="9" fillId="0" borderId="0" xfId="1" applyNumberFormat="1" applyFont="1" applyProtection="1">
      <protection locked="0" hidden="0"/>
    </xf>
    <xf numFmtId="164" fontId="1" fillId="0" borderId="0" xfId="0" applyNumberFormat="1" applyFont="1" applyAlignment="1" applyProtection="1">
      <alignment horizontal="right" vertical="top" wrapText="1"/>
      <protection locked="0" hidden="0"/>
    </xf>
    <xf numFmtId="0" fontId="1" fillId="0" borderId="9" xfId="0" applyFont="1" applyBorder="1" applyAlignment="1" applyProtection="1">
      <alignment horizontal="right" vertical="top" wrapText="1"/>
      <protection locked="0" hidden="0"/>
    </xf>
    <xf numFmtId="166" fontId="26" fillId="11" borderId="10" xfId="0" applyNumberFormat="1" applyFont="1" applyFill="1" applyAlignment="1">
      <alignment horizontal="right" wrapText="1"/>
    </xf>
    <xf numFmtId="166" fontId="2" fillId="0" borderId="6" xfId="1" applyNumberFormat="1" applyFont="1" applyBorder="1" applyAlignment="1" applyProtection="1">
      <alignment horizontal="right" vertical="top" wrapText="1"/>
      <protection locked="0" hidden="0"/>
    </xf>
    <xf numFmtId="166" fontId="2" fillId="0" borderId="11" xfId="1" applyNumberFormat="1" applyFont="1" applyBorder="1" applyAlignment="1" applyProtection="1">
      <alignment horizontal="right" vertical="top" wrapText="1"/>
      <protection locked="0" hidden="0"/>
    </xf>
    <xf numFmtId="166" fontId="2" fillId="0" borderId="12" xfId="1" applyNumberFormat="1" applyFont="1" applyBorder="1" applyAlignment="1" applyProtection="1">
      <alignment horizontal="right" vertical="top" wrapText="1"/>
      <protection locked="0" hidden="0"/>
    </xf>
    <xf numFmtId="3" fontId="2" fillId="0" borderId="11" xfId="1" applyNumberFormat="1" applyFont="1" applyBorder="1" applyAlignment="1" applyProtection="1">
      <alignment horizontal="right" vertical="top" wrapText="1"/>
      <protection locked="0" hidden="0"/>
    </xf>
    <xf numFmtId="170" fontId="2" fillId="14" borderId="13" xfId="1" applyNumberFormat="1" applyFont="1" applyFill="1" applyBorder="1" applyAlignment="1">
      <alignment horizontal="right"/>
    </xf>
    <xf numFmtId="170" fontId="2" fillId="0" borderId="0" xfId="1" applyNumberFormat="1" applyFont="1" applyAlignment="1" applyProtection="1">
      <alignment horizontal="right"/>
      <protection locked="0" hidden="0"/>
    </xf>
    <xf numFmtId="170" fontId="2" fillId="15" borderId="14" xfId="1" applyNumberFormat="1" applyFont="1" applyFill="1" applyBorder="1" applyAlignment="1">
      <alignment horizontal="right"/>
    </xf>
    <xf numFmtId="170" fontId="2" fillId="16" borderId="15" xfId="1" applyNumberFormat="1" applyFont="1" applyFill="1" applyBorder="1" applyAlignment="1">
      <alignment horizontal="right"/>
    </xf>
    <xf numFmtId="170" fontId="2" fillId="17" borderId="16" xfId="1" applyNumberFormat="1" applyFont="1" applyFill="1" applyBorder="1" applyAlignment="1">
      <alignment horizontal="right"/>
    </xf>
    <xf numFmtId="170" fontId="2" fillId="0" borderId="6" xfId="1" applyNumberFormat="1" applyFont="1" applyBorder="1" applyAlignment="1" applyProtection="1">
      <alignment horizontal="right" vertical="center"/>
      <protection locked="0" hidden="0"/>
    </xf>
    <xf numFmtId="170" fontId="1" fillId="0" borderId="0" xfId="0" applyNumberFormat="1" applyFont="1" applyAlignment="1" applyProtection="1">
      <alignment horizontal="right" vertical="top"/>
      <protection locked="0" hidden="0"/>
    </xf>
    <xf numFmtId="170" fontId="2" fillId="18" borderId="17" xfId="1" applyNumberFormat="1" applyFont="1" applyFill="1" applyBorder="1" applyAlignment="1" applyProtection="1">
      <alignment horizontal="right" vertical="center"/>
      <protection locked="0" hidden="0"/>
    </xf>
    <xf numFmtId="170" fontId="2" fillId="0" borderId="11" xfId="1" applyNumberFormat="1" applyFont="1" applyBorder="1" applyAlignment="1" applyProtection="1">
      <alignment horizontal="right" vertical="center"/>
      <protection locked="0" hidden="0"/>
    </xf>
    <xf numFmtId="170" fontId="2" fillId="0" borderId="18" xfId="1" applyNumberFormat="1" applyFont="1" applyBorder="1" applyAlignment="1" applyProtection="1">
      <alignment horizontal="right" vertical="center"/>
      <protection locked="0" hidden="0"/>
    </xf>
    <xf numFmtId="170" fontId="2" fillId="20" borderId="19" xfId="1" applyNumberFormat="1" applyFont="1" applyFill="1" applyBorder="1" applyAlignment="1" applyProtection="1">
      <alignment horizontal="right" vertical="center"/>
      <protection locked="0" hidden="0"/>
    </xf>
    <xf numFmtId="170" fontId="2" fillId="14" borderId="13" xfId="1" applyNumberFormat="1" applyFont="1" applyFill="1" applyBorder="1" applyAlignment="1">
      <alignment horizontal="right" vertical="center"/>
    </xf>
    <xf numFmtId="170" fontId="2" fillId="21" borderId="20" xfId="1" applyNumberFormat="1" applyFont="1" applyFill="1" applyBorder="1" applyAlignment="1" applyProtection="1">
      <alignment horizontal="right" vertical="center"/>
      <protection locked="0" hidden="0"/>
    </xf>
    <xf numFmtId="164" fontId="2" fillId="0" borderId="6" xfId="0" applyNumberFormat="1" applyFont="1" applyBorder="1" applyAlignment="1" applyProtection="1">
      <alignment horizontal="left" wrapText="1"/>
      <protection locked="0" hidden="0"/>
    </xf>
    <xf numFmtId="164" fontId="2" fillId="0" borderId="0" xfId="0" applyNumberFormat="1" applyFont="1" applyAlignment="1" applyProtection="1">
      <alignment horizontal="left" wrapText="1"/>
      <protection locked="0" hidden="0"/>
    </xf>
    <xf numFmtId="170" fontId="2" fillId="21" borderId="20" xfId="1" applyNumberFormat="1" applyFont="1" applyFill="1" applyBorder="1" applyAlignment="1" applyProtection="1">
      <alignment horizontal="right"/>
      <protection locked="0" hidden="0"/>
    </xf>
    <xf numFmtId="170" fontId="2" fillId="0" borderId="0" xfId="0" applyNumberFormat="1" applyFont="1" applyAlignment="1" applyProtection="1">
      <alignment horizontal="right"/>
      <protection locked="0" hidden="0"/>
    </xf>
    <xf numFmtId="164" fontId="2" fillId="21" borderId="20" xfId="1" applyNumberFormat="1" applyFont="1" applyFill="1" applyBorder="1" applyProtection="1">
      <protection locked="0" hidden="0"/>
    </xf>
    <xf numFmtId="164" fontId="2" fillId="0" borderId="0" xfId="0" applyNumberFormat="1" applyFont="1" applyProtection="1">
      <protection locked="0" hidden="0"/>
    </xf>
    <xf numFmtId="0" fontId="1" fillId="0" borderId="0" xfId="0" applyFont="1"/>
    <xf numFmtId="164" fontId="2" fillId="0" borderId="6" xfId="1" applyNumberFormat="1" applyFont="1" applyBorder="1" applyProtection="1">
      <protection locked="0" hidden="0"/>
    </xf>
    <xf numFmtId="164" fontId="2" fillId="9" borderId="8" xfId="1" applyNumberFormat="1" applyFont="1" applyFill="1" applyBorder="1" applyProtection="1">
      <protection locked="0" hidden="0"/>
    </xf>
    <xf numFmtId="164" fontId="2" fillId="0" borderId="7" xfId="0" applyNumberFormat="1" applyFont="1" applyBorder="1" applyProtection="1">
      <protection locked="0" hidden="0"/>
    </xf>
    <xf numFmtId="164" fontId="2" fillId="9" borderId="8" xfId="0" applyNumberFormat="1" applyFont="1" applyFill="1" applyBorder="1" applyProtection="1">
      <protection locked="0" hidden="0"/>
    </xf>
    <xf numFmtId="164" fontId="2" fillId="21" borderId="20" xfId="0" applyNumberFormat="1" applyFont="1" applyFill="1" applyBorder="1" applyProtection="1">
      <protection locked="0" hidden="0"/>
    </xf>
    <xf numFmtId="164" fontId="2" fillId="0" borderId="0" xfId="0" applyNumberFormat="1" applyFont="1" applyAlignment="1" applyProtection="1">
      <alignment horizontal="left" vertical="top" wrapText="1"/>
      <protection locked="0" hidden="0"/>
    </xf>
    <xf numFmtId="164" fontId="2" fillId="0" borderId="6" xfId="1" applyNumberFormat="1" applyFont="1" applyBorder="1" applyAlignment="1" applyProtection="1">
      <alignment horizontal="left" vertical="top" wrapText="1"/>
      <protection locked="0" hidden="0"/>
    </xf>
    <xf numFmtId="164" fontId="2" fillId="0" borderId="0" xfId="1" applyNumberFormat="1" applyFont="1" applyAlignment="1" applyProtection="1">
      <alignment horizontal="left" vertical="top" wrapText="1"/>
      <protection locked="0" hidden="0"/>
    </xf>
    <xf numFmtId="164" fontId="2" fillId="0" borderId="6" xfId="0" applyNumberFormat="1" applyFont="1" applyBorder="1" applyAlignment="1" applyProtection="1">
      <alignment horizontal="left"/>
      <protection locked="0" hidden="0"/>
    </xf>
    <xf numFmtId="164" fontId="2" fillId="0" borderId="0" xfId="0" applyNumberFormat="1" applyFont="1" applyAlignment="1" applyProtection="1">
      <alignment horizontal="left"/>
      <protection locked="0" hidden="0"/>
    </xf>
    <xf numFmtId="164" fontId="2" fillId="0" borderId="11" xfId="0" applyNumberFormat="1" applyFont="1" applyBorder="1" applyAlignment="1" applyProtection="1">
      <alignment horizontal="left"/>
      <protection locked="0" hidden="0"/>
    </xf>
    <xf numFmtId="164" fontId="2" fillId="0" borderId="12" xfId="1" applyNumberFormat="1" applyFont="1" applyBorder="1" applyAlignment="1" applyProtection="1">
      <alignment horizontal="left"/>
      <protection locked="0" hidden="0"/>
    </xf>
    <xf numFmtId="164" fontId="2" fillId="0" borderId="0" xfId="1" applyNumberFormat="1" applyFont="1" applyAlignment="1" applyProtection="1">
      <alignment horizontal="left"/>
      <protection locked="0" hidden="0"/>
    </xf>
    <xf numFmtId="164" fontId="2" fillId="0" borderId="0" xfId="0" applyNumberFormat="1" applyFont="1" applyAlignment="1" applyProtection="1">
      <alignment horizontal="center" vertical="top" wrapText="1"/>
      <protection locked="0" hidden="0"/>
    </xf>
    <xf numFmtId="164" fontId="1" fillId="0" borderId="6" xfId="1" applyNumberFormat="1" applyFont="1" applyBorder="1" applyAlignment="1" applyProtection="1">
      <alignment vertical="top" wrapText="1"/>
      <protection locked="0" hidden="0"/>
    </xf>
    <xf numFmtId="164" fontId="1" fillId="0" borderId="6" xfId="0" applyNumberFormat="1" applyFont="1" applyBorder="1" applyProtection="1">
      <protection locked="0" hidden="0"/>
    </xf>
    <xf numFmtId="164" fontId="1" fillId="0" borderId="0" xfId="0" applyNumberFormat="1" applyFont="1" applyProtection="1">
      <protection locked="0" hidden="0"/>
    </xf>
    <xf numFmtId="164" fontId="1" fillId="0" borderId="11" xfId="0" applyNumberFormat="1" applyFont="1" applyBorder="1" applyProtection="1">
      <protection locked="0" hidden="0"/>
    </xf>
    <xf numFmtId="170" fontId="1" fillId="0" borderId="0" xfId="1" applyNumberFormat="1" applyFont="1" applyAlignment="1" applyProtection="1">
      <alignment horizontal="right"/>
      <protection locked="0" hidden="0"/>
    </xf>
    <xf numFmtId="170" fontId="1" fillId="0" borderId="0" xfId="0" applyNumberFormat="1" applyFont="1" applyAlignment="1" applyProtection="1">
      <alignment horizontal="right"/>
      <protection locked="0" hidden="0"/>
    </xf>
    <xf numFmtId="0" fontId="16" fillId="0" borderId="11" xfId="0" applyFont="1" applyBorder="1" applyProtection="1">
      <protection locked="0" hidden="0"/>
    </xf>
    <xf numFmtId="0" fontId="0" fillId="2" borderId="1" xfId="0" applyFill="1"/>
    <xf numFmtId="0" fontId="3" fillId="0" borderId="0" xfId="0" applyFont="1" applyAlignment="1" applyProtection="1">
      <alignment vertical="center" wrapText="1"/>
      <protection locked="0" hidden="0"/>
    </xf>
    <xf numFmtId="0" fontId="0" fillId="0" borderId="0" xfId="0"/>
    <xf numFmtId="0" fontId="13" fillId="0" borderId="0" xfId="0" applyFont="1" applyAlignment="1" applyProtection="1">
      <alignment horizontal="center" vertical="top" wrapText="1"/>
      <protection locked="0" hidden="0"/>
    </xf>
    <xf numFmtId="0" fontId="3" fillId="0" borderId="0" xfId="0" applyFont="1" applyAlignment="1" applyProtection="1">
      <alignment vertical="top" wrapText="1"/>
      <protection locked="0" hidden="0"/>
    </xf>
    <xf numFmtId="167" fontId="2" fillId="0" borderId="6" xfId="1" applyNumberFormat="1" applyFont="1" applyBorder="1" applyAlignment="1" applyProtection="1">
      <alignment wrapText="1"/>
      <protection locked="0" hidden="0"/>
    </xf>
    <xf numFmtId="0" fontId="1" fillId="0" borderId="0" xfId="0" applyFont="1" applyAlignment="1" applyProtection="1">
      <alignment wrapText="1"/>
      <protection locked="0" hidden="0"/>
    </xf>
    <xf numFmtId="3" fontId="2" fillId="0" borderId="6" xfId="1" applyNumberFormat="1" applyFont="1" applyBorder="1" applyAlignment="1" applyProtection="1">
      <alignment wrapText="1"/>
      <protection locked="0" hidden="0"/>
    </xf>
    <xf numFmtId="3" fontId="2" fillId="0" borderId="6" xfId="1" applyNumberFormat="1" applyFont="1" applyBorder="1" applyAlignment="1" applyProtection="1">
      <alignment horizontal="right" wrapText="1"/>
      <protection locked="0" hidden="0"/>
    </xf>
    <xf numFmtId="3" fontId="2" fillId="0" borderId="11" xfId="1" applyNumberFormat="1" applyFont="1" applyBorder="1" applyAlignment="1" applyProtection="1">
      <alignment horizontal="right" wrapText="1"/>
      <protection locked="0" hidden="0"/>
    </xf>
    <xf numFmtId="164" fontId="2" fillId="0" borderId="6" xfId="1" applyNumberFormat="1" applyFont="1" applyBorder="1" applyAlignment="1" applyProtection="1">
      <alignment wrapText="1"/>
      <protection locked="0" hidden="0"/>
    </xf>
    <xf numFmtId="164" fontId="2" fillId="0" borderId="0" xfId="1" applyNumberFormat="1" applyFont="1" applyAlignment="1" applyProtection="1">
      <alignment wrapText="1"/>
      <protection locked="0" hidden="0"/>
    </xf>
    <xf numFmtId="164" fontId="2" fillId="18" borderId="17" xfId="1" applyNumberFormat="1" applyFont="1" applyFill="1" applyBorder="1" applyAlignment="1">
      <alignment wrapText="1"/>
    </xf>
    <xf numFmtId="164" fontId="1" fillId="0" borderId="0" xfId="0" applyNumberFormat="1" applyFont="1" applyAlignment="1" applyProtection="1">
      <alignment wrapText="1"/>
      <protection locked="0" hidden="0"/>
    </xf>
    <xf numFmtId="164" fontId="2" fillId="22" borderId="21" xfId="1" applyNumberFormat="1" applyFont="1" applyFill="1" applyBorder="1" applyAlignment="1">
      <alignment wrapText="1"/>
    </xf>
    <xf numFmtId="164" fontId="2" fillId="0" borderId="3" xfId="1" applyNumberFormat="1" applyFont="1" applyBorder="1" applyAlignment="1" applyProtection="1">
      <alignment wrapText="1"/>
      <protection locked="0" hidden="0"/>
    </xf>
    <xf numFmtId="164" fontId="2" fillId="9" borderId="8" xfId="1" applyNumberFormat="1" applyFont="1" applyFill="1" applyBorder="1" applyAlignment="1">
      <alignment wrapText="1"/>
    </xf>
    <xf numFmtId="164" fontId="7" fillId="0" borderId="0" xfId="1" applyNumberFormat="1" applyFont="1" applyAlignment="1" applyProtection="1">
      <alignment wrapText="1"/>
      <protection locked="0" hidden="0"/>
    </xf>
    <xf numFmtId="164" fontId="2" fillId="0" borderId="0" xfId="1" applyNumberFormat="1" applyFont="1" applyAlignment="1" applyProtection="1">
      <alignment wrapText="1"/>
      <protection locked="0" hidden="0"/>
    </xf>
    <xf numFmtId="164" fontId="1" fillId="0" borderId="0" xfId="1" applyNumberFormat="1" applyFont="1" applyAlignment="1" applyProtection="1">
      <alignment wrapText="1"/>
      <protection locked="0" hidden="0"/>
    </xf>
    <xf numFmtId="164" fontId="1" fillId="0" borderId="0" xfId="1" applyNumberFormat="1" applyFont="1" applyAlignment="1" applyProtection="1">
      <alignment wrapText="1"/>
      <protection locked="0" hidden="0"/>
    </xf>
    <xf numFmtId="164" fontId="2" fillId="23" borderId="22" xfId="1" applyNumberFormat="1" applyFont="1" applyFill="1" applyBorder="1" applyAlignment="1">
      <alignment wrapText="1"/>
    </xf>
    <xf numFmtId="164" fontId="0" fillId="0" borderId="0" xfId="1" applyNumberFormat="1" applyProtection="1">
      <protection locked="0" hidden="0"/>
    </xf>
    <xf numFmtId="164" fontId="6" fillId="0" borderId="0" xfId="1" applyNumberFormat="1" applyFont="1" applyAlignment="1" applyProtection="1">
      <alignment wrapText="1"/>
      <protection locked="0" hidden="0"/>
    </xf>
    <xf numFmtId="164" fontId="8" fillId="0" borderId="0" xfId="0" applyNumberFormat="1" applyFont="1" applyAlignment="1" applyProtection="1">
      <alignment wrapText="1"/>
      <protection locked="0" hidden="0"/>
    </xf>
    <xf numFmtId="164" fontId="2" fillId="0" borderId="18" xfId="1" applyNumberFormat="1" applyFont="1" applyBorder="1" applyAlignment="1" applyProtection="1">
      <alignment wrapText="1"/>
      <protection locked="0" hidden="0"/>
    </xf>
    <xf numFmtId="164" fontId="2" fillId="0" borderId="23" xfId="1" applyNumberFormat="1" applyFont="1" applyBorder="1" applyAlignment="1" applyProtection="1">
      <alignment wrapText="1"/>
      <protection locked="0" hidden="0"/>
    </xf>
    <xf numFmtId="164" fontId="2" fillId="14" borderId="13" xfId="1" applyNumberFormat="1" applyFont="1" applyFill="1" applyBorder="1" applyAlignment="1">
      <alignment wrapText="1"/>
    </xf>
    <xf numFmtId="164" fontId="2" fillId="0" borderId="11" xfId="1" applyNumberFormat="1" applyFont="1" applyBorder="1" applyAlignment="1" applyProtection="1">
      <alignment horizontal="right" vertical="top" wrapText="1"/>
      <protection locked="0" hidden="0"/>
    </xf>
    <xf numFmtId="164" fontId="2" fillId="0" borderId="12" xfId="1" applyNumberFormat="1" applyFont="1" applyBorder="1" applyAlignment="1" applyProtection="1">
      <alignment horizontal="right" vertical="top" wrapText="1"/>
      <protection locked="0" hidden="0"/>
    </xf>
    <xf numFmtId="164" fontId="2" fillId="0" borderId="6" xfId="0" applyNumberFormat="1" applyFont="1" applyBorder="1" applyAlignment="1" applyProtection="1">
      <alignment horizontal="right" wrapText="1"/>
      <protection locked="0" hidden="0"/>
    </xf>
    <xf numFmtId="164" fontId="2" fillId="0" borderId="0" xfId="1" applyNumberFormat="1" applyFont="1" applyAlignment="1" applyProtection="1">
      <alignment horizontal="center" vertical="top" wrapText="1"/>
      <protection locked="0" hidden="0"/>
    </xf>
    <xf numFmtId="165" fontId="16" fillId="0" borderId="0" xfId="0" applyNumberFormat="1" applyFont="1" applyAlignment="1" applyProtection="1">
      <alignment horizontal="left" vertical="top" wrapText="1"/>
      <protection locked="0" hidden="0"/>
    </xf>
    <xf numFmtId="164" fontId="2" fillId="0" borderId="0" xfId="1" applyNumberFormat="1" applyFont="1" applyAlignment="1" applyProtection="1">
      <alignment vertical="top" wrapText="1"/>
      <protection locked="0" hidden="0"/>
    </xf>
    <xf numFmtId="170" fontId="2" fillId="0" borderId="0" xfId="1" applyNumberFormat="1" applyFont="1" applyAlignment="1" applyProtection="1">
      <alignment horizontal="right"/>
      <protection locked="0" hidden="0"/>
    </xf>
    <xf numFmtId="170" fontId="2" fillId="0" borderId="0" xfId="1" applyNumberFormat="1" applyFont="1" applyAlignment="1">
      <alignment horizontal="right"/>
    </xf>
    <xf numFmtId="170" fontId="2" fillId="0" borderId="4" xfId="1" applyNumberFormat="1" applyFont="1" applyBorder="1" applyAlignment="1">
      <alignment horizontal="right"/>
    </xf>
    <xf numFmtId="164" fontId="0" fillId="0" borderId="0" xfId="0" applyNumberFormat="1" applyAlignment="1" applyProtection="1">
      <alignment vertical="top"/>
      <protection locked="0" hidden="0"/>
    </xf>
    <xf numFmtId="165" fontId="0" fillId="0" borderId="0" xfId="0" applyNumberFormat="1" applyProtection="1">
      <protection locked="0" hidden="0"/>
    </xf>
    <xf numFmtId="165" fontId="0" fillId="0" borderId="0" xfId="0" applyNumberFormat="1" applyAlignment="1" applyProtection="1">
      <alignment vertical="top"/>
      <protection locked="0" hidden="0"/>
    </xf>
    <xf numFmtId="170" fontId="2" fillId="0" borderId="0" xfId="1" applyNumberFormat="1" applyFont="1" applyAlignment="1" applyProtection="1">
      <alignment horizontal="right"/>
      <protection locked="0" hidden="0"/>
    </xf>
    <xf numFmtId="170" fontId="2" fillId="21" borderId="20" xfId="0" applyNumberFormat="1" applyFont="1" applyFill="1" applyBorder="1" applyAlignment="1" applyProtection="1">
      <alignment horizontal="right"/>
      <protection locked="0" hidden="0"/>
    </xf>
    <xf numFmtId="164" fontId="2" fillId="0" borderId="6" xfId="0" applyNumberFormat="1" applyFont="1" applyBorder="1" applyAlignment="1" applyProtection="1">
      <alignment wrapText="1"/>
      <protection locked="0" hidden="0"/>
    </xf>
    <xf numFmtId="164" fontId="2" fillId="0" borderId="11" xfId="0" applyNumberFormat="1" applyFont="1" applyBorder="1" applyProtection="1">
      <protection locked="0" hidden="0"/>
    </xf>
    <xf numFmtId="164" fontId="2" fillId="21" borderId="20" xfId="1" applyNumberFormat="1" applyFont="1" applyFill="1" applyBorder="1" applyProtection="1">
      <protection locked="0" hidden="0"/>
    </xf>
    <xf numFmtId="164" fontId="2" fillId="0" borderId="0" xfId="1" applyNumberFormat="1" applyFont="1" applyProtection="1">
      <protection locked="0" hidden="0"/>
    </xf>
    <xf numFmtId="164" fontId="2" fillId="0" borderId="0" xfId="0" applyNumberFormat="1" applyFont="1" applyAlignment="1" applyProtection="1">
      <alignment wrapText="1"/>
      <protection locked="0" hidden="0"/>
    </xf>
    <xf numFmtId="0" fontId="25" fillId="0" borderId="0" xfId="0" applyFont="1" applyAlignment="1" applyProtection="1">
      <alignment horizontal="center" vertical="center"/>
      <protection locked="0" hidden="0"/>
    </xf>
    <xf numFmtId="0" fontId="17" fillId="0" borderId="24" xfId="0" applyFont="1" applyBorder="1" applyAlignment="1" applyProtection="1">
      <alignment horizontal="center" vertical="top"/>
      <protection locked="0" hidden="0"/>
    </xf>
    <xf numFmtId="0" fontId="12" fillId="0" borderId="2" xfId="0" applyFont="1" applyBorder="1" applyAlignment="1" applyProtection="1">
      <alignment horizontal="center" vertical="top"/>
      <protection locked="0" hidden="0"/>
    </xf>
    <xf numFmtId="0" fontId="12" fillId="0" borderId="25" xfId="0" applyFont="1" applyBorder="1" applyAlignment="1" applyProtection="1">
      <alignment horizontal="center" vertical="top"/>
      <protection locked="0" hidden="0"/>
    </xf>
    <xf numFmtId="0" fontId="13" fillId="0" borderId="0" xfId="0" applyFont="1" applyAlignment="1" applyProtection="1">
      <alignment horizontal="center" vertical="top"/>
      <protection locked="0" hidden="0"/>
    </xf>
    <xf numFmtId="0" fontId="3" fillId="0" borderId="0" xfId="0" applyFont="1" applyAlignment="1" applyProtection="1">
      <alignment horizontal="center" vertical="top" wrapText="1"/>
      <protection locked="0" hidden="0"/>
    </xf>
    <xf numFmtId="0" fontId="2" fillId="0" borderId="26" xfId="0" applyFont="1" applyBorder="1" applyAlignment="1" applyProtection="1">
      <alignment horizontal="center" vertical="center" wrapText="1"/>
      <protection locked="0" hidden="0"/>
    </xf>
    <xf numFmtId="0" fontId="2" fillId="0" borderId="7" xfId="0" applyFont="1" applyBorder="1" applyAlignment="1" applyProtection="1">
      <alignment horizontal="center" vertical="center" wrapText="1"/>
      <protection locked="0" hidden="0"/>
    </xf>
    <xf numFmtId="0" fontId="2" fillId="0" borderId="27" xfId="0" applyFont="1" applyBorder="1" applyAlignment="1" applyProtection="1">
      <alignment horizontal="center" vertical="center" wrapText="1"/>
      <protection locked="0" hidden="0"/>
    </xf>
    <xf numFmtId="0" fontId="13" fillId="0" borderId="28" xfId="0" applyFont="1" applyBorder="1" applyAlignment="1" applyProtection="1">
      <alignment horizontal="center" vertical="top" wrapText="1"/>
      <protection locked="0" hidden="0"/>
    </xf>
    <xf numFmtId="0" fontId="13" fillId="0" borderId="5" xfId="0" applyFont="1" applyBorder="1" applyAlignment="1" applyProtection="1">
      <alignment horizontal="center" vertical="top" wrapText="1"/>
      <protection locked="0" hidden="0"/>
    </xf>
    <xf numFmtId="0" fontId="13" fillId="0" borderId="29" xfId="0" applyFont="1" applyBorder="1" applyAlignment="1" applyProtection="1">
      <alignment horizontal="center" vertical="top" wrapText="1"/>
      <protection locked="0" hidden="0"/>
    </xf>
    <xf numFmtId="168" fontId="2" fillId="0" borderId="5" xfId="0" applyNumberFormat="1" applyFont="1" applyBorder="1" applyAlignment="1" applyProtection="1">
      <alignment horizontal="center" vertical="center"/>
      <protection locked="0" hidden="0"/>
    </xf>
    <xf numFmtId="168" fontId="2" fillId="0" borderId="0" xfId="0" applyNumberFormat="1" applyFont="1" applyAlignment="1" applyProtection="1">
      <alignment horizontal="center" vertical="center" wrapText="1"/>
      <protection locked="0" hidden="0"/>
    </xf>
    <xf numFmtId="0" fontId="13" fillId="0" borderId="0" xfId="0" applyFont="1" applyAlignment="1" applyProtection="1">
      <alignment horizontal="left" vertical="top" wrapText="1"/>
      <protection locked="0" hidden="0"/>
    </xf>
    <xf numFmtId="0" fontId="1" fillId="0" borderId="24" xfId="0" applyFont="1" applyBorder="1" applyAlignment="1" applyProtection="1">
      <alignment horizontal="center" vertical="top" wrapText="1"/>
      <protection locked="0" hidden="0"/>
    </xf>
    <xf numFmtId="0" fontId="1" fillId="0" borderId="2" xfId="0" applyFont="1" applyBorder="1" applyAlignment="1" applyProtection="1">
      <alignment horizontal="center" vertical="top" wrapText="1"/>
      <protection locked="0" hidden="0"/>
    </xf>
    <xf numFmtId="0" fontId="1" fillId="0" borderId="25" xfId="0" applyFont="1" applyBorder="1" applyAlignment="1" applyProtection="1">
      <alignment horizontal="center" vertical="top" wrapText="1"/>
      <protection locked="0" hidden="0"/>
    </xf>
    <xf numFmtId="0" fontId="1" fillId="0" borderId="2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9" fillId="0" borderId="24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19" fillId="0" borderId="25" xfId="0" applyFont="1" applyBorder="1" applyAlignment="1">
      <alignment horizontal="center" vertical="top" wrapText="1"/>
    </xf>
    <xf numFmtId="0" fontId="1" fillId="0" borderId="2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25" xfId="0" applyFont="1" applyBorder="1" applyAlignment="1">
      <alignment horizontal="center" vertical="top"/>
    </xf>
    <xf numFmtId="0" fontId="1" fillId="0" borderId="24" xfId="0" applyFont="1" applyBorder="1" applyAlignment="1" applyProtection="1">
      <alignment horizontal="center"/>
      <protection locked="0" hidden="0"/>
    </xf>
    <xf numFmtId="0" fontId="1" fillId="0" borderId="2" xfId="0" applyFont="1" applyBorder="1" applyAlignment="1" applyProtection="1">
      <alignment horizontal="center"/>
      <protection locked="0" hidden="0"/>
    </xf>
    <xf numFmtId="0" fontId="1" fillId="0" borderId="25" xfId="0" applyFont="1" applyBorder="1" applyAlignment="1" applyProtection="1">
      <alignment horizontal="center"/>
      <protection locked="0" hidden="0"/>
    </xf>
    <xf numFmtId="0" fontId="1" fillId="0" borderId="24" xfId="0" applyFont="1" applyBorder="1" applyAlignment="1" applyProtection="1">
      <alignment horizontal="center" wrapText="1"/>
      <protection locked="0" hidden="0"/>
    </xf>
    <xf numFmtId="0" fontId="1" fillId="0" borderId="2" xfId="0" applyFont="1" applyBorder="1" applyAlignment="1" applyProtection="1">
      <alignment horizontal="center" wrapText="1"/>
      <protection locked="0" hidden="0"/>
    </xf>
    <xf numFmtId="0" fontId="1" fillId="0" borderId="25" xfId="0" applyFont="1" applyBorder="1" applyAlignment="1" applyProtection="1">
      <alignment horizontal="center" wrapText="1"/>
      <protection locked="0" hidden="0"/>
    </xf>
    <xf numFmtId="0" fontId="20" fillId="0" borderId="0" xfId="0" applyFont="1" applyAlignment="1" applyProtection="1">
      <alignment horizontal="center" wrapText="1"/>
      <protection locked="0" hidden="0"/>
    </xf>
    <xf numFmtId="169" fontId="11" fillId="2" borderId="1" xfId="0" applyNumberFormat="1" applyFont="1" applyFill="1" applyAlignment="1" applyProtection="1">
      <alignment horizontal="left" vertical="center"/>
      <protection locked="0" hidden="0"/>
    </xf>
    <xf numFmtId="164" fontId="1" fillId="0" borderId="24" xfId="1" applyNumberFormat="1" applyFont="1" applyBorder="1" applyAlignment="1" applyProtection="1">
      <alignment horizontal="left" vertical="top" wrapText="1"/>
      <protection locked="0" hidden="0"/>
    </xf>
    <xf numFmtId="164" fontId="1" fillId="0" borderId="2" xfId="1" applyNumberFormat="1" applyFont="1" applyBorder="1" applyAlignment="1" applyProtection="1">
      <alignment horizontal="left" vertical="top" wrapText="1"/>
      <protection locked="0" hidden="0"/>
    </xf>
    <xf numFmtId="164" fontId="1" fillId="0" borderId="25" xfId="1" applyNumberFormat="1" applyFont="1" applyBorder="1" applyAlignment="1" applyProtection="1">
      <alignment horizontal="left" vertical="top" wrapText="1"/>
      <protection locked="0" hidden="0"/>
    </xf>
    <xf numFmtId="164" fontId="1" fillId="0" borderId="6" xfId="1" applyNumberFormat="1" applyFont="1" applyBorder="1" applyAlignment="1" applyProtection="1">
      <alignment horizontal="left" wrapText="1"/>
      <protection locked="0" hidden="0"/>
    </xf>
    <xf numFmtId="0" fontId="16" fillId="0" borderId="30" xfId="0" applyFont="1" applyBorder="1" applyAlignment="1" applyProtection="1">
      <alignment vertical="top" wrapText="1"/>
      <protection locked="0" hidden="0"/>
    </xf>
    <xf numFmtId="0" fontId="18" fillId="0" borderId="30" xfId="0" applyFont="1" applyBorder="1" applyAlignment="1" applyProtection="1">
      <alignment vertical="top" wrapText="1"/>
      <protection locked="0" hidden="0"/>
    </xf>
    <xf numFmtId="164" fontId="2" fillId="0" borderId="31" xfId="1" applyNumberFormat="1" applyFont="1" applyBorder="1" applyAlignment="1" applyProtection="1">
      <alignment horizontal="left" vertical="center" wrapText="1"/>
      <protection locked="0" hidden="0"/>
    </xf>
    <xf numFmtId="0" fontId="0" fillId="0" borderId="0" xfId="0" applyAlignment="1" applyProtection="1">
      <alignment horizontal="left" wrapText="1"/>
      <protection locked="0" hidden="0"/>
    </xf>
    <xf numFmtId="164" fontId="1" fillId="0" borderId="6" xfId="1" applyNumberFormat="1" applyFont="1" applyBorder="1" applyAlignment="1" applyProtection="1">
      <alignment horizontal="left" vertical="top" wrapText="1"/>
      <protection locked="0" hidden="0"/>
    </xf>
    <xf numFmtId="164" fontId="22" fillId="0" borderId="5" xfId="1" applyNumberFormat="1" applyFont="1" applyBorder="1" applyAlignment="1" applyProtection="1">
      <alignment horizontal="right" vertical="top" wrapText="1"/>
      <protection locked="0" hidden="0"/>
    </xf>
    <xf numFmtId="0" fontId="2" fillId="0" borderId="5" xfId="0" applyFont="1" applyBorder="1" applyAlignment="1">
      <alignment horizontal="center" vertical="center"/>
    </xf>
    <xf numFmtId="164" fontId="3" fillId="0" borderId="0" xfId="1" applyNumberFormat="1" applyFont="1" applyAlignment="1" applyProtection="1">
      <alignment horizontal="left"/>
      <protection locked="0" hidden="0"/>
    </xf>
    <xf numFmtId="164" fontId="14" fillId="0" borderId="0" xfId="1" applyNumberFormat="1" applyFont="1" applyAlignment="1" applyProtection="1">
      <alignment horizontal="center" wrapText="1"/>
      <protection locked="0" hidden="0"/>
    </xf>
    <xf numFmtId="164" fontId="4" fillId="0" borderId="0" xfId="1" applyNumberFormat="1" applyFont="1" applyAlignment="1" applyProtection="1">
      <alignment horizontal="right" vertical="top" wrapText="1"/>
      <protection locked="0" hidden="0"/>
    </xf>
    <xf numFmtId="164" fontId="1" fillId="0" borderId="28" xfId="1" applyNumberFormat="1" applyFont="1" applyBorder="1" applyAlignment="1" applyProtection="1">
      <alignment horizontal="left" wrapText="1"/>
      <protection locked="0" hidden="0"/>
    </xf>
    <xf numFmtId="164" fontId="1" fillId="0" borderId="5" xfId="1" applyNumberFormat="1" applyFont="1" applyBorder="1" applyAlignment="1" applyProtection="1">
      <alignment horizontal="left" wrapText="1"/>
      <protection locked="0" hidden="0"/>
    </xf>
    <xf numFmtId="164" fontId="1" fillId="0" borderId="29" xfId="1" applyNumberFormat="1" applyFont="1" applyBorder="1" applyAlignment="1" applyProtection="1">
      <alignment horizontal="left" wrapText="1"/>
      <protection locked="0" hidden="0"/>
    </xf>
    <xf numFmtId="164" fontId="1" fillId="0" borderId="32" xfId="1" applyNumberFormat="1" applyFont="1" applyBorder="1" applyAlignment="1" applyProtection="1">
      <alignment horizontal="left" vertical="top" wrapText="1"/>
      <protection locked="0" hidden="0"/>
    </xf>
    <xf numFmtId="164" fontId="1" fillId="0" borderId="31" xfId="1" applyNumberFormat="1" applyFont="1" applyBorder="1" applyAlignment="1" applyProtection="1">
      <alignment horizontal="left" vertical="top" wrapText="1"/>
      <protection locked="0" hidden="0"/>
    </xf>
    <xf numFmtId="164" fontId="1" fillId="0" borderId="33" xfId="1" applyNumberFormat="1" applyFont="1" applyBorder="1" applyAlignment="1" applyProtection="1">
      <alignment horizontal="left" vertical="top" wrapText="1"/>
      <protection locked="0" hidden="0"/>
    </xf>
    <xf numFmtId="164" fontId="1" fillId="0" borderId="28" xfId="1" applyNumberFormat="1" applyFont="1" applyBorder="1" applyAlignment="1" applyProtection="1">
      <alignment horizontal="left" vertical="top" wrapText="1"/>
      <protection locked="0" hidden="0"/>
    </xf>
    <xf numFmtId="164" fontId="1" fillId="0" borderId="5" xfId="1" applyNumberFormat="1" applyFont="1" applyBorder="1" applyAlignment="1" applyProtection="1">
      <alignment horizontal="left" vertical="top" wrapText="1"/>
      <protection locked="0" hidden="0"/>
    </xf>
    <xf numFmtId="164" fontId="1" fillId="0" borderId="29" xfId="1" applyNumberFormat="1" applyFont="1" applyBorder="1" applyAlignment="1" applyProtection="1">
      <alignment horizontal="left" vertical="top" wrapText="1"/>
      <protection locked="0" hidden="0"/>
    </xf>
    <xf numFmtId="164" fontId="1" fillId="0" borderId="24" xfId="1" applyNumberFormat="1" applyFont="1" applyBorder="1" applyAlignment="1" applyProtection="1">
      <alignment horizontal="left" wrapText="1"/>
      <protection locked="0" hidden="0"/>
    </xf>
    <xf numFmtId="164" fontId="1" fillId="0" borderId="2" xfId="1" applyNumberFormat="1" applyFont="1" applyBorder="1" applyAlignment="1" applyProtection="1">
      <alignment horizontal="left" wrapText="1"/>
      <protection locked="0" hidden="0"/>
    </xf>
    <xf numFmtId="164" fontId="1" fillId="0" borderId="25" xfId="1" applyNumberFormat="1" applyFont="1" applyBorder="1" applyAlignment="1" applyProtection="1">
      <alignment horizontal="left" wrapText="1"/>
      <protection locked="0" hidden="0"/>
    </xf>
    <xf numFmtId="0" fontId="3" fillId="0" borderId="0" xfId="0" applyFont="1" applyAlignment="1" applyProtection="1">
      <alignment horizontal="left"/>
      <protection locked="0" hidden="0"/>
    </xf>
    <xf numFmtId="0" fontId="1" fillId="0" borderId="32" xfId="1" applyNumberFormat="1" applyFont="1" applyBorder="1" applyAlignment="1" applyProtection="1">
      <alignment horizontal="left" vertical="center" wrapText="1"/>
      <protection locked="0" hidden="0"/>
    </xf>
    <xf numFmtId="0" fontId="1" fillId="0" borderId="31" xfId="1" applyNumberFormat="1" applyFont="1" applyBorder="1" applyAlignment="1" applyProtection="1">
      <alignment horizontal="left" vertical="center" wrapText="1"/>
      <protection locked="0" hidden="0"/>
    </xf>
    <xf numFmtId="0" fontId="1" fillId="0" borderId="33" xfId="1" applyNumberFormat="1" applyFont="1" applyBorder="1" applyAlignment="1" applyProtection="1">
      <alignment horizontal="left" vertical="center" wrapText="1"/>
      <protection locked="0" hidden="0"/>
    </xf>
    <xf numFmtId="0" fontId="1" fillId="0" borderId="27" xfId="1" applyNumberFormat="1" applyFont="1" applyBorder="1" applyAlignment="1" applyProtection="1">
      <alignment horizontal="left" vertical="center" wrapText="1"/>
      <protection locked="0" hidden="0"/>
    </xf>
    <xf numFmtId="0" fontId="1" fillId="0" borderId="0" xfId="1" applyNumberFormat="1" applyFont="1" applyAlignment="1" applyProtection="1">
      <alignment horizontal="left" vertical="center" wrapText="1"/>
      <protection locked="0" hidden="0"/>
    </xf>
    <xf numFmtId="0" fontId="1" fillId="0" borderId="30" xfId="1" applyNumberFormat="1" applyFont="1" applyBorder="1" applyAlignment="1" applyProtection="1">
      <alignment horizontal="left" vertical="center" wrapText="1"/>
      <protection locked="0" hidden="0"/>
    </xf>
    <xf numFmtId="0" fontId="1" fillId="0" borderId="28" xfId="1" applyNumberFormat="1" applyFont="1" applyBorder="1" applyAlignment="1" applyProtection="1">
      <alignment horizontal="left" vertical="center" wrapText="1"/>
      <protection locked="0" hidden="0"/>
    </xf>
    <xf numFmtId="0" fontId="1" fillId="0" borderId="5" xfId="1" applyNumberFormat="1" applyFont="1" applyBorder="1" applyAlignment="1" applyProtection="1">
      <alignment horizontal="left" vertical="center" wrapText="1"/>
      <protection locked="0" hidden="0"/>
    </xf>
    <xf numFmtId="0" fontId="1" fillId="0" borderId="29" xfId="1" applyNumberFormat="1" applyFont="1" applyBorder="1" applyAlignment="1" applyProtection="1">
      <alignment horizontal="left" vertical="center" wrapText="1"/>
      <protection locked="0" hidden="0"/>
    </xf>
    <xf numFmtId="0" fontId="20" fillId="0" borderId="5" xfId="0" applyFont="1" applyBorder="1" applyAlignment="1" applyProtection="1">
      <alignment horizontal="center" vertical="center" wrapText="1"/>
      <protection locked="0" hidden="0"/>
    </xf>
    <xf numFmtId="0" fontId="1" fillId="0" borderId="24" xfId="0" applyFont="1" applyBorder="1" applyAlignment="1" applyProtection="1">
      <alignment horizontal="left" wrapText="1"/>
      <protection locked="0" hidden="0"/>
    </xf>
    <xf numFmtId="0" fontId="1" fillId="0" borderId="2" xfId="0" applyFont="1" applyBorder="1" applyAlignment="1" applyProtection="1">
      <alignment horizontal="left" wrapText="1"/>
      <protection locked="0" hidden="0"/>
    </xf>
    <xf numFmtId="0" fontId="1" fillId="0" borderId="25" xfId="0" applyFont="1" applyBorder="1" applyAlignment="1" applyProtection="1">
      <alignment horizontal="left" wrapText="1"/>
      <protection locked="0" hidden="0"/>
    </xf>
    <xf numFmtId="0" fontId="20" fillId="0" borderId="5" xfId="0" applyFont="1" applyBorder="1" applyAlignment="1" applyProtection="1">
      <alignment horizontal="center" wrapText="1"/>
      <protection locked="0" hidden="0"/>
    </xf>
    <xf numFmtId="0" fontId="2" fillId="0" borderId="0" xfId="0" applyFont="1" applyAlignment="1" applyProtection="1">
      <alignment horizontal="right" vertical="top" wrapText="1"/>
      <protection locked="0" hidden="0"/>
    </xf>
    <xf numFmtId="167" fontId="2" fillId="0" borderId="11" xfId="1" applyNumberFormat="1" applyFont="1" applyBorder="1" applyAlignment="1" applyProtection="1">
      <alignment horizontal="center" vertical="center" wrapText="1"/>
      <protection locked="0" hidden="0"/>
    </xf>
    <xf numFmtId="167" fontId="2" fillId="0" borderId="7" xfId="1" applyNumberFormat="1" applyFont="1" applyBorder="1" applyAlignment="1" applyProtection="1">
      <alignment horizontal="center" vertical="center" wrapText="1"/>
      <protection locked="0" hidden="0"/>
    </xf>
    <xf numFmtId="11" fontId="2" fillId="0" borderId="11" xfId="1" applyNumberFormat="1" applyFont="1" applyBorder="1" applyAlignment="1" applyProtection="1">
      <alignment horizontal="center" vertical="center" wrapText="1"/>
      <protection locked="0" hidden="0"/>
    </xf>
    <xf numFmtId="11" fontId="2" fillId="0" borderId="7" xfId="1" applyNumberFormat="1" applyFont="1" applyBorder="1" applyAlignment="1" applyProtection="1">
      <alignment horizontal="center" vertical="center" wrapText="1"/>
      <protection locked="0" hidden="0"/>
    </xf>
    <xf numFmtId="0" fontId="16" fillId="0" borderId="0" xfId="0" applyFont="1" applyAlignment="1" applyProtection="1">
      <alignment horizontal="left" vertical="top"/>
      <protection locked="0" hidden="0"/>
    </xf>
    <xf numFmtId="0" fontId="1" fillId="0" borderId="32" xfId="1" applyNumberFormat="1" applyFont="1" applyBorder="1" applyAlignment="1" applyProtection="1">
      <alignment horizontal="center" vertical="center"/>
      <protection locked="0" hidden="0"/>
    </xf>
    <xf numFmtId="0" fontId="1" fillId="0" borderId="31" xfId="1" applyNumberFormat="1" applyFont="1" applyBorder="1" applyAlignment="1" applyProtection="1">
      <alignment horizontal="center" vertical="center"/>
      <protection locked="0" hidden="0"/>
    </xf>
    <xf numFmtId="0" fontId="1" fillId="0" borderId="33" xfId="1" applyNumberFormat="1" applyFont="1" applyBorder="1" applyAlignment="1" applyProtection="1">
      <alignment horizontal="center" vertical="center"/>
      <protection locked="0" hidden="0"/>
    </xf>
    <xf numFmtId="0" fontId="1" fillId="0" borderId="27" xfId="1" applyNumberFormat="1" applyFont="1" applyBorder="1" applyAlignment="1" applyProtection="1">
      <alignment horizontal="center" vertical="center"/>
      <protection locked="0" hidden="0"/>
    </xf>
    <xf numFmtId="0" fontId="1" fillId="0" borderId="0" xfId="1" applyNumberFormat="1" applyFont="1" applyAlignment="1" applyProtection="1">
      <alignment horizontal="center" vertical="center"/>
      <protection locked="0" hidden="0"/>
    </xf>
    <xf numFmtId="0" fontId="1" fillId="0" borderId="30" xfId="1" applyNumberFormat="1" applyFont="1" applyBorder="1" applyAlignment="1" applyProtection="1">
      <alignment horizontal="center" vertical="center"/>
      <protection locked="0" hidden="0"/>
    </xf>
    <xf numFmtId="0" fontId="1" fillId="0" borderId="28" xfId="1" applyNumberFormat="1" applyFont="1" applyBorder="1" applyAlignment="1" applyProtection="1">
      <alignment horizontal="center" vertical="center"/>
      <protection locked="0" hidden="0"/>
    </xf>
    <xf numFmtId="0" fontId="1" fillId="0" borderId="5" xfId="1" applyNumberFormat="1" applyFont="1" applyBorder="1" applyAlignment="1" applyProtection="1">
      <alignment horizontal="center" vertical="center"/>
      <protection locked="0" hidden="0"/>
    </xf>
    <xf numFmtId="0" fontId="1" fillId="0" borderId="29" xfId="1" applyNumberFormat="1" applyFont="1" applyBorder="1" applyAlignment="1" applyProtection="1">
      <alignment horizontal="center" vertical="center"/>
      <protection locked="0" hidden="0"/>
    </xf>
    <xf numFmtId="0" fontId="0" fillId="0" borderId="5" xfId="0" applyBorder="1" applyAlignment="1" applyProtection="1">
      <alignment horizontal="center"/>
      <protection locked="0" hidden="0"/>
    </xf>
    <xf numFmtId="0" fontId="16" fillId="0" borderId="0" xfId="0" applyFont="1" applyAlignment="1" applyProtection="1">
      <alignment horizontal="left"/>
      <protection locked="0" hidden="0"/>
    </xf>
    <xf numFmtId="0" fontId="1" fillId="0" borderId="32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164" fontId="11" fillId="0" borderId="0" xfId="1" applyNumberFormat="1" applyFont="1" applyAlignment="1" applyProtection="1">
      <alignment horizontal="center"/>
      <protection locked="0" hidden="0"/>
    </xf>
    <xf numFmtId="0" fontId="1" fillId="0" borderId="32" xfId="0" applyFont="1" applyBorder="1" applyAlignment="1" applyProtection="1">
      <alignment horizontal="center"/>
      <protection locked="0" hidden="0"/>
    </xf>
    <xf numFmtId="0" fontId="1" fillId="0" borderId="31" xfId="0" applyFont="1" applyBorder="1" applyAlignment="1" applyProtection="1">
      <alignment horizontal="center"/>
      <protection locked="0" hidden="0"/>
    </xf>
    <xf numFmtId="0" fontId="1" fillId="0" borderId="33" xfId="0" applyFont="1" applyBorder="1" applyAlignment="1" applyProtection="1">
      <alignment horizontal="center"/>
      <protection locked="0" hidden="0"/>
    </xf>
    <xf numFmtId="0" fontId="1" fillId="0" borderId="27" xfId="0" applyFont="1" applyBorder="1" applyAlignment="1" applyProtection="1">
      <alignment horizontal="center"/>
      <protection locked="0" hidden="0"/>
    </xf>
    <xf numFmtId="0" fontId="1" fillId="0" borderId="0" xfId="0" applyFont="1" applyAlignment="1" applyProtection="1">
      <alignment horizontal="center"/>
      <protection locked="0" hidden="0"/>
    </xf>
    <xf numFmtId="0" fontId="1" fillId="0" borderId="30" xfId="0" applyFont="1" applyBorder="1" applyAlignment="1" applyProtection="1">
      <alignment horizontal="center"/>
      <protection locked="0" hidden="0"/>
    </xf>
    <xf numFmtId="0" fontId="1" fillId="0" borderId="28" xfId="0" applyFont="1" applyBorder="1" applyAlignment="1" applyProtection="1">
      <alignment horizontal="center"/>
      <protection locked="0" hidden="0"/>
    </xf>
    <xf numFmtId="0" fontId="1" fillId="0" borderId="5" xfId="0" applyFont="1" applyBorder="1" applyAlignment="1" applyProtection="1">
      <alignment horizontal="center"/>
      <protection locked="0" hidden="0"/>
    </xf>
    <xf numFmtId="0" fontId="1" fillId="0" borderId="29" xfId="0" applyFont="1" applyBorder="1" applyAlignment="1" applyProtection="1">
      <alignment horizontal="center"/>
      <protection locked="0" hidden="0"/>
    </xf>
  </cellXfs>
  <cellStyles count="2">
    <cellStyle name="Normal" xfId="0" builtinId="0" customBuiltin="1"/>
    <cellStyle name="Comma" xfId="1" builtinId="3" customBuiltin="1"/>
  </cellStyles>
  <tableStyles count="0"/>
  <extLst>
    <ext uri="smNativeData">
      <pm:charStyles xmlns:pm="smNativeData" id="1768381752" count="1">
        <pm:charStyle name="Normal" fontId="0" Id="1"/>
      </pm:charStyles>
      <pm:colors xmlns:pm="smNativeData" id="1768381752" count="3">
        <pm:color name="Colour 24" rgb="969696"/>
        <pm:color name="Colour 25" rgb="808080"/>
        <pm:color name="Bright Cyan" rgb="CCFFFF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3" Type="http://schemas.openxmlformats.org/officeDocument/2006/relationships/styles" Target="styles.xml"/><Relationship Id="rId7" Type="http://schemas.openxmlformats.org/officeDocument/2006/relationships/worksheet" Target="worksheets/sheet4.xml"/><Relationship Id="rId12" Type="http://schemas.openxmlformats.org/officeDocument/2006/relationships/customXml" Target="../customXml/item3.xml"/><Relationship Id="rId2" Type="http://schemas.openxmlformats.org/officeDocument/2006/relationships/sharedStrings" Target="sharedString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 ?>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466725</xdr:colOff>
      <xdr:row>29</xdr:row>
      <xdr:rowOff>0</xdr:rowOff>
    </xdr:from>
    <xdr:to>
      <xdr:col>8</xdr:col>
      <xdr:colOff>95250</xdr:colOff>
      <xdr:row>29</xdr:row>
      <xdr:rowOff>0</xdr:rowOff>
    </xdr:to>
    <xdr:sp macro="" fLocksText="0">
      <xdr:nvSpPr>
        <xdr:cNvPr id="18" name="Rectangle 3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0AAAAIAAAAAAD/EB0AAAAIAAAAAAB4A7gtAADLLwAA6f///wAAAAAAAAAA"/>
            </a:ext>
          </a:extLst>
        </xdr:cNvSpPr>
      </xdr:nvSpPr>
      <xdr:spPr>
        <a:xfrm>
          <a:off x="7432040" y="7769225"/>
          <a:ext cx="-14605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8</xdr:col>
      <xdr:colOff>466725</xdr:colOff>
      <xdr:row>9</xdr:row>
      <xdr:rowOff>133350</xdr:rowOff>
    </xdr:from>
    <xdr:to>
      <xdr:col>8</xdr:col>
      <xdr:colOff>95250</xdr:colOff>
      <xdr:row>9</xdr:row>
      <xdr:rowOff>228600</xdr:rowOff>
    </xdr:to>
    <xdr:sp macro="" fLocksText="0">
      <xdr:nvSpPr>
        <xdr:cNvPr id="17" name="Rectangle 4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kAAAAIAAAAwAH/EAkAAAAIAAAAAAN4A7gtAACiEAAA6f///5YAAAAAAAAA"/>
            </a:ext>
          </a:extLst>
        </xdr:cNvSpPr>
      </xdr:nvSpPr>
      <xdr:spPr>
        <a:xfrm>
          <a:off x="7432040" y="2703830"/>
          <a:ext cx="-14605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10</xdr:col>
      <xdr:colOff>285750</xdr:colOff>
      <xdr:row>56</xdr:row>
      <xdr:rowOff>0</xdr:rowOff>
    </xdr:from>
    <xdr:to>
      <xdr:col>10</xdr:col>
      <xdr:colOff>104775</xdr:colOff>
      <xdr:row>56</xdr:row>
      <xdr:rowOff>0</xdr:rowOff>
    </xdr:to>
    <xdr:sp macro="" fLocksText="0">
      <xdr:nvSpPr>
        <xdr:cNvPr id="16" name="Rectangle 8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DgAAAAKAAAAAABoCjgAAAAKAAAAAADRA1U1AACuWQAA+P///wAAAAAAAAAA"/>
            </a:ext>
          </a:extLst>
        </xdr:cNvSpPr>
      </xdr:nvSpPr>
      <xdr:spPr>
        <a:xfrm>
          <a:off x="8669655" y="1457833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10</xdr:col>
      <xdr:colOff>285750</xdr:colOff>
      <xdr:row>56</xdr:row>
      <xdr:rowOff>0</xdr:rowOff>
    </xdr:from>
    <xdr:to>
      <xdr:col>10</xdr:col>
      <xdr:colOff>104775</xdr:colOff>
      <xdr:row>56</xdr:row>
      <xdr:rowOff>0</xdr:rowOff>
    </xdr:to>
    <xdr:sp macro="" fLocksText="0">
      <xdr:nvSpPr>
        <xdr:cNvPr id="15" name="Rectangle 10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DgAAAAKAAAAAABoCjgAAAAKAAAAAADRA1U1AACuWQAA+P///wAAAAAAAAAA"/>
            </a:ext>
          </a:extLst>
        </xdr:cNvSpPr>
      </xdr:nvSpPr>
      <xdr:spPr>
        <a:xfrm>
          <a:off x="8669655" y="1457833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3</xdr:col>
      <xdr:colOff>8890</xdr:colOff>
      <xdr:row>5</xdr:row>
      <xdr:rowOff>9525</xdr:rowOff>
    </xdr:from>
    <xdr:to>
      <xdr:col>3</xdr:col>
      <xdr:colOff>570865</xdr:colOff>
      <xdr:row>6</xdr:row>
      <xdr:rowOff>0</xdr:rowOff>
    </xdr:to>
    <xdr:sp macro="" fLocksText="0">
      <xdr:nvSpPr>
        <xdr:cNvPr id="14" name="Text Box 14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DAAAAJQAIAAYAAAADAAAAAAD8ARUXAAAlCAAAdQMAAJUBAAAAAAAA"/>
            </a:ext>
          </a:extLst>
        </xdr:cNvSpPr>
      </xdr:nvSpPr>
      <xdr:spPr>
        <a:xfrm>
          <a:off x="3752215" y="1323975"/>
          <a:ext cx="561975" cy="25717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Times New Roman" pitchFamily="1" charset="0"/>
            </a:rPr>
            <a:t>01	</a:t>
          </a:r>
        </a:p>
        <a:p>
          <a:pPr algn="l" defTabSz="360045" rtl="0">
            <a:defRPr sz="1000"/>
          </a:pPr>
        </a:p>
      </xdr:txBody>
    </xdr:sp>
    <xdr:clientData/>
  </xdr:twoCellAnchor>
  <xdr:twoCellAnchor>
    <xdr:from>
      <xdr:col>3</xdr:col>
      <xdr:colOff>628650</xdr:colOff>
      <xdr:row>5</xdr:row>
      <xdr:rowOff>9525</xdr:rowOff>
    </xdr:from>
    <xdr:to>
      <xdr:col>5</xdr:col>
      <xdr:colOff>209550</xdr:colOff>
      <xdr:row>6</xdr:row>
      <xdr:rowOff>0</xdr:rowOff>
    </xdr:to>
    <xdr:sp macro="" fLocksText="0">
      <xdr:nvSpPr>
        <xdr:cNvPr id="13" name="Text Box 15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DAAAAJQAvAgYAAAAFAAAAAADbAOUaAAAlCAAALgUAAJUBAAAAAAAA"/>
            </a:ext>
          </a:extLst>
        </xdr:cNvSpPr>
      </xdr:nvSpPr>
      <xdr:spPr>
        <a:xfrm>
          <a:off x="4371975" y="1323975"/>
          <a:ext cx="842010" cy="25717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Times New Roman" pitchFamily="1" charset="0"/>
            </a:rPr>
            <a:t>10</a:t>
          </a:r>
        </a:p>
      </xdr:txBody>
    </xdr:sp>
    <xdr:clientData/>
  </xdr:twoCellAnchor>
  <xdr:twoCellAnchor>
    <xdr:from>
      <xdr:col>5</xdr:col>
      <xdr:colOff>266700</xdr:colOff>
      <xdr:row>5</xdr:row>
      <xdr:rowOff>9525</xdr:rowOff>
    </xdr:from>
    <xdr:to>
      <xdr:col>6</xdr:col>
      <xdr:colOff>0</xdr:colOff>
      <xdr:row>6</xdr:row>
      <xdr:rowOff>0</xdr:rowOff>
    </xdr:to>
    <xdr:sp macro="" fLocksText="0">
      <xdr:nvSpPr>
        <xdr:cNvPr id="12" name="Text Box 16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FAAAAJQAXAQYAAAAGAAAAAAAAAG0gAAAlCAAAYQQAAJUBAAAAAAAA"/>
            </a:ext>
          </a:extLst>
        </xdr:cNvSpPr>
      </xdr:nvSpPr>
      <xdr:spPr>
        <a:xfrm>
          <a:off x="5271135" y="1323975"/>
          <a:ext cx="711835" cy="25717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Times New Roman" pitchFamily="1" charset="0"/>
            </a:rPr>
            <a:t>2024</a:t>
          </a:r>
        </a:p>
      </xdr:txBody>
    </xdr:sp>
    <xdr:clientData/>
  </xdr:twoCellAnchor>
  <xdr:twoCellAnchor>
    <xdr:from>
      <xdr:col>3</xdr:col>
      <xdr:colOff>7620</xdr:colOff>
      <xdr:row>4</xdr:row>
      <xdr:rowOff>0</xdr:rowOff>
    </xdr:from>
    <xdr:to>
      <xdr:col>3</xdr:col>
      <xdr:colOff>567690</xdr:colOff>
      <xdr:row>4</xdr:row>
      <xdr:rowOff>182880</xdr:rowOff>
    </xdr:to>
    <xdr:sp macro="" fLocksText="0">
      <xdr:nvSpPr>
        <xdr:cNvPr id="11" name="Text Box 17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DAAAAAAAHAAQAAAADAAAAfgP5ARMXAADMBgAAcgMAACABAAAAAAAA"/>
            </a:ext>
          </a:extLst>
        </xdr:cNvSpPr>
      </xdr:nvSpPr>
      <xdr:spPr>
        <a:xfrm>
          <a:off x="3750945" y="1104900"/>
          <a:ext cx="560070" cy="18288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C0C0C0"/>
              </a:solidFill>
              <a:latin typeface="Arial" pitchFamily="2" charset="0"/>
              <a:ea typeface="SimSun" charset="0"/>
              <a:cs typeface="Arial" pitchFamily="2" charset="0"/>
            </a:rPr>
            <a:t>Day</a:t>
          </a:r>
        </a:p>
      </xdr:txBody>
    </xdr:sp>
    <xdr:clientData/>
  </xdr:twoCellAnchor>
  <xdr:twoCellAnchor>
    <xdr:from>
      <xdr:col>3</xdr:col>
      <xdr:colOff>628650</xdr:colOff>
      <xdr:row>4</xdr:row>
      <xdr:rowOff>7620</xdr:rowOff>
    </xdr:from>
    <xdr:to>
      <xdr:col>5</xdr:col>
      <xdr:colOff>203835</xdr:colOff>
      <xdr:row>4</xdr:row>
      <xdr:rowOff>182880</xdr:rowOff>
    </xdr:to>
    <xdr:sp macro="" fLocksText="0">
      <xdr:nvSpPr>
        <xdr:cNvPr id="10" name="Text Box 18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DAAAAJQAvAgQAAAAFAAAAfgPVAOUaAADYBgAAJQUAABQBAAAAAAAA"/>
            </a:ext>
          </a:extLst>
        </xdr:cNvSpPr>
      </xdr:nvSpPr>
      <xdr:spPr>
        <a:xfrm>
          <a:off x="4371975" y="1112520"/>
          <a:ext cx="836295" cy="17526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C0C0C0"/>
              </a:solidFill>
              <a:latin typeface="Arial" pitchFamily="2" charset="0"/>
              <a:ea typeface="SimSun" charset="0"/>
              <a:cs typeface="Arial" pitchFamily="2" charset="0"/>
            </a:rPr>
            <a:t>Month</a:t>
          </a:r>
        </a:p>
      </xdr:txBody>
    </xdr:sp>
    <xdr:clientData/>
  </xdr:twoCellAnchor>
  <xdr:twoCellAnchor>
    <xdr:from>
      <xdr:col>5</xdr:col>
      <xdr:colOff>264795</xdr:colOff>
      <xdr:row>4</xdr:row>
      <xdr:rowOff>7620</xdr:rowOff>
    </xdr:from>
    <xdr:to>
      <xdr:col>5</xdr:col>
      <xdr:colOff>927100</xdr:colOff>
      <xdr:row>4</xdr:row>
      <xdr:rowOff>182880</xdr:rowOff>
    </xdr:to>
    <xdr:sp macro="" fLocksText="0">
      <xdr:nvSpPr>
        <xdr:cNvPr id="9" name="Text Box 19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FAAAAJQAVAQQAAAAFAAAAfgPKA2ogAADYBgAAEwQAABQBAAAAAAAA"/>
            </a:ext>
          </a:extLst>
        </xdr:cNvSpPr>
      </xdr:nvSpPr>
      <xdr:spPr>
        <a:xfrm>
          <a:off x="5269230" y="1112520"/>
          <a:ext cx="662305" cy="17526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C0C0C0"/>
              </a:solidFill>
              <a:latin typeface="Arial" pitchFamily="2" charset="0"/>
              <a:ea typeface="SimSun" charset="0"/>
              <a:cs typeface="Arial" pitchFamily="2" charset="0"/>
            </a:rPr>
            <a:t>Year</a:t>
          </a:r>
        </a:p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Arial" pitchFamily="2" charset="0"/>
            </a:rPr>
            <a:t>Year </a:t>
          </a:r>
        </a:p>
      </xdr:txBody>
    </xdr:sp>
    <xdr:clientData/>
  </xdr:twoCellAnchor>
  <xdr:twoCellAnchor>
    <xdr:from>
      <xdr:col>7</xdr:col>
      <xdr:colOff>7620</xdr:colOff>
      <xdr:row>4</xdr:row>
      <xdr:rowOff>7620</xdr:rowOff>
    </xdr:from>
    <xdr:to>
      <xdr:col>7</xdr:col>
      <xdr:colOff>591820</xdr:colOff>
      <xdr:row>4</xdr:row>
      <xdr:rowOff>185420</xdr:rowOff>
    </xdr:to>
    <xdr:sp macro="" fLocksText="0">
      <xdr:nvSpPr>
        <xdr:cNvPr id="8" name="Text Box 20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HAAAAJQAHAAQAAAAHAAAAigMtAmUmAADYBgAAmAMAABgBAAAAAAAA"/>
            </a:ext>
          </a:extLst>
        </xdr:cNvSpPr>
      </xdr:nvSpPr>
      <xdr:spPr>
        <a:xfrm>
          <a:off x="6241415" y="1112520"/>
          <a:ext cx="584200" cy="17780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C0C0C0"/>
              </a:solidFill>
              <a:latin typeface="Arial" pitchFamily="2" charset="0"/>
              <a:ea typeface="SimSun" charset="0"/>
              <a:cs typeface="Arial" pitchFamily="2" charset="0"/>
            </a:rPr>
            <a:t>Day</a:t>
          </a:r>
        </a:p>
      </xdr:txBody>
    </xdr:sp>
    <xdr:clientData/>
  </xdr:twoCellAnchor>
  <xdr:twoCellAnchor>
    <xdr:from>
      <xdr:col>7</xdr:col>
      <xdr:colOff>651510</xdr:colOff>
      <xdr:row>4</xdr:row>
      <xdr:rowOff>7620</xdr:rowOff>
    </xdr:from>
    <xdr:to>
      <xdr:col>9</xdr:col>
      <xdr:colOff>313055</xdr:colOff>
      <xdr:row>4</xdr:row>
      <xdr:rowOff>182880</xdr:rowOff>
    </xdr:to>
    <xdr:sp macro="" fLocksText="0">
      <xdr:nvSpPr>
        <xdr:cNvPr id="7" name="Text Box 21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HAAAAJQBlAgQAAAAJAAAAfgMcAVsqAADYBgAASgUAABQBAAAAAAAA"/>
            </a:ext>
          </a:extLst>
        </xdr:cNvSpPr>
      </xdr:nvSpPr>
      <xdr:spPr>
        <a:xfrm>
          <a:off x="6885305" y="1112520"/>
          <a:ext cx="859790" cy="17526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C0C0C0"/>
              </a:solidFill>
              <a:latin typeface="Arial" pitchFamily="2" charset="0"/>
              <a:ea typeface="SimSun" charset="0"/>
              <a:cs typeface="Arial" pitchFamily="2" charset="0"/>
            </a:rPr>
            <a:t>Month</a:t>
          </a:r>
        </a:p>
      </xdr:txBody>
    </xdr:sp>
    <xdr:clientData/>
  </xdr:twoCellAnchor>
  <xdr:twoCellAnchor>
    <xdr:from>
      <xdr:col>9</xdr:col>
      <xdr:colOff>363220</xdr:colOff>
      <xdr:row>4</xdr:row>
      <xdr:rowOff>7620</xdr:rowOff>
    </xdr:from>
    <xdr:to>
      <xdr:col>9</xdr:col>
      <xdr:colOff>1067435</xdr:colOff>
      <xdr:row>4</xdr:row>
      <xdr:rowOff>182880</xdr:rowOff>
    </xdr:to>
    <xdr:sp macro="" fLocksText="0">
      <xdr:nvSpPr>
        <xdr:cNvPr id="6" name="Text Box 22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JAAAAJQBKAQQAAAAJAAAAfgPJA/QvAADYBgAAVQQAABQBAAAAAAAA"/>
            </a:ext>
          </a:extLst>
        </xdr:cNvSpPr>
      </xdr:nvSpPr>
      <xdr:spPr>
        <a:xfrm>
          <a:off x="7795260" y="1112520"/>
          <a:ext cx="704215" cy="175260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C0C0C0"/>
              </a:solidFill>
              <a:latin typeface="Arial" pitchFamily="2" charset="0"/>
              <a:ea typeface="SimSun" charset="0"/>
              <a:cs typeface="Arial" pitchFamily="2" charset="0"/>
            </a:rPr>
            <a:t>Year</a:t>
          </a:r>
        </a:p>
      </xdr:txBody>
    </xdr:sp>
    <xdr:clientData/>
  </xdr:twoCellAnchor>
  <xdr:twoCellAnchor>
    <xdr:from>
      <xdr:col>7</xdr:col>
      <xdr:colOff>9525</xdr:colOff>
      <xdr:row>5</xdr:row>
      <xdr:rowOff>9525</xdr:rowOff>
    </xdr:from>
    <xdr:to>
      <xdr:col>7</xdr:col>
      <xdr:colOff>591185</xdr:colOff>
      <xdr:row>6</xdr:row>
      <xdr:rowOff>0</xdr:rowOff>
    </xdr:to>
    <xdr:sp macro="" fLocksText="0">
      <xdr:nvSpPr>
        <xdr:cNvPr id="5" name="Text Box 23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HAAAAJQAJAAYAAAAHAAAAAAAsAmgmAAAlCAAAlAMAAJUBAAAAAAAA"/>
            </a:ext>
          </a:extLst>
        </xdr:cNvSpPr>
      </xdr:nvSpPr>
      <xdr:spPr>
        <a:xfrm>
          <a:off x="6243320" y="1323975"/>
          <a:ext cx="581660" cy="25717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Times New Roman" pitchFamily="1" charset="0"/>
            </a:rPr>
            <a:t>30</a:t>
          </a:r>
        </a:p>
      </xdr:txBody>
    </xdr:sp>
    <xdr:clientData/>
  </xdr:twoCellAnchor>
  <xdr:twoCellAnchor>
    <xdr:from>
      <xdr:col>7</xdr:col>
      <xdr:colOff>647065</xdr:colOff>
      <xdr:row>5</xdr:row>
      <xdr:rowOff>9525</xdr:rowOff>
    </xdr:from>
    <xdr:to>
      <xdr:col>9</xdr:col>
      <xdr:colOff>304800</xdr:colOff>
      <xdr:row>6</xdr:row>
      <xdr:rowOff>0</xdr:rowOff>
    </xdr:to>
    <xdr:sp macro="" fLocksText="0">
      <xdr:nvSpPr>
        <xdr:cNvPr id="4" name="Text Box 24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HAAAAJQBhAgYAAAAJAAAAAAAVAVQqAAAlCAAARAUAAJUBAAAAAAAA"/>
            </a:ext>
          </a:extLst>
        </xdr:cNvSpPr>
      </xdr:nvSpPr>
      <xdr:spPr>
        <a:xfrm>
          <a:off x="6880860" y="1323975"/>
          <a:ext cx="855980" cy="25717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91440" tIns="45720" rIns="91440" bIns="45720" anchor="t" upright="1"/>
        <a:lstStyle/>
        <a:p>
          <a:pPr algn="ctr" defTabSz="360045" rtl="0">
            <a:defRPr sz="1000"/>
          </a:pPr>
          <a:r>
            <a:rPr lang="en-gb" sz="1000" b="0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Times New Roman" pitchFamily="1" charset="0"/>
            </a:rPr>
            <a:t>09</a:t>
          </a:r>
        </a:p>
      </xdr:txBody>
    </xdr:sp>
    <xdr:clientData/>
  </xdr:twoCellAnchor>
  <xdr:twoCellAnchor>
    <xdr:from>
      <xdr:col>9</xdr:col>
      <xdr:colOff>363220</xdr:colOff>
      <xdr:row>5</xdr:row>
      <xdr:rowOff>17145</xdr:rowOff>
    </xdr:from>
    <xdr:to>
      <xdr:col>9</xdr:col>
      <xdr:colOff>1067435</xdr:colOff>
      <xdr:row>6</xdr:row>
      <xdr:rowOff>0</xdr:rowOff>
    </xdr:to>
    <xdr:sp macro="" fLocksText="0">
      <xdr:nvSpPr>
        <xdr:cNvPr id="3" name="Text Box 25"/>
        <xdr:cNvSpPr>
          <a:extLst>
            <a:ext uri="smNativeData">
              <pm:smNativeData xmlns:pm="smNativeData" val="SMDATA_13_OF1naRMAAAAlAAAAZAAAAI0AAAAAOgAAACsAAAA6AAAAAAAAAAAAAAAAAAAAAAAAAAEAAABQAAAAAAAAAAAA4D8AAAAAAADgPwAAAAAAAOA/AAAAAAAA4D8AAAAAAADgPwAAAAAAAOA/AAAAAAAA4D8AAAAAAADgPwAAAAAAAOA/AAAAAAAA4D8CAAAAjAAAAAEAAAAAAAAA////AAAAAAAAAAAAAAAAAAAAAAAAAAAAAAAAAAAAAAAAAAAAeAAAAAEAAABAAAAAAAAAAAAAAABaAAAAAAAAAAAAAAAAAAAAAAAAAAAAAAAAAAAAAAAAAAAAAAAAAAAAAAAAAAAAAAAAAAAAAAAAAAAAAAAAAAAAAAAAAAAAAAAAAAAAFAAAADwAAAAB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UAAAAJAAAAQgBKAQYAAAAJAAAAAADJA/QvAAAxCAAAVQQAAIkBAAAAAAAA"/>
            </a:ext>
          </a:extLst>
        </xdr:cNvSpPr>
      </xdr:nvSpPr>
      <xdr:spPr>
        <a:xfrm>
          <a:off x="7795260" y="1331595"/>
          <a:ext cx="704215" cy="249555"/>
        </a:xfrm>
        <a:prstGeom prst="rect">
          <a:avLst/>
        </a:prstGeom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  <a:effectLst/>
      </xdr:spPr>
      <xdr:txBody>
        <a:bodyPr spcFirstLastPara="1" vertOverflow="clip" horzOverflow="clip" wrap="square" lIns="36830" tIns="27305" rIns="36830" bIns="0" anchor="t" upright="1"/>
        <a:lstStyle/>
        <a:p>
          <a:pPr algn="ctr" defTabSz="360045" rtl="0">
            <a:defRPr sz="1000"/>
          </a:pPr>
          <a:r>
            <a:rPr lang="en-gb" sz="1000" b="1" i="0" u="none" strike="noStrike" kern="100" baseline="0">
              <a:solidFill>
                <a:srgbClr val="000000"/>
              </a:solidFill>
              <a:latin typeface="Arial" pitchFamily="2" charset="0"/>
              <a:ea typeface="SimSun" charset="0"/>
              <a:cs typeface="Arial" pitchFamily="2" charset="0"/>
            </a:rPr>
            <a:t>2025</a:t>
          </a:r>
        </a:p>
        <a:p>
          <a:pPr algn="ctr" defTabSz="360045" rtl="0">
            <a:defRPr sz="1000"/>
          </a:pPr>
        </a:p>
      </xdr:txBody>
    </xdr:sp>
    <xdr:clientData/>
  </xdr:twoCellAnchor>
  <xdr:twoCellAnchor editAs="oneCell">
    <xdr:from>
      <xdr:col>0</xdr:col>
      <xdr:colOff>248285</xdr:colOff>
      <xdr:row>2</xdr:row>
      <xdr:rowOff>25400</xdr:rowOff>
    </xdr:from>
    <xdr:to>
      <xdr:col>0</xdr:col>
      <xdr:colOff>1884680</xdr:colOff>
      <xdr:row>5</xdr:row>
      <xdr:rowOff>170180</xdr:rowOff>
    </xdr:to>
    <xdr:pic macro="">
      <xdr:nvPicPr>
        <xdr:cNvPr id="2" name="Picture 1"/>
        <xdr:cNvPicPr>
          <a:picLocks noChangeAspect="1"/>
          <a:extLst>
            <a:ext uri="smNativeData">
              <pm:smNativeData xmlns:pm="smNativeData" val="SMDATA_15_OF1n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CAAAAAAAAAFUAZgAFAAAAAAAAAI0CBwOHAQAA9wMAABEKAAArBQ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285" y="644525"/>
          <a:ext cx="1636395" cy="84010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fLocksText="0">
      <xdr:nvSpPr>
        <xdr:cNvPr id="11" name="Rectangle 1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GAAAAAABgEgAAAAAGAAAAAADAAyMlAAAAAAAA9v///wAAAAAAAAAA"/>
            </a:ext>
          </a:extLst>
        </xdr:cNvSpPr>
      </xdr:nvSpPr>
      <xdr:spPr>
        <a:xfrm>
          <a:off x="6036945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fLocksText="0">
      <xdr:nvSpPr>
        <xdr:cNvPr id="10" name="Rectangle 2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GAAAAAABgEgAAAAAGAAAAAADAAyMlAAAAAAAA9v///wAAAAAAAAAA"/>
            </a:ext>
          </a:extLst>
        </xdr:cNvSpPr>
      </xdr:nvSpPr>
      <xdr:spPr>
        <a:xfrm>
          <a:off x="6036945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8</xdr:col>
      <xdr:colOff>285750</xdr:colOff>
      <xdr:row>2</xdr:row>
      <xdr:rowOff>190500</xdr:rowOff>
    </xdr:from>
    <xdr:to>
      <xdr:col>8</xdr:col>
      <xdr:colOff>104775</xdr:colOff>
      <xdr:row>2</xdr:row>
      <xdr:rowOff>285750</xdr:rowOff>
    </xdr:to>
    <xdr:sp macro="" fLocksText="0">
      <xdr:nvSpPr>
        <xdr:cNvPr id="9" name="Rectangle 3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IAAAAIAAAAewFoCgIAAAAIAAAAOQLRA4IsAABVBQAA+P///5YAAAAAAAAA"/>
            </a:ext>
          </a:extLst>
        </xdr:cNvSpPr>
      </xdr:nvSpPr>
      <xdr:spPr>
        <a:xfrm>
          <a:off x="7235190" y="866775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0</xdr:col>
      <xdr:colOff>419735</xdr:colOff>
      <xdr:row>0</xdr:row>
      <xdr:rowOff>0</xdr:rowOff>
    </xdr:from>
    <xdr:to>
      <xdr:col>0</xdr:col>
      <xdr:colOff>1618615</xdr:colOff>
      <xdr:row>0</xdr:row>
      <xdr:rowOff>0</xdr:rowOff>
    </xdr:to>
    <xdr:pic macro="">
      <xdr:nvPicPr>
        <xdr:cNvPr id="8" name="Picture 4"/>
        <xdr:cNvPicPr>
          <a:picLocks noChangeAspect="1"/>
          <a:extLst>
            <a:ext uri="smNativeData">
              <pm:smNativeData xmlns:pm="smNativeData" val="SMDATA_15_OF1n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VBo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AAA0wAAAAAAAAAAAAAALgOVAgAAAAAAAGAHAAAAAAAAAA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735" y="0"/>
          <a:ext cx="11988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8</xdr:col>
      <xdr:colOff>285750</xdr:colOff>
      <xdr:row>10</xdr:row>
      <xdr:rowOff>0</xdr:rowOff>
    </xdr:from>
    <xdr:to>
      <xdr:col>8</xdr:col>
      <xdr:colOff>104775</xdr:colOff>
      <xdr:row>10</xdr:row>
      <xdr:rowOff>0</xdr:rowOff>
    </xdr:to>
    <xdr:sp macro="" fLocksText="0">
      <xdr:nvSpPr>
        <xdr:cNvPr id="7" name="Rectangle 5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oAAAAIAAAAAABoCgoAAAAIAAAAAADRA4IsAACSFQAA+P///wAAAAAAAAAA"/>
            </a:ext>
          </a:extLst>
        </xdr:cNvSpPr>
      </xdr:nvSpPr>
      <xdr:spPr>
        <a:xfrm>
          <a:off x="7235190" y="350647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14</xdr:col>
      <xdr:colOff>285750</xdr:colOff>
      <xdr:row>2</xdr:row>
      <xdr:rowOff>190500</xdr:rowOff>
    </xdr:from>
    <xdr:to>
      <xdr:col>14</xdr:col>
      <xdr:colOff>104775</xdr:colOff>
      <xdr:row>2</xdr:row>
      <xdr:rowOff>285750</xdr:rowOff>
    </xdr:to>
    <xdr:sp macro="" fLocksText="0">
      <xdr:nvSpPr>
        <xdr:cNvPr id="6" name="Rectangle 6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IAAAAOAAAAewFoCgIAAAAOAAAAOQLRAwBCAABVBQAA+P///5YAAAAAAAAA"/>
            </a:ext>
          </a:extLst>
        </xdr:cNvSpPr>
      </xdr:nvSpPr>
      <xdr:spPr>
        <a:xfrm>
          <a:off x="10728960" y="866775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14</xdr:col>
      <xdr:colOff>285750</xdr:colOff>
      <xdr:row>10</xdr:row>
      <xdr:rowOff>0</xdr:rowOff>
    </xdr:from>
    <xdr:to>
      <xdr:col>14</xdr:col>
      <xdr:colOff>104775</xdr:colOff>
      <xdr:row>10</xdr:row>
      <xdr:rowOff>0</xdr:rowOff>
    </xdr:to>
    <xdr:sp macro="" fLocksText="0">
      <xdr:nvSpPr>
        <xdr:cNvPr id="5" name="Rectangle 7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oAAAAOAAAAAABoCgoAAAAOAAAAAADRAwBCAACSFQAA+P///wAAAAAAAAAA"/>
            </a:ext>
          </a:extLst>
        </xdr:cNvSpPr>
      </xdr:nvSpPr>
      <xdr:spPr>
        <a:xfrm>
          <a:off x="10728960" y="350647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12</xdr:col>
      <xdr:colOff>285750</xdr:colOff>
      <xdr:row>2</xdr:row>
      <xdr:rowOff>190500</xdr:rowOff>
    </xdr:from>
    <xdr:to>
      <xdr:col>12</xdr:col>
      <xdr:colOff>104775</xdr:colOff>
      <xdr:row>2</xdr:row>
      <xdr:rowOff>285750</xdr:rowOff>
    </xdr:to>
    <xdr:sp macro="" fLocksText="0">
      <xdr:nvSpPr>
        <xdr:cNvPr id="4" name="Rectangle 8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IAAAAMAAAAewFoCgIAAAAMAAAAOQLRA/c6AABVBQAA+P///5YAAAAAAAAA"/>
            </a:ext>
          </a:extLst>
        </xdr:cNvSpPr>
      </xdr:nvSpPr>
      <xdr:spPr>
        <a:xfrm>
          <a:off x="9585325" y="866775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12</xdr:col>
      <xdr:colOff>285750</xdr:colOff>
      <xdr:row>10</xdr:row>
      <xdr:rowOff>0</xdr:rowOff>
    </xdr:from>
    <xdr:to>
      <xdr:col>12</xdr:col>
      <xdr:colOff>104775</xdr:colOff>
      <xdr:row>10</xdr:row>
      <xdr:rowOff>0</xdr:rowOff>
    </xdr:to>
    <xdr:sp macro="" fLocksText="0">
      <xdr:nvSpPr>
        <xdr:cNvPr id="3" name="Rectangle 9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oAAAAMAAAAAABoCgoAAAAMAAAAAADRA/c6AACSFQAA+P///wAAAAAAAAAA"/>
            </a:ext>
          </a:extLst>
        </xdr:cNvSpPr>
      </xdr:nvSpPr>
      <xdr:spPr>
        <a:xfrm>
          <a:off x="9585325" y="350647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</xdr:col>
      <xdr:colOff>563880</xdr:colOff>
      <xdr:row>50</xdr:row>
      <xdr:rowOff>30480</xdr:rowOff>
    </xdr:from>
    <xdr:to>
      <xdr:col>3</xdr:col>
      <xdr:colOff>97790</xdr:colOff>
      <xdr:row>50</xdr:row>
      <xdr:rowOff>377825</xdr:rowOff>
    </xdr:to>
    <xdr:pic macro="">
      <xdr:nvPicPr>
        <xdr:cNvPr id="2" name="Picture1"/>
        <xdr:cNvPicPr>
          <a:picLocks noChangeAspect="1"/>
          <a:extLst>
            <a:ext uri="smNativeData">
              <pm:smNativeData xmlns:pm="smNativeData" val="SMDATA_15_OF1naRMAAAAlAAAAEQAAAK8B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8ZXh0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AQAAAEkArwEyAAAAAwAAAIYDXAD+DwAAFlMAAA4HAAAjAgAAAA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99690" y="13506450"/>
          <a:ext cx="1146810" cy="34734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fLocksText="0">
      <xdr:nvSpPr>
        <xdr:cNvPr id="6" name="Rectangle 1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GAAAAAABgEgAAAAAGAAAAAADAA9cjAAAAAAAA9v///wAAAAAAAAAA"/>
            </a:ext>
          </a:extLst>
        </xdr:cNvSpPr>
      </xdr:nvSpPr>
      <xdr:spPr>
        <a:xfrm>
          <a:off x="5826125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6</xdr:col>
      <xdr:colOff>466725</xdr:colOff>
      <xdr:row>0</xdr:row>
      <xdr:rowOff>0</xdr:rowOff>
    </xdr:from>
    <xdr:to>
      <xdr:col>6</xdr:col>
      <xdr:colOff>95250</xdr:colOff>
      <xdr:row>0</xdr:row>
      <xdr:rowOff>0</xdr:rowOff>
    </xdr:to>
    <xdr:sp macro="" fLocksText="0">
      <xdr:nvSpPr>
        <xdr:cNvPr id="5" name="Rectangle 2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GAAAAAABgEgAAAAAGAAAAAADAA9cjAAAAAAAA9v///wAAAAAAAAAA"/>
            </a:ext>
          </a:extLst>
        </xdr:cNvSpPr>
      </xdr:nvSpPr>
      <xdr:spPr>
        <a:xfrm>
          <a:off x="5826125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8</xdr:col>
      <xdr:colOff>285750</xdr:colOff>
      <xdr:row>3</xdr:row>
      <xdr:rowOff>0</xdr:rowOff>
    </xdr:from>
    <xdr:to>
      <xdr:col>8</xdr:col>
      <xdr:colOff>104775</xdr:colOff>
      <xdr:row>3</xdr:row>
      <xdr:rowOff>0</xdr:rowOff>
    </xdr:to>
    <xdr:sp macro="" fLocksText="0">
      <xdr:nvSpPr>
        <xdr:cNvPr id="4" name="Rectangle 3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MAAAAIAAAAAABoCgMAAAAIAAAAAADRAzYrAAAKBQAA+P///wAAAAAAAAAA"/>
            </a:ext>
          </a:extLst>
        </xdr:cNvSpPr>
      </xdr:nvSpPr>
      <xdr:spPr>
        <a:xfrm>
          <a:off x="7024370" y="8191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0</xdr:col>
      <xdr:colOff>418465</xdr:colOff>
      <xdr:row>0</xdr:row>
      <xdr:rowOff>0</xdr:rowOff>
    </xdr:from>
    <xdr:to>
      <xdr:col>0</xdr:col>
      <xdr:colOff>1619250</xdr:colOff>
      <xdr:row>0</xdr:row>
      <xdr:rowOff>0</xdr:rowOff>
    </xdr:to>
    <xdr:pic macro="">
      <xdr:nvPicPr>
        <xdr:cNvPr id="3" name="Picture 4"/>
        <xdr:cNvPicPr>
          <a:picLocks noChangeAspect="1"/>
          <a:extLst>
            <a:ext uri="smNativeData">
              <pm:smNativeData xmlns:pm="smNativeData" val="SMDATA_15_OF1n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AAAwAAAAAAAAAAAAAAA5wKTAgAAAAAAAGMHAAAAAAAAAA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8465" y="0"/>
          <a:ext cx="1200785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8</xdr:col>
      <xdr:colOff>285750</xdr:colOff>
      <xdr:row>4</xdr:row>
      <xdr:rowOff>0</xdr:rowOff>
    </xdr:from>
    <xdr:to>
      <xdr:col>8</xdr:col>
      <xdr:colOff>104775</xdr:colOff>
      <xdr:row>4</xdr:row>
      <xdr:rowOff>0</xdr:rowOff>
    </xdr:to>
    <xdr:sp macro="" fLocksText="0">
      <xdr:nvSpPr>
        <xdr:cNvPr id="2" name="Rectangle 5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IAAAAAABoCgQAAAAIAAAAAADRAzYrAAA2BgAA+P///wAAAAAAAAAA"/>
            </a:ext>
          </a:extLst>
        </xdr:cNvSpPr>
      </xdr:nvSpPr>
      <xdr:spPr>
        <a:xfrm>
          <a:off x="7024370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fLocksText="0">
      <xdr:nvSpPr>
        <xdr:cNvPr id="18" name="Rectangle 1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N+NUTg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HAAAAAABgEgAAAAAHAAAAAADAAwgsAAAAAAAA9v///wAAAAAAAAAA"/>
            </a:ext>
          </a:extLst>
        </xdr:cNvSpPr>
      </xdr:nvSpPr>
      <xdr:spPr>
        <a:xfrm>
          <a:off x="7157720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fLocksText="0">
      <xdr:nvSpPr>
        <xdr:cNvPr id="17" name="Rectangle 2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HrENzo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HAAAAAABgEgAAAAAHAAAAAADAAwgsAAAAAAAA9v///wAAAAAAAAAA"/>
            </a:ext>
          </a:extLst>
        </xdr:cNvSpPr>
      </xdr:nvSpPr>
      <xdr:spPr>
        <a:xfrm>
          <a:off x="7157720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3</xdr:row>
      <xdr:rowOff>0</xdr:rowOff>
    </xdr:from>
    <xdr:to>
      <xdr:col>9</xdr:col>
      <xdr:colOff>104775</xdr:colOff>
      <xdr:row>3</xdr:row>
      <xdr:rowOff>0</xdr:rowOff>
    </xdr:to>
    <xdr:sp macro="" fLocksText="0">
      <xdr:nvSpPr>
        <xdr:cNvPr id="16" name="Rectangle 3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KBPFaw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MAAAAJAAAAAABoCgMAAAAJAAAAAADRA2czAAAKBQAA+P///wAAAAAAAAAA"/>
            </a:ext>
          </a:extLst>
        </xdr:cNvSpPr>
      </xdr:nvSpPr>
      <xdr:spPr>
        <a:xfrm>
          <a:off x="8355965" y="8191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0</xdr:col>
      <xdr:colOff>418465</xdr:colOff>
      <xdr:row>0</xdr:row>
      <xdr:rowOff>0</xdr:rowOff>
    </xdr:from>
    <xdr:to>
      <xdr:col>0</xdr:col>
      <xdr:colOff>1619250</xdr:colOff>
      <xdr:row>0</xdr:row>
      <xdr:rowOff>0</xdr:rowOff>
    </xdr:to>
    <xdr:pic macro="">
      <xdr:nvPicPr>
        <xdr:cNvPr id="15" name="Picture 4"/>
        <xdr:cNvPicPr>
          <a:picLocks noChangeAspect="1"/>
          <a:extLst>
            <a:ext uri="smNativeData">
              <pm:smNativeData xmlns:pm="smNativeData" val="SMDATA_15_OF1n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+EvI0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AAAfAAAAAAAAAAAAAAA4AGTAgAAAAAAAGMHAAAAAAAAAA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8465" y="0"/>
          <a:ext cx="1200785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fLocksText="0">
      <xdr:nvSpPr>
        <xdr:cNvPr id="14" name="Rectangle 5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Xo+2I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JAAAAAABoCgQAAAAJAAAAAADRA2czAAA2BgAA+P///wAAAAAAAAAA"/>
            </a:ext>
          </a:extLst>
        </xdr:cNvSpPr>
      </xdr:nvSpPr>
      <xdr:spPr>
        <a:xfrm>
          <a:off x="8355965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285750</xdr:colOff>
      <xdr:row>29</xdr:row>
      <xdr:rowOff>190500</xdr:rowOff>
    </xdr:from>
    <xdr:to>
      <xdr:col>5</xdr:col>
      <xdr:colOff>104775</xdr:colOff>
      <xdr:row>29</xdr:row>
      <xdr:rowOff>285750</xdr:rowOff>
    </xdr:to>
    <xdr:sp macro="" fLocksText="0">
      <xdr:nvSpPr>
        <xdr:cNvPr id="13" name="Rectangle 6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E91nzQ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0AAAAFAAAAewFoCh0AAAAFAAAAOQLRA7YkAADaKwAA+P///5YAAAAAAAAA"/>
            </a:ext>
          </a:extLst>
        </xdr:cNvSpPr>
      </xdr:nvSpPr>
      <xdr:spPr>
        <a:xfrm>
          <a:off x="5967730" y="7128510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11</xdr:col>
      <xdr:colOff>285750</xdr:colOff>
      <xdr:row>29</xdr:row>
      <xdr:rowOff>190500</xdr:rowOff>
    </xdr:from>
    <xdr:to>
      <xdr:col>11</xdr:col>
      <xdr:colOff>104775</xdr:colOff>
      <xdr:row>29</xdr:row>
      <xdr:rowOff>285750</xdr:rowOff>
    </xdr:to>
    <xdr:sp macro="" fLocksText="0">
      <xdr:nvSpPr>
        <xdr:cNvPr id="12" name="Rectangle 7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CN+0VM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0AAAALAAAAewG7CR0AAAALAAAAOQKRA3w6AADaKwAA7P///5YAAAAAAAAA"/>
            </a:ext>
          </a:extLst>
        </xdr:cNvSpPr>
      </xdr:nvSpPr>
      <xdr:spPr>
        <a:xfrm>
          <a:off x="9507220" y="7128510"/>
          <a:ext cx="-1270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29</xdr:row>
      <xdr:rowOff>190500</xdr:rowOff>
    </xdr:from>
    <xdr:to>
      <xdr:col>9</xdr:col>
      <xdr:colOff>104775</xdr:colOff>
      <xdr:row>29</xdr:row>
      <xdr:rowOff>285750</xdr:rowOff>
    </xdr:to>
    <xdr:sp macro="" fLocksText="0">
      <xdr:nvSpPr>
        <xdr:cNvPr id="11" name="Rectangle 8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HZ4h0c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0AAAAJAAAAewFoCh0AAAAJAAAAOQLRA2czAADaKwAA+P///5YAAAAAAAAA"/>
            </a:ext>
          </a:extLst>
        </xdr:cNvSpPr>
      </xdr:nvSpPr>
      <xdr:spPr>
        <a:xfrm>
          <a:off x="8355965" y="7128510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285750</xdr:colOff>
      <xdr:row>44</xdr:row>
      <xdr:rowOff>190500</xdr:rowOff>
    </xdr:from>
    <xdr:to>
      <xdr:col>5</xdr:col>
      <xdr:colOff>104775</xdr:colOff>
      <xdr:row>44</xdr:row>
      <xdr:rowOff>285750</xdr:rowOff>
    </xdr:to>
    <xdr:sp macro="" fLocksText="0">
      <xdr:nvSpPr>
        <xdr:cNvPr id="10" name="Rectangle 9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CwAAAAFAAAAewFoCiwAAAAFAAAAOQLRA7YkAADRQAAA+P///5YAAAAAAAAA"/>
            </a:ext>
          </a:extLst>
        </xdr:cNvSpPr>
      </xdr:nvSpPr>
      <xdr:spPr>
        <a:xfrm>
          <a:off x="5967730" y="10536555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11</xdr:col>
      <xdr:colOff>285750</xdr:colOff>
      <xdr:row>44</xdr:row>
      <xdr:rowOff>190500</xdr:rowOff>
    </xdr:from>
    <xdr:to>
      <xdr:col>11</xdr:col>
      <xdr:colOff>104775</xdr:colOff>
      <xdr:row>44</xdr:row>
      <xdr:rowOff>285750</xdr:rowOff>
    </xdr:to>
    <xdr:sp macro="" fLocksText="0">
      <xdr:nvSpPr>
        <xdr:cNvPr id="9" name="Rectangle 10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CwAAAALAAAAewG7CSwAAAALAAAAOQKRA3w6AADRQAAA7P///5YAAAAAAAAA"/>
            </a:ext>
          </a:extLst>
        </xdr:cNvSpPr>
      </xdr:nvSpPr>
      <xdr:spPr>
        <a:xfrm>
          <a:off x="9507220" y="10536555"/>
          <a:ext cx="-1270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44</xdr:row>
      <xdr:rowOff>190500</xdr:rowOff>
    </xdr:from>
    <xdr:to>
      <xdr:col>9</xdr:col>
      <xdr:colOff>104775</xdr:colOff>
      <xdr:row>44</xdr:row>
      <xdr:rowOff>285750</xdr:rowOff>
    </xdr:to>
    <xdr:sp macro="" fLocksText="0">
      <xdr:nvSpPr>
        <xdr:cNvPr id="8" name="Rectangle 11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CwAAAAJAAAAewFoCiwAAAAJAAAAOQLRA2czAADRQAAA+P///5YAAAAAAAAA"/>
            </a:ext>
          </a:extLst>
        </xdr:cNvSpPr>
      </xdr:nvSpPr>
      <xdr:spPr>
        <a:xfrm>
          <a:off x="8355965" y="10536555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285750</xdr:colOff>
      <xdr:row>7</xdr:row>
      <xdr:rowOff>190500</xdr:rowOff>
    </xdr:from>
    <xdr:to>
      <xdr:col>5</xdr:col>
      <xdr:colOff>104775</xdr:colOff>
      <xdr:row>7</xdr:row>
      <xdr:rowOff>285750</xdr:rowOff>
    </xdr:to>
    <xdr:sp macro="" fLocksText="0">
      <xdr:nvSpPr>
        <xdr:cNvPr id="7" name="Rectangle 15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cAAAAFAAAAewFoCgcAAAAFAAAAOQLRA7YkAAAYDAAA+P///5YAAAAAAAAA"/>
            </a:ext>
          </a:extLst>
        </xdr:cNvSpPr>
      </xdr:nvSpPr>
      <xdr:spPr>
        <a:xfrm>
          <a:off x="5967730" y="1965960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11</xdr:col>
      <xdr:colOff>285750</xdr:colOff>
      <xdr:row>7</xdr:row>
      <xdr:rowOff>190500</xdr:rowOff>
    </xdr:from>
    <xdr:to>
      <xdr:col>11</xdr:col>
      <xdr:colOff>104775</xdr:colOff>
      <xdr:row>7</xdr:row>
      <xdr:rowOff>285750</xdr:rowOff>
    </xdr:to>
    <xdr:sp macro="" fLocksText="0">
      <xdr:nvSpPr>
        <xdr:cNvPr id="6" name="Rectangle 16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cAAAALAAAAewG7CQcAAAALAAAAOQKRA3w6AAAYDAAA7P///5YAAAAAAAAA"/>
            </a:ext>
          </a:extLst>
        </xdr:cNvSpPr>
      </xdr:nvSpPr>
      <xdr:spPr>
        <a:xfrm>
          <a:off x="9507220" y="1965960"/>
          <a:ext cx="-1270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7</xdr:row>
      <xdr:rowOff>190500</xdr:rowOff>
    </xdr:from>
    <xdr:to>
      <xdr:col>9</xdr:col>
      <xdr:colOff>104775</xdr:colOff>
      <xdr:row>7</xdr:row>
      <xdr:rowOff>285750</xdr:rowOff>
    </xdr:to>
    <xdr:sp macro="" fLocksText="0">
      <xdr:nvSpPr>
        <xdr:cNvPr id="5" name="Rectangle 17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cAAAAJAAAAewFoCgcAAAAJAAAAOQLRA2czAAAYDAAA+P///5YAAAAAAAAA"/>
            </a:ext>
          </a:extLst>
        </xdr:cNvSpPr>
      </xdr:nvSpPr>
      <xdr:spPr>
        <a:xfrm>
          <a:off x="8355965" y="1965960"/>
          <a:ext cx="-5080" cy="9525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285750</xdr:colOff>
      <xdr:row>18</xdr:row>
      <xdr:rowOff>190500</xdr:rowOff>
    </xdr:from>
    <xdr:to>
      <xdr:col>5</xdr:col>
      <xdr:colOff>104775</xdr:colOff>
      <xdr:row>18</xdr:row>
      <xdr:rowOff>285750</xdr:rowOff>
    </xdr:to>
    <xdr:sp macro="" fLocksText="0">
      <xdr:nvSpPr>
        <xdr:cNvPr id="4" name="Rectangle 18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IAAAAFAAAA/AJoChIAAAAFAAAAegTRA7YkAABrHAAA+P///2YAAAAAAAAA"/>
            </a:ext>
          </a:extLst>
        </xdr:cNvSpPr>
      </xdr:nvSpPr>
      <xdr:spPr>
        <a:xfrm>
          <a:off x="5967730" y="4619625"/>
          <a:ext cx="-5080" cy="6477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11</xdr:col>
      <xdr:colOff>285750</xdr:colOff>
      <xdr:row>18</xdr:row>
      <xdr:rowOff>190500</xdr:rowOff>
    </xdr:from>
    <xdr:to>
      <xdr:col>11</xdr:col>
      <xdr:colOff>104775</xdr:colOff>
      <xdr:row>18</xdr:row>
      <xdr:rowOff>285750</xdr:rowOff>
    </xdr:to>
    <xdr:sp macro="" fLocksText="0">
      <xdr:nvSpPr>
        <xdr:cNvPr id="3" name="Rectangle 19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IAAAALAAAA/AK7CRIAAAALAAAAegSRA3w6AABrHAAA7P///2YAAAAAAAAA"/>
            </a:ext>
          </a:extLst>
        </xdr:cNvSpPr>
      </xdr:nvSpPr>
      <xdr:spPr>
        <a:xfrm>
          <a:off x="9507220" y="4619625"/>
          <a:ext cx="-12700" cy="6477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18</xdr:row>
      <xdr:rowOff>190500</xdr:rowOff>
    </xdr:from>
    <xdr:to>
      <xdr:col>9</xdr:col>
      <xdr:colOff>104775</xdr:colOff>
      <xdr:row>18</xdr:row>
      <xdr:rowOff>285750</xdr:rowOff>
    </xdr:to>
    <xdr:sp macro="" fLocksText="0">
      <xdr:nvSpPr>
        <xdr:cNvPr id="2" name="Rectangle 20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BIAAAAJAAAA/AJoChIAAAAJAAAAegTRA2czAABrHAAA+P///2YAAAAAAAAA"/>
            </a:ext>
          </a:extLst>
        </xdr:cNvSpPr>
      </xdr:nvSpPr>
      <xdr:spPr>
        <a:xfrm>
          <a:off x="8355965" y="4619625"/>
          <a:ext cx="-5080" cy="6477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fLocksText="0">
      <xdr:nvSpPr>
        <xdr:cNvPr id="12" name="Rectangle 1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HAAAAAABgEgAAAAAHAAAAAADAAwgsAAAAAAAA9v///wAAAAAAAAAA"/>
            </a:ext>
          </a:extLst>
        </xdr:cNvSpPr>
      </xdr:nvSpPr>
      <xdr:spPr>
        <a:xfrm>
          <a:off x="7157720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7</xdr:col>
      <xdr:colOff>466725</xdr:colOff>
      <xdr:row>0</xdr:row>
      <xdr:rowOff>0</xdr:rowOff>
    </xdr:from>
    <xdr:to>
      <xdr:col>7</xdr:col>
      <xdr:colOff>95250</xdr:colOff>
      <xdr:row>0</xdr:row>
      <xdr:rowOff>0</xdr:rowOff>
    </xdr:to>
    <xdr:sp macro="" fLocksText="0">
      <xdr:nvSpPr>
        <xdr:cNvPr id="11" name="Rectangle 2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JM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AAAAAHAAAAAABgEgAAAAAHAAAAAADAAwgsAAAAAAAA9v///wAAAAAAAAAA"/>
            </a:ext>
          </a:extLst>
        </xdr:cNvSpPr>
      </xdr:nvSpPr>
      <xdr:spPr>
        <a:xfrm>
          <a:off x="7157720" y="0"/>
          <a:ext cx="-635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3</xdr:row>
      <xdr:rowOff>0</xdr:rowOff>
    </xdr:from>
    <xdr:to>
      <xdr:col>9</xdr:col>
      <xdr:colOff>104775</xdr:colOff>
      <xdr:row>3</xdr:row>
      <xdr:rowOff>0</xdr:rowOff>
    </xdr:to>
    <xdr:sp macro="" fLocksText="0">
      <xdr:nvSpPr>
        <xdr:cNvPr id="10" name="Rectangle 3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BIGEw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MAAAAJAAAAAABoCgMAAAAJAAAAAADRA2czAAAKBQAA+P///wAAAAAAAAAA"/>
            </a:ext>
          </a:extLst>
        </xdr:cNvSpPr>
      </xdr:nvSpPr>
      <xdr:spPr>
        <a:xfrm>
          <a:off x="8355965" y="8191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0</xdr:col>
      <xdr:colOff>418465</xdr:colOff>
      <xdr:row>0</xdr:row>
      <xdr:rowOff>0</xdr:rowOff>
    </xdr:from>
    <xdr:to>
      <xdr:col>0</xdr:col>
      <xdr:colOff>1619250</xdr:colOff>
      <xdr:row>0</xdr:row>
      <xdr:rowOff>0</xdr:rowOff>
    </xdr:to>
    <xdr:pic macro="">
      <xdr:nvPicPr>
        <xdr:cNvPr id="9" name="Picture 4"/>
        <xdr:cNvPicPr>
          <a:picLocks noChangeAspect="1"/>
          <a:extLst>
            <a:ext uri="smNativeData">
              <pm:smNativeData xmlns:pm="smNativeData" val="SMDATA_15_OF1n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AAAfAAAAAAAAAAAAAAA4AGTAgAAAAAAAGMHAAAAAAAAAA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8465" y="0"/>
          <a:ext cx="1200785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fLocksText="0">
      <xdr:nvSpPr>
        <xdr:cNvPr id="8" name="Rectangle 5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P////8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JAAAAAABoCgQAAAAJAAAAAADRA2czAAA2BgAA+P///wAAAAAAAAAA"/>
            </a:ext>
          </a:extLst>
        </xdr:cNvSpPr>
      </xdr:nvSpPr>
      <xdr:spPr>
        <a:xfrm>
          <a:off x="8355965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285750</xdr:colOff>
      <xdr:row>4</xdr:row>
      <xdr:rowOff>0</xdr:rowOff>
    </xdr:from>
    <xdr:to>
      <xdr:col>5</xdr:col>
      <xdr:colOff>104775</xdr:colOff>
      <xdr:row>4</xdr:row>
      <xdr:rowOff>0</xdr:rowOff>
    </xdr:to>
    <xdr:sp macro="" fLocksText="0">
      <xdr:nvSpPr>
        <xdr:cNvPr id="7" name="Rectangle 6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P////8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FAAAAAABoCgQAAAAFAAAAAADRA7YkAAA2BgAA+P///wAAAAAAAAAA"/>
            </a:ext>
          </a:extLst>
        </xdr:cNvSpPr>
      </xdr:nvSpPr>
      <xdr:spPr>
        <a:xfrm>
          <a:off x="5967730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11</xdr:col>
      <xdr:colOff>285750</xdr:colOff>
      <xdr:row>4</xdr:row>
      <xdr:rowOff>0</xdr:rowOff>
    </xdr:from>
    <xdr:to>
      <xdr:col>11</xdr:col>
      <xdr:colOff>104775</xdr:colOff>
      <xdr:row>4</xdr:row>
      <xdr:rowOff>0</xdr:rowOff>
    </xdr:to>
    <xdr:sp macro="" fLocksText="0">
      <xdr:nvSpPr>
        <xdr:cNvPr id="6" name="Rectangle 7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P////8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LAAAAAAC7CQQAAAALAAAAAACRA3w6AAA2BgAA7P///wAAAAAAAAAA"/>
            </a:ext>
          </a:extLst>
        </xdr:cNvSpPr>
      </xdr:nvSpPr>
      <xdr:spPr>
        <a:xfrm>
          <a:off x="9507220" y="1009650"/>
          <a:ext cx="-1270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fLocksText="0">
      <xdr:nvSpPr>
        <xdr:cNvPr id="5" name="Rectangle 8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AAAAA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JAAAAAABoCgQAAAAJAAAAAADRA2czAAA2BgAA+P///wAAAAAAAAAA"/>
            </a:ext>
          </a:extLst>
        </xdr:cNvSpPr>
      </xdr:nvSpPr>
      <xdr:spPr>
        <a:xfrm>
          <a:off x="8355965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5</xdr:col>
      <xdr:colOff>285750</xdr:colOff>
      <xdr:row>4</xdr:row>
      <xdr:rowOff>0</xdr:rowOff>
    </xdr:from>
    <xdr:to>
      <xdr:col>5</xdr:col>
      <xdr:colOff>104775</xdr:colOff>
      <xdr:row>4</xdr:row>
      <xdr:rowOff>0</xdr:rowOff>
    </xdr:to>
    <xdr:sp macro="" fLocksText="0">
      <xdr:nvSpPr>
        <xdr:cNvPr id="4" name="Rectangle 9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P///w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FAAAAAABoCgQAAAAFAAAAAADRA7YkAAA2BgAA+P///wAAAAAAAAAA"/>
            </a:ext>
          </a:extLst>
        </xdr:cNvSpPr>
      </xdr:nvSpPr>
      <xdr:spPr>
        <a:xfrm>
          <a:off x="5967730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11</xdr:col>
      <xdr:colOff>285750</xdr:colOff>
      <xdr:row>4</xdr:row>
      <xdr:rowOff>0</xdr:rowOff>
    </xdr:from>
    <xdr:to>
      <xdr:col>11</xdr:col>
      <xdr:colOff>104775</xdr:colOff>
      <xdr:row>4</xdr:row>
      <xdr:rowOff>0</xdr:rowOff>
    </xdr:to>
    <xdr:sp macro="" fLocksText="0">
      <xdr:nvSpPr>
        <xdr:cNvPr id="3" name="Rectangle 10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BAEAw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LAAAAAAC7CQQAAAALAAAAAACRA3w6AAA2BgAA7P///wAAAAAAAAAA"/>
            </a:ext>
          </a:extLst>
        </xdr:cNvSpPr>
      </xdr:nvSpPr>
      <xdr:spPr>
        <a:xfrm>
          <a:off x="9507220" y="1009650"/>
          <a:ext cx="-1270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  <xdr:twoCellAnchor>
    <xdr:from>
      <xdr:col>9</xdr:col>
      <xdr:colOff>285750</xdr:colOff>
      <xdr:row>4</xdr:row>
      <xdr:rowOff>0</xdr:rowOff>
    </xdr:from>
    <xdr:to>
      <xdr:col>9</xdr:col>
      <xdr:colOff>104775</xdr:colOff>
      <xdr:row>4</xdr:row>
      <xdr:rowOff>0</xdr:rowOff>
    </xdr:to>
    <xdr:sp macro="" fLocksText="0">
      <xdr:nvSpPr>
        <xdr:cNvPr id="2" name="Rectangle 11"/>
        <xdr:cNvSpPr>
          <a:extLst>
            <a:ext uri="smNativeData">
              <pm:smNativeData xmlns:pm="smNativeData" val="SMDATA_13_OF1naRMAAAAlAAAAZA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BcAAAAUAAAAAAAAAAAAAAD/fwAA/38AAAAAAAAJAAAABAAAABAEAwAeAAAAaAAAAAAAAAAAAAAAAAAAAAAAAAAAAAAAECcAABAnAAAAAAAAAAAAAAAAAAAAAAAAAAAAAAAAAAAAAAAAAAAAABQAAAAAAAAAwMD/AAAAAABkAAAAMgAAAAAAAABkAAAAAAAAAH9/fwAKAAAAIgAAABgAAAAAAAAAAAAAAAAAAAAAAAAAAAAAAAAAAAAkAAAAJAAAAAAAAAAHAAAAAAAAAAAAAAAAAAAAAAAAAAAAAAAAAAAAf39/ACUAAABYAAAAAAAAAAAAAAAAAAAAAAAAAAAAAAAAAAAAAAAAAAAAAAAAAAAAAAAAAAAAAAA/AAAAAAAAAKCGAQAAAAAAAAAAAAAAAAAMAAAAAQAAAAAAAAAAAAAAAAAAACEAAAAwAAAALAAAAAQAAAAJAAAAAABoCgQAAAAJAAAAAADRA2czAAA2BgAA+P///wAAAAAAAAAA"/>
            </a:ext>
          </a:extLst>
        </xdr:cNvSpPr>
      </xdr:nvSpPr>
      <xdr:spPr>
        <a:xfrm>
          <a:off x="8355965" y="1009650"/>
          <a:ext cx="-5080" cy="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</a:spPr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M56"/>
  <sheetViews>
    <sheetView view="normal" topLeftCell="C16" zoomScale="85" workbookViewId="0">
      <selection activeCell="B13" sqref="B13"/>
    </sheetView>
  </sheetViews>
  <sheetFormatPr defaultRowHeight="13.45"/>
  <cols>
    <col min="1" max="1" width="35.333333" customWidth="1" style="2"/>
    <col min="2" max="2" width="16.108108" customWidth="1" style="31"/>
    <col min="3" max="3" width="1.666667" customWidth="1" style="2"/>
    <col min="4" max="4" width="16.333333" customWidth="1" style="2"/>
    <col min="5" max="5" width="1.558559" customWidth="1" style="2"/>
    <col min="6" max="6" width="13.882883" customWidth="1" style="2"/>
    <col min="7" max="7" width="3.558559" customWidth="1" style="2"/>
    <col min="8" max="8" width="15.441441" customWidth="1" style="2"/>
    <col min="9" max="9" width="1.558559" customWidth="1" style="2"/>
    <col min="10" max="10" width="16.000000" customWidth="1" style="2"/>
    <col min="11" max="11" width="1.558559" customWidth="1" style="2"/>
    <col min="12" max="12" width="16.882883" customWidth="1" style="2"/>
    <col min="13" max="16384" width="9.108108" style="2"/>
  </cols>
  <sheetData>
    <row r="1" spans="1:13" ht="18" customHeight="1">
      <c r="A1" s="231"/>
      <c r="B1" s="235" t="s">
        <v>0</v>
      </c>
      <c r="C1" s="235"/>
      <c r="D1" s="235"/>
      <c r="E1" s="235"/>
      <c r="F1" s="235"/>
      <c r="G1" s="235"/>
      <c r="H1" s="235"/>
      <c r="I1" s="235"/>
      <c r="J1" s="235"/>
      <c r="L1" s="187" t="s">
        <v>1</v>
      </c>
      <c r="M1" s="186"/>
    </row>
    <row r="2" spans="1:13" ht="30.75" customHeight="1">
      <c r="A2" s="231"/>
      <c r="B2" s="236" t="s">
        <v>2</v>
      </c>
      <c r="C2" s="236"/>
      <c r="D2" s="236"/>
      <c r="E2" s="236"/>
      <c r="F2" s="236"/>
      <c r="G2" s="236"/>
      <c r="H2" s="236"/>
      <c r="I2" s="236"/>
      <c r="J2" s="236"/>
      <c r="L2" s="188" t="s">
        <v>3</v>
      </c>
      <c r="M2" s="70"/>
    </row>
    <row r="3" spans="1:12" ht="24" customHeight="1">
      <c r="A3" s="231"/>
      <c r="B3" s="232" t="s">
        <v>4</v>
      </c>
      <c r="C3" s="233"/>
      <c r="D3" s="233"/>
      <c r="E3" s="233"/>
      <c r="F3" s="233"/>
      <c r="G3" s="233"/>
      <c r="H3" s="233"/>
      <c r="I3" s="233"/>
      <c r="J3" s="234"/>
      <c r="L3" s="185"/>
    </row>
    <row r="4" spans="1:12" ht="14.25" customHeight="1">
      <c r="A4" s="231"/>
      <c r="B4" s="237" t="s">
        <v>5</v>
      </c>
      <c r="C4" s="239"/>
      <c r="D4" s="240" t="s">
        <v>6</v>
      </c>
      <c r="E4" s="241"/>
      <c r="F4" s="242"/>
      <c r="G4" s="3" t="s">
        <v>7</v>
      </c>
      <c r="H4" s="240" t="s">
        <v>8</v>
      </c>
      <c r="I4" s="241"/>
      <c r="J4" s="242"/>
      <c r="L4" s="185"/>
    </row>
    <row r="5" spans="1:12" ht="16.50" customHeight="1">
      <c r="A5" s="231"/>
      <c r="B5" s="237"/>
      <c r="C5" s="239"/>
      <c r="D5" s="187"/>
      <c r="E5" s="187"/>
      <c r="F5" s="187"/>
      <c r="G5" s="3"/>
      <c r="H5" s="245"/>
      <c r="I5" s="245"/>
      <c r="J5" s="245"/>
      <c r="L5" s="185"/>
    </row>
    <row r="6" spans="1:12" ht="21" customHeight="1">
      <c r="A6" s="231"/>
      <c r="B6" s="238"/>
      <c r="C6" s="239"/>
      <c r="D6" s="243"/>
      <c r="E6" s="243"/>
      <c r="F6" s="243"/>
      <c r="G6" s="3"/>
      <c r="H6" s="244"/>
      <c r="I6" s="244"/>
      <c r="J6" s="244"/>
      <c r="L6" s="185"/>
    </row>
    <row r="8" spans="1:12">
      <c r="A8" s="48" t="s">
        <v>9</v>
      </c>
      <c r="B8" s="50"/>
      <c r="C8" s="48"/>
      <c r="D8" s="48"/>
      <c r="E8" s="48"/>
      <c r="F8" s="48"/>
      <c r="G8" s="48"/>
      <c r="H8" s="48"/>
      <c r="I8" s="48"/>
      <c r="J8" s="48"/>
      <c r="K8" s="29"/>
      <c r="L8" s="30"/>
    </row>
    <row r="9" spans="1:12">
      <c r="A9" s="49"/>
      <c r="B9" s="32" t="s">
        <v>10</v>
      </c>
      <c r="C9" s="3"/>
      <c r="D9" s="3" t="s">
        <v>11</v>
      </c>
      <c r="E9" s="3"/>
      <c r="F9" s="3" t="s">
        <v>12</v>
      </c>
      <c r="G9" s="3"/>
      <c r="H9" s="3" t="s">
        <v>13</v>
      </c>
      <c r="I9" s="3"/>
      <c r="J9" s="3" t="s">
        <v>14</v>
      </c>
      <c r="K9" s="4"/>
      <c r="L9" s="3" t="s">
        <v>15</v>
      </c>
    </row>
    <row r="10" spans="1:12" ht="24" customHeight="1">
      <c r="A10" s="5"/>
      <c r="B10" s="33" t="s">
        <v>16</v>
      </c>
      <c r="C10" s="7"/>
      <c r="D10" s="33" t="s">
        <v>16</v>
      </c>
      <c r="E10" s="33"/>
      <c r="F10" s="33" t="s">
        <v>16</v>
      </c>
      <c r="G10" s="33"/>
      <c r="H10" s="33" t="s">
        <v>16</v>
      </c>
      <c r="I10" s="33"/>
      <c r="J10" s="33" t="s">
        <v>16</v>
      </c>
      <c r="K10" s="33"/>
      <c r="L10" s="33" t="s">
        <v>16</v>
      </c>
    </row>
    <row r="11" spans="1:11" ht="20.10" customHeight="1">
      <c r="A11" s="27" t="s">
        <v>17</v>
      </c>
      <c r="B11" s="34"/>
      <c r="C11" s="8"/>
      <c r="D11" s="8"/>
      <c r="E11" s="8"/>
      <c r="F11" s="8"/>
      <c r="G11" s="8"/>
      <c r="H11" s="8"/>
      <c r="I11" s="8"/>
      <c r="J11" s="8"/>
      <c r="K11" s="9"/>
    </row>
    <row r="12" spans="1:12" ht="20.10" customHeight="1">
      <c r="A12" s="86" t="s">
        <v>18</v>
      </c>
      <c r="B12" s="194" t="n">
        <v>215</v>
      </c>
      <c r="C12" s="195"/>
      <c r="D12" s="194"/>
      <c r="E12" s="195"/>
      <c r="F12" s="194"/>
      <c r="G12" s="195"/>
      <c r="H12" s="194"/>
      <c r="I12" s="195"/>
      <c r="J12" s="196">
        <f>H12+D12+B12+F12</f>
        <v>215</v>
      </c>
      <c r="K12" s="197"/>
      <c r="L12" s="194" t="n">
        <v>260</v>
      </c>
    </row>
    <row r="13" spans="1:12" ht="20.10" customHeight="1">
      <c r="A13" s="86" t="s">
        <v>19</v>
      </c>
      <c r="B13" s="194"/>
      <c r="C13" s="195"/>
      <c r="D13" s="194"/>
      <c r="E13" s="195"/>
      <c r="F13" s="194"/>
      <c r="G13" s="195"/>
      <c r="H13" s="194"/>
      <c r="I13" s="195"/>
      <c r="J13" s="196">
        <f>H13+D13+B13+F13</f>
        <v>0</v>
      </c>
      <c r="K13" s="197"/>
      <c r="L13" s="194"/>
    </row>
    <row r="14" spans="1:12" ht="20.10" customHeight="1">
      <c r="A14" s="86" t="s">
        <v>20</v>
      </c>
      <c r="B14" s="194"/>
      <c r="C14" s="195"/>
      <c r="D14" s="194"/>
      <c r="E14" s="195"/>
      <c r="F14" s="194"/>
      <c r="G14" s="195"/>
      <c r="H14" s="194"/>
      <c r="I14" s="195"/>
      <c r="J14" s="196">
        <f>H14+D14+B14+F14</f>
        <v>0</v>
      </c>
      <c r="K14" s="197"/>
      <c r="L14" s="194"/>
    </row>
    <row r="15" spans="1:12" ht="20.10" customHeight="1">
      <c r="A15" s="86" t="s">
        <v>21</v>
      </c>
      <c r="B15" s="194"/>
      <c r="C15" s="195"/>
      <c r="D15" s="194"/>
      <c r="E15" s="195"/>
      <c r="F15" s="194"/>
      <c r="G15" s="195"/>
      <c r="H15" s="194"/>
      <c r="I15" s="195"/>
      <c r="J15" s="196">
        <f>H15+D15+B15+F15</f>
        <v>0</v>
      </c>
      <c r="K15" s="197"/>
      <c r="L15" s="194"/>
    </row>
    <row r="16" spans="1:12" ht="20.10" customHeight="1">
      <c r="A16" s="86" t="s">
        <v>22</v>
      </c>
      <c r="B16" s="194"/>
      <c r="C16" s="195"/>
      <c r="D16" s="194"/>
      <c r="E16" s="195"/>
      <c r="F16" s="194"/>
      <c r="G16" s="195"/>
      <c r="H16" s="194"/>
      <c r="I16" s="195"/>
      <c r="J16" s="196">
        <f>H16+D16+B16+F16</f>
        <v>0</v>
      </c>
      <c r="K16" s="197"/>
      <c r="L16" s="194"/>
    </row>
    <row r="17" spans="1:12">
      <c r="A17" s="86" t="s">
        <v>23</v>
      </c>
      <c r="B17" s="194" t="n">
        <v>1787.94000000000005</v>
      </c>
      <c r="C17" s="195"/>
      <c r="D17" s="194"/>
      <c r="E17" s="195"/>
      <c r="F17" s="194"/>
      <c r="G17" s="195"/>
      <c r="H17" s="194"/>
      <c r="I17" s="195"/>
      <c r="J17" s="196">
        <f>H17+D17+B17+F17</f>
        <v>1787.94000000000005</v>
      </c>
      <c r="K17" s="197"/>
      <c r="L17" s="194" t="n">
        <v>1822</v>
      </c>
    </row>
    <row r="18" spans="1:12" ht="20.10" customHeight="1">
      <c r="A18" s="86" t="s">
        <v>24</v>
      </c>
      <c r="B18" s="194"/>
      <c r="C18" s="195"/>
      <c r="D18" s="194"/>
      <c r="E18" s="195"/>
      <c r="F18" s="194"/>
      <c r="G18" s="195"/>
      <c r="H18" s="194"/>
      <c r="I18" s="195"/>
      <c r="J18" s="196">
        <f>H18+D18+B18+F18</f>
        <v>0</v>
      </c>
      <c r="K18" s="197"/>
      <c r="L18" s="194"/>
    </row>
    <row r="19" spans="1:12">
      <c r="A19" s="86" t="s">
        <v>25</v>
      </c>
      <c r="B19" s="194" t="n">
        <v>7175.39999999999964</v>
      </c>
      <c r="C19" s="195"/>
      <c r="D19" s="194"/>
      <c r="E19" s="195"/>
      <c r="F19" s="194"/>
      <c r="G19" s="195"/>
      <c r="H19" s="194"/>
      <c r="I19" s="195"/>
      <c r="J19" s="196">
        <f>H19+D19+B19+F19</f>
        <v>7175.39999999999964</v>
      </c>
      <c r="K19" s="197"/>
      <c r="L19" s="194" t="n">
        <v>6109</v>
      </c>
    </row>
    <row r="20" spans="1:12" ht="20.10" customHeight="1">
      <c r="A20" s="86"/>
      <c r="B20" s="194"/>
      <c r="C20" s="195"/>
      <c r="D20" s="194"/>
      <c r="E20" s="195"/>
      <c r="F20" s="194"/>
      <c r="G20" s="195"/>
      <c r="H20" s="194"/>
      <c r="I20" s="195"/>
      <c r="J20" s="196">
        <f>H20+D20+B20+F20</f>
        <v>0</v>
      </c>
      <c r="K20" s="197"/>
      <c r="L20" s="194"/>
    </row>
    <row r="21" spans="1:12" ht="17.25" customHeight="1">
      <c r="A21" s="10" t="s">
        <v>26</v>
      </c>
      <c r="B21" s="198">
        <f>SUM(B12:B20)</f>
        <v>9178.34000000000015</v>
      </c>
      <c r="C21" s="199"/>
      <c r="D21" s="198">
        <f>SUM(D12:D20)</f>
        <v>0</v>
      </c>
      <c r="E21" s="195"/>
      <c r="F21" s="198">
        <f>SUM(F12:F20)</f>
        <v>0</v>
      </c>
      <c r="G21" s="195"/>
      <c r="H21" s="198">
        <f>SUM(H12:H20)</f>
        <v>0</v>
      </c>
      <c r="I21" s="195"/>
      <c r="J21" s="200">
        <f>H21+D21+B21+F21</f>
        <v>9178.34000000000015</v>
      </c>
      <c r="K21" s="197"/>
      <c r="L21" s="198">
        <f>SUM(L12:L20)</f>
        <v>8191</v>
      </c>
    </row>
    <row r="22" spans="1:12" ht="16.50" customHeight="1">
      <c r="A22" s="11"/>
      <c r="B22" s="35"/>
      <c r="C22" s="54"/>
      <c r="D22" s="54"/>
      <c r="E22" s="54"/>
      <c r="F22" s="54"/>
      <c r="G22" s="54"/>
      <c r="H22" s="54"/>
      <c r="I22" s="54"/>
      <c r="J22" s="56" t="str">
        <f>IF(B21+D21+F21+H21-J21=0," ","error")</f>
        <v> </v>
      </c>
      <c r="K22" s="54"/>
      <c r="L22" s="55"/>
    </row>
    <row r="23" spans="1:11">
      <c r="A23" s="68" t="s">
        <v>27</v>
      </c>
      <c r="B23" s="201"/>
      <c r="C23" s="9"/>
      <c r="D23" s="9"/>
      <c r="E23" s="9"/>
      <c r="F23" s="9"/>
      <c r="G23" s="9"/>
      <c r="H23" s="9"/>
      <c r="I23" s="9"/>
      <c r="J23" s="9"/>
      <c r="K23" s="9"/>
    </row>
    <row r="24" spans="1:12" ht="20.10" customHeight="1">
      <c r="A24" s="86" t="s">
        <v>28</v>
      </c>
      <c r="B24" s="194"/>
      <c r="C24" s="195"/>
      <c r="D24" s="194"/>
      <c r="E24" s="195"/>
      <c r="F24" s="194"/>
      <c r="G24" s="195"/>
      <c r="H24" s="194"/>
      <c r="I24" s="195"/>
      <c r="J24" s="196">
        <f>H24+D24+B24+F24</f>
        <v>0</v>
      </c>
      <c r="K24" s="197"/>
      <c r="L24" s="194"/>
    </row>
    <row r="25" spans="1:12" ht="20.10" customHeight="1">
      <c r="A25" s="86" t="s">
        <v>29</v>
      </c>
      <c r="B25" s="194"/>
      <c r="C25" s="195"/>
      <c r="D25" s="194"/>
      <c r="E25" s="195"/>
      <c r="F25" s="194"/>
      <c r="G25" s="195"/>
      <c r="H25" s="194"/>
      <c r="I25" s="195"/>
      <c r="J25" s="196">
        <f>H25+D25+B25+F25</f>
        <v>0</v>
      </c>
      <c r="K25" s="197"/>
      <c r="L25" s="194"/>
    </row>
    <row r="26" spans="1:12" ht="17.25" customHeight="1">
      <c r="A26" s="10" t="s">
        <v>30</v>
      </c>
      <c r="B26" s="198">
        <f>SUM(B24:B25)</f>
        <v>0</v>
      </c>
      <c r="C26" s="199"/>
      <c r="D26" s="198">
        <f>SUM(D24:D25)</f>
        <v>0</v>
      </c>
      <c r="E26" s="195"/>
      <c r="F26" s="198">
        <f>SUM(F24:F25)</f>
        <v>0</v>
      </c>
      <c r="G26" s="195"/>
      <c r="H26" s="198">
        <f>SUM(H24:H25)</f>
        <v>0</v>
      </c>
      <c r="I26" s="195"/>
      <c r="J26" s="198">
        <f>SUM(J24:J25)</f>
        <v>0</v>
      </c>
      <c r="K26" s="197"/>
      <c r="L26" s="198">
        <f>SUM(L24:L25)</f>
        <v>0</v>
      </c>
    </row>
    <row r="27" spans="1:12" ht="8.25" customHeight="1">
      <c r="A27" s="26"/>
      <c r="B27" s="202"/>
      <c r="C27" s="203"/>
      <c r="D27" s="202"/>
      <c r="E27" s="203"/>
      <c r="F27" s="202"/>
      <c r="G27" s="203"/>
      <c r="H27" s="202"/>
      <c r="I27" s="204"/>
      <c r="J27" s="179" t="str">
        <f>IF(B26+D26+F26+H26-J26=0," ","error")</f>
        <v> </v>
      </c>
      <c r="K27" s="197"/>
      <c r="L27" s="179"/>
    </row>
    <row r="28" spans="1:12" ht="20.10" customHeight="1">
      <c r="A28" s="10" t="s">
        <v>31</v>
      </c>
      <c r="B28" s="205">
        <f>B26+B21</f>
        <v>9178.34000000000015</v>
      </c>
      <c r="C28" s="204"/>
      <c r="D28" s="205">
        <f>D26+D21</f>
        <v>0</v>
      </c>
      <c r="E28" s="204"/>
      <c r="F28" s="205">
        <f>F26+F21</f>
        <v>0</v>
      </c>
      <c r="G28" s="204"/>
      <c r="H28" s="205">
        <f>H26+H21</f>
        <v>0</v>
      </c>
      <c r="I28" s="204"/>
      <c r="J28" s="205">
        <f>J26+J21</f>
        <v>9178.34000000000015</v>
      </c>
      <c r="K28" s="197"/>
      <c r="L28" s="205">
        <f>L26+L21</f>
        <v>8191</v>
      </c>
    </row>
    <row r="29" spans="2:12" ht="16.50" customHeight="1">
      <c r="B29" s="206"/>
      <c r="C29" s="55"/>
      <c r="D29" s="55"/>
      <c r="E29" s="55"/>
      <c r="F29" s="55"/>
      <c r="G29" s="55"/>
      <c r="H29" s="55"/>
      <c r="I29" s="55"/>
      <c r="J29" s="56" t="str">
        <f>IF(B28+D28+H28-J28=0," ","error")</f>
        <v> </v>
      </c>
      <c r="K29" s="55"/>
      <c r="L29" s="55"/>
    </row>
    <row r="30" spans="1:12" ht="18" customHeight="1">
      <c r="A30" s="28" t="s">
        <v>32</v>
      </c>
      <c r="B30" s="207"/>
      <c r="C30" s="208"/>
      <c r="D30" s="208"/>
      <c r="E30" s="208"/>
      <c r="F30" s="208"/>
      <c r="G30" s="208"/>
      <c r="H30" s="208"/>
      <c r="I30" s="208"/>
      <c r="J30" s="208"/>
      <c r="K30" s="208"/>
      <c r="L30" s="208"/>
    </row>
    <row r="31" spans="1:12" ht="20.10" customHeight="1">
      <c r="A31" s="87" t="s">
        <v>33</v>
      </c>
      <c r="B31" s="194"/>
      <c r="C31" s="202"/>
      <c r="D31" s="194"/>
      <c r="E31" s="195"/>
      <c r="F31" s="194"/>
      <c r="G31" s="195"/>
      <c r="H31" s="194"/>
      <c r="I31" s="195"/>
      <c r="J31" s="196">
        <f>H31+D31+B31+F31</f>
        <v>0</v>
      </c>
      <c r="K31" s="179"/>
      <c r="L31" s="194"/>
    </row>
    <row r="32" spans="1:12" ht="20.10" customHeight="1">
      <c r="A32" s="87" t="s">
        <v>34</v>
      </c>
      <c r="B32" s="194"/>
      <c r="C32" s="202"/>
      <c r="D32" s="194"/>
      <c r="E32" s="195"/>
      <c r="F32" s="194"/>
      <c r="G32" s="195"/>
      <c r="H32" s="194"/>
      <c r="I32" s="195"/>
      <c r="J32" s="196">
        <f>H32+D32+B32+F32</f>
        <v>0</v>
      </c>
      <c r="K32" s="179"/>
      <c r="L32" s="194"/>
    </row>
    <row r="33" spans="1:12" ht="20.10" customHeight="1">
      <c r="A33" s="87" t="s">
        <v>35</v>
      </c>
      <c r="B33" s="194"/>
      <c r="C33" s="202"/>
      <c r="D33" s="194"/>
      <c r="E33" s="195"/>
      <c r="F33" s="194"/>
      <c r="G33" s="195"/>
      <c r="H33" s="194"/>
      <c r="I33" s="195"/>
      <c r="J33" s="196">
        <f>H33+D33+B33+F33</f>
        <v>0</v>
      </c>
      <c r="K33" s="179"/>
      <c r="L33" s="194"/>
    </row>
    <row r="34" spans="1:12">
      <c r="A34" s="87" t="s">
        <v>36</v>
      </c>
      <c r="B34" s="194" t="n">
        <v>5240</v>
      </c>
      <c r="C34" s="202"/>
      <c r="D34" s="194"/>
      <c r="E34" s="195"/>
      <c r="F34" s="194"/>
      <c r="G34" s="195"/>
      <c r="H34" s="194"/>
      <c r="I34" s="195"/>
      <c r="J34" s="196">
        <f>H34+D34+B34+F34</f>
        <v>5240</v>
      </c>
      <c r="K34" s="179"/>
      <c r="L34" s="194" t="n">
        <v>8038</v>
      </c>
    </row>
    <row r="35" spans="1:12" ht="20.10" customHeight="1">
      <c r="A35" s="87" t="s">
        <v>37</v>
      </c>
      <c r="B35" s="194"/>
      <c r="C35" s="202"/>
      <c r="D35" s="194"/>
      <c r="E35" s="195"/>
      <c r="F35" s="194"/>
      <c r="G35" s="195"/>
      <c r="H35" s="194"/>
      <c r="I35" s="195"/>
      <c r="J35" s="196">
        <f>H35+D35+B35+F35</f>
        <v>0</v>
      </c>
      <c r="K35" s="179"/>
      <c r="L35" s="194"/>
    </row>
    <row r="36" spans="1:12" ht="20.10" customHeight="1">
      <c r="A36" s="87" t="s">
        <v>38</v>
      </c>
      <c r="B36" s="194"/>
      <c r="C36" s="202"/>
      <c r="D36" s="194"/>
      <c r="E36" s="195"/>
      <c r="F36" s="194"/>
      <c r="G36" s="195"/>
      <c r="H36" s="194"/>
      <c r="I36" s="195"/>
      <c r="J36" s="196">
        <f>H36+D36+B36+F36</f>
        <v>0</v>
      </c>
      <c r="K36" s="179"/>
      <c r="L36" s="194"/>
    </row>
    <row r="37" spans="1:12" ht="20.10" customHeight="1">
      <c r="A37" s="88" t="s">
        <v>39</v>
      </c>
      <c r="B37" s="194"/>
      <c r="C37" s="202"/>
      <c r="D37" s="194"/>
      <c r="E37" s="195"/>
      <c r="F37" s="194"/>
      <c r="G37" s="195"/>
      <c r="H37" s="194"/>
      <c r="I37" s="195"/>
      <c r="J37" s="196">
        <f>H37+D37+B37+F37</f>
        <v>0</v>
      </c>
      <c r="K37" s="179"/>
      <c r="L37" s="194"/>
    </row>
    <row r="38" spans="1:12" ht="20.10" customHeight="1">
      <c r="A38" s="88" t="s">
        <v>40</v>
      </c>
      <c r="B38" s="194"/>
      <c r="C38" s="202"/>
      <c r="D38" s="194"/>
      <c r="E38" s="195"/>
      <c r="F38" s="194"/>
      <c r="G38" s="195"/>
      <c r="H38" s="194"/>
      <c r="I38" s="195"/>
      <c r="J38" s="196">
        <f>H38+D38+B38+F38</f>
        <v>0</v>
      </c>
      <c r="K38" s="179"/>
      <c r="L38" s="194"/>
    </row>
    <row r="39" spans="1:12" ht="20.10" customHeight="1">
      <c r="A39" s="88" t="s">
        <v>41</v>
      </c>
      <c r="B39" s="194"/>
      <c r="C39" s="202"/>
      <c r="D39" s="194"/>
      <c r="E39" s="195"/>
      <c r="F39" s="194"/>
      <c r="G39" s="195"/>
      <c r="H39" s="194"/>
      <c r="I39" s="195"/>
      <c r="J39" s="196">
        <f>H39+D39+B39+F39</f>
        <v>0</v>
      </c>
      <c r="K39" s="179"/>
      <c r="L39" s="194"/>
    </row>
    <row r="40" spans="1:12" ht="20.10" customHeight="1">
      <c r="A40" s="88" t="s">
        <v>42</v>
      </c>
      <c r="B40" s="194"/>
      <c r="C40" s="202"/>
      <c r="D40" s="194"/>
      <c r="E40" s="195"/>
      <c r="F40" s="194"/>
      <c r="G40" s="195"/>
      <c r="H40" s="194"/>
      <c r="I40" s="195"/>
      <c r="J40" s="196">
        <f>H40+D40+B40+F40</f>
        <v>0</v>
      </c>
      <c r="K40" s="179"/>
      <c r="L40" s="194"/>
    </row>
    <row r="41" spans="1:12" ht="20.10" customHeight="1">
      <c r="A41" s="87"/>
      <c r="B41" s="209"/>
      <c r="C41" s="202"/>
      <c r="D41" s="209"/>
      <c r="E41" s="195"/>
      <c r="F41" s="209"/>
      <c r="G41" s="195"/>
      <c r="H41" s="209"/>
      <c r="I41" s="195"/>
      <c r="J41" s="196">
        <f>H41+D41+B41+F41</f>
        <v>0</v>
      </c>
      <c r="K41" s="179"/>
      <c r="L41" s="209"/>
    </row>
    <row r="42" spans="1:12" ht="20.10" customHeight="1">
      <c r="A42" s="14" t="s">
        <v>43</v>
      </c>
      <c r="B42" s="198">
        <f>SUM(B31:B41)</f>
        <v>5240</v>
      </c>
      <c r="C42" s="210"/>
      <c r="D42" s="198">
        <f>SUM(D31:D41)</f>
        <v>0</v>
      </c>
      <c r="E42" s="195"/>
      <c r="F42" s="198">
        <f>SUM(F31:F41)</f>
        <v>0</v>
      </c>
      <c r="G42" s="195"/>
      <c r="H42" s="198">
        <f>SUM(H31:H41)</f>
        <v>0</v>
      </c>
      <c r="I42" s="195"/>
      <c r="J42" s="198">
        <f>SUM(J31:J41)</f>
        <v>5240</v>
      </c>
      <c r="K42" s="179"/>
      <c r="L42" s="198">
        <f>SUM(L31:L41)</f>
        <v>8038</v>
      </c>
    </row>
    <row r="43" spans="2:12" s="15" customFormat="1" ht="17.25" customHeight="1">
      <c r="B43" s="36"/>
      <c r="C43" s="56"/>
      <c r="D43" s="57"/>
      <c r="E43" s="56"/>
      <c r="F43" s="56"/>
      <c r="G43" s="56"/>
      <c r="H43" s="56"/>
      <c r="I43" s="56"/>
      <c r="J43" s="56" t="str">
        <f>IF(B42+D42+F42+H42-J42=0," ","error")</f>
        <v> </v>
      </c>
      <c r="K43" s="56"/>
      <c r="L43" s="56"/>
    </row>
    <row r="44" spans="1:11">
      <c r="A44" s="68" t="s">
        <v>44</v>
      </c>
      <c r="B44" s="201"/>
      <c r="C44" s="9"/>
      <c r="D44" s="9"/>
      <c r="E44" s="9"/>
      <c r="F44" s="9"/>
      <c r="G44" s="9"/>
      <c r="H44" s="9"/>
      <c r="I44" s="9"/>
      <c r="J44" s="9"/>
      <c r="K44" s="9"/>
    </row>
    <row r="45" spans="1:12" ht="20.10" customHeight="1">
      <c r="A45" s="87" t="s">
        <v>45</v>
      </c>
      <c r="B45" s="194"/>
      <c r="C45" s="202"/>
      <c r="D45" s="194"/>
      <c r="E45" s="195"/>
      <c r="F45" s="194"/>
      <c r="G45" s="195"/>
      <c r="H45" s="194"/>
      <c r="I45" s="195"/>
      <c r="J45" s="196">
        <f>H45+D45+F45+B45</f>
        <v>0</v>
      </c>
      <c r="K45" s="179"/>
      <c r="L45" s="194"/>
    </row>
    <row r="46" spans="1:12" ht="20.10" customHeight="1">
      <c r="A46" s="87" t="s">
        <v>46</v>
      </c>
      <c r="B46" s="209"/>
      <c r="C46" s="202"/>
      <c r="D46" s="209"/>
      <c r="E46" s="195"/>
      <c r="F46" s="209"/>
      <c r="G46" s="195"/>
      <c r="H46" s="209"/>
      <c r="I46" s="195"/>
      <c r="J46" s="196">
        <f>H46+D46+F46+B46</f>
        <v>0</v>
      </c>
      <c r="K46" s="179"/>
      <c r="L46" s="209"/>
    </row>
    <row r="47" spans="1:12" ht="20.10" customHeight="1">
      <c r="A47" s="14" t="s">
        <v>47</v>
      </c>
      <c r="B47" s="198">
        <f>SUM(B45:B46)</f>
        <v>0</v>
      </c>
      <c r="C47" s="210"/>
      <c r="D47" s="198">
        <f>SUM(D45:D46)</f>
        <v>0</v>
      </c>
      <c r="E47" s="195"/>
      <c r="F47" s="198">
        <f>SUM(F45:F46)</f>
        <v>0</v>
      </c>
      <c r="G47" s="195"/>
      <c r="H47" s="198">
        <f>SUM(H45:H46)</f>
        <v>0</v>
      </c>
      <c r="I47" s="195"/>
      <c r="J47" s="198">
        <f>SUM(J45:J46)</f>
        <v>0</v>
      </c>
      <c r="K47" s="179"/>
      <c r="L47" s="198">
        <f>SUM(L45:L46)</f>
        <v>0</v>
      </c>
    </row>
    <row r="48" spans="2:12" ht="13.50" customHeight="1">
      <c r="B48" s="37"/>
      <c r="C48" s="55"/>
      <c r="D48" s="37"/>
      <c r="E48" s="55"/>
      <c r="F48" s="55"/>
      <c r="G48" s="55"/>
      <c r="H48" s="37"/>
      <c r="I48" s="55"/>
      <c r="J48" s="56" t="str">
        <f>IF(B47+D47+F47+H47-J47=0," ","error")</f>
        <v> </v>
      </c>
      <c r="K48" s="55"/>
      <c r="L48" s="55"/>
    </row>
    <row r="49" spans="1:12" s="16" customFormat="1" ht="20.10" customHeight="1">
      <c r="A49" s="40" t="s">
        <v>48</v>
      </c>
      <c r="B49" s="211">
        <f>B47+B42</f>
        <v>5240</v>
      </c>
      <c r="C49" s="197"/>
      <c r="D49" s="211">
        <f>D47+D42</f>
        <v>0</v>
      </c>
      <c r="E49" s="197"/>
      <c r="F49" s="211">
        <f>F47+F42</f>
        <v>0</v>
      </c>
      <c r="G49" s="197"/>
      <c r="H49" s="211">
        <f>H47+H42</f>
        <v>0</v>
      </c>
      <c r="I49" s="197"/>
      <c r="J49" s="211">
        <f>J47+J42</f>
        <v>5240</v>
      </c>
      <c r="K49" s="197"/>
      <c r="L49" s="211">
        <f>L47+L42</f>
        <v>8038</v>
      </c>
    </row>
    <row r="50" spans="2:12">
      <c r="B50" s="38"/>
      <c r="C50" s="58"/>
      <c r="D50" s="58"/>
      <c r="E50" s="58"/>
      <c r="F50" s="58"/>
      <c r="G50" s="58"/>
      <c r="H50" s="58"/>
      <c r="I50" s="58"/>
      <c r="J50" s="56" t="str">
        <f>IF(B49+D49+F49+H49-J49=0," ","error")</f>
        <v> </v>
      </c>
      <c r="K50" s="59"/>
      <c r="L50" s="55"/>
    </row>
    <row r="51" spans="1:13" ht="20.10" customHeight="1">
      <c r="A51" s="41" t="s">
        <v>49</v>
      </c>
      <c r="B51" s="146">
        <f>B28-B49</f>
        <v>3938.34000000000015</v>
      </c>
      <c r="C51" s="89"/>
      <c r="D51" s="146">
        <f>D28-D49</f>
        <v>0</v>
      </c>
      <c r="E51" s="89"/>
      <c r="F51" s="146">
        <f>F28-F49</f>
        <v>0</v>
      </c>
      <c r="G51" s="89"/>
      <c r="H51" s="146">
        <f>H28-H49</f>
        <v>0</v>
      </c>
      <c r="I51" s="89"/>
      <c r="J51" s="147">
        <f>IF((B51+D51+F51+H51)=(+J28-J49),H51+F51+D51+B51,"Cross Add Error")</f>
        <v>3938.34000000000015</v>
      </c>
      <c r="K51" s="136"/>
      <c r="L51" s="146">
        <f>L28-L49</f>
        <v>153</v>
      </c>
      <c r="M51" s="90"/>
    </row>
    <row r="52" spans="1:13" ht="14.25" customHeight="1">
      <c r="A52" s="41"/>
      <c r="B52" s="219"/>
      <c r="C52" s="89"/>
      <c r="D52" s="219"/>
      <c r="E52" s="89"/>
      <c r="F52" s="219"/>
      <c r="G52" s="89"/>
      <c r="H52" s="219"/>
      <c r="I52" s="89"/>
      <c r="J52" s="219"/>
      <c r="K52" s="136"/>
      <c r="L52" s="219"/>
      <c r="M52" s="90"/>
    </row>
    <row r="53" spans="1:12" ht="19.50" customHeight="1">
      <c r="A53" s="98" t="s">
        <v>50</v>
      </c>
      <c r="B53" s="158"/>
      <c r="C53" s="89"/>
      <c r="D53" s="158"/>
      <c r="E53" s="89"/>
      <c r="F53" s="158"/>
      <c r="G53" s="89"/>
      <c r="H53" s="158"/>
      <c r="I53" s="89"/>
      <c r="J53" s="145">
        <f>IF(H53+F53+D53+B53=0,0,"Transfer error")</f>
        <v>0</v>
      </c>
      <c r="K53" s="136"/>
      <c r="L53" s="158"/>
    </row>
    <row r="54" spans="1:12" ht="14.25" customHeight="1">
      <c r="A54" s="12"/>
      <c r="B54" s="218"/>
      <c r="C54" s="89"/>
      <c r="D54" s="218"/>
      <c r="E54" s="89"/>
      <c r="F54" s="144"/>
      <c r="G54" s="89"/>
      <c r="H54" s="218"/>
      <c r="I54" s="89"/>
      <c r="J54" s="220"/>
      <c r="K54" s="136"/>
      <c r="L54" s="218"/>
    </row>
    <row r="55" spans="1:12" ht="29.25" customHeight="1">
      <c r="A55" s="14" t="s">
        <v>51</v>
      </c>
      <c r="B55" s="143">
        <f>B51+B53</f>
        <v>3938.34000000000015</v>
      </c>
      <c r="C55" s="89"/>
      <c r="D55" s="143">
        <f>D51+D53</f>
        <v>0</v>
      </c>
      <c r="E55" s="89"/>
      <c r="F55" s="143">
        <f>F51+F53</f>
        <v>0</v>
      </c>
      <c r="G55" s="89"/>
      <c r="H55" s="143">
        <f>H51+H53</f>
        <v>0</v>
      </c>
      <c r="I55" s="89"/>
      <c r="J55" s="143">
        <f>J51+J53</f>
        <v>3938.34000000000015</v>
      </c>
      <c r="K55" s="136"/>
      <c r="L55" s="143">
        <f>L51+L53</f>
        <v>153</v>
      </c>
    </row>
    <row r="56" spans="10:10">
      <c r="J56" s="56" t="str">
        <f>IF(B55+D55+H55-J55=0," ","error")</f>
        <v> </v>
      </c>
    </row>
  </sheetData>
  <mergeCells count="13">
    <mergeCell ref="B1:J1"/>
    <mergeCell ref="A1:A6"/>
    <mergeCell ref="B2:J2"/>
    <mergeCell ref="B3:J3"/>
    <mergeCell ref="D4:F4"/>
    <mergeCell ref="H4:J4"/>
    <mergeCell ref="B4:B6"/>
    <mergeCell ref="C4:C6"/>
    <mergeCell ref="G4:G6"/>
    <mergeCell ref="D5:F5"/>
    <mergeCell ref="H5:J5"/>
    <mergeCell ref="D6:F6"/>
    <mergeCell ref="H6:J6"/>
  </mergeCells>
  <printOptions>
    <extLst>
      <ext uri="smNativeData">
        <pm:pageFlags xmlns:pm="smNativeData" id="1768381752" printRowHead="0" printColHead="0" printHeadLine="1" printFootLine="0" autoHeightHeader="0" autoHeightFooter="0" fitToPageBoth="0"/>
      </ext>
    </extLst>
  </printOptions>
  <pageMargins left="0.551389" right="0.511806" top="0.472222" bottom="0.393750" header="0.472222" footer="0.433333"/>
  <pageSetup paperSize="9" scale="65" fitToWidth="0" fitToHeight="1"/>
  <headerFooter>
    <oddHeader>&amp;LAPPENDIX 2</oddHeader>
    <extLst>
      <ext uri="smNativeData">
        <pm:header xmlns:pm="smNativeData" id="1768381752" l="56" r="56" t="56" b="56" borderId="0" fillId="0" vertical="0"/>
        <pm:footer xmlns:pm="smNativeData" id="1768381752" l="56" r="56" t="56" b="56" borderId="0" fillId="0" vertical="2"/>
        <pm:paperBin xmlns:pm="smNativeData" id="1768381752" Id="0" type="0" value="0"/>
        <pm:paperBin xmlns:pm="smNativeData" id="1768381752" Id="1" type="0" value="0"/>
      </ext>
    </extLst>
  </headerFooter>
  <drawing r:id="rId1"/>
  <extLst>
    <ext uri="smNativeData">
      <pm:sheetPrefs xmlns:pm="smNativeData" day="17683817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53"/>
  <sheetViews>
    <sheetView tabSelected="1" view="normal" topLeftCell="B1" zoomScale="75" workbookViewId="0">
      <pane ySplit="2" topLeftCell="A45" activePane="bottomLeft" state="frozen"/>
      <selection pane="bottomLeft" activeCell="B52" sqref="B52:F52"/>
    </sheetView>
  </sheetViews>
  <sheetFormatPr defaultRowHeight="13.45"/>
  <cols>
    <col min="1" max="1" width="28.882883" customWidth="1" style="2"/>
    <col min="2" max="2" width="19.000000" customWidth="1" style="31"/>
    <col min="3" max="3" width="3.882883" customWidth="1" style="2"/>
    <col min="4" max="4" width="15.441441" customWidth="1" style="2"/>
    <col min="5" max="5" width="1.558559" customWidth="1" style="2"/>
    <col min="6" max="6" width="15.441441" customWidth="1" style="2"/>
    <col min="7" max="7" width="1.441441" customWidth="1" style="2"/>
    <col min="8" max="8" width="15.441441" customWidth="1" style="2"/>
    <col min="9" max="9" width="1.558559" customWidth="1" style="2"/>
    <col min="10" max="10" width="15.558559" customWidth="1" style="2"/>
    <col min="11" max="11" width="1.558559" customWidth="1" style="2"/>
    <col min="12" max="12" width="14.666667" customWidth="1" style="2"/>
    <col min="13" max="13" width="1.558559" customWidth="1" style="2"/>
    <col min="14" max="14" width="14.666667" customWidth="1" style="2"/>
    <col min="15" max="15" width="1.558559" customWidth="1" style="2"/>
    <col min="16" max="16" width="25.207207" customWidth="1" style="2"/>
    <col min="17" max="16384" width="9.108108" style="2"/>
  </cols>
  <sheetData>
    <row r="1" spans="2:16" ht="27" customHeight="1">
      <c r="B1" s="277" t="str">
        <f>'R&amp;P Accounts'!B2</f>
        <v>Falkland Tennis Club SCIO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N1" s="277" t="str">
        <f>'R&amp;P Accounts'!L2</f>
        <v>SC050989</v>
      </c>
      <c r="O1" s="277"/>
      <c r="P1" s="277"/>
    </row>
    <row r="2" spans="1:16" s="47" customFormat="1" ht="26.25" customHeight="1">
      <c r="A2" s="81" t="s">
        <v>52</v>
      </c>
      <c r="B2" s="44"/>
      <c r="C2" s="43"/>
      <c r="D2" s="43"/>
      <c r="E2" s="43"/>
      <c r="F2" s="265"/>
      <c r="G2" s="265"/>
      <c r="H2" s="265"/>
      <c r="I2" s="45"/>
      <c r="J2" s="45"/>
      <c r="K2" s="45"/>
      <c r="L2" s="46"/>
      <c r="M2" s="45"/>
      <c r="N2" s="46"/>
      <c r="O2" s="45"/>
      <c r="P2" s="46"/>
    </row>
    <row r="3" spans="1:16" ht="40.50" customHeight="1">
      <c r="A3" s="51" t="s">
        <v>53</v>
      </c>
      <c r="B3" s="278" t="s">
        <v>54</v>
      </c>
      <c r="C3" s="278"/>
      <c r="D3" s="278"/>
      <c r="E3" s="19"/>
      <c r="F3" s="73" t="s">
        <v>55</v>
      </c>
      <c r="G3" s="16"/>
      <c r="H3" s="73" t="s">
        <v>56</v>
      </c>
      <c r="I3" s="83"/>
      <c r="J3" s="73" t="s">
        <v>12</v>
      </c>
      <c r="K3" s="83"/>
      <c r="L3" s="73" t="s">
        <v>57</v>
      </c>
      <c r="M3" s="83"/>
      <c r="N3" s="73" t="s">
        <v>58</v>
      </c>
      <c r="O3" s="83"/>
      <c r="P3" s="73" t="s">
        <v>59</v>
      </c>
    </row>
    <row r="4" spans="2:16">
      <c r="B4" s="279"/>
      <c r="C4" s="279"/>
      <c r="D4" s="279"/>
      <c r="E4" s="69"/>
      <c r="F4" s="18" t="s">
        <v>16</v>
      </c>
      <c r="H4" s="18" t="s">
        <v>16</v>
      </c>
      <c r="I4" s="13"/>
      <c r="J4" s="18" t="s">
        <v>16</v>
      </c>
      <c r="K4" s="13"/>
      <c r="L4" s="18" t="s">
        <v>16</v>
      </c>
      <c r="M4" s="13"/>
      <c r="N4" s="18" t="s">
        <v>16</v>
      </c>
      <c r="O4" s="13"/>
      <c r="P4" s="18" t="s">
        <v>16</v>
      </c>
    </row>
    <row r="5" spans="1:16" ht="30" customHeight="1">
      <c r="A5" s="270" t="s">
        <v>60</v>
      </c>
      <c r="B5" s="274" t="s">
        <v>61</v>
      </c>
      <c r="C5" s="274"/>
      <c r="D5" s="274"/>
      <c r="E5" s="24"/>
      <c r="F5" s="148" t="n">
        <v>50442</v>
      </c>
      <c r="G5" s="149"/>
      <c r="H5" s="148"/>
      <c r="I5" s="149"/>
      <c r="J5" s="148"/>
      <c r="K5" s="149"/>
      <c r="L5" s="148"/>
      <c r="M5" s="149"/>
      <c r="N5" s="150">
        <f>F5+H5+J5+L5</f>
        <v>50442</v>
      </c>
      <c r="O5" s="149"/>
      <c r="P5" s="148" t="n">
        <v>50289</v>
      </c>
    </row>
    <row r="6" spans="1:16" ht="30" customHeight="1">
      <c r="A6" s="271"/>
      <c r="B6" s="274" t="s">
        <v>62</v>
      </c>
      <c r="C6" s="274"/>
      <c r="D6" s="274"/>
      <c r="E6" s="24"/>
      <c r="F6" s="148" t="n">
        <v>3938</v>
      </c>
      <c r="G6" s="149"/>
      <c r="H6" s="148"/>
      <c r="I6" s="149"/>
      <c r="J6" s="148"/>
      <c r="K6" s="149"/>
      <c r="L6" s="148"/>
      <c r="M6" s="149"/>
      <c r="N6" s="150">
        <f>F6+H6+J6+L6</f>
        <v>3938</v>
      </c>
      <c r="O6" s="149"/>
      <c r="P6" s="148" t="n">
        <v>153</v>
      </c>
    </row>
    <row r="7" spans="1:16" ht="26.25" customHeight="1">
      <c r="A7" s="271"/>
      <c r="B7" s="266"/>
      <c r="C7" s="267"/>
      <c r="D7" s="268"/>
      <c r="E7" s="24"/>
      <c r="F7" s="151"/>
      <c r="G7" s="149"/>
      <c r="H7" s="151"/>
      <c r="I7" s="149"/>
      <c r="J7" s="151"/>
      <c r="K7" s="149"/>
      <c r="L7" s="151"/>
      <c r="M7" s="149"/>
      <c r="N7" s="150">
        <f>F7+H7+J7+L7</f>
        <v>0</v>
      </c>
      <c r="O7" s="149"/>
      <c r="P7" s="151"/>
    </row>
    <row r="8" spans="1:16" ht="26.25" customHeight="1">
      <c r="A8" s="271"/>
      <c r="B8" s="274"/>
      <c r="C8" s="274"/>
      <c r="D8" s="274"/>
      <c r="E8" s="24"/>
      <c r="F8" s="152"/>
      <c r="G8" s="149"/>
      <c r="H8" s="152"/>
      <c r="I8" s="149"/>
      <c r="J8" s="152"/>
      <c r="K8" s="149"/>
      <c r="L8" s="152"/>
      <c r="M8" s="149"/>
      <c r="N8" s="153">
        <f>F8+H8+J8+L8</f>
        <v>0</v>
      </c>
      <c r="O8" s="149"/>
      <c r="P8" s="152"/>
    </row>
    <row r="9" spans="2:16" ht="30" customHeight="1">
      <c r="B9" s="272" t="s">
        <v>63</v>
      </c>
      <c r="C9" s="272"/>
      <c r="D9" s="272"/>
      <c r="E9" s="42"/>
      <c r="F9" s="154">
        <f>SUM(F5+F6)</f>
        <v>54380</v>
      </c>
      <c r="G9" s="137"/>
      <c r="H9" s="154">
        <f>SUM(H5:H8)</f>
        <v>0</v>
      </c>
      <c r="I9" s="102"/>
      <c r="J9" s="154">
        <f>SUM(J5:J8)</f>
        <v>0</v>
      </c>
      <c r="K9" s="102"/>
      <c r="L9" s="154">
        <f>SUM(L5:L8)</f>
        <v>0</v>
      </c>
      <c r="M9" s="102"/>
      <c r="N9" s="155">
        <f>F9+H9+J9+L9</f>
        <v>54380</v>
      </c>
      <c r="O9" s="102"/>
      <c r="P9" s="154">
        <f>SUM(P5:P8)</f>
        <v>50442</v>
      </c>
    </row>
    <row r="10" spans="2:16" ht="26.25" customHeight="1">
      <c r="B10" s="273" t="s">
        <v>64</v>
      </c>
      <c r="C10" s="273"/>
      <c r="D10" s="273"/>
      <c r="E10" s="23"/>
      <c r="F10" s="138">
        <f>F6-'R&amp;P Accounts'!B55</f>
        <v>-0.340000000000146008</v>
      </c>
      <c r="G10" s="102"/>
      <c r="H10" s="138">
        <f>H6-'R&amp;P Accounts'!D55</f>
        <v>0</v>
      </c>
      <c r="I10" s="102"/>
      <c r="J10" s="138">
        <f>J6-'R&amp;P Accounts'!F55</f>
        <v>0</v>
      </c>
      <c r="K10" s="102"/>
      <c r="L10" s="138">
        <f>L6-'R&amp;P Accounts'!H55</f>
        <v>0</v>
      </c>
      <c r="M10" s="102"/>
      <c r="N10" s="138">
        <f>N6-'R&amp;P Accounts'!J55</f>
        <v>-0.340000000000146008</v>
      </c>
      <c r="O10" s="102"/>
      <c r="P10" s="138">
        <f>P6-'R&amp;P Accounts'!L55</f>
        <v>0</v>
      </c>
    </row>
    <row r="11" spans="3:15">
      <c r="C11" s="31"/>
      <c r="D11" s="31"/>
      <c r="E11" s="20"/>
      <c r="G11" s="13"/>
      <c r="I11" s="13"/>
      <c r="J11" s="13"/>
      <c r="K11" s="13"/>
      <c r="M11" s="13"/>
      <c r="O11" s="13"/>
    </row>
    <row r="12" spans="2:16" ht="30.75" customHeight="1">
      <c r="B12" s="264" t="s">
        <v>65</v>
      </c>
      <c r="C12" s="264"/>
      <c r="D12" s="264"/>
      <c r="E12" s="21"/>
      <c r="G12" s="13"/>
      <c r="H12" s="6"/>
      <c r="I12" s="13"/>
      <c r="J12" s="6" t="s">
        <v>66</v>
      </c>
      <c r="K12" s="6"/>
      <c r="L12" s="6"/>
      <c r="M12" s="13"/>
      <c r="N12" s="6" t="s">
        <v>67</v>
      </c>
      <c r="O12" s="13"/>
      <c r="P12" s="6" t="s">
        <v>68</v>
      </c>
    </row>
    <row r="13" spans="2:16" s="62" customFormat="1">
      <c r="B13" s="275"/>
      <c r="C13" s="275"/>
      <c r="D13" s="275"/>
      <c r="E13" s="63"/>
      <c r="F13" s="64"/>
      <c r="H13" s="64"/>
      <c r="I13" s="65"/>
      <c r="J13" s="65"/>
      <c r="K13" s="65"/>
      <c r="M13" s="65"/>
      <c r="N13" s="18" t="s">
        <v>16</v>
      </c>
      <c r="O13" s="13"/>
      <c r="P13" s="18" t="s">
        <v>16</v>
      </c>
    </row>
    <row r="14" spans="1:16" ht="20.10" customHeight="1">
      <c r="A14" s="270" t="s">
        <v>69</v>
      </c>
      <c r="B14" s="269"/>
      <c r="C14" s="269"/>
      <c r="D14" s="269"/>
      <c r="E14" s="25"/>
      <c r="G14" s="13"/>
      <c r="I14" s="13"/>
      <c r="J14" s="246"/>
      <c r="K14" s="247"/>
      <c r="L14" s="248"/>
      <c r="M14" s="19"/>
      <c r="N14" s="139"/>
      <c r="O14" s="102"/>
      <c r="P14" s="139"/>
    </row>
    <row r="15" spans="1:16" ht="20.10" customHeight="1">
      <c r="A15" s="271"/>
      <c r="B15" s="269"/>
      <c r="C15" s="269"/>
      <c r="D15" s="269"/>
      <c r="E15" s="25"/>
      <c r="G15" s="13"/>
      <c r="H15" s="6"/>
      <c r="I15" s="13"/>
      <c r="J15" s="246"/>
      <c r="K15" s="247"/>
      <c r="L15" s="248"/>
      <c r="M15" s="19"/>
      <c r="N15" s="139"/>
      <c r="O15" s="102"/>
      <c r="P15" s="139"/>
    </row>
    <row r="16" spans="1:16" ht="20.10" customHeight="1">
      <c r="A16" s="271"/>
      <c r="B16" s="269"/>
      <c r="C16" s="269"/>
      <c r="D16" s="269"/>
      <c r="E16" s="25"/>
      <c r="F16" s="13"/>
      <c r="G16" s="13"/>
      <c r="H16" s="60"/>
      <c r="I16" s="13"/>
      <c r="J16" s="246"/>
      <c r="K16" s="247"/>
      <c r="L16" s="248"/>
      <c r="M16" s="19"/>
      <c r="N16" s="139"/>
      <c r="O16" s="102"/>
      <c r="P16" s="139"/>
    </row>
    <row r="17" spans="1:16" ht="20.10" customHeight="1">
      <c r="A17" s="271"/>
      <c r="B17" s="269"/>
      <c r="C17" s="269"/>
      <c r="D17" s="269"/>
      <c r="E17" s="25"/>
      <c r="F17" s="13"/>
      <c r="G17" s="13"/>
      <c r="H17" s="60"/>
      <c r="I17" s="13"/>
      <c r="J17" s="246"/>
      <c r="K17" s="247"/>
      <c r="L17" s="248"/>
      <c r="M17" s="19"/>
      <c r="N17" s="139"/>
      <c r="O17" s="102"/>
      <c r="P17" s="139"/>
    </row>
    <row r="18" spans="1:16" ht="20.10" customHeight="1">
      <c r="A18" s="271"/>
      <c r="B18" s="269"/>
      <c r="C18" s="269"/>
      <c r="D18" s="269"/>
      <c r="E18" s="25"/>
      <c r="F18" s="13"/>
      <c r="G18" s="13"/>
      <c r="H18" s="60"/>
      <c r="I18" s="13"/>
      <c r="J18" s="246"/>
      <c r="K18" s="247"/>
      <c r="L18" s="248"/>
      <c r="M18" s="19"/>
      <c r="N18" s="140"/>
      <c r="O18" s="102"/>
      <c r="P18" s="140"/>
    </row>
    <row r="19" spans="1:16" ht="20.10" customHeight="1">
      <c r="A19" s="71"/>
      <c r="B19" s="72"/>
      <c r="C19" s="72"/>
      <c r="D19" s="72"/>
      <c r="E19" s="25"/>
      <c r="F19" s="13"/>
      <c r="G19" s="13"/>
      <c r="H19" s="60"/>
      <c r="I19" s="13"/>
      <c r="K19" s="13"/>
      <c r="L19" s="84" t="s">
        <v>70</v>
      </c>
      <c r="M19" s="19"/>
      <c r="N19" s="141">
        <f>SUM(N14:N18)</f>
        <v>0</v>
      </c>
      <c r="O19" s="102"/>
      <c r="P19" s="141">
        <f>SUM(P14:P18)</f>
        <v>0</v>
      </c>
    </row>
    <row r="20" spans="2:16">
      <c r="B20" s="53"/>
      <c r="C20" s="53"/>
      <c r="D20" s="53"/>
      <c r="E20" s="13"/>
      <c r="G20" s="13"/>
      <c r="I20" s="13"/>
      <c r="J20" s="13"/>
      <c r="K20" s="13"/>
      <c r="L20" s="18"/>
      <c r="M20" s="13"/>
      <c r="N20" s="18"/>
      <c r="O20" s="13"/>
      <c r="P20" s="18"/>
    </row>
    <row r="21" spans="2:16" ht="27" customHeight="1">
      <c r="B21" s="264" t="s">
        <v>65</v>
      </c>
      <c r="C21" s="264"/>
      <c r="D21" s="264"/>
      <c r="E21" s="22"/>
      <c r="G21" s="13"/>
      <c r="H21" s="6" t="s">
        <v>66</v>
      </c>
      <c r="I21" s="6"/>
      <c r="J21" s="6"/>
      <c r="K21" s="13"/>
      <c r="L21" s="6" t="s">
        <v>71</v>
      </c>
      <c r="M21" s="13"/>
      <c r="N21" s="6" t="s">
        <v>72</v>
      </c>
      <c r="O21" s="13"/>
      <c r="P21" s="6" t="s">
        <v>68</v>
      </c>
    </row>
    <row r="22" spans="2:16" s="62" customFormat="1">
      <c r="B22" s="275"/>
      <c r="C22" s="275"/>
      <c r="D22" s="275"/>
      <c r="E22" s="63"/>
      <c r="I22" s="65"/>
      <c r="J22" s="64"/>
      <c r="K22" s="65"/>
      <c r="L22" s="18" t="s">
        <v>16</v>
      </c>
      <c r="M22" s="13"/>
      <c r="N22" s="18" t="s">
        <v>16</v>
      </c>
      <c r="O22" s="13"/>
      <c r="P22" s="18" t="s">
        <v>16</v>
      </c>
    </row>
    <row r="23" spans="1:16" ht="20.10" customHeight="1">
      <c r="A23" s="270" t="s">
        <v>73</v>
      </c>
      <c r="B23" s="269"/>
      <c r="C23" s="269"/>
      <c r="D23" s="269"/>
      <c r="E23" s="25"/>
      <c r="G23" s="13"/>
      <c r="H23" s="258"/>
      <c r="I23" s="259"/>
      <c r="J23" s="260"/>
      <c r="K23" s="19"/>
      <c r="L23" s="139"/>
      <c r="M23" s="102"/>
      <c r="N23" s="139"/>
      <c r="O23" s="102"/>
      <c r="P23" s="139"/>
    </row>
    <row r="24" spans="1:16" ht="20.10" customHeight="1">
      <c r="A24" s="271"/>
      <c r="B24" s="269"/>
      <c r="C24" s="269"/>
      <c r="D24" s="269"/>
      <c r="E24" s="25"/>
      <c r="G24" s="13"/>
      <c r="H24" s="258"/>
      <c r="I24" s="259"/>
      <c r="J24" s="260"/>
      <c r="K24" s="19"/>
      <c r="L24" s="139"/>
      <c r="M24" s="102"/>
      <c r="N24" s="139"/>
      <c r="O24" s="102"/>
      <c r="P24" s="139"/>
    </row>
    <row r="25" spans="1:16" ht="20.10" customHeight="1">
      <c r="A25" s="271"/>
      <c r="B25" s="269"/>
      <c r="C25" s="269"/>
      <c r="D25" s="269"/>
      <c r="E25" s="25"/>
      <c r="G25" s="13"/>
      <c r="H25" s="258"/>
      <c r="I25" s="259"/>
      <c r="J25" s="260"/>
      <c r="K25" s="19"/>
      <c r="L25" s="139"/>
      <c r="M25" s="102"/>
      <c r="N25" s="139"/>
      <c r="O25" s="102"/>
      <c r="P25" s="139"/>
    </row>
    <row r="26" spans="1:16" ht="20.10" customHeight="1">
      <c r="A26" s="271"/>
      <c r="B26" s="269"/>
      <c r="C26" s="269"/>
      <c r="D26" s="269"/>
      <c r="E26" s="25"/>
      <c r="G26" s="13"/>
      <c r="H26" s="258"/>
      <c r="I26" s="259"/>
      <c r="J26" s="260"/>
      <c r="K26" s="19"/>
      <c r="L26" s="139"/>
      <c r="M26" s="102"/>
      <c r="N26" s="139"/>
      <c r="O26" s="102"/>
      <c r="P26" s="139"/>
    </row>
    <row r="27" spans="1:16" ht="20.10" customHeight="1">
      <c r="A27" s="271"/>
      <c r="B27" s="269"/>
      <c r="C27" s="269"/>
      <c r="D27" s="269"/>
      <c r="E27" s="25"/>
      <c r="G27" s="13"/>
      <c r="H27" s="258"/>
      <c r="I27" s="259"/>
      <c r="J27" s="260"/>
      <c r="K27" s="19"/>
      <c r="L27" s="139"/>
      <c r="M27" s="102"/>
      <c r="N27" s="139"/>
      <c r="O27" s="102"/>
      <c r="P27" s="139"/>
    </row>
    <row r="28" spans="1:16" ht="20.10" customHeight="1">
      <c r="A28" s="271"/>
      <c r="B28" s="269"/>
      <c r="C28" s="269"/>
      <c r="D28" s="269"/>
      <c r="E28" s="25"/>
      <c r="G28" s="13"/>
      <c r="H28" s="258"/>
      <c r="I28" s="259"/>
      <c r="J28" s="260"/>
      <c r="K28" s="19"/>
      <c r="L28" s="139"/>
      <c r="M28" s="102"/>
      <c r="N28" s="139"/>
      <c r="O28" s="102"/>
      <c r="P28" s="139"/>
    </row>
    <row r="29" spans="1:16" ht="20.10" customHeight="1">
      <c r="A29" s="271"/>
      <c r="B29" s="269"/>
      <c r="C29" s="269"/>
      <c r="D29" s="269"/>
      <c r="E29" s="25"/>
      <c r="G29" s="13"/>
      <c r="H29" s="258"/>
      <c r="I29" s="259"/>
      <c r="J29" s="260"/>
      <c r="K29" s="19"/>
      <c r="L29" s="139"/>
      <c r="M29" s="102"/>
      <c r="N29" s="139"/>
      <c r="O29" s="102"/>
      <c r="P29" s="139"/>
    </row>
    <row r="30" spans="1:16" ht="20.10" customHeight="1">
      <c r="A30" s="271"/>
      <c r="B30" s="269"/>
      <c r="C30" s="269"/>
      <c r="D30" s="269"/>
      <c r="E30" s="25"/>
      <c r="G30" s="13"/>
      <c r="H30" s="258"/>
      <c r="I30" s="259"/>
      <c r="J30" s="260"/>
      <c r="K30" s="19"/>
      <c r="L30" s="139"/>
      <c r="M30" s="102"/>
      <c r="N30" s="139"/>
      <c r="O30" s="102"/>
      <c r="P30" s="139"/>
    </row>
    <row r="31" spans="1:16" ht="20.10" customHeight="1">
      <c r="A31" s="271"/>
      <c r="B31" s="269"/>
      <c r="C31" s="269"/>
      <c r="D31" s="269"/>
      <c r="E31" s="25"/>
      <c r="G31" s="13"/>
      <c r="H31" s="258"/>
      <c r="I31" s="259"/>
      <c r="J31" s="260"/>
      <c r="K31" s="19"/>
      <c r="L31" s="140"/>
      <c r="M31" s="102"/>
      <c r="N31" s="140"/>
      <c r="O31" s="102"/>
      <c r="P31" s="140"/>
    </row>
    <row r="32" spans="1:16" ht="20.10" customHeight="1">
      <c r="A32" s="71"/>
      <c r="B32" s="72"/>
      <c r="C32" s="72"/>
      <c r="D32" s="72"/>
      <c r="E32" s="25"/>
      <c r="G32" s="13"/>
      <c r="I32" s="13"/>
      <c r="J32" s="73" t="s">
        <v>74</v>
      </c>
      <c r="K32" s="13"/>
      <c r="L32" s="141">
        <f>SUM(L23:L31)</f>
        <v>0</v>
      </c>
      <c r="M32" s="102"/>
      <c r="N32" s="141">
        <f>SUM(N23:N31)</f>
        <v>0</v>
      </c>
      <c r="O32" s="102"/>
      <c r="P32" s="141">
        <f>SUM(P23:P31)</f>
        <v>0</v>
      </c>
    </row>
    <row r="33" spans="3:16" ht="10.50" customHeight="1">
      <c r="C33" s="31"/>
      <c r="D33" s="31"/>
      <c r="E33" s="69"/>
      <c r="G33" s="69"/>
      <c r="H33" s="18"/>
      <c r="I33" s="13"/>
      <c r="J33" s="13"/>
      <c r="K33" s="13"/>
      <c r="L33" s="67"/>
      <c r="M33" s="13"/>
      <c r="N33" s="67"/>
      <c r="O33" s="11"/>
      <c r="P33" s="67"/>
    </row>
    <row r="34" spans="2:16" ht="19.50" customHeight="1">
      <c r="B34" s="264" t="s">
        <v>65</v>
      </c>
      <c r="C34" s="264"/>
      <c r="D34" s="264"/>
      <c r="E34" s="69"/>
      <c r="G34" s="69"/>
      <c r="H34" s="18"/>
      <c r="I34" s="13"/>
      <c r="J34" s="6" t="s">
        <v>75</v>
      </c>
      <c r="K34" s="6"/>
      <c r="L34" s="6"/>
      <c r="M34" s="13"/>
      <c r="N34" s="6" t="s">
        <v>76</v>
      </c>
      <c r="O34" s="11"/>
      <c r="P34" s="6" t="s">
        <v>68</v>
      </c>
    </row>
    <row r="35" spans="2:16" s="62" customFormat="1">
      <c r="B35" s="275"/>
      <c r="C35" s="275"/>
      <c r="D35" s="275"/>
      <c r="E35" s="63"/>
      <c r="F35" s="2"/>
      <c r="H35" s="64"/>
      <c r="I35" s="65"/>
      <c r="J35" s="65"/>
      <c r="K35" s="65"/>
      <c r="M35" s="65"/>
      <c r="N35" s="18" t="s">
        <v>16</v>
      </c>
      <c r="O35" s="13"/>
      <c r="P35" s="18" t="s">
        <v>16</v>
      </c>
    </row>
    <row r="36" spans="1:16" ht="20.10" customHeight="1">
      <c r="A36" s="270" t="s">
        <v>77</v>
      </c>
      <c r="B36" s="269"/>
      <c r="C36" s="269"/>
      <c r="D36" s="269"/>
      <c r="E36" s="25"/>
      <c r="G36" s="13"/>
      <c r="H36" s="18"/>
      <c r="I36" s="13"/>
      <c r="J36" s="261"/>
      <c r="K36" s="262"/>
      <c r="L36" s="263"/>
      <c r="M36" s="13"/>
      <c r="N36" s="127"/>
      <c r="O36" s="136"/>
      <c r="P36" s="127"/>
    </row>
    <row r="37" spans="1:16" ht="20.10" customHeight="1">
      <c r="A37" s="271"/>
      <c r="B37" s="269"/>
      <c r="C37" s="269"/>
      <c r="D37" s="269"/>
      <c r="E37" s="25"/>
      <c r="G37" s="13"/>
      <c r="H37" s="18"/>
      <c r="I37" s="13"/>
      <c r="J37" s="261"/>
      <c r="K37" s="262"/>
      <c r="L37" s="263"/>
      <c r="M37" s="13"/>
      <c r="N37" s="127"/>
      <c r="O37" s="136"/>
      <c r="P37" s="127"/>
    </row>
    <row r="38" spans="1:16" ht="20.10" customHeight="1">
      <c r="A38" s="271"/>
      <c r="B38" s="269"/>
      <c r="C38" s="269"/>
      <c r="D38" s="269"/>
      <c r="E38" s="25"/>
      <c r="G38" s="13"/>
      <c r="H38" s="18"/>
      <c r="I38" s="13"/>
      <c r="J38" s="261"/>
      <c r="K38" s="262"/>
      <c r="L38" s="263"/>
      <c r="M38" s="13"/>
      <c r="N38" s="127"/>
      <c r="O38" s="136"/>
      <c r="P38" s="127"/>
    </row>
    <row r="39" spans="1:16" ht="20.10" customHeight="1">
      <c r="A39" s="271"/>
      <c r="B39" s="269"/>
      <c r="C39" s="269"/>
      <c r="D39" s="269"/>
      <c r="E39" s="25"/>
      <c r="G39" s="13"/>
      <c r="H39" s="18"/>
      <c r="I39" s="13"/>
      <c r="J39" s="261"/>
      <c r="K39" s="262"/>
      <c r="L39" s="263"/>
      <c r="M39" s="13"/>
      <c r="N39" s="127"/>
      <c r="O39" s="136"/>
      <c r="P39" s="127"/>
    </row>
    <row r="40" spans="1:16" ht="20.10" customHeight="1">
      <c r="A40" s="271"/>
      <c r="B40" s="269"/>
      <c r="C40" s="269"/>
      <c r="D40" s="269"/>
      <c r="E40" s="25"/>
      <c r="G40" s="13"/>
      <c r="H40" s="18"/>
      <c r="I40" s="13"/>
      <c r="J40" s="261"/>
      <c r="K40" s="262"/>
      <c r="L40" s="263"/>
      <c r="M40" s="13"/>
      <c r="N40" s="212"/>
      <c r="O40" s="136"/>
      <c r="P40" s="212"/>
    </row>
    <row r="41" spans="1:16" ht="20.10" customHeight="1">
      <c r="A41" s="71"/>
      <c r="B41" s="72"/>
      <c r="C41" s="72"/>
      <c r="D41" s="72"/>
      <c r="E41" s="25"/>
      <c r="G41" s="13"/>
      <c r="H41" s="18"/>
      <c r="I41" s="13"/>
      <c r="K41" s="13"/>
      <c r="L41" s="73" t="s">
        <v>74</v>
      </c>
      <c r="M41" s="13"/>
      <c r="N41" s="213">
        <f>SUM(N36:N40)</f>
        <v>0</v>
      </c>
      <c r="O41" s="136"/>
      <c r="P41" s="213">
        <f>SUM(P36:P40)</f>
        <v>0</v>
      </c>
    </row>
    <row r="42" spans="1:15">
      <c r="A42" s="17"/>
      <c r="B42" s="39"/>
      <c r="C42" s="13"/>
      <c r="D42" s="13"/>
      <c r="E42" s="13"/>
      <c r="F42" s="13"/>
      <c r="G42" s="13"/>
      <c r="H42" s="13"/>
      <c r="I42" s="13"/>
      <c r="J42" s="13"/>
      <c r="K42" s="13"/>
      <c r="M42" s="13"/>
      <c r="O42" s="13"/>
    </row>
    <row r="43" spans="2:16">
      <c r="B43" s="264" t="s">
        <v>65</v>
      </c>
      <c r="C43" s="264"/>
      <c r="D43" s="264"/>
      <c r="E43" s="13"/>
      <c r="G43" s="13"/>
      <c r="H43" s="13"/>
      <c r="I43" s="13"/>
      <c r="J43" s="6" t="s">
        <v>75</v>
      </c>
      <c r="K43" s="6"/>
      <c r="L43" s="6"/>
      <c r="M43" s="13"/>
      <c r="N43" s="18" t="s">
        <v>78</v>
      </c>
      <c r="O43" s="13"/>
      <c r="P43" s="6" t="s">
        <v>68</v>
      </c>
    </row>
    <row r="44" spans="2:16" s="62" customFormat="1">
      <c r="B44" s="275"/>
      <c r="C44" s="275"/>
      <c r="D44" s="275"/>
      <c r="E44" s="63"/>
      <c r="F44" s="64"/>
      <c r="H44" s="64"/>
      <c r="I44" s="65"/>
      <c r="J44" s="65"/>
      <c r="K44" s="65"/>
      <c r="L44" s="64"/>
      <c r="M44" s="65"/>
      <c r="N44" s="18" t="s">
        <v>16</v>
      </c>
      <c r="O44" s="13"/>
      <c r="P44" s="18" t="s">
        <v>16</v>
      </c>
    </row>
    <row r="45" spans="1:16" ht="20.10" customHeight="1">
      <c r="A45" s="270" t="s">
        <v>79</v>
      </c>
      <c r="B45" s="269"/>
      <c r="C45" s="269"/>
      <c r="D45" s="269"/>
      <c r="E45" s="25"/>
      <c r="G45" s="13"/>
      <c r="H45" s="13"/>
      <c r="I45" s="13"/>
      <c r="J45" s="261"/>
      <c r="K45" s="262"/>
      <c r="L45" s="263"/>
      <c r="M45" s="13"/>
      <c r="N45" s="103"/>
      <c r="O45" s="102"/>
      <c r="P45" s="103"/>
    </row>
    <row r="46" spans="1:16" ht="20.10" customHeight="1">
      <c r="A46" s="271"/>
      <c r="B46" s="269"/>
      <c r="C46" s="269"/>
      <c r="D46" s="269"/>
      <c r="E46" s="25"/>
      <c r="G46" s="13"/>
      <c r="H46" s="13"/>
      <c r="I46" s="13"/>
      <c r="J46" s="261"/>
      <c r="K46" s="262"/>
      <c r="L46" s="263"/>
      <c r="M46" s="13"/>
      <c r="N46" s="103"/>
      <c r="O46" s="102"/>
      <c r="P46" s="103"/>
    </row>
    <row r="47" spans="1:16" ht="20.10" customHeight="1">
      <c r="A47" s="271"/>
      <c r="B47" s="269"/>
      <c r="C47" s="269"/>
      <c r="D47" s="269"/>
      <c r="E47" s="25"/>
      <c r="G47" s="13"/>
      <c r="H47" s="13"/>
      <c r="I47" s="13"/>
      <c r="J47" s="261"/>
      <c r="K47" s="262"/>
      <c r="L47" s="263"/>
      <c r="M47" s="13"/>
      <c r="N47" s="142"/>
      <c r="O47" s="102"/>
      <c r="P47" s="142"/>
    </row>
    <row r="48" spans="1:16" ht="20.10" customHeight="1">
      <c r="A48" s="71"/>
      <c r="B48" s="72"/>
      <c r="C48" s="72"/>
      <c r="D48" s="72"/>
      <c r="E48" s="25"/>
      <c r="G48" s="13"/>
      <c r="H48" s="13"/>
      <c r="I48" s="13"/>
      <c r="K48" s="13"/>
      <c r="L48" s="73" t="s">
        <v>74</v>
      </c>
      <c r="M48" s="13"/>
      <c r="N48" s="141">
        <f>SUM(N45:N47)</f>
        <v>0</v>
      </c>
      <c r="O48" s="102"/>
      <c r="P48" s="141">
        <f>SUM(P45:P47)</f>
        <v>0</v>
      </c>
    </row>
    <row r="49" spans="1:15">
      <c r="A49" s="17"/>
      <c r="B49" s="39"/>
      <c r="C49" s="13"/>
      <c r="D49" s="13"/>
      <c r="E49" s="13"/>
      <c r="F49" s="13"/>
      <c r="G49" s="13"/>
      <c r="H49" s="13"/>
      <c r="I49" s="13"/>
      <c r="J49" s="13"/>
      <c r="K49" s="13"/>
      <c r="M49" s="13"/>
      <c r="O49" s="13"/>
    </row>
    <row r="50" spans="1:16" ht="40.50" customHeight="1">
      <c r="A50" s="74" t="s">
        <v>80</v>
      </c>
      <c r="B50" s="76" t="s">
        <v>81</v>
      </c>
      <c r="C50" s="76"/>
      <c r="D50" s="76"/>
      <c r="E50" s="76"/>
      <c r="F50" s="76"/>
      <c r="G50" s="75"/>
      <c r="H50" s="276" t="s">
        <v>82</v>
      </c>
      <c r="I50" s="276"/>
      <c r="J50" s="276"/>
      <c r="K50" s="276"/>
      <c r="L50" s="276"/>
      <c r="M50" s="76"/>
      <c r="N50" s="76"/>
      <c r="O50" s="77"/>
      <c r="P50" s="78" t="s">
        <v>83</v>
      </c>
    </row>
    <row r="51" spans="1:16" ht="33.75" customHeight="1">
      <c r="A51" s="52"/>
      <c r="B51" s="249"/>
      <c r="C51" s="250"/>
      <c r="D51" s="250"/>
      <c r="E51" s="250"/>
      <c r="F51" s="251"/>
      <c r="G51" s="66"/>
      <c r="H51" s="249" t="s">
        <v>84</v>
      </c>
      <c r="I51" s="250"/>
      <c r="J51" s="250"/>
      <c r="K51" s="250"/>
      <c r="L51" s="250"/>
      <c r="M51" s="250"/>
      <c r="N51" s="251"/>
      <c r="P51" s="79" t="n">
        <v>46036</v>
      </c>
    </row>
    <row r="52" spans="1:16" ht="33.75" customHeight="1">
      <c r="A52" s="52"/>
      <c r="B52" s="252"/>
      <c r="C52" s="253"/>
      <c r="D52" s="253"/>
      <c r="E52" s="253"/>
      <c r="F52" s="254"/>
      <c r="G52" s="66"/>
      <c r="H52" s="255"/>
      <c r="I52" s="256"/>
      <c r="J52" s="256"/>
      <c r="K52" s="256"/>
      <c r="L52" s="256"/>
      <c r="M52" s="256"/>
      <c r="N52" s="257"/>
      <c r="P52" s="80"/>
    </row>
    <row r="53" spans="6:7">
      <c r="F53" s="66"/>
      <c r="G53" s="66"/>
    </row>
  </sheetData>
  <mergeCells count="93">
    <mergeCell ref="B1:L1"/>
    <mergeCell ref="N1:P1"/>
    <mergeCell ref="F2:H2"/>
    <mergeCell ref="B3:D3"/>
    <mergeCell ref="B4:D4"/>
    <mergeCell ref="B5:D5"/>
    <mergeCell ref="A5:A8"/>
    <mergeCell ref="B6:D6"/>
    <mergeCell ref="B7:D7"/>
    <mergeCell ref="B8:D8"/>
    <mergeCell ref="B9:D9"/>
    <mergeCell ref="M9:M10"/>
    <mergeCell ref="O9:O10"/>
    <mergeCell ref="B10:D10"/>
    <mergeCell ref="B11:D11"/>
    <mergeCell ref="G11:G12"/>
    <mergeCell ref="I11:I12"/>
    <mergeCell ref="M11:M12"/>
    <mergeCell ref="O11:O12"/>
    <mergeCell ref="B12:D12"/>
    <mergeCell ref="J12:L12"/>
    <mergeCell ref="B13:D13"/>
    <mergeCell ref="B14:D14"/>
    <mergeCell ref="J14:L14"/>
    <mergeCell ref="G14:G15"/>
    <mergeCell ref="A14:A18"/>
    <mergeCell ref="B15:D15"/>
    <mergeCell ref="J15:L15"/>
    <mergeCell ref="B16:D16"/>
    <mergeCell ref="J16:L16"/>
    <mergeCell ref="B17:D17"/>
    <mergeCell ref="J17:L17"/>
    <mergeCell ref="B18:D18"/>
    <mergeCell ref="J18:L18"/>
    <mergeCell ref="B20:D20"/>
    <mergeCell ref="B21:D21"/>
    <mergeCell ref="H21:J21"/>
    <mergeCell ref="B22:D22"/>
    <mergeCell ref="B23:D23"/>
    <mergeCell ref="H23:J23"/>
    <mergeCell ref="A23:A31"/>
    <mergeCell ref="B24:D24"/>
    <mergeCell ref="H24:J24"/>
    <mergeCell ref="B25:D25"/>
    <mergeCell ref="H25:J25"/>
    <mergeCell ref="B26:D26"/>
    <mergeCell ref="H26:J26"/>
    <mergeCell ref="B27:D27"/>
    <mergeCell ref="H27:J27"/>
    <mergeCell ref="B28:D28"/>
    <mergeCell ref="H28:J28"/>
    <mergeCell ref="B29:D29"/>
    <mergeCell ref="H29:J29"/>
    <mergeCell ref="B30:D30"/>
    <mergeCell ref="H30:J30"/>
    <mergeCell ref="B31:D31"/>
    <mergeCell ref="H31:J31"/>
    <mergeCell ref="B33:D33"/>
    <mergeCell ref="E33:E34"/>
    <mergeCell ref="G33:G34"/>
    <mergeCell ref="I33:I34"/>
    <mergeCell ref="M33:M34"/>
    <mergeCell ref="O33:O34"/>
    <mergeCell ref="B34:D34"/>
    <mergeCell ref="J34:L34"/>
    <mergeCell ref="B35:D35"/>
    <mergeCell ref="B36:D36"/>
    <mergeCell ref="J36:L36"/>
    <mergeCell ref="A36:A40"/>
    <mergeCell ref="B37:D37"/>
    <mergeCell ref="J37:L37"/>
    <mergeCell ref="B38:D38"/>
    <mergeCell ref="J38:L38"/>
    <mergeCell ref="B39:D39"/>
    <mergeCell ref="J39:L39"/>
    <mergeCell ref="B40:D40"/>
    <mergeCell ref="J40:L40"/>
    <mergeCell ref="B43:D43"/>
    <mergeCell ref="J43:L43"/>
    <mergeCell ref="B44:D44"/>
    <mergeCell ref="B45:D45"/>
    <mergeCell ref="J45:L45"/>
    <mergeCell ref="A45:A47"/>
    <mergeCell ref="B46:D46"/>
    <mergeCell ref="J46:L46"/>
    <mergeCell ref="B47:D47"/>
    <mergeCell ref="J47:L47"/>
    <mergeCell ref="B50:F50"/>
    <mergeCell ref="H50:L50"/>
    <mergeCell ref="B51:F51"/>
    <mergeCell ref="H51:N51"/>
    <mergeCell ref="B52:F52"/>
    <mergeCell ref="H52:N52"/>
  </mergeCells>
  <printOptions>
    <extLst>
      <ext uri="smNativeData">
        <pm:pageFlags xmlns:pm="smNativeData" id="1768381752" printRowHead="0" printColHead="0" printHeadLine="1" printFootLine="1" autoHeightHeader="0" autoHeightFooter="0" fitToPageBoth="1"/>
      </ext>
    </extLst>
  </printOptions>
  <pageMargins left="0.354167" right="0.315278" top="0.472222" bottom="0.400000" header="0.472222" footer="0.200000"/>
  <pageSetup paperSize="9" scale="99" fitToWidth="0" fitToHeight="3"/>
  <headerFooter>
    <oddHeader>&amp;LAPPENDIX 2</oddHeader>
    <oddFooter>&amp;L&amp;F / &amp;A&amp;C&amp;P&amp;RDecember 2007</oddFooter>
    <extLst>
      <ext uri="smNativeData">
        <pm:header xmlns:pm="smNativeData" id="1768381752" l="56" r="56" t="56" b="56" borderId="0" fillId="0" vertical="0"/>
        <pm:footer xmlns:pm="smNativeData" id="1768381752" l="56" r="56" t="56" b="56" borderId="0" fillId="0" vertical="2"/>
        <pm:paperBin xmlns:pm="smNativeData" id="1768381752" Id="0" type="0" value="0"/>
        <pm:paperBin xmlns:pm="smNativeData" id="1768381752" Id="1" type="0" value="0"/>
      </ext>
    </extLst>
  </headerFooter>
  <drawing r:id="rId1"/>
  <extLst>
    <ext uri="smNativeData">
      <pm:sheetPrefs xmlns:pm="smNativeData" day="17683817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56"/>
  <sheetViews>
    <sheetView view="normal" topLeftCell="A9" zoomScale="85" workbookViewId="0">
      <selection activeCell="B46" sqref="B46:K55"/>
    </sheetView>
  </sheetViews>
  <sheetFormatPr defaultRowHeight="13.45"/>
  <cols>
    <col min="1" max="1" width="31.666667" customWidth="1" style="2"/>
    <col min="2" max="2" width="15.441441" customWidth="1" style="31"/>
    <col min="3" max="3" width="1.666667" customWidth="1" style="2"/>
    <col min="4" max="4" width="15.441441" customWidth="1" style="2"/>
    <col min="5" max="5" width="1.558559" customWidth="1" style="2"/>
    <col min="6" max="6" width="15.441441" customWidth="1" style="2"/>
    <col min="7" max="7" width="1.441441" customWidth="1" style="2"/>
    <col min="8" max="8" width="15.441441" customWidth="1" style="2"/>
    <col min="9" max="9" width="1.558559" customWidth="1" style="2"/>
    <col min="10" max="11" width="14.666667" customWidth="1" style="2"/>
    <col min="12" max="16384" width="9.108108" style="2"/>
  </cols>
  <sheetData>
    <row r="1" spans="2:12" ht="27.75" customHeight="1">
      <c r="B1" s="277" t="str">
        <f>'R&amp;P Accounts'!B2</f>
        <v>Falkland Tennis Club SCIO</v>
      </c>
      <c r="C1" s="277"/>
      <c r="D1" s="277"/>
      <c r="E1" s="277"/>
      <c r="F1" s="277"/>
      <c r="G1" s="277"/>
      <c r="H1" s="277"/>
      <c r="I1" s="277"/>
      <c r="J1" s="277"/>
      <c r="K1" s="292" t="str">
        <f>'R&amp;P Accounts'!L2</f>
        <v>SC050989</v>
      </c>
      <c r="L1" s="292"/>
    </row>
    <row r="2" spans="1:11" ht="10.50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</row>
    <row r="3" spans="1:11" s="47" customFormat="1" ht="26.25" customHeight="1">
      <c r="A3" s="43" t="s">
        <v>85</v>
      </c>
      <c r="B3" s="44"/>
      <c r="C3" s="43"/>
      <c r="D3" s="43"/>
      <c r="E3" s="43"/>
      <c r="F3" s="43"/>
      <c r="G3" s="105"/>
      <c r="H3" s="105"/>
      <c r="I3" s="105"/>
      <c r="J3" s="105"/>
      <c r="K3" s="82"/>
    </row>
    <row r="4" spans="1:11" ht="15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</row>
    <row r="5" spans="1:11" ht="20.10" customHeight="1">
      <c r="A5" s="70" t="s">
        <v>86</v>
      </c>
      <c r="B5" s="293" t="s">
        <v>87</v>
      </c>
      <c r="C5" s="294"/>
      <c r="D5" s="294"/>
      <c r="E5" s="294"/>
      <c r="F5" s="294"/>
      <c r="G5" s="294"/>
      <c r="H5" s="294"/>
      <c r="I5" s="294"/>
      <c r="J5" s="294"/>
      <c r="K5" s="295"/>
    </row>
    <row r="6" spans="1:11" ht="20.10" customHeight="1">
      <c r="A6" s="71"/>
      <c r="B6" s="296"/>
      <c r="C6" s="297"/>
      <c r="D6" s="297"/>
      <c r="E6" s="297"/>
      <c r="F6" s="297"/>
      <c r="G6" s="297"/>
      <c r="H6" s="297"/>
      <c r="I6" s="297"/>
      <c r="J6" s="297"/>
      <c r="K6" s="298"/>
    </row>
    <row r="7" spans="1:11" ht="29.25" customHeight="1">
      <c r="A7" s="71"/>
      <c r="B7" s="296"/>
      <c r="C7" s="297"/>
      <c r="D7" s="297"/>
      <c r="E7" s="297"/>
      <c r="F7" s="297"/>
      <c r="G7" s="297"/>
      <c r="H7" s="297"/>
      <c r="I7" s="297"/>
      <c r="J7" s="297"/>
      <c r="K7" s="298"/>
    </row>
    <row r="8" spans="1:11" ht="41.25" customHeight="1">
      <c r="A8" s="71"/>
      <c r="B8" s="296"/>
      <c r="C8" s="297"/>
      <c r="D8" s="297"/>
      <c r="E8" s="297"/>
      <c r="F8" s="297"/>
      <c r="G8" s="297"/>
      <c r="H8" s="297"/>
      <c r="I8" s="297"/>
      <c r="J8" s="297"/>
      <c r="K8" s="298"/>
    </row>
    <row r="9" spans="1:11" ht="64.50" customHeight="1">
      <c r="A9" s="71"/>
      <c r="B9" s="299"/>
      <c r="C9" s="300"/>
      <c r="D9" s="300"/>
      <c r="E9" s="300"/>
      <c r="F9" s="300"/>
      <c r="G9" s="300"/>
      <c r="H9" s="300"/>
      <c r="I9" s="300"/>
      <c r="J9" s="300"/>
      <c r="K9" s="301"/>
    </row>
    <row r="10" spans="1:11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</row>
    <row r="11" spans="2:11" ht="27" customHeight="1">
      <c r="B11" s="302" t="s">
        <v>88</v>
      </c>
      <c r="C11" s="302"/>
      <c r="D11" s="302"/>
      <c r="E11" s="302"/>
      <c r="F11" s="302"/>
      <c r="G11" s="13"/>
      <c r="H11" s="18" t="s">
        <v>89</v>
      </c>
      <c r="I11" s="13"/>
      <c r="J11" s="18" t="s">
        <v>90</v>
      </c>
      <c r="K11" s="18" t="s">
        <v>91</v>
      </c>
    </row>
    <row r="12" spans="1:11" ht="20.10" customHeight="1">
      <c r="A12" s="70" t="s">
        <v>92</v>
      </c>
      <c r="B12" s="289"/>
      <c r="C12" s="290"/>
      <c r="D12" s="290"/>
      <c r="E12" s="290"/>
      <c r="F12" s="291"/>
      <c r="G12" s="19"/>
      <c r="H12" s="189"/>
      <c r="I12" s="190"/>
      <c r="J12" s="191"/>
      <c r="K12" s="192"/>
    </row>
    <row r="13" spans="1:11" ht="20.10" customHeight="1">
      <c r="A13" s="71"/>
      <c r="B13" s="289"/>
      <c r="C13" s="290"/>
      <c r="D13" s="290"/>
      <c r="E13" s="290"/>
      <c r="F13" s="291"/>
      <c r="G13" s="19"/>
      <c r="H13" s="189"/>
      <c r="I13" s="190"/>
      <c r="J13" s="191"/>
      <c r="K13" s="192"/>
    </row>
    <row r="14" spans="1:11" ht="20.10" customHeight="1">
      <c r="A14" s="71"/>
      <c r="B14" s="289"/>
      <c r="C14" s="290"/>
      <c r="D14" s="290"/>
      <c r="E14" s="290"/>
      <c r="F14" s="291"/>
      <c r="G14" s="19"/>
      <c r="H14" s="189"/>
      <c r="I14" s="190"/>
      <c r="J14" s="191"/>
      <c r="K14" s="192"/>
    </row>
    <row r="15" spans="1:11" ht="20.10" customHeight="1">
      <c r="A15" s="71"/>
      <c r="B15" s="289"/>
      <c r="C15" s="290"/>
      <c r="D15" s="290"/>
      <c r="E15" s="290"/>
      <c r="F15" s="291"/>
      <c r="G15" s="19"/>
      <c r="H15" s="189"/>
      <c r="I15" s="190"/>
      <c r="J15" s="191"/>
      <c r="K15" s="192"/>
    </row>
    <row r="16" spans="1:11" ht="20.10" customHeight="1">
      <c r="A16" s="71"/>
      <c r="B16" s="280"/>
      <c r="C16" s="281"/>
      <c r="D16" s="281"/>
      <c r="E16" s="281"/>
      <c r="F16" s="282"/>
      <c r="G16" s="19"/>
      <c r="H16" s="189"/>
      <c r="I16" s="190"/>
      <c r="J16" s="191"/>
      <c r="K16" s="193"/>
    </row>
    <row r="17" spans="1:11" ht="20.25" customHeight="1">
      <c r="A17" s="13"/>
      <c r="B17" s="307" t="s">
        <v>70</v>
      </c>
      <c r="C17" s="307"/>
      <c r="D17" s="307"/>
      <c r="E17" s="307"/>
      <c r="F17" s="307"/>
      <c r="G17" s="307"/>
      <c r="H17" s="307"/>
      <c r="I17" s="307"/>
      <c r="J17" s="307"/>
      <c r="K17" s="214">
        <f>SUM(K12:K16)</f>
        <v>0</v>
      </c>
    </row>
    <row r="18" spans="1:11" ht="15.75" customHeight="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20.10" customHeight="1">
      <c r="A19" s="61" t="s">
        <v>93</v>
      </c>
      <c r="B19" s="283" t="s">
        <v>94</v>
      </c>
      <c r="C19" s="284"/>
      <c r="D19" s="284"/>
      <c r="E19" s="284"/>
      <c r="F19" s="284"/>
      <c r="G19" s="284"/>
      <c r="H19" s="284"/>
      <c r="I19" s="284"/>
      <c r="J19" s="285"/>
      <c r="K19" s="310" t="s">
        <v>95</v>
      </c>
    </row>
    <row r="20" spans="1:11" ht="17.25" customHeight="1">
      <c r="A20" s="17"/>
      <c r="B20" s="286"/>
      <c r="C20" s="287"/>
      <c r="D20" s="287"/>
      <c r="E20" s="287"/>
      <c r="F20" s="287"/>
      <c r="G20" s="287"/>
      <c r="H20" s="287"/>
      <c r="I20" s="287"/>
      <c r="J20" s="288"/>
      <c r="K20" s="311"/>
    </row>
    <row r="21" spans="1:11" ht="12.75" customHeight="1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</row>
    <row r="22" spans="2:11" ht="27" customHeight="1">
      <c r="B22" s="302" t="s">
        <v>96</v>
      </c>
      <c r="C22" s="302"/>
      <c r="D22" s="302"/>
      <c r="E22" s="302"/>
      <c r="F22" s="302"/>
      <c r="G22" s="302"/>
      <c r="H22" s="302"/>
      <c r="I22" s="302"/>
      <c r="J22" s="302"/>
      <c r="K22" s="18" t="s">
        <v>91</v>
      </c>
    </row>
    <row r="23" spans="1:11" ht="19.50" customHeight="1">
      <c r="A23" s="70" t="s">
        <v>97</v>
      </c>
      <c r="B23" s="289"/>
      <c r="C23" s="290"/>
      <c r="D23" s="290"/>
      <c r="E23" s="290"/>
      <c r="F23" s="290"/>
      <c r="G23" s="290"/>
      <c r="H23" s="290"/>
      <c r="I23" s="290"/>
      <c r="J23" s="291"/>
      <c r="K23" s="91"/>
    </row>
    <row r="24" spans="1:11" ht="20.10" customHeight="1">
      <c r="A24" s="71"/>
      <c r="B24" s="289"/>
      <c r="C24" s="290"/>
      <c r="D24" s="290"/>
      <c r="E24" s="290"/>
      <c r="F24" s="290"/>
      <c r="G24" s="290"/>
      <c r="H24" s="290"/>
      <c r="I24" s="290"/>
      <c r="J24" s="291"/>
      <c r="K24" s="91"/>
    </row>
    <row r="25" spans="1:11" ht="20.10" customHeight="1">
      <c r="A25" s="71"/>
      <c r="B25" s="289"/>
      <c r="C25" s="290"/>
      <c r="D25" s="290"/>
      <c r="E25" s="290"/>
      <c r="F25" s="290"/>
      <c r="G25" s="290"/>
      <c r="H25" s="290"/>
      <c r="I25" s="290"/>
      <c r="J25" s="291"/>
      <c r="K25" s="91"/>
    </row>
    <row r="26" spans="1:11" ht="20.10" customHeight="1">
      <c r="A26" s="71"/>
      <c r="B26" s="289"/>
      <c r="C26" s="290"/>
      <c r="D26" s="290"/>
      <c r="E26" s="290"/>
      <c r="F26" s="290"/>
      <c r="G26" s="290"/>
      <c r="H26" s="290"/>
      <c r="I26" s="290"/>
      <c r="J26" s="291"/>
      <c r="K26" s="91"/>
    </row>
    <row r="27" spans="1:11" ht="20.10" customHeight="1">
      <c r="A27" s="71"/>
      <c r="B27" s="280"/>
      <c r="C27" s="281"/>
      <c r="D27" s="281"/>
      <c r="E27" s="281"/>
      <c r="F27" s="281"/>
      <c r="G27" s="281"/>
      <c r="H27" s="281"/>
      <c r="I27" s="281"/>
      <c r="J27" s="282"/>
      <c r="K27" s="91"/>
    </row>
    <row r="28" spans="1:11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</row>
    <row r="29" spans="1:11" ht="20.10" customHeight="1">
      <c r="A29" s="61" t="s">
        <v>98</v>
      </c>
      <c r="B29" s="283" t="s">
        <v>99</v>
      </c>
      <c r="C29" s="284"/>
      <c r="D29" s="284"/>
      <c r="E29" s="284"/>
      <c r="F29" s="284"/>
      <c r="G29" s="284"/>
      <c r="H29" s="284"/>
      <c r="I29" s="284"/>
      <c r="J29" s="285"/>
      <c r="K29" s="308" t="s">
        <v>95</v>
      </c>
    </row>
    <row r="30" spans="1:11" ht="17.25" customHeight="1">
      <c r="A30" s="17"/>
      <c r="B30" s="286"/>
      <c r="C30" s="287"/>
      <c r="D30" s="287"/>
      <c r="E30" s="287"/>
      <c r="F30" s="287"/>
      <c r="G30" s="287"/>
      <c r="H30" s="287"/>
      <c r="I30" s="287"/>
      <c r="J30" s="288"/>
      <c r="K30" s="309"/>
    </row>
    <row r="31" spans="1:11" ht="12.75" customHeight="1">
      <c r="A31" s="69"/>
      <c r="B31" s="69"/>
      <c r="C31" s="69"/>
      <c r="D31" s="69"/>
      <c r="E31" s="69"/>
      <c r="F31" s="69"/>
      <c r="G31" s="69"/>
      <c r="H31" s="69"/>
      <c r="I31" s="69"/>
      <c r="J31" s="69"/>
      <c r="K31" s="69"/>
    </row>
    <row r="32" spans="1:11" ht="27" customHeight="1">
      <c r="A32" s="106"/>
      <c r="B32" s="106"/>
      <c r="C32" s="106"/>
      <c r="D32" s="106"/>
      <c r="E32" s="106"/>
      <c r="F32" s="106"/>
      <c r="G32" s="106"/>
      <c r="H32" s="106"/>
      <c r="I32" s="13"/>
      <c r="J32" s="18" t="s">
        <v>100</v>
      </c>
      <c r="K32" s="18" t="s">
        <v>91</v>
      </c>
    </row>
    <row r="33" spans="1:11" ht="20.10" customHeight="1">
      <c r="A33" s="70" t="s">
        <v>101</v>
      </c>
      <c r="B33" s="289"/>
      <c r="C33" s="290"/>
      <c r="D33" s="290"/>
      <c r="E33" s="290"/>
      <c r="F33" s="290"/>
      <c r="G33" s="290"/>
      <c r="H33" s="291"/>
      <c r="I33" s="19"/>
      <c r="J33" s="91"/>
      <c r="K33" s="91"/>
    </row>
    <row r="34" spans="1:11" ht="20.10" customHeight="1">
      <c r="A34" s="71"/>
      <c r="B34" s="289"/>
      <c r="C34" s="290"/>
      <c r="D34" s="290"/>
      <c r="E34" s="290"/>
      <c r="F34" s="290"/>
      <c r="G34" s="290"/>
      <c r="H34" s="291"/>
      <c r="I34" s="19"/>
      <c r="J34" s="91"/>
      <c r="K34" s="91"/>
    </row>
    <row r="35" spans="1:11" ht="20.10" customHeight="1">
      <c r="A35" s="71"/>
      <c r="B35" s="289"/>
      <c r="C35" s="290"/>
      <c r="D35" s="290"/>
      <c r="E35" s="290"/>
      <c r="F35" s="290"/>
      <c r="G35" s="290"/>
      <c r="H35" s="291"/>
      <c r="I35" s="19"/>
      <c r="J35" s="91"/>
      <c r="K35" s="91"/>
    </row>
    <row r="36" spans="1:11" ht="20.10" customHeight="1">
      <c r="A36" s="71"/>
      <c r="B36" s="289"/>
      <c r="C36" s="290"/>
      <c r="D36" s="290"/>
      <c r="E36" s="290"/>
      <c r="F36" s="290"/>
      <c r="G36" s="290"/>
      <c r="H36" s="291"/>
      <c r="I36" s="19"/>
      <c r="J36" s="91"/>
      <c r="K36" s="91"/>
    </row>
    <row r="37" spans="1:11" ht="20.10" customHeight="1">
      <c r="A37" s="71"/>
      <c r="B37" s="280"/>
      <c r="C37" s="281"/>
      <c r="D37" s="281"/>
      <c r="E37" s="281"/>
      <c r="F37" s="281"/>
      <c r="G37" s="281"/>
      <c r="H37" s="282"/>
      <c r="I37" s="19"/>
      <c r="J37" s="91"/>
      <c r="K37" s="91"/>
    </row>
    <row r="38" spans="1:11">
      <c r="A38" s="69"/>
      <c r="B38" s="69"/>
      <c r="C38" s="69"/>
      <c r="D38" s="69"/>
      <c r="E38" s="69"/>
      <c r="F38" s="69"/>
      <c r="G38" s="69"/>
      <c r="H38" s="69"/>
      <c r="I38" s="69"/>
      <c r="J38" s="69"/>
      <c r="K38" s="69"/>
    </row>
    <row r="39" spans="2:11">
      <c r="B39" s="306" t="s">
        <v>102</v>
      </c>
      <c r="C39" s="306"/>
      <c r="D39" s="306"/>
      <c r="E39" s="13"/>
      <c r="F39" s="306" t="s">
        <v>103</v>
      </c>
      <c r="G39" s="306"/>
      <c r="H39" s="306"/>
      <c r="I39" s="13"/>
      <c r="J39" s="18" t="s">
        <v>104</v>
      </c>
      <c r="K39" s="18" t="s">
        <v>105</v>
      </c>
    </row>
    <row r="40" spans="1:11" ht="20.10" customHeight="1">
      <c r="A40" s="70" t="s">
        <v>106</v>
      </c>
      <c r="B40" s="289"/>
      <c r="C40" s="290"/>
      <c r="D40" s="291"/>
      <c r="E40" s="92"/>
      <c r="F40" s="303"/>
      <c r="G40" s="304"/>
      <c r="H40" s="305"/>
      <c r="I40" s="19"/>
      <c r="J40" s="91"/>
      <c r="K40" s="91"/>
    </row>
    <row r="41" spans="1:11" ht="20.10" customHeight="1">
      <c r="A41" s="71"/>
      <c r="B41" s="280"/>
      <c r="C41" s="281"/>
      <c r="D41" s="282"/>
      <c r="E41" s="92"/>
      <c r="F41" s="303"/>
      <c r="G41" s="304"/>
      <c r="H41" s="305"/>
      <c r="I41" s="19"/>
      <c r="J41" s="91"/>
      <c r="K41" s="91"/>
    </row>
    <row r="42" spans="1:11" ht="20.10" customHeight="1">
      <c r="A42" s="71"/>
      <c r="B42" s="289"/>
      <c r="C42" s="290"/>
      <c r="D42" s="291"/>
      <c r="E42" s="92"/>
      <c r="F42" s="303"/>
      <c r="G42" s="304"/>
      <c r="H42" s="305"/>
      <c r="I42" s="19"/>
      <c r="J42" s="91"/>
      <c r="K42" s="91"/>
    </row>
    <row r="43" spans="1:11" ht="20.10" customHeight="1">
      <c r="A43" s="71"/>
      <c r="B43" s="289"/>
      <c r="C43" s="290"/>
      <c r="D43" s="291"/>
      <c r="E43" s="92"/>
      <c r="F43" s="303"/>
      <c r="G43" s="304"/>
      <c r="H43" s="305"/>
      <c r="I43" s="19"/>
      <c r="J43" s="91"/>
      <c r="K43" s="91"/>
    </row>
    <row r="44" spans="1:11" ht="20.10" customHeight="1">
      <c r="A44" s="71"/>
      <c r="B44" s="280"/>
      <c r="C44" s="281"/>
      <c r="D44" s="282"/>
      <c r="E44" s="92"/>
      <c r="F44" s="303"/>
      <c r="G44" s="304"/>
      <c r="H44" s="305"/>
      <c r="I44" s="19"/>
      <c r="J44" s="91"/>
      <c r="K44" s="91"/>
    </row>
    <row r="45" spans="1:11">
      <c r="A45" s="106"/>
      <c r="B45" s="322"/>
      <c r="C45" s="322"/>
      <c r="D45" s="322"/>
      <c r="E45" s="322"/>
      <c r="F45" s="322"/>
      <c r="G45" s="322"/>
      <c r="H45" s="322"/>
      <c r="I45" s="322"/>
      <c r="J45" s="322"/>
      <c r="K45" s="322"/>
    </row>
    <row r="46" spans="1:11" ht="19.50" customHeight="1">
      <c r="A46" s="312" t="s">
        <v>107</v>
      </c>
      <c r="B46" s="313"/>
      <c r="C46" s="314"/>
      <c r="D46" s="314"/>
      <c r="E46" s="314"/>
      <c r="F46" s="314"/>
      <c r="G46" s="314"/>
      <c r="H46" s="314"/>
      <c r="I46" s="314"/>
      <c r="J46" s="314"/>
      <c r="K46" s="315"/>
    </row>
    <row r="47" spans="1:11" ht="19.50" customHeight="1">
      <c r="A47" s="312"/>
      <c r="B47" s="316"/>
      <c r="C47" s="317"/>
      <c r="D47" s="317"/>
      <c r="E47" s="317"/>
      <c r="F47" s="317"/>
      <c r="G47" s="317"/>
      <c r="H47" s="317"/>
      <c r="I47" s="317"/>
      <c r="J47" s="317"/>
      <c r="K47" s="318"/>
    </row>
    <row r="48" spans="1:11" ht="19.50" customHeight="1">
      <c r="A48" s="312"/>
      <c r="B48" s="316"/>
      <c r="C48" s="317"/>
      <c r="D48" s="317"/>
      <c r="E48" s="317"/>
      <c r="F48" s="317"/>
      <c r="G48" s="317"/>
      <c r="H48" s="317"/>
      <c r="I48" s="317"/>
      <c r="J48" s="317"/>
      <c r="K48" s="318"/>
    </row>
    <row r="49" spans="1:11" ht="19.50" customHeight="1">
      <c r="A49" s="312"/>
      <c r="B49" s="316"/>
      <c r="C49" s="317"/>
      <c r="D49" s="317"/>
      <c r="E49" s="317"/>
      <c r="F49" s="317"/>
      <c r="G49" s="317"/>
      <c r="H49" s="317"/>
      <c r="I49" s="317"/>
      <c r="J49" s="317"/>
      <c r="K49" s="318"/>
    </row>
    <row r="50" spans="1:11" ht="10.50" customHeight="1">
      <c r="A50" s="312"/>
      <c r="B50" s="316"/>
      <c r="C50" s="317"/>
      <c r="D50" s="317"/>
      <c r="E50" s="317"/>
      <c r="F50" s="317"/>
      <c r="G50" s="317"/>
      <c r="H50" s="317"/>
      <c r="I50" s="317"/>
      <c r="J50" s="317"/>
      <c r="K50" s="318"/>
    </row>
    <row r="51" spans="1:11" ht="11.25" customHeight="1">
      <c r="A51" s="312"/>
      <c r="B51" s="316"/>
      <c r="C51" s="317"/>
      <c r="D51" s="317"/>
      <c r="E51" s="317"/>
      <c r="F51" s="317"/>
      <c r="G51" s="317"/>
      <c r="H51" s="317"/>
      <c r="I51" s="317"/>
      <c r="J51" s="317"/>
      <c r="K51" s="318"/>
    </row>
    <row r="52" spans="1:11" ht="12.75" customHeight="1">
      <c r="A52" s="312"/>
      <c r="B52" s="316"/>
      <c r="C52" s="317"/>
      <c r="D52" s="317"/>
      <c r="E52" s="317"/>
      <c r="F52" s="317"/>
      <c r="G52" s="317"/>
      <c r="H52" s="317"/>
      <c r="I52" s="317"/>
      <c r="J52" s="317"/>
      <c r="K52" s="318"/>
    </row>
    <row r="53" spans="1:11" ht="5.25" customHeight="1">
      <c r="A53" s="312"/>
      <c r="B53" s="316"/>
      <c r="C53" s="317"/>
      <c r="D53" s="317"/>
      <c r="E53" s="317"/>
      <c r="F53" s="317"/>
      <c r="G53" s="317"/>
      <c r="H53" s="317"/>
      <c r="I53" s="317"/>
      <c r="J53" s="317"/>
      <c r="K53" s="318"/>
    </row>
    <row r="54" spans="1:11" ht="4.50" customHeight="1">
      <c r="A54" s="312"/>
      <c r="B54" s="316"/>
      <c r="C54" s="317"/>
      <c r="D54" s="317"/>
      <c r="E54" s="317"/>
      <c r="F54" s="317"/>
      <c r="G54" s="317"/>
      <c r="H54" s="317"/>
      <c r="I54" s="317"/>
      <c r="J54" s="317"/>
      <c r="K54" s="318"/>
    </row>
    <row r="55" spans="1:11" ht="4.50" customHeight="1">
      <c r="A55" s="312"/>
      <c r="B55" s="319"/>
      <c r="C55" s="320"/>
      <c r="D55" s="320"/>
      <c r="E55" s="320"/>
      <c r="F55" s="320"/>
      <c r="G55" s="320"/>
      <c r="H55" s="320"/>
      <c r="I55" s="320"/>
      <c r="J55" s="320"/>
      <c r="K55" s="321"/>
    </row>
    <row r="56" spans="2:2">
      <c r="B56" s="53"/>
    </row>
  </sheetData>
  <mergeCells count="54">
    <mergeCell ref="B1:J1"/>
    <mergeCell ref="K1:L1"/>
    <mergeCell ref="A2:K2"/>
    <mergeCell ref="G3:J3"/>
    <mergeCell ref="A4:K4"/>
    <mergeCell ref="A5:A9"/>
    <mergeCell ref="B5:K9"/>
    <mergeCell ref="A10:K10"/>
    <mergeCell ref="B11:F11"/>
    <mergeCell ref="B12:F12"/>
    <mergeCell ref="A12:A16"/>
    <mergeCell ref="B13:F13"/>
    <mergeCell ref="B14:F14"/>
    <mergeCell ref="B15:F15"/>
    <mergeCell ref="B16:F16"/>
    <mergeCell ref="B17:J17"/>
    <mergeCell ref="B19:J20"/>
    <mergeCell ref="K19:K20"/>
    <mergeCell ref="A21:K21"/>
    <mergeCell ref="B22:J22"/>
    <mergeCell ref="B23:J23"/>
    <mergeCell ref="A23:A27"/>
    <mergeCell ref="B24:J24"/>
    <mergeCell ref="B25:J25"/>
    <mergeCell ref="B26:J26"/>
    <mergeCell ref="B27:J27"/>
    <mergeCell ref="A28:K28"/>
    <mergeCell ref="B29:J30"/>
    <mergeCell ref="K29:K30"/>
    <mergeCell ref="A31:K31"/>
    <mergeCell ref="A32:H32"/>
    <mergeCell ref="B33:H33"/>
    <mergeCell ref="A33:A37"/>
    <mergeCell ref="B34:H34"/>
    <mergeCell ref="B35:H35"/>
    <mergeCell ref="B36:H36"/>
    <mergeCell ref="B37:H37"/>
    <mergeCell ref="A38:K38"/>
    <mergeCell ref="B39:D39"/>
    <mergeCell ref="F39:H39"/>
    <mergeCell ref="B40:D40"/>
    <mergeCell ref="F40:H40"/>
    <mergeCell ref="A40:A44"/>
    <mergeCell ref="B41:D41"/>
    <mergeCell ref="F41:H41"/>
    <mergeCell ref="B42:D42"/>
    <mergeCell ref="F42:H42"/>
    <mergeCell ref="B43:D43"/>
    <mergeCell ref="F43:H43"/>
    <mergeCell ref="B44:D44"/>
    <mergeCell ref="F44:H44"/>
    <mergeCell ref="A45:K45"/>
    <mergeCell ref="A46:A55"/>
    <mergeCell ref="B46:K55"/>
  </mergeCells>
  <printOptions>
    <extLst>
      <ext uri="smNativeData">
        <pm:pageFlags xmlns:pm="smNativeData" id="1768381752" printRowHead="0" printColHead="0" printHeadLine="1" printFootLine="1" autoHeightHeader="0" autoHeightFooter="0" fitToPageBoth="1"/>
      </ext>
    </extLst>
  </printOptions>
  <pageMargins left="0.354167" right="0.315278" top="0.472222" bottom="0.400000" header="0.472222" footer="0.200000"/>
  <pageSetup paperSize="9" scale="99" fitToWidth="0" fitToHeight="3"/>
  <headerFooter>
    <oddHeader>&amp;LAPPENDIX 2</oddHeader>
    <oddFooter>&amp;L&amp;F / &amp;A&amp;C&amp;P&amp;RDecember 2007</oddFooter>
    <extLst>
      <ext uri="smNativeData">
        <pm:header xmlns:pm="smNativeData" id="1768381752" l="56" r="56" t="56" b="56" borderId="0" fillId="0" vertical="0"/>
        <pm:footer xmlns:pm="smNativeData" id="1768381752" l="56" r="56" t="56" b="56" borderId="0" fillId="0" vertical="2"/>
        <pm:paperBin xmlns:pm="smNativeData" id="1768381752" Id="0" type="0" value="0"/>
        <pm:paperBin xmlns:pm="smNativeData" id="1768381752" Id="1" type="0" value="0"/>
      </ext>
    </extLst>
  </headerFooter>
  <drawing r:id="rId1"/>
  <extLst>
    <ext uri="smNativeData">
      <pm:sheetPrefs xmlns:pm="smNativeData" day="17683817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N101"/>
  <sheetViews>
    <sheetView view="normal" topLeftCell="A43" zoomScale="80" workbookViewId="0">
      <selection activeCell="C50" sqref="C50"/>
    </sheetView>
  </sheetViews>
  <sheetFormatPr defaultRowHeight="13.45"/>
  <cols>
    <col min="1" max="1" width="49.000000" customWidth="1" style="2"/>
    <col min="2" max="2" width="1.558559" customWidth="1" style="2"/>
    <col min="3" max="3" width="15.441441" customWidth="1" style="31"/>
    <col min="4" max="4" width="1.666667" customWidth="1" style="2"/>
    <col min="5" max="5" width="15.441441" customWidth="1" style="2"/>
    <col min="6" max="6" width="1.558559" customWidth="1" style="2"/>
    <col min="7" max="7" width="15.441441" customWidth="1" style="2"/>
    <col min="8" max="8" width="1.441441" customWidth="1" style="2"/>
    <col min="9" max="9" width="15.441441" customWidth="1" style="2"/>
    <col min="10" max="10" width="1.558559" customWidth="1" style="2"/>
    <col min="11" max="11" width="14.666667" customWidth="1" style="2"/>
    <col min="12" max="12" width="1.666667" customWidth="1" style="2"/>
    <col min="13" max="13" width="14.666667" customWidth="1" style="2"/>
    <col min="14" max="16384" width="9.108108" style="2"/>
  </cols>
  <sheetData>
    <row r="1" spans="3:14" ht="27.75" customHeight="1">
      <c r="C1" s="277" t="str">
        <f>'R&amp;P Accounts'!B2</f>
        <v>Falkland Tennis Club SCIO</v>
      </c>
      <c r="D1" s="277"/>
      <c r="E1" s="277"/>
      <c r="F1" s="277"/>
      <c r="G1" s="277"/>
      <c r="H1" s="277"/>
      <c r="I1" s="277"/>
      <c r="J1" s="277"/>
      <c r="K1" s="277"/>
      <c r="M1" s="292" t="str">
        <f>'R&amp;P Accounts'!L2</f>
        <v>SC050989</v>
      </c>
      <c r="N1" s="292"/>
    </row>
    <row r="2" spans="1:12" ht="10.50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 s="47" customFormat="1" ht="26.25" customHeight="1">
      <c r="A3" s="43" t="s">
        <v>108</v>
      </c>
      <c r="B3" s="43"/>
      <c r="C3" s="44"/>
      <c r="D3" s="43"/>
      <c r="E3" s="43"/>
      <c r="F3" s="43"/>
      <c r="G3" s="43"/>
      <c r="H3" s="105"/>
      <c r="I3" s="105"/>
      <c r="J3" s="105"/>
      <c r="K3" s="105"/>
      <c r="L3" s="82"/>
      <c r="M3" s="46"/>
    </row>
    <row r="4" spans="1:12" ht="15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</row>
    <row r="5" spans="1:12" ht="20.10" customHeight="1">
      <c r="A5" s="61" t="s">
        <v>109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</row>
    <row r="6" spans="1:12" ht="20.10" customHeight="1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</row>
    <row r="7" spans="1:13" ht="20.10" customHeight="1">
      <c r="A7" s="61" t="s">
        <v>110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</row>
    <row r="8" spans="3:13" ht="40.50" customHeight="1">
      <c r="C8" s="73" t="s">
        <v>55</v>
      </c>
      <c r="D8" s="16"/>
      <c r="E8" s="73" t="s">
        <v>56</v>
      </c>
      <c r="F8" s="83"/>
      <c r="G8" s="73" t="s">
        <v>12</v>
      </c>
      <c r="H8" s="83"/>
      <c r="I8" s="73" t="s">
        <v>57</v>
      </c>
      <c r="J8" s="83"/>
      <c r="K8" s="73" t="s">
        <v>58</v>
      </c>
      <c r="L8" s="83"/>
      <c r="M8" s="73" t="s">
        <v>59</v>
      </c>
    </row>
    <row r="9" spans="1:13" ht="20.10" customHeight="1">
      <c r="A9" s="70"/>
      <c r="B9" s="70"/>
      <c r="C9" s="18" t="s">
        <v>16</v>
      </c>
      <c r="E9" s="18" t="s">
        <v>16</v>
      </c>
      <c r="F9" s="13"/>
      <c r="G9" s="18" t="s">
        <v>16</v>
      </c>
      <c r="H9" s="13"/>
      <c r="I9" s="18" t="s">
        <v>16</v>
      </c>
      <c r="J9" s="13"/>
      <c r="K9" s="18" t="s">
        <v>16</v>
      </c>
      <c r="L9" s="13"/>
      <c r="M9" s="18" t="s">
        <v>16</v>
      </c>
    </row>
    <row r="10" spans="1:13" ht="16.50" customHeight="1">
      <c r="A10" s="99"/>
      <c r="B10" s="19"/>
      <c r="C10" s="120"/>
      <c r="D10" s="121"/>
      <c r="E10" s="120"/>
      <c r="F10" s="121"/>
      <c r="G10" s="120"/>
      <c r="H10" s="124"/>
      <c r="I10" s="120"/>
      <c r="J10" s="124"/>
      <c r="K10" s="120">
        <f>SUM(C10:I10)</f>
        <v>0</v>
      </c>
      <c r="L10" s="121"/>
      <c r="M10" s="125"/>
    </row>
    <row r="11" spans="1:13" ht="16.50" customHeight="1">
      <c r="A11" s="99"/>
      <c r="B11" s="19"/>
      <c r="C11" s="120"/>
      <c r="D11" s="121"/>
      <c r="E11" s="120"/>
      <c r="F11" s="121"/>
      <c r="G11" s="120"/>
      <c r="H11" s="124"/>
      <c r="I11" s="120"/>
      <c r="J11" s="124"/>
      <c r="K11" s="120">
        <f>SUM(C11:I11)</f>
        <v>0</v>
      </c>
      <c r="L11" s="121"/>
      <c r="M11" s="125"/>
    </row>
    <row r="12" spans="1:13" ht="16.50" customHeight="1">
      <c r="A12" s="99"/>
      <c r="B12" s="19"/>
      <c r="C12" s="120"/>
      <c r="D12" s="121"/>
      <c r="E12" s="120"/>
      <c r="F12" s="121"/>
      <c r="G12" s="120"/>
      <c r="H12" s="124"/>
      <c r="I12" s="120"/>
      <c r="J12" s="124"/>
      <c r="K12" s="120">
        <f>SUM(C12:I12)</f>
        <v>0</v>
      </c>
      <c r="L12" s="121"/>
      <c r="M12" s="125"/>
    </row>
    <row r="13" spans="1:13" ht="16.50" customHeight="1">
      <c r="A13" s="100" t="s">
        <v>111</v>
      </c>
      <c r="B13" s="94"/>
      <c r="C13" s="122" t="n">
        <v>215</v>
      </c>
      <c r="D13" s="121"/>
      <c r="E13" s="120"/>
      <c r="F13" s="121"/>
      <c r="G13" s="120"/>
      <c r="H13" s="121"/>
      <c r="I13" s="120"/>
      <c r="J13" s="121"/>
      <c r="K13" s="120">
        <f>SUM(C13:I13)</f>
        <v>215</v>
      </c>
      <c r="L13" s="215"/>
      <c r="M13" s="125" t="n">
        <v>260</v>
      </c>
    </row>
    <row r="14" spans="1:13" ht="20.25" customHeight="1">
      <c r="A14" s="96" t="s">
        <v>70</v>
      </c>
      <c r="B14" s="96"/>
      <c r="C14" s="123">
        <f>SUM(C10:C13)</f>
        <v>215</v>
      </c>
      <c r="D14" s="121"/>
      <c r="E14" s="123">
        <f>SUM(E10:E13)</f>
        <v>0</v>
      </c>
      <c r="F14" s="121"/>
      <c r="G14" s="123">
        <f>SUM(G10:G13)</f>
        <v>0</v>
      </c>
      <c r="H14" s="121"/>
      <c r="I14" s="123">
        <f>SUM(I10:I13)</f>
        <v>0</v>
      </c>
      <c r="J14" s="121"/>
      <c r="K14" s="123">
        <f>SUM(K10:K13)</f>
        <v>215</v>
      </c>
      <c r="L14" s="215"/>
      <c r="M14" s="123">
        <f>SUM(M10:M13)</f>
        <v>260</v>
      </c>
    </row>
    <row r="15" spans="1:12" ht="13.50" customHeight="1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</row>
    <row r="16" spans="1:13" ht="15" customHeight="1">
      <c r="A16" s="61"/>
      <c r="B16" s="61"/>
      <c r="C16" s="216">
        <f>IF('R&amp;P Accounts'!B12-'Additional notes (1)  '!C14=0,0,"reference error")</f>
        <v>0</v>
      </c>
      <c r="D16" s="216"/>
      <c r="E16" s="216">
        <f>IF('R&amp;P Accounts'!D12-'Additional notes (1)  '!E14=0,0,"reference error")</f>
        <v>0</v>
      </c>
      <c r="F16" s="216">
        <f>IF('R&amp;P Accounts'!E12-'Additional notes (1)  '!F14=0,0,"reference error")</f>
        <v>0</v>
      </c>
      <c r="G16" s="216">
        <f>IF('R&amp;P Accounts'!F12-'Additional notes (1)  '!G14=0,0,"reference error")</f>
        <v>0</v>
      </c>
      <c r="H16" s="216">
        <f>IF('R&amp;P Accounts'!G12-'Additional notes (1)  '!H14=0,0,"reference error")</f>
        <v>0</v>
      </c>
      <c r="I16" s="216">
        <f>IF('R&amp;P Accounts'!H12-'Additional notes (1)  '!I14=0,0,"reference error")</f>
        <v>0</v>
      </c>
      <c r="J16" s="216">
        <f>IF('R&amp;P Accounts'!I12-'Additional notes (1)  '!J14=0,0,"reference error")</f>
        <v>0</v>
      </c>
      <c r="K16" s="216">
        <f>IF('R&amp;P Accounts'!J12-'Additional notes (1)  '!K14=0,0,"reference error")</f>
        <v>0</v>
      </c>
      <c r="L16" s="216">
        <f>IF('R&amp;P Accounts'!K12-'Additional notes (1)  '!L14=0,0,"reference error")</f>
        <v>0</v>
      </c>
      <c r="M16" s="216">
        <f>IF('R&amp;P Accounts'!L12-'Additional notes (1)  '!M14=0,0,"reference error")</f>
        <v>0</v>
      </c>
    </row>
    <row r="17" spans="1:12" ht="13.50" customHeight="1">
      <c r="A17" s="61"/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</row>
    <row r="18" spans="1:13" ht="20.10" customHeight="1">
      <c r="A18" s="61" t="s">
        <v>112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</row>
    <row r="19" spans="3:13" ht="20.10" customHeight="1">
      <c r="C19" s="73" t="s">
        <v>55</v>
      </c>
      <c r="D19" s="16"/>
      <c r="E19" s="73" t="s">
        <v>56</v>
      </c>
      <c r="F19" s="83"/>
      <c r="G19" s="73"/>
      <c r="H19" s="83"/>
      <c r="I19" s="73"/>
      <c r="J19" s="83"/>
      <c r="K19" s="73" t="s">
        <v>58</v>
      </c>
      <c r="L19" s="83"/>
      <c r="M19" s="73" t="s">
        <v>59</v>
      </c>
    </row>
    <row r="20" spans="1:13" ht="20.10" customHeight="1">
      <c r="A20" s="70"/>
      <c r="B20" s="70"/>
      <c r="C20" s="18" t="s">
        <v>16</v>
      </c>
      <c r="E20" s="18" t="s">
        <v>16</v>
      </c>
      <c r="F20" s="13"/>
      <c r="G20" s="18"/>
      <c r="H20" s="13"/>
      <c r="I20" s="18"/>
      <c r="J20" s="13"/>
      <c r="K20" s="18" t="s">
        <v>16</v>
      </c>
      <c r="L20" s="13"/>
      <c r="M20" s="18" t="s">
        <v>16</v>
      </c>
    </row>
    <row r="21" spans="1:13" ht="20.10" customHeight="1">
      <c r="A21" s="99"/>
      <c r="B21" s="19"/>
      <c r="C21" s="120"/>
      <c r="D21" s="121"/>
      <c r="E21" s="120"/>
      <c r="F21" s="121"/>
      <c r="G21" s="121"/>
      <c r="H21" s="124"/>
      <c r="I21" s="121"/>
      <c r="J21" s="124"/>
      <c r="K21" s="120">
        <f>SUM(C21:I21)</f>
        <v>0</v>
      </c>
      <c r="L21" s="121"/>
      <c r="M21" s="125"/>
    </row>
    <row r="22" spans="1:13" ht="20.10" customHeight="1">
      <c r="A22" s="99"/>
      <c r="B22" s="19"/>
      <c r="C22" s="120"/>
      <c r="D22" s="121"/>
      <c r="E22" s="120"/>
      <c r="F22" s="121"/>
      <c r="G22" s="121"/>
      <c r="H22" s="124"/>
      <c r="I22" s="121"/>
      <c r="J22" s="124"/>
      <c r="K22" s="120">
        <f>SUM(C22:I22)</f>
        <v>0</v>
      </c>
      <c r="L22" s="121"/>
      <c r="M22" s="125"/>
    </row>
    <row r="23" spans="1:13" ht="20.10" customHeight="1">
      <c r="A23" s="99"/>
      <c r="B23" s="19"/>
      <c r="C23" s="120"/>
      <c r="D23" s="121"/>
      <c r="E23" s="120"/>
      <c r="F23" s="121"/>
      <c r="G23" s="121"/>
      <c r="H23" s="124"/>
      <c r="I23" s="121"/>
      <c r="J23" s="124"/>
      <c r="K23" s="120">
        <f>SUM(C23:I23)</f>
        <v>0</v>
      </c>
      <c r="L23" s="121"/>
      <c r="M23" s="125"/>
    </row>
    <row r="24" spans="1:13" ht="20.10" customHeight="1">
      <c r="A24" s="100"/>
      <c r="B24" s="94"/>
      <c r="C24" s="122"/>
      <c r="D24" s="121"/>
      <c r="E24" s="120"/>
      <c r="F24" s="121"/>
      <c r="G24" s="121"/>
      <c r="H24" s="121"/>
      <c r="I24" s="121"/>
      <c r="J24" s="121"/>
      <c r="K24" s="120">
        <f>SUM(C24:I24)</f>
        <v>0</v>
      </c>
      <c r="L24" s="215"/>
      <c r="M24" s="125"/>
    </row>
    <row r="25" spans="1:13" ht="20.10" customHeight="1">
      <c r="A25" s="96" t="s">
        <v>70</v>
      </c>
      <c r="B25" s="96"/>
      <c r="C25" s="123">
        <f>SUM(C21:C24)</f>
        <v>0</v>
      </c>
      <c r="D25" s="121"/>
      <c r="E25" s="123">
        <f>SUM(E21:E24)</f>
        <v>0</v>
      </c>
      <c r="F25" s="121"/>
      <c r="G25" s="217"/>
      <c r="H25" s="217"/>
      <c r="I25" s="217"/>
      <c r="J25" s="121"/>
      <c r="K25" s="123">
        <f>SUM(K21:K24)</f>
        <v>0</v>
      </c>
      <c r="L25" s="215"/>
      <c r="M25" s="123">
        <f>SUM(M21:M24)</f>
        <v>0</v>
      </c>
    </row>
    <row r="26" spans="1:12" ht="12" customHeight="1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</row>
    <row r="27" spans="1:13" ht="13.50" customHeight="1">
      <c r="A27" s="61"/>
      <c r="B27" s="61"/>
      <c r="C27" s="216">
        <f>IF('R&amp;P Accounts'!B14-'Additional notes (1)  '!C25=0,0,"reference error")</f>
        <v>0</v>
      </c>
      <c r="D27" s="216"/>
      <c r="E27" s="216">
        <f>IF('R&amp;P Accounts'!D14-'Additional notes (1)  '!E25=0,0,"reference error")</f>
        <v>0</v>
      </c>
      <c r="F27" s="216">
        <f>IF('R&amp;P Accounts'!E14-'Additional notes (1)  '!F25=0,0,"reference error")</f>
        <v>0</v>
      </c>
      <c r="G27" s="216"/>
      <c r="H27" s="216"/>
      <c r="I27" s="216"/>
      <c r="J27" s="216">
        <f>IF('R&amp;P Accounts'!I14-'Additional notes (1)  '!J25=0,0,"reference error")</f>
        <v>0</v>
      </c>
      <c r="K27" s="216">
        <f>IF('R&amp;P Accounts'!J14-'Additional notes (1)  '!K25=0,0,"reference error")</f>
        <v>0</v>
      </c>
      <c r="L27" s="216">
        <f>IF('R&amp;P Accounts'!K14-'Additional notes (1)  '!L25=0,0,"reference error")</f>
        <v>0</v>
      </c>
      <c r="M27" s="216">
        <f>IF('R&amp;P Accounts'!L14-'Additional notes (1)  '!M25=0,0,"reference error")</f>
        <v>0</v>
      </c>
    </row>
    <row r="28" spans="1:12" ht="11.25" customHeight="1">
      <c r="A28" s="61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</row>
    <row r="29" spans="1:12" ht="20.10" customHeight="1">
      <c r="A29" s="61" t="s">
        <v>113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</row>
    <row r="30" spans="3:13" ht="40.50" customHeight="1">
      <c r="C30" s="73" t="s">
        <v>55</v>
      </c>
      <c r="D30" s="16"/>
      <c r="E30" s="73" t="s">
        <v>56</v>
      </c>
      <c r="F30" s="83"/>
      <c r="G30" s="73" t="s">
        <v>12</v>
      </c>
      <c r="H30" s="83"/>
      <c r="I30" s="73" t="s">
        <v>57</v>
      </c>
      <c r="J30" s="83"/>
      <c r="K30" s="73" t="s">
        <v>58</v>
      </c>
      <c r="L30" s="83"/>
      <c r="M30" s="73" t="s">
        <v>59</v>
      </c>
    </row>
    <row r="31" spans="1:13" ht="20.10" customHeight="1">
      <c r="A31" s="70"/>
      <c r="B31" s="70"/>
      <c r="C31" s="18" t="s">
        <v>16</v>
      </c>
      <c r="E31" s="18" t="s">
        <v>16</v>
      </c>
      <c r="F31" s="13"/>
      <c r="G31" s="18" t="s">
        <v>16</v>
      </c>
      <c r="H31" s="13"/>
      <c r="I31" s="18" t="s">
        <v>16</v>
      </c>
      <c r="J31" s="13"/>
      <c r="K31" s="18" t="s">
        <v>16</v>
      </c>
      <c r="L31" s="13"/>
      <c r="M31" s="18" t="s">
        <v>16</v>
      </c>
    </row>
    <row r="32" spans="1:13" ht="16.50" customHeight="1">
      <c r="A32" s="99" t="s">
        <v>114</v>
      </c>
      <c r="B32" s="19"/>
      <c r="C32" s="120" t="n">
        <v>6225</v>
      </c>
      <c r="D32" s="121"/>
      <c r="E32" s="120"/>
      <c r="F32" s="121"/>
      <c r="G32" s="120"/>
      <c r="H32" s="124"/>
      <c r="I32" s="120"/>
      <c r="J32" s="124"/>
      <c r="K32" s="120">
        <f>SUM(C32:I32)</f>
        <v>6225</v>
      </c>
      <c r="L32" s="121"/>
      <c r="M32" s="125" t="n">
        <v>5610</v>
      </c>
    </row>
    <row r="33" spans="1:13" ht="16.50" customHeight="1">
      <c r="A33" s="99" t="s">
        <v>115</v>
      </c>
      <c r="B33" s="19"/>
      <c r="C33" s="120" t="n">
        <v>42</v>
      </c>
      <c r="D33" s="121"/>
      <c r="E33" s="120"/>
      <c r="F33" s="121"/>
      <c r="G33" s="120"/>
      <c r="H33" s="124"/>
      <c r="I33" s="120"/>
      <c r="J33" s="124"/>
      <c r="K33" s="120">
        <f>SUM(C33:I33)</f>
        <v>42</v>
      </c>
      <c r="L33" s="121"/>
      <c r="M33" s="125" t="n">
        <v>18</v>
      </c>
    </row>
    <row r="34" spans="1:13" ht="16.50" customHeight="1">
      <c r="A34" s="99" t="s">
        <v>116</v>
      </c>
      <c r="B34" s="19"/>
      <c r="C34" s="120" t="n">
        <v>848</v>
      </c>
      <c r="D34" s="121"/>
      <c r="E34" s="120"/>
      <c r="F34" s="121"/>
      <c r="G34" s="120"/>
      <c r="H34" s="124"/>
      <c r="I34" s="120"/>
      <c r="J34" s="124"/>
      <c r="K34" s="120">
        <f>SUM(C34:I34)</f>
        <v>848</v>
      </c>
      <c r="L34" s="121"/>
      <c r="M34" s="125" t="n">
        <v>421</v>
      </c>
    </row>
    <row r="35" spans="1:13" ht="16.50" customHeight="1">
      <c r="A35" s="99" t="s">
        <v>117</v>
      </c>
      <c r="B35" s="19"/>
      <c r="C35" s="120" t="n">
        <v>60</v>
      </c>
      <c r="D35" s="121"/>
      <c r="E35" s="120"/>
      <c r="F35" s="121"/>
      <c r="G35" s="120"/>
      <c r="H35" s="124"/>
      <c r="I35" s="120"/>
      <c r="J35" s="124"/>
      <c r="K35" s="120">
        <f>SUM(C35:I35)</f>
        <v>60</v>
      </c>
      <c r="L35" s="121"/>
      <c r="M35" s="125" t="n">
        <v>60</v>
      </c>
    </row>
    <row r="36" spans="1:13" ht="16.50" customHeight="1">
      <c r="A36" s="99" t="s">
        <v>118</v>
      </c>
      <c r="B36" s="19"/>
      <c r="C36" s="126"/>
      <c r="D36" s="124"/>
      <c r="E36" s="126"/>
      <c r="F36" s="124"/>
      <c r="G36" s="126"/>
      <c r="H36" s="124"/>
      <c r="I36" s="126"/>
      <c r="J36" s="124"/>
      <c r="K36" s="120">
        <f>SUM(C36:I36)</f>
        <v>0</v>
      </c>
      <c r="L36" s="124"/>
      <c r="M36" s="125"/>
    </row>
    <row r="37" spans="1:13" ht="16.50" customHeight="1">
      <c r="A37" s="99" t="s">
        <v>119</v>
      </c>
      <c r="B37" s="19"/>
      <c r="C37" s="126"/>
      <c r="D37" s="124"/>
      <c r="E37" s="126"/>
      <c r="F37" s="124"/>
      <c r="G37" s="126"/>
      <c r="H37" s="124"/>
      <c r="I37" s="126"/>
      <c r="J37" s="124"/>
      <c r="K37" s="120">
        <f>SUM(C37:I37)</f>
        <v>0</v>
      </c>
      <c r="L37" s="124"/>
      <c r="M37" s="125"/>
    </row>
    <row r="38" spans="1:13" ht="16.50" customHeight="1">
      <c r="A38" s="99" t="s">
        <v>120</v>
      </c>
      <c r="B38" s="19"/>
      <c r="C38" s="126"/>
      <c r="D38" s="124"/>
      <c r="E38" s="126"/>
      <c r="F38" s="124"/>
      <c r="G38" s="126"/>
      <c r="H38" s="124"/>
      <c r="I38" s="126"/>
      <c r="J38" s="124"/>
      <c r="K38" s="120">
        <f>SUM(C38:I38)</f>
        <v>0</v>
      </c>
      <c r="L38" s="124"/>
      <c r="M38" s="125"/>
    </row>
    <row r="39" spans="1:13" ht="16.50" customHeight="1">
      <c r="A39" s="100" t="s">
        <v>121</v>
      </c>
      <c r="B39" s="94"/>
      <c r="C39" s="122"/>
      <c r="D39" s="121"/>
      <c r="E39" s="120"/>
      <c r="F39" s="121"/>
      <c r="G39" s="120"/>
      <c r="H39" s="121"/>
      <c r="I39" s="120"/>
      <c r="J39" s="121"/>
      <c r="K39" s="120">
        <f>SUM(C39:I39)</f>
        <v>0</v>
      </c>
      <c r="L39" s="215"/>
      <c r="M39" s="125"/>
    </row>
    <row r="40" spans="1:13" ht="20.25" customHeight="1">
      <c r="A40" s="96" t="s">
        <v>70</v>
      </c>
      <c r="B40" s="96"/>
      <c r="C40" s="123">
        <f>SUM(C32:C39)</f>
        <v>7175</v>
      </c>
      <c r="D40" s="121"/>
      <c r="E40" s="123">
        <f>SUM(E32:E39)</f>
        <v>0</v>
      </c>
      <c r="F40" s="121"/>
      <c r="G40" s="123">
        <f>SUM(G32:G39)</f>
        <v>0</v>
      </c>
      <c r="H40" s="121"/>
      <c r="I40" s="123">
        <f>SUM(I32:I39)</f>
        <v>0</v>
      </c>
      <c r="J40" s="121"/>
      <c r="K40" s="123">
        <f>SUM(K32:K39)</f>
        <v>7175</v>
      </c>
      <c r="L40" s="215"/>
      <c r="M40" s="123">
        <f>SUM(M32:M39)</f>
        <v>6109</v>
      </c>
    </row>
    <row r="41" spans="1:13" ht="10.50" customHeight="1">
      <c r="A41" s="96"/>
      <c r="B41" s="96"/>
      <c r="C41" s="118"/>
      <c r="D41" s="93"/>
      <c r="E41" s="118"/>
      <c r="F41" s="93"/>
      <c r="G41" s="118"/>
      <c r="H41" s="93"/>
      <c r="I41" s="118"/>
      <c r="J41" s="93"/>
      <c r="K41" s="118"/>
      <c r="L41" s="95"/>
      <c r="M41" s="118"/>
    </row>
    <row r="42" spans="1:13" ht="12.75" customHeight="1">
      <c r="A42" s="13"/>
      <c r="B42" s="13"/>
      <c r="C42" s="59" t="str">
        <f>IF(C40-'R&amp;P Accounts'!B19=0,0,"reference error")</f>
        <v>reference error</v>
      </c>
      <c r="D42" s="13"/>
      <c r="E42" s="59">
        <f>IF(E40-'R&amp;P Accounts'!D19=0,0,"reference error")</f>
        <v>0</v>
      </c>
      <c r="F42" s="59"/>
      <c r="G42" s="59">
        <f>IF(G40-'R&amp;P Accounts'!F19=0,0,"reference error")</f>
        <v>0</v>
      </c>
      <c r="H42" s="59"/>
      <c r="I42" s="59">
        <f>IF(I40-'R&amp;P Accounts'!H19=0,0,"reference error")</f>
        <v>0</v>
      </c>
      <c r="J42" s="59"/>
      <c r="K42" s="59" t="str">
        <f>IF(K40-'R&amp;P Accounts'!J19=0,0,"reference error")</f>
        <v>reference error</v>
      </c>
      <c r="L42" s="59"/>
      <c r="M42" s="59">
        <f>IF(M40-'R&amp;P Accounts'!L19=0,0,"reference error")</f>
        <v>0</v>
      </c>
    </row>
    <row r="43" spans="1:13" ht="12.75" customHeight="1">
      <c r="A43" s="13"/>
      <c r="B43" s="13"/>
      <c r="C43" s="59"/>
      <c r="D43" s="13"/>
      <c r="E43" s="59"/>
      <c r="F43" s="59"/>
      <c r="G43" s="59"/>
      <c r="H43" s="59"/>
      <c r="I43" s="59"/>
      <c r="J43" s="59"/>
      <c r="K43" s="59"/>
      <c r="L43" s="59"/>
      <c r="M43" s="59"/>
    </row>
    <row r="44" spans="1:13" ht="19.50" customHeight="1">
      <c r="A44" s="323" t="s">
        <v>122</v>
      </c>
      <c r="B44" s="323"/>
      <c r="C44" s="323"/>
      <c r="D44" s="323"/>
      <c r="E44" s="323"/>
      <c r="F44" s="323"/>
      <c r="G44" s="323"/>
      <c r="H44" s="323"/>
      <c r="I44" s="323"/>
      <c r="J44" s="323"/>
      <c r="K44" s="323"/>
      <c r="L44" s="323"/>
      <c r="M44" s="323"/>
    </row>
    <row r="45" spans="3:13" ht="40.50" customHeight="1">
      <c r="C45" s="73" t="s">
        <v>55</v>
      </c>
      <c r="D45" s="16"/>
      <c r="E45" s="73" t="s">
        <v>56</v>
      </c>
      <c r="F45" s="83"/>
      <c r="G45" s="73" t="s">
        <v>12</v>
      </c>
      <c r="H45" s="83"/>
      <c r="I45" s="73" t="s">
        <v>57</v>
      </c>
      <c r="J45" s="83"/>
      <c r="K45" s="73" t="s">
        <v>58</v>
      </c>
      <c r="L45" s="83"/>
      <c r="M45" s="73" t="s">
        <v>59</v>
      </c>
    </row>
    <row r="46" spans="1:13" ht="20.10" customHeight="1">
      <c r="A46" s="70"/>
      <c r="B46" s="70"/>
      <c r="C46" s="18" t="s">
        <v>16</v>
      </c>
      <c r="E46" s="18" t="s">
        <v>16</v>
      </c>
      <c r="F46" s="13"/>
      <c r="G46" s="18" t="s">
        <v>16</v>
      </c>
      <c r="H46" s="13"/>
      <c r="I46" s="18" t="s">
        <v>16</v>
      </c>
      <c r="J46" s="13"/>
      <c r="K46" s="18" t="s">
        <v>16</v>
      </c>
      <c r="L46" s="13"/>
      <c r="M46" s="18" t="s">
        <v>16</v>
      </c>
    </row>
    <row r="47" spans="1:13" ht="16.50" customHeight="1">
      <c r="A47" s="99" t="s">
        <v>123</v>
      </c>
      <c r="B47" s="19"/>
      <c r="C47" s="127" t="n">
        <v>722.279999999999973</v>
      </c>
      <c r="D47" s="128"/>
      <c r="E47" s="127"/>
      <c r="F47" s="128"/>
      <c r="G47" s="127"/>
      <c r="H47" s="131"/>
      <c r="I47" s="127"/>
      <c r="J47" s="131"/>
      <c r="K47" s="127">
        <f>SUM(C47:I47)</f>
        <v>722.279999999999973</v>
      </c>
      <c r="L47" s="128"/>
      <c r="M47" s="132" t="n">
        <v>618</v>
      </c>
    </row>
    <row r="48" spans="1:13" ht="16.50" customHeight="1">
      <c r="A48" s="99" t="s">
        <v>124</v>
      </c>
      <c r="B48" s="19"/>
      <c r="C48" s="127" t="n">
        <v>1437.72000000000003</v>
      </c>
      <c r="D48" s="128"/>
      <c r="E48" s="127"/>
      <c r="F48" s="128"/>
      <c r="G48" s="127"/>
      <c r="H48" s="131"/>
      <c r="I48" s="127"/>
      <c r="J48" s="131"/>
      <c r="K48" s="127">
        <f>SUM(C48:I48)</f>
        <v>1437.72000000000003</v>
      </c>
      <c r="L48" s="128"/>
      <c r="M48" s="132" t="n">
        <v>1374</v>
      </c>
    </row>
    <row r="49" spans="1:13" ht="16.50" customHeight="1">
      <c r="A49" s="99" t="s">
        <v>125</v>
      </c>
      <c r="B49" s="19"/>
      <c r="C49" s="127" t="n">
        <v>1642.76999999999998</v>
      </c>
      <c r="D49" s="128"/>
      <c r="E49" s="127"/>
      <c r="F49" s="128"/>
      <c r="G49" s="127"/>
      <c r="H49" s="131"/>
      <c r="I49" s="127"/>
      <c r="J49" s="131"/>
      <c r="K49" s="127">
        <f>SUM(C49:I49)</f>
        <v>1642.76999999999998</v>
      </c>
      <c r="L49" s="128"/>
      <c r="M49" s="132" t="n">
        <v>4526</v>
      </c>
    </row>
    <row r="50" spans="1:13" ht="16.50" customHeight="1">
      <c r="A50" s="99" t="s">
        <v>126</v>
      </c>
      <c r="B50" s="19"/>
      <c r="C50" s="127" t="n">
        <v>965</v>
      </c>
      <c r="D50" s="128"/>
      <c r="E50" s="127"/>
      <c r="F50" s="128"/>
      <c r="G50" s="127"/>
      <c r="H50" s="131"/>
      <c r="I50" s="127"/>
      <c r="J50" s="131"/>
      <c r="K50" s="127">
        <f>SUM(C50:I50)</f>
        <v>965</v>
      </c>
      <c r="L50" s="128"/>
      <c r="M50" s="132" t="n">
        <v>903</v>
      </c>
    </row>
    <row r="51" spans="1:13" ht="16.50" customHeight="1">
      <c r="A51" s="99" t="s">
        <v>115</v>
      </c>
      <c r="B51" s="19"/>
      <c r="C51" s="133" t="n">
        <v>325.699999999999989</v>
      </c>
      <c r="D51" s="131"/>
      <c r="E51" s="133"/>
      <c r="F51" s="131"/>
      <c r="G51" s="133"/>
      <c r="H51" s="131"/>
      <c r="I51" s="133"/>
      <c r="J51" s="131"/>
      <c r="K51" s="127">
        <f>SUM(C51:I51)</f>
        <v>325.699999999999989</v>
      </c>
      <c r="L51" s="131"/>
      <c r="M51" s="132" t="n">
        <v>218</v>
      </c>
    </row>
    <row r="52" spans="1:13" ht="16.50" customHeight="1">
      <c r="A52" s="99"/>
      <c r="B52" s="19"/>
      <c r="C52" s="133"/>
      <c r="D52" s="131"/>
      <c r="E52" s="133"/>
      <c r="F52" s="131"/>
      <c r="G52" s="133"/>
      <c r="H52" s="131"/>
      <c r="I52" s="133"/>
      <c r="J52" s="131"/>
      <c r="K52" s="127">
        <f>SUM(C52:I52)</f>
        <v>0</v>
      </c>
      <c r="L52" s="131"/>
      <c r="M52" s="132"/>
    </row>
    <row r="53" spans="1:13" ht="16.50" customHeight="1">
      <c r="A53" s="99"/>
      <c r="B53" s="19"/>
      <c r="C53" s="133"/>
      <c r="D53" s="131"/>
      <c r="E53" s="133"/>
      <c r="F53" s="131"/>
      <c r="G53" s="133"/>
      <c r="H53" s="131"/>
      <c r="I53" s="133"/>
      <c r="J53" s="131"/>
      <c r="K53" s="127">
        <f>SUM(C53:I53)</f>
        <v>0</v>
      </c>
      <c r="L53" s="131"/>
      <c r="M53" s="132"/>
    </row>
    <row r="54" spans="1:13" ht="16.50" customHeight="1">
      <c r="A54" s="99" t="s">
        <v>127</v>
      </c>
      <c r="B54" s="19"/>
      <c r="C54" s="133" t="n">
        <v>146.879999999999995</v>
      </c>
      <c r="D54" s="131"/>
      <c r="E54" s="133"/>
      <c r="F54" s="131"/>
      <c r="G54" s="133"/>
      <c r="H54" s="131"/>
      <c r="I54" s="133"/>
      <c r="J54" s="131"/>
      <c r="K54" s="127">
        <f>SUM(C54:I54)</f>
        <v>146.879999999999995</v>
      </c>
      <c r="L54" s="131"/>
      <c r="M54" s="132" t="n">
        <v>319</v>
      </c>
    </row>
    <row r="55" spans="1:13" ht="16.50" customHeight="1">
      <c r="A55" s="99"/>
      <c r="B55" s="19"/>
      <c r="C55" s="133"/>
      <c r="D55" s="131"/>
      <c r="E55" s="133"/>
      <c r="F55" s="131"/>
      <c r="G55" s="133"/>
      <c r="H55" s="131"/>
      <c r="I55" s="133"/>
      <c r="J55" s="131"/>
      <c r="K55" s="127">
        <f>SUM(C55:I55)</f>
        <v>0</v>
      </c>
      <c r="L55" s="131"/>
      <c r="M55" s="132"/>
    </row>
    <row r="56" spans="1:13" ht="16.50" customHeight="1">
      <c r="A56" s="99" t="s">
        <v>119</v>
      </c>
      <c r="B56" s="19"/>
      <c r="C56" s="133"/>
      <c r="D56" s="131"/>
      <c r="E56" s="133"/>
      <c r="F56" s="131"/>
      <c r="G56" s="133"/>
      <c r="H56" s="131"/>
      <c r="I56" s="133"/>
      <c r="J56" s="131"/>
      <c r="K56" s="127">
        <f>SUM(C56:I56)</f>
        <v>0</v>
      </c>
      <c r="L56" s="131"/>
      <c r="M56" s="132" t="n">
        <v>81</v>
      </c>
    </row>
    <row r="57" spans="1:13" ht="16.50" customHeight="1">
      <c r="A57" s="100"/>
      <c r="B57" s="94"/>
      <c r="C57" s="129"/>
      <c r="D57" s="128"/>
      <c r="E57" s="127"/>
      <c r="F57" s="128"/>
      <c r="G57" s="127"/>
      <c r="H57" s="128"/>
      <c r="I57" s="127"/>
      <c r="J57" s="128"/>
      <c r="K57" s="127">
        <f>SUM(C57:I57)</f>
        <v>0</v>
      </c>
      <c r="L57" s="128"/>
      <c r="M57" s="132"/>
    </row>
    <row r="58" spans="1:13" ht="20.10" customHeight="1">
      <c r="A58" s="96" t="s">
        <v>70</v>
      </c>
      <c r="B58" s="96"/>
      <c r="C58" s="130">
        <f>SUM(C47:C57)</f>
        <v>5240.35000000000036</v>
      </c>
      <c r="D58" s="128"/>
      <c r="E58" s="130">
        <f>SUM(E47:E57)</f>
        <v>0</v>
      </c>
      <c r="F58" s="128"/>
      <c r="G58" s="130">
        <f>SUM(G47:G57)</f>
        <v>0</v>
      </c>
      <c r="H58" s="128"/>
      <c r="I58" s="130">
        <f>SUM(I47:I57)</f>
        <v>0</v>
      </c>
      <c r="J58" s="128"/>
      <c r="K58" s="130">
        <f>SUM(K47:K57)</f>
        <v>5240.35000000000036</v>
      </c>
      <c r="L58" s="128"/>
      <c r="M58" s="130">
        <f>SUM(M47:M57)</f>
        <v>8039</v>
      </c>
    </row>
    <row r="59" spans="1:13" ht="9" customHeight="1">
      <c r="A59" s="96"/>
      <c r="B59" s="96"/>
      <c r="C59" s="119"/>
      <c r="D59" s="101"/>
      <c r="E59" s="119"/>
      <c r="F59" s="101"/>
      <c r="G59" s="119"/>
      <c r="H59" s="101"/>
      <c r="I59" s="119"/>
      <c r="J59" s="101"/>
      <c r="K59" s="119"/>
      <c r="L59" s="104"/>
      <c r="M59" s="119"/>
    </row>
    <row r="60" spans="1:13" ht="11.25" customHeight="1">
      <c r="A60" s="71"/>
      <c r="B60" s="71"/>
      <c r="C60" s="59" t="str">
        <f>IF(C58-'R&amp;P Accounts'!B34=0,0,"reference error")</f>
        <v>reference error</v>
      </c>
      <c r="D60" s="39"/>
      <c r="E60" s="59">
        <f>IF(E58-'R&amp;P Accounts'!D34=0,0,"reference error")</f>
        <v>0</v>
      </c>
      <c r="F60" s="59"/>
      <c r="G60" s="59">
        <f>IF(G58-'R&amp;P Accounts'!F34=0,0,"reference error")</f>
        <v>0</v>
      </c>
      <c r="H60" s="59"/>
      <c r="I60" s="59">
        <f>IF(I58-'R&amp;P Accounts'!H34=0,0,"reference error")</f>
        <v>0</v>
      </c>
      <c r="J60" s="59"/>
      <c r="K60" s="59" t="str">
        <f>IF(K58-'R&amp;P Accounts'!J34=0,0,"reference error")</f>
        <v>reference error</v>
      </c>
      <c r="L60" s="59"/>
      <c r="M60" s="59" t="str">
        <f>IF(M58-'R&amp;P Accounts'!L34=0,0,"reference error")</f>
        <v>reference error</v>
      </c>
    </row>
    <row r="61" spans="1:13" ht="11.25" customHeight="1">
      <c r="A61" s="71"/>
      <c r="B61" s="71"/>
      <c r="C61" s="59"/>
      <c r="D61" s="39"/>
      <c r="E61" s="59"/>
      <c r="F61" s="59"/>
      <c r="G61" s="59"/>
      <c r="H61" s="59"/>
      <c r="I61" s="59"/>
      <c r="J61" s="59"/>
      <c r="K61" s="59"/>
      <c r="L61" s="59"/>
      <c r="M61" s="59"/>
    </row>
    <row r="62" spans="1:12" ht="20.10" customHeight="1">
      <c r="A62" s="71"/>
      <c r="B62" s="71"/>
      <c r="C62" s="39"/>
      <c r="D62" s="39"/>
      <c r="E62" s="39"/>
      <c r="F62" s="39"/>
      <c r="G62" s="39"/>
      <c r="H62" s="39"/>
      <c r="I62" s="39"/>
      <c r="J62" s="13"/>
      <c r="K62" s="85"/>
      <c r="L62" s="85"/>
    </row>
    <row r="63" spans="1:1" ht="20.10" customHeight="1"/>
    <row r="64" spans="1:1" ht="54" customHeight="1"/>
    <row r="65" spans="1:1" ht="54" customHeight="1"/>
    <row r="66" spans="1:1" ht="19.50" customHeight="1"/>
    <row r="67" spans="1:1" ht="17.25" customHeight="1"/>
    <row r="68" spans="1:1" ht="17.25" customHeight="1"/>
    <row r="69" spans="1:1" ht="18" customHeight="1"/>
    <row r="70" spans="1:1" ht="17.25" customHeight="1"/>
    <row r="71" spans="1:1" ht="16.50" customHeight="1"/>
    <row r="72" spans="1:1" ht="29.25" customHeight="1"/>
    <row r="73" spans="1:1" ht="18" customHeight="1"/>
    <row r="74" spans="1:1" ht="17.25" customHeight="1"/>
    <row r="75" spans="1:1" ht="19.50" customHeight="1"/>
    <row r="76" spans="1:1" ht="16.50" customHeight="1"/>
    <row r="77" spans="1:1" ht="29.25" customHeight="1"/>
    <row r="78" spans="1:1" ht="16.50" customHeight="1"/>
    <row r="79" spans="1:1" ht="17.25" customHeight="1"/>
    <row r="80" spans="1:1" ht="19.50" customHeight="1"/>
    <row r="81" spans="1:1" ht="5.25" customHeight="1"/>
    <row r="82" spans="1:1" ht="19.50" customHeight="1"/>
    <row r="83" spans="1:1" ht="19.50" customHeight="1"/>
    <row r="84" spans="1:1" ht="19.50" customHeight="1"/>
    <row r="85" spans="1:1" ht="19.50" customHeight="1"/>
    <row r="86" spans="1:1" ht="17.25" customHeight="1"/>
    <row r="87" spans="1:1" ht="16.50" customHeight="1"/>
    <row r="88" spans="1:1" ht="17.25" customHeight="1"/>
    <row r="89" spans="1:1" ht="17.25" customHeight="1"/>
    <row r="90" spans="1:1" ht="17.25" customHeight="1"/>
    <row r="91" spans="1:1" ht="17.25" customHeight="1"/>
    <row r="92" spans="1:1" ht="17.25" customHeight="1"/>
    <row r="93" spans="1:1" ht="17.25" customHeight="1"/>
    <row r="94" spans="1:1" ht="17.25" customHeight="1"/>
    <row r="95" spans="1:1" ht="17.25" customHeight="1"/>
    <row r="96" spans="1:1" ht="17.25" customHeight="1"/>
    <row r="100" spans="1:1" ht="17.25" customHeight="1"/>
    <row r="101" spans="1:1" ht="17.25" customHeight="1"/>
  </sheetData>
  <mergeCells count="10">
    <mergeCell ref="C1:K1"/>
    <mergeCell ref="M1:N1"/>
    <mergeCell ref="A4:L4"/>
    <mergeCell ref="A5:L5"/>
    <mergeCell ref="A18:M18"/>
    <mergeCell ref="L24:L25"/>
    <mergeCell ref="A29:L29"/>
    <mergeCell ref="L39:L40"/>
    <mergeCell ref="A44:M44"/>
    <mergeCell ref="L57:L58"/>
  </mergeCells>
  <printOptions>
    <extLst>
      <ext uri="smNativeData">
        <pm:pageFlags xmlns:pm="smNativeData" id="1768381752" printRowHead="0" printColHead="0" printHeadLine="1" printFootLine="1" autoHeightHeader="0" autoHeightFooter="0" fitToPageBoth="1"/>
      </ext>
    </extLst>
  </printOptions>
  <pageMargins left="0.750000" right="0.750000" top="1.000000" bottom="1.000000" header="0.500000" footer="0.500000"/>
  <pageSetup paperSize="9" scale="62" fitToWidth="0" fitToHeight="1"/>
  <headerFooter>
    <oddHeader>&amp;LAPPENDIX 2</oddHeader>
    <oddFooter>&amp;L&amp;F&amp;A&amp;RDecember 2007</oddFooter>
    <extLst>
      <ext uri="smNativeData">
        <pm:header xmlns:pm="smNativeData" id="1768381752" l="56" r="56" t="56" b="56" borderId="0" fillId="0" vertical="0"/>
        <pm:footer xmlns:pm="smNativeData" id="1768381752" l="56" r="56" t="56" b="56" borderId="0" fillId="0" vertical="2"/>
        <pm:paperBin xmlns:pm="smNativeData" id="1768381752" Id="0" type="0" value="0"/>
        <pm:paperBin xmlns:pm="smNativeData" id="1768381752" Id="1" type="0" value="0"/>
      </ext>
    </extLst>
  </headerFooter>
  <drawing r:id="rId1"/>
  <extLst>
    <ext uri="smNativeData">
      <pm:sheetPrefs xmlns:pm="smNativeData" day="17683817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N64"/>
  <sheetViews>
    <sheetView view="normal" zoomScale="80" workbookViewId="0">
      <selection activeCell="A56" sqref="A56:M64"/>
    </sheetView>
  </sheetViews>
  <sheetFormatPr defaultRowHeight="13.45"/>
  <cols>
    <col min="1" max="1" width="49.000000" customWidth="1"/>
    <col min="2" max="2" width="1.558559" customWidth="1"/>
    <col min="3" max="3" width="15.441441" customWidth="1"/>
    <col min="4" max="4" width="1.882883" customWidth="1"/>
    <col min="5" max="5" width="15.441441" customWidth="1"/>
    <col min="6" max="6" width="1.558559" customWidth="1"/>
    <col min="7" max="7" width="15.441441" customWidth="1"/>
    <col min="8" max="8" width="1.558559" customWidth="1"/>
    <col min="9" max="9" width="15.441441" customWidth="1"/>
    <col min="10" max="10" width="1.558559" customWidth="1"/>
    <col min="11" max="11" width="15.333333" customWidth="1"/>
    <col min="12" max="12" width="1.558559" customWidth="1"/>
    <col min="13" max="13" width="15.333333" customWidth="1"/>
  </cols>
  <sheetData>
    <row r="1" spans="1:14" ht="27.75" customHeight="1">
      <c r="A1" s="2"/>
      <c r="B1" s="2"/>
      <c r="C1" s="333" t="str">
        <f>'R&amp;P Accounts'!B2</f>
        <v>Falkland Tennis Club SCIO</v>
      </c>
      <c r="D1" s="333"/>
      <c r="E1" s="333"/>
      <c r="F1" s="333"/>
      <c r="G1" s="333"/>
      <c r="H1" s="333"/>
      <c r="I1" s="333"/>
      <c r="J1" s="333"/>
      <c r="K1" s="333"/>
      <c r="L1" s="2"/>
      <c r="M1" s="292" t="str">
        <f>'R&amp;P Accounts'!L2</f>
        <v>SC050989</v>
      </c>
      <c r="N1" s="292"/>
    </row>
    <row r="2" spans="1:12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 ht="26.25" customHeight="1">
      <c r="A3" s="43" t="s">
        <v>128</v>
      </c>
      <c r="B3" s="43"/>
      <c r="C3" s="44"/>
      <c r="D3" s="43"/>
      <c r="E3" s="43"/>
      <c r="F3" s="43"/>
      <c r="G3" s="43"/>
      <c r="H3" s="105"/>
      <c r="I3" s="105"/>
      <c r="J3" s="105"/>
      <c r="K3" s="105"/>
      <c r="L3" s="82"/>
      <c r="M3" s="184"/>
    </row>
    <row r="5" spans="1:13">
      <c r="A5" s="61" t="s">
        <v>129</v>
      </c>
      <c r="B5" s="61"/>
      <c r="C5" s="61"/>
      <c r="D5" s="61"/>
      <c r="E5" s="61"/>
      <c r="F5" s="39"/>
      <c r="G5" s="39"/>
      <c r="H5" s="39"/>
      <c r="I5" s="39"/>
      <c r="J5" s="13"/>
      <c r="K5" s="85"/>
      <c r="L5" s="85"/>
      <c r="M5" s="2"/>
    </row>
    <row r="6" spans="1:13" ht="54.75" customHeight="1">
      <c r="A6" s="71"/>
      <c r="B6" s="71"/>
      <c r="C6" s="116" t="s">
        <v>130</v>
      </c>
      <c r="D6" s="113"/>
      <c r="E6" s="116" t="s">
        <v>131</v>
      </c>
      <c r="F6" s="108"/>
      <c r="G6" s="116" t="s">
        <v>132</v>
      </c>
      <c r="H6" s="108"/>
      <c r="I6" s="116" t="s">
        <v>133</v>
      </c>
      <c r="J6" s="107"/>
      <c r="K6" s="2"/>
      <c r="L6" s="2"/>
      <c r="M6" s="2"/>
    </row>
    <row r="7" spans="1:13" ht="54" customHeight="1">
      <c r="A7" s="71"/>
      <c r="B7" s="71"/>
      <c r="C7" s="113"/>
      <c r="D7" s="113"/>
      <c r="E7" s="113"/>
      <c r="F7" s="108"/>
      <c r="G7" s="113"/>
      <c r="H7" s="108"/>
      <c r="I7" s="113"/>
      <c r="J7" s="107"/>
      <c r="K7" s="114" t="s">
        <v>134</v>
      </c>
      <c r="L7" s="85"/>
      <c r="M7" s="115" t="s">
        <v>135</v>
      </c>
    </row>
    <row r="8" spans="1:13" ht="16.50" customHeight="1">
      <c r="A8" s="109" t="s">
        <v>136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2"/>
    </row>
    <row r="9" spans="1:13" ht="17.25" customHeight="1">
      <c r="A9" s="86" t="s">
        <v>18</v>
      </c>
      <c r="B9" s="2"/>
      <c r="C9" s="156"/>
      <c r="D9" s="157"/>
      <c r="E9" s="156"/>
      <c r="F9" s="168"/>
      <c r="G9" s="156"/>
      <c r="H9" s="157"/>
      <c r="I9" s="156"/>
      <c r="J9" s="168"/>
      <c r="K9" s="156">
        <f>SUM(C9:I9)</f>
        <v>0</v>
      </c>
      <c r="L9" s="168"/>
      <c r="M9" s="156"/>
    </row>
    <row r="10" spans="1:13" ht="17.25" customHeight="1">
      <c r="A10" s="86" t="s">
        <v>19</v>
      </c>
      <c r="B10" s="70"/>
      <c r="C10" s="169"/>
      <c r="D10" s="170"/>
      <c r="E10" s="169"/>
      <c r="F10" s="170"/>
      <c r="G10" s="169"/>
      <c r="H10" s="168"/>
      <c r="I10" s="169"/>
      <c r="J10" s="168"/>
      <c r="K10" s="156">
        <f>SUM(C10:I10)</f>
        <v>0</v>
      </c>
      <c r="L10" s="170"/>
      <c r="M10" s="169"/>
    </row>
    <row r="11" spans="1:13" ht="17.25" customHeight="1">
      <c r="A11" s="86" t="s">
        <v>20</v>
      </c>
      <c r="B11" s="71"/>
      <c r="C11" s="169"/>
      <c r="D11" s="170"/>
      <c r="E11" s="169"/>
      <c r="F11" s="170"/>
      <c r="G11" s="169"/>
      <c r="H11" s="168"/>
      <c r="I11" s="169"/>
      <c r="J11" s="168"/>
      <c r="K11" s="156">
        <f>SUM(C11:I11)</f>
        <v>0</v>
      </c>
      <c r="L11" s="170"/>
      <c r="M11" s="169"/>
    </row>
    <row r="12" spans="1:13" ht="16.50" customHeight="1">
      <c r="A12" s="86" t="s">
        <v>21</v>
      </c>
      <c r="B12" s="71"/>
      <c r="C12" s="169"/>
      <c r="D12" s="170"/>
      <c r="E12" s="169"/>
      <c r="F12" s="170"/>
      <c r="G12" s="169"/>
      <c r="H12" s="168"/>
      <c r="I12" s="169"/>
      <c r="J12" s="168"/>
      <c r="K12" s="156">
        <f>SUM(C12:I12)</f>
        <v>0</v>
      </c>
      <c r="L12" s="170"/>
      <c r="M12" s="169"/>
    </row>
    <row r="13" spans="1:13" ht="17.25" customHeight="1">
      <c r="A13" s="86" t="s">
        <v>22</v>
      </c>
      <c r="B13" s="71"/>
      <c r="C13" s="169"/>
      <c r="D13" s="170"/>
      <c r="E13" s="169"/>
      <c r="F13" s="170"/>
      <c r="G13" s="169"/>
      <c r="H13" s="168"/>
      <c r="I13" s="169"/>
      <c r="J13" s="168"/>
      <c r="K13" s="156">
        <f>SUM(C13:I13)</f>
        <v>0</v>
      </c>
      <c r="L13" s="170"/>
      <c r="M13" s="169"/>
    </row>
    <row r="14" spans="1:13" ht="17.25" customHeight="1">
      <c r="A14" s="86" t="s">
        <v>23</v>
      </c>
      <c r="B14" s="71"/>
      <c r="C14" s="169"/>
      <c r="D14" s="170"/>
      <c r="E14" s="169"/>
      <c r="F14" s="170"/>
      <c r="G14" s="169"/>
      <c r="H14" s="168"/>
      <c r="I14" s="169"/>
      <c r="J14" s="168"/>
      <c r="K14" s="156">
        <f>SUM(C14:I14)</f>
        <v>0</v>
      </c>
      <c r="L14" s="170"/>
      <c r="M14" s="169"/>
    </row>
    <row r="15" spans="1:13" ht="16.50" customHeight="1">
      <c r="A15" s="86" t="s">
        <v>24</v>
      </c>
      <c r="B15" s="2"/>
      <c r="C15" s="171"/>
      <c r="D15" s="172"/>
      <c r="E15" s="171"/>
      <c r="F15" s="172"/>
      <c r="G15" s="171"/>
      <c r="H15" s="172"/>
      <c r="I15" s="171"/>
      <c r="J15" s="172"/>
      <c r="K15" s="156">
        <f>SUM(C15:I15)</f>
        <v>0</v>
      </c>
      <c r="L15" s="172"/>
      <c r="M15" s="171"/>
    </row>
    <row r="16" spans="1:13" ht="16.50" customHeight="1">
      <c r="A16" s="86" t="s">
        <v>25</v>
      </c>
      <c r="B16" s="2"/>
      <c r="C16" s="173"/>
      <c r="D16" s="172"/>
      <c r="E16" s="173"/>
      <c r="F16" s="172"/>
      <c r="G16" s="173"/>
      <c r="H16" s="172"/>
      <c r="I16" s="173"/>
      <c r="J16" s="172"/>
      <c r="K16" s="156">
        <f>SUM(C16:I16)</f>
        <v>0</v>
      </c>
      <c r="L16" s="172"/>
      <c r="M16" s="173"/>
    </row>
    <row r="17" spans="1:13">
      <c r="A17" s="110" t="s">
        <v>137</v>
      </c>
      <c r="B17" s="98"/>
      <c r="C17" s="174">
        <f>SUM(C9:C16)</f>
        <v>0</v>
      </c>
      <c r="D17" s="175"/>
      <c r="E17" s="174">
        <f>SUM(E9:E16)</f>
        <v>0</v>
      </c>
      <c r="F17" s="175"/>
      <c r="G17" s="174">
        <f>SUM(G9:G16)</f>
        <v>0</v>
      </c>
      <c r="H17" s="175"/>
      <c r="I17" s="174">
        <f>SUM(I9:I16)</f>
        <v>0</v>
      </c>
      <c r="J17" s="175"/>
      <c r="K17" s="174">
        <f>SUM(K9:K16)</f>
        <v>0</v>
      </c>
      <c r="L17" s="175"/>
      <c r="M17" s="174">
        <f>SUM(M9:M16)</f>
        <v>0</v>
      </c>
    </row>
    <row r="18" spans="1:13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221" t="str">
        <f>IF(K17='R&amp;P Accounts'!B21,0,"cross ref error")</f>
        <v>cross ref error</v>
      </c>
      <c r="L18" s="97"/>
      <c r="M18" s="2"/>
    </row>
    <row r="19" spans="1:13" ht="16.50" customHeight="1">
      <c r="A19" s="68" t="s">
        <v>138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6.50" customHeight="1">
      <c r="A20" s="86" t="s">
        <v>28</v>
      </c>
      <c r="B20" s="2"/>
      <c r="C20" s="125"/>
      <c r="D20" s="161"/>
      <c r="E20" s="125"/>
      <c r="F20" s="161"/>
      <c r="G20" s="125"/>
      <c r="H20" s="161"/>
      <c r="I20" s="125"/>
      <c r="J20" s="161"/>
      <c r="K20" s="226">
        <f>SUM(C20:I20)</f>
        <v>0</v>
      </c>
      <c r="L20" s="161"/>
      <c r="M20" s="125"/>
    </row>
    <row r="21" spans="1:13" ht="16.50" customHeight="1">
      <c r="A21" s="86" t="s">
        <v>29</v>
      </c>
      <c r="B21" s="2"/>
      <c r="C21" s="165"/>
      <c r="D21" s="161"/>
      <c r="E21" s="165"/>
      <c r="F21" s="161"/>
      <c r="G21" s="165"/>
      <c r="H21" s="161"/>
      <c r="I21" s="165"/>
      <c r="J21" s="161"/>
      <c r="K21" s="226">
        <f>SUM(C21:I21)</f>
        <v>0</v>
      </c>
      <c r="L21" s="161"/>
      <c r="M21" s="165"/>
    </row>
    <row r="22" spans="1:13">
      <c r="A22" s="110" t="s">
        <v>137</v>
      </c>
      <c r="B22" s="2"/>
      <c r="C22" s="166">
        <f>SUM(C20:C21)</f>
        <v>0</v>
      </c>
      <c r="D22" s="161"/>
      <c r="E22" s="167">
        <f>SUM(E20:E21)</f>
        <v>0</v>
      </c>
      <c r="F22" s="161"/>
      <c r="G22" s="167">
        <f>SUM(G20:G21)</f>
        <v>0</v>
      </c>
      <c r="H22" s="161"/>
      <c r="I22" s="167">
        <f>SUM(I20:I21)</f>
        <v>0</v>
      </c>
      <c r="J22" s="161"/>
      <c r="K22" s="167">
        <f>SUM(K20:K21)</f>
        <v>0</v>
      </c>
      <c r="L22" s="161"/>
      <c r="M22" s="167">
        <f>SUM(M20:M21)</f>
        <v>0</v>
      </c>
    </row>
    <row r="23" spans="1:13" ht="9" customHeight="1">
      <c r="A23" s="110"/>
      <c r="B23" s="2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</row>
    <row r="24" spans="1:13">
      <c r="A24" s="110" t="s">
        <v>139</v>
      </c>
      <c r="B24" s="2"/>
      <c r="C24" s="167">
        <f>C17+C22</f>
        <v>0</v>
      </c>
      <c r="D24" s="161"/>
      <c r="E24" s="167">
        <f>E17+E22</f>
        <v>0</v>
      </c>
      <c r="F24" s="161"/>
      <c r="G24" s="167">
        <f>G17+G22</f>
        <v>0</v>
      </c>
      <c r="H24" s="161"/>
      <c r="I24" s="167">
        <f>I17+I22</f>
        <v>0</v>
      </c>
      <c r="J24" s="161"/>
      <c r="K24" s="167">
        <f>K17+K22</f>
        <v>0</v>
      </c>
      <c r="L24" s="161"/>
      <c r="M24" s="167">
        <f>M17+M22</f>
        <v>0</v>
      </c>
    </row>
    <row r="25" spans="1:13">
      <c r="A25" s="2"/>
      <c r="B25" s="2"/>
      <c r="C25" s="2"/>
      <c r="D25" s="2"/>
      <c r="E25" s="2"/>
      <c r="F25" s="2"/>
      <c r="G25" s="2"/>
      <c r="H25" s="2"/>
      <c r="I25" s="2"/>
      <c r="J25" s="2"/>
      <c r="K25" s="222" t="str">
        <f>IF(K24='R&amp;P Accounts'!B28,0,"cross ref error")</f>
        <v>cross ref error</v>
      </c>
      <c r="L25" s="2"/>
      <c r="M25" s="2"/>
    </row>
    <row r="26" spans="1:1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>
      <c r="A27" s="28" t="s">
        <v>140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 ht="16.50" customHeight="1">
      <c r="A28" s="87" t="s">
        <v>33</v>
      </c>
      <c r="B28" s="2"/>
      <c r="C28" s="125"/>
      <c r="D28" s="161"/>
      <c r="E28" s="125"/>
      <c r="F28" s="161"/>
      <c r="G28" s="125"/>
      <c r="H28" s="161"/>
      <c r="I28" s="125"/>
      <c r="J28" s="161"/>
      <c r="K28" s="226">
        <f>SUM(C28:I28)</f>
        <v>0</v>
      </c>
      <c r="L28" s="161"/>
      <c r="M28" s="125"/>
    </row>
    <row r="29" spans="1:13" ht="16.50" customHeight="1">
      <c r="A29" s="87" t="s">
        <v>34</v>
      </c>
      <c r="B29" s="2"/>
      <c r="C29" s="125"/>
      <c r="D29" s="161"/>
      <c r="E29" s="125"/>
      <c r="F29" s="161"/>
      <c r="G29" s="125"/>
      <c r="H29" s="161"/>
      <c r="I29" s="125"/>
      <c r="J29" s="161"/>
      <c r="K29" s="226">
        <f>SUM(C29:I29)</f>
        <v>0</v>
      </c>
      <c r="L29" s="161"/>
      <c r="M29" s="125"/>
    </row>
    <row r="30" spans="1:13" ht="16.50" customHeight="1">
      <c r="A30" s="87" t="s">
        <v>35</v>
      </c>
      <c r="B30" s="2"/>
      <c r="C30" s="163"/>
      <c r="D30" s="161"/>
      <c r="E30" s="163"/>
      <c r="F30" s="161"/>
      <c r="G30" s="163"/>
      <c r="H30" s="161"/>
      <c r="I30" s="163"/>
      <c r="J30" s="161"/>
      <c r="K30" s="226">
        <f>SUM(C30:I30)</f>
        <v>0</v>
      </c>
      <c r="L30" s="161"/>
      <c r="M30" s="163"/>
    </row>
    <row r="31" spans="1:13" ht="16.50" customHeight="1">
      <c r="A31" s="87" t="s">
        <v>36</v>
      </c>
      <c r="B31" s="2"/>
      <c r="C31" s="163"/>
      <c r="D31" s="161"/>
      <c r="E31" s="163"/>
      <c r="F31" s="161"/>
      <c r="G31" s="163"/>
      <c r="H31" s="161"/>
      <c r="I31" s="163"/>
      <c r="J31" s="161"/>
      <c r="K31" s="226">
        <f>SUM(C31:I31)</f>
        <v>0</v>
      </c>
      <c r="L31" s="161"/>
      <c r="M31" s="163"/>
    </row>
    <row r="32" spans="1:13" ht="16.50" customHeight="1">
      <c r="A32" s="87" t="s">
        <v>37</v>
      </c>
      <c r="B32" s="2"/>
      <c r="C32" s="163"/>
      <c r="D32" s="161"/>
      <c r="E32" s="163"/>
      <c r="F32" s="161"/>
      <c r="G32" s="163"/>
      <c r="H32" s="161"/>
      <c r="I32" s="163"/>
      <c r="J32" s="161"/>
      <c r="K32" s="226">
        <f>SUM(C32:I32)</f>
        <v>0</v>
      </c>
      <c r="L32" s="161"/>
      <c r="M32" s="163"/>
    </row>
    <row r="33" spans="1:13" ht="16.50" customHeight="1">
      <c r="A33" s="87" t="s">
        <v>38</v>
      </c>
      <c r="B33" s="2"/>
      <c r="C33" s="163"/>
      <c r="D33" s="161"/>
      <c r="E33" s="163"/>
      <c r="F33" s="161"/>
      <c r="G33" s="163"/>
      <c r="H33" s="161"/>
      <c r="I33" s="163"/>
      <c r="J33" s="161"/>
      <c r="K33" s="226">
        <f>SUM(C33:I33)</f>
        <v>0</v>
      </c>
      <c r="L33" s="161"/>
      <c r="M33" s="163"/>
    </row>
    <row r="34" spans="1:13" ht="16.50" customHeight="1">
      <c r="A34" s="88" t="s">
        <v>39</v>
      </c>
      <c r="B34" s="2"/>
      <c r="C34" s="163"/>
      <c r="D34" s="161"/>
      <c r="E34" s="163"/>
      <c r="F34" s="161"/>
      <c r="G34" s="163"/>
      <c r="H34" s="161"/>
      <c r="I34" s="163"/>
      <c r="J34" s="161"/>
      <c r="K34" s="226">
        <f>SUM(C34:I34)</f>
        <v>0</v>
      </c>
      <c r="L34" s="161"/>
      <c r="M34" s="163"/>
    </row>
    <row r="35" spans="1:13" ht="17.25" customHeight="1">
      <c r="A35" s="88" t="s">
        <v>40</v>
      </c>
      <c r="B35" s="2"/>
      <c r="C35" s="163"/>
      <c r="D35" s="161"/>
      <c r="E35" s="163"/>
      <c r="F35" s="161"/>
      <c r="G35" s="163"/>
      <c r="H35" s="161"/>
      <c r="I35" s="163"/>
      <c r="J35" s="161"/>
      <c r="K35" s="226">
        <f>SUM(C35:I35)</f>
        <v>0</v>
      </c>
      <c r="L35" s="161"/>
      <c r="M35" s="163"/>
    </row>
    <row r="36" spans="1:13" ht="17.25" customHeight="1">
      <c r="A36" s="88" t="s">
        <v>41</v>
      </c>
      <c r="B36" s="2"/>
      <c r="C36" s="163"/>
      <c r="D36" s="161"/>
      <c r="E36" s="163"/>
      <c r="F36" s="161"/>
      <c r="G36" s="163"/>
      <c r="H36" s="161"/>
      <c r="I36" s="163"/>
      <c r="J36" s="161"/>
      <c r="K36" s="226">
        <f>SUM(C36:I36)</f>
        <v>0</v>
      </c>
      <c r="L36" s="161"/>
      <c r="M36" s="163"/>
    </row>
    <row r="37" spans="1:13">
      <c r="A37" s="87"/>
      <c r="B37" s="2"/>
      <c r="C37" s="163"/>
      <c r="D37" s="161"/>
      <c r="E37" s="163"/>
      <c r="F37" s="161"/>
      <c r="G37" s="163"/>
      <c r="H37" s="161"/>
      <c r="I37" s="163"/>
      <c r="J37" s="161"/>
      <c r="K37" s="226">
        <f>SUM(C37:I37)</f>
        <v>0</v>
      </c>
      <c r="L37" s="161"/>
      <c r="M37" s="163"/>
    </row>
    <row r="38" spans="1:13">
      <c r="A38" s="111"/>
      <c r="B38" s="2"/>
      <c r="C38" s="163"/>
      <c r="D38" s="161"/>
      <c r="E38" s="163"/>
      <c r="F38" s="161"/>
      <c r="G38" s="163"/>
      <c r="H38" s="161"/>
      <c r="I38" s="163"/>
      <c r="J38" s="161"/>
      <c r="K38" s="226">
        <f>SUM(C38:I38)</f>
        <v>0</v>
      </c>
      <c r="L38" s="161"/>
      <c r="M38" s="163"/>
    </row>
    <row r="39" spans="1:13" ht="16.50" customHeight="1">
      <c r="A39" s="14" t="s">
        <v>137</v>
      </c>
      <c r="B39" s="2"/>
      <c r="C39" s="164">
        <f>SUM(C28:C38)</f>
        <v>0</v>
      </c>
      <c r="D39" s="161"/>
      <c r="E39" s="160">
        <f>SUM(E28:E38)</f>
        <v>0</v>
      </c>
      <c r="F39" s="161"/>
      <c r="G39" s="160">
        <f>SUM(G28:G38)</f>
        <v>0</v>
      </c>
      <c r="H39" s="161"/>
      <c r="I39" s="160">
        <f>SUM(I28:I38)</f>
        <v>0</v>
      </c>
      <c r="J39" s="161"/>
      <c r="K39" s="160">
        <f>SUM(K28:K38)</f>
        <v>0</v>
      </c>
      <c r="L39" s="161"/>
      <c r="M39" s="160">
        <f>SUM(M28:M38)</f>
        <v>0</v>
      </c>
    </row>
    <row r="40" spans="1:13">
      <c r="A40" s="2"/>
      <c r="B40" s="2"/>
      <c r="C40" s="31"/>
      <c r="D40" s="2"/>
      <c r="E40" s="2"/>
      <c r="F40" s="2"/>
      <c r="G40" s="2"/>
      <c r="H40" s="2"/>
      <c r="I40" s="2"/>
      <c r="J40" s="2"/>
      <c r="K40" s="222" t="str">
        <f>IF(K39='R&amp;P Accounts'!B42,0,"cross ref error")</f>
        <v>cross ref error</v>
      </c>
      <c r="L40" s="2"/>
      <c r="M40" s="2"/>
    </row>
    <row r="41" spans="1:13" ht="30" customHeight="1">
      <c r="A41" s="68" t="s">
        <v>141</v>
      </c>
      <c r="B41" s="2"/>
      <c r="C41" s="31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 ht="17.25" customHeight="1">
      <c r="A42" s="87" t="s">
        <v>45</v>
      </c>
      <c r="B42" s="2"/>
      <c r="C42" s="163"/>
      <c r="D42" s="161"/>
      <c r="E42" s="163"/>
      <c r="F42" s="161"/>
      <c r="G42" s="163"/>
      <c r="H42" s="161"/>
      <c r="I42" s="163"/>
      <c r="J42" s="161"/>
      <c r="K42" s="226">
        <f>SUM(C42:I42)</f>
        <v>0</v>
      </c>
      <c r="L42" s="161"/>
      <c r="M42" s="163"/>
    </row>
    <row r="43" spans="1:13" ht="16.50" customHeight="1">
      <c r="A43" s="87" t="s">
        <v>46</v>
      </c>
      <c r="B43" s="2"/>
      <c r="C43" s="163"/>
      <c r="D43" s="161"/>
      <c r="E43" s="163"/>
      <c r="F43" s="161"/>
      <c r="G43" s="163"/>
      <c r="H43" s="161"/>
      <c r="I43" s="163"/>
      <c r="J43" s="161"/>
      <c r="K43" s="226">
        <f>SUM(C43:I43)</f>
        <v>0</v>
      </c>
      <c r="L43" s="161"/>
      <c r="M43" s="163"/>
    </row>
    <row r="44" spans="1:13" ht="16.50" customHeight="1">
      <c r="A44" s="14" t="s">
        <v>142</v>
      </c>
      <c r="B44" s="2"/>
      <c r="C44" s="164">
        <f>C42+C43</f>
        <v>0</v>
      </c>
      <c r="D44" s="161"/>
      <c r="E44" s="160">
        <f>E42+E43</f>
        <v>0</v>
      </c>
      <c r="F44" s="161"/>
      <c r="G44" s="160">
        <f>G42+G43</f>
        <v>0</v>
      </c>
      <c r="H44" s="161"/>
      <c r="I44" s="160">
        <f>I42+I43</f>
        <v>0</v>
      </c>
      <c r="J44" s="161"/>
      <c r="K44" s="160">
        <f>K42+K43</f>
        <v>0</v>
      </c>
      <c r="L44" s="161"/>
      <c r="M44" s="160">
        <f>M42+M43</f>
        <v>0</v>
      </c>
    </row>
    <row r="45" spans="1:13" ht="17.25" customHeight="1">
      <c r="A45" s="2"/>
      <c r="B45" s="2"/>
      <c r="C45" s="135"/>
      <c r="D45" s="134"/>
      <c r="E45" s="134"/>
      <c r="F45" s="134"/>
      <c r="G45" s="134"/>
      <c r="H45" s="134"/>
      <c r="I45" s="134"/>
      <c r="J45" s="134"/>
      <c r="K45" s="222">
        <f>IF(K44='R&amp;P Accounts'!B47,0,"cross ref error")</f>
        <v>0</v>
      </c>
      <c r="L45" s="134"/>
      <c r="M45" s="134"/>
    </row>
    <row r="46" spans="1:14" ht="16.50" customHeight="1">
      <c r="A46" s="112" t="s">
        <v>48</v>
      </c>
      <c r="B46" s="2"/>
      <c r="C46" s="160">
        <f>C44+C39</f>
        <v>0</v>
      </c>
      <c r="D46" s="161"/>
      <c r="E46" s="160">
        <f>E44+E39</f>
        <v>0</v>
      </c>
      <c r="F46" s="161"/>
      <c r="G46" s="160">
        <f>G44+G39</f>
        <v>0</v>
      </c>
      <c r="H46" s="161"/>
      <c r="I46" s="160">
        <f>I44+I39</f>
        <v>0</v>
      </c>
      <c r="J46" s="161"/>
      <c r="K46" s="160">
        <f>K44+K39</f>
        <v>0</v>
      </c>
      <c r="L46" s="161"/>
      <c r="M46" s="160">
        <f>M44+M39</f>
        <v>0</v>
      </c>
      <c r="N46" s="162"/>
    </row>
    <row r="47" spans="1:13" ht="17.25" customHeight="1">
      <c r="A47" s="2"/>
      <c r="B47" s="2"/>
      <c r="C47" s="135"/>
      <c r="D47" s="134"/>
      <c r="E47" s="134"/>
      <c r="F47" s="134"/>
      <c r="G47" s="134"/>
      <c r="H47" s="134"/>
      <c r="I47" s="134"/>
      <c r="J47" s="134"/>
      <c r="K47" s="222" t="str">
        <f>IF(K46='R&amp;P Accounts'!B49,0,"cross ref error")</f>
        <v>cross ref error</v>
      </c>
      <c r="L47" s="134"/>
      <c r="M47" s="134"/>
    </row>
    <row r="48" spans="1:13" ht="18.75" customHeight="1">
      <c r="A48" s="41" t="s">
        <v>49</v>
      </c>
      <c r="B48" s="2"/>
      <c r="C48" s="158">
        <f>C24-C46</f>
        <v>0</v>
      </c>
      <c r="D48" s="159"/>
      <c r="E48" s="158">
        <f>E24-E46</f>
        <v>0</v>
      </c>
      <c r="F48" s="159"/>
      <c r="G48" s="158">
        <f>G24-G46</f>
        <v>0</v>
      </c>
      <c r="H48" s="159"/>
      <c r="I48" s="158">
        <f>I24-I46</f>
        <v>0</v>
      </c>
      <c r="J48" s="159"/>
      <c r="K48" s="158">
        <f>K24-K46</f>
        <v>0</v>
      </c>
      <c r="L48" s="159"/>
      <c r="M48" s="158">
        <f>M24-M46</f>
        <v>0</v>
      </c>
    </row>
    <row r="49" spans="1:13" ht="14.25" customHeight="1">
      <c r="A49" s="41"/>
      <c r="B49" s="2"/>
      <c r="C49" s="224"/>
      <c r="D49" s="159"/>
      <c r="E49" s="224"/>
      <c r="F49" s="159"/>
      <c r="G49" s="224"/>
      <c r="H49" s="159"/>
      <c r="I49" s="224"/>
      <c r="J49" s="159"/>
      <c r="K49" s="224"/>
      <c r="L49" s="159"/>
      <c r="M49" s="224"/>
    </row>
    <row r="50" spans="1:13" ht="18.75" customHeight="1">
      <c r="A50" s="98" t="s">
        <v>143</v>
      </c>
      <c r="B50" s="2"/>
      <c r="C50" s="158"/>
      <c r="D50" s="159"/>
      <c r="E50" s="225"/>
      <c r="F50" s="159"/>
      <c r="G50" s="225"/>
      <c r="H50" s="159"/>
      <c r="I50" s="225"/>
      <c r="J50" s="159"/>
      <c r="K50" s="225">
        <f>SUM(C50:I50)</f>
        <v>0</v>
      </c>
      <c r="L50" s="159"/>
      <c r="M50" s="225"/>
    </row>
    <row r="51" spans="1:13" ht="14.25" customHeight="1">
      <c r="A51" s="98"/>
      <c r="B51" s="2"/>
      <c r="C51" s="144"/>
      <c r="D51" s="159"/>
      <c r="E51" s="159"/>
      <c r="F51" s="159"/>
      <c r="G51" s="159"/>
      <c r="H51" s="159"/>
      <c r="I51" s="159"/>
      <c r="J51" s="159"/>
      <c r="K51" s="159"/>
      <c r="L51" s="159"/>
      <c r="M51" s="159"/>
    </row>
    <row r="52" spans="1:13" ht="18.75" customHeight="1">
      <c r="A52" s="14" t="s">
        <v>51</v>
      </c>
      <c r="B52" s="2"/>
      <c r="C52" s="158">
        <f>C48+C50</f>
        <v>0</v>
      </c>
      <c r="D52" s="159"/>
      <c r="E52" s="158">
        <f>E48+E50</f>
        <v>0</v>
      </c>
      <c r="F52" s="159"/>
      <c r="G52" s="158">
        <f>G48+G50</f>
        <v>0</v>
      </c>
      <c r="H52" s="159"/>
      <c r="I52" s="158">
        <f>I48+I50</f>
        <v>0</v>
      </c>
      <c r="J52" s="159"/>
      <c r="K52" s="158">
        <f>K48+K50</f>
        <v>0</v>
      </c>
      <c r="L52" s="159"/>
      <c r="M52" s="158">
        <f>M48+M50</f>
        <v>0</v>
      </c>
    </row>
    <row r="53" spans="1:13">
      <c r="A53" s="2"/>
      <c r="B53" s="2"/>
      <c r="C53" s="31"/>
      <c r="D53" s="2"/>
      <c r="E53" s="2"/>
      <c r="F53" s="2"/>
      <c r="G53" s="2"/>
      <c r="H53" s="2"/>
      <c r="I53" s="2"/>
      <c r="J53" s="2"/>
      <c r="K53" s="222" t="str">
        <f>IF(K52='R&amp;P Accounts'!B55,0,"cross ref error")</f>
        <v>cross ref error</v>
      </c>
      <c r="L53" s="2"/>
      <c r="M53" s="2"/>
    </row>
    <row r="55" spans="1:1">
      <c r="A55" s="183" t="s">
        <v>144</v>
      </c>
    </row>
    <row r="56" spans="1:13">
      <c r="A56" s="324"/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6"/>
    </row>
    <row r="57" spans="1:13">
      <c r="A57" s="327"/>
      <c r="B57" s="328"/>
      <c r="C57" s="328"/>
      <c r="D57" s="328"/>
      <c r="E57" s="328"/>
      <c r="F57" s="328"/>
      <c r="G57" s="328"/>
      <c r="H57" s="328"/>
      <c r="I57" s="328"/>
      <c r="J57" s="328"/>
      <c r="K57" s="328"/>
      <c r="L57" s="328"/>
      <c r="M57" s="329"/>
    </row>
    <row r="58" spans="1:13">
      <c r="A58" s="327"/>
      <c r="B58" s="328"/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9"/>
    </row>
    <row r="59" spans="1:13">
      <c r="A59" s="327"/>
      <c r="B59" s="328"/>
      <c r="C59" s="328"/>
      <c r="D59" s="328"/>
      <c r="E59" s="328"/>
      <c r="F59" s="328"/>
      <c r="G59" s="328"/>
      <c r="H59" s="328"/>
      <c r="I59" s="328"/>
      <c r="J59" s="328"/>
      <c r="K59" s="328"/>
      <c r="L59" s="328"/>
      <c r="M59" s="329"/>
    </row>
    <row r="60" spans="1:13">
      <c r="A60" s="327"/>
      <c r="B60" s="328"/>
      <c r="C60" s="328"/>
      <c r="D60" s="328"/>
      <c r="E60" s="328"/>
      <c r="F60" s="328"/>
      <c r="G60" s="328"/>
      <c r="H60" s="328"/>
      <c r="I60" s="328"/>
      <c r="J60" s="328"/>
      <c r="K60" s="328"/>
      <c r="L60" s="328"/>
      <c r="M60" s="329"/>
    </row>
    <row r="61" spans="1:13">
      <c r="A61" s="327"/>
      <c r="B61" s="328"/>
      <c r="C61" s="328"/>
      <c r="D61" s="328"/>
      <c r="E61" s="328"/>
      <c r="F61" s="328"/>
      <c r="G61" s="328"/>
      <c r="H61" s="328"/>
      <c r="I61" s="328"/>
      <c r="J61" s="328"/>
      <c r="K61" s="328"/>
      <c r="L61" s="328"/>
      <c r="M61" s="329"/>
    </row>
    <row r="62" spans="1:13">
      <c r="A62" s="327"/>
      <c r="B62" s="328"/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9"/>
    </row>
    <row r="63" spans="1:13">
      <c r="A63" s="327"/>
      <c r="B63" s="328"/>
      <c r="C63" s="328"/>
      <c r="D63" s="328"/>
      <c r="E63" s="328"/>
      <c r="F63" s="328"/>
      <c r="G63" s="328"/>
      <c r="H63" s="328"/>
      <c r="I63" s="328"/>
      <c r="J63" s="328"/>
      <c r="K63" s="328"/>
      <c r="L63" s="328"/>
      <c r="M63" s="329"/>
    </row>
    <row r="64" spans="1:13">
      <c r="A64" s="330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2"/>
    </row>
  </sheetData>
  <mergeCells count="6">
    <mergeCell ref="C1:K1"/>
    <mergeCell ref="M1:N1"/>
    <mergeCell ref="A2:L2"/>
    <mergeCell ref="H3:K3"/>
    <mergeCell ref="A5:E5"/>
    <mergeCell ref="A56:M64"/>
  </mergeCells>
  <printOptions>
    <extLst>
      <ext uri="smNativeData">
        <pm:pageFlags xmlns:pm="smNativeData" id="1768381752" printRowHead="0" printColHead="0" printHeadLine="1" printFootLine="1" autoHeightHeader="0" autoHeightFooter="0" fitToPageBoth="1"/>
      </ext>
    </extLst>
  </printOptions>
  <pageMargins left="0.750000" right="0.750000" top="1.000000" bottom="1.000000" header="0.500000" footer="0.500000"/>
  <pageSetup paperSize="9" scale="62" fitToWidth="0" fitToHeight="1"/>
  <headerFooter>
    <oddHeader>&amp;LAPPENDIX 2</oddHeader>
    <oddFooter>&amp;L&amp;F&amp;A&amp;RDecember  2007</oddFooter>
    <extLst>
      <ext uri="smNativeData">
        <pm:header xmlns:pm="smNativeData" id="1768381752" l="56" r="56" t="56" b="56" borderId="0" fillId="0" vertical="0"/>
        <pm:footer xmlns:pm="smNativeData" id="1768381752" l="56" r="56" t="56" b="56" borderId="0" fillId="0" vertical="2"/>
        <pm:paperBin xmlns:pm="smNativeData" id="1768381752" Id="0" type="0" value="0"/>
        <pm:paperBin xmlns:pm="smNativeData" id="1768381752" Id="1" type="0" value="0"/>
      </ext>
    </extLst>
  </headerFooter>
  <extLst>
    <ext uri="smNativeData">
      <pm:sheetPrefs xmlns:pm="smNativeData" day="17683817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N64"/>
  <sheetViews>
    <sheetView view="normal" topLeftCell="A18" zoomScale="80" workbookViewId="0">
      <selection activeCell="A7" sqref="A7"/>
    </sheetView>
  </sheetViews>
  <sheetFormatPr defaultRowHeight="13.45"/>
  <cols>
    <col min="1" max="1" width="49.000000" customWidth="1" style="2"/>
    <col min="2" max="2" width="1.558559" customWidth="1" style="2"/>
    <col min="3" max="3" width="15.441441" customWidth="1" style="31"/>
    <col min="4" max="4" width="1.666667" customWidth="1" style="2"/>
    <col min="5" max="5" width="15.441441" customWidth="1" style="2"/>
    <col min="6" max="6" width="1.558559" customWidth="1" style="2"/>
    <col min="7" max="7" width="15.441441" customWidth="1" style="2"/>
    <col min="8" max="8" width="1.441441" customWidth="1" style="2"/>
    <col min="9" max="9" width="15.441441" customWidth="1" style="2"/>
    <col min="10" max="10" width="1.558559" customWidth="1" style="2"/>
    <col min="11" max="11" width="14.666667" customWidth="1" style="2"/>
    <col min="12" max="12" width="1.666667" customWidth="1" style="2"/>
    <col min="13" max="13" width="14.666667" customWidth="1" style="2"/>
    <col min="14" max="16384" width="9.108108" style="2"/>
  </cols>
  <sheetData>
    <row r="1" spans="3:14" ht="27.75" customHeight="1">
      <c r="C1" s="277" t="str">
        <f>'R&amp;P Accounts'!B2</f>
        <v>Falkland Tennis Club SCIO</v>
      </c>
      <c r="D1" s="277"/>
      <c r="E1" s="277"/>
      <c r="F1" s="277"/>
      <c r="G1" s="277"/>
      <c r="H1" s="277"/>
      <c r="I1" s="277"/>
      <c r="J1" s="277"/>
      <c r="K1" s="277"/>
      <c r="M1" s="292" t="str">
        <f>'R&amp;P Accounts'!L2</f>
        <v>SC050989</v>
      </c>
      <c r="N1" s="292"/>
    </row>
    <row r="2" spans="1:12" ht="10.50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</row>
    <row r="3" spans="1:13" s="47" customFormat="1" ht="26.25" customHeight="1">
      <c r="A3" s="43" t="s">
        <v>145</v>
      </c>
      <c r="B3" s="43"/>
      <c r="C3" s="44"/>
      <c r="D3" s="43"/>
      <c r="E3" s="43"/>
      <c r="F3" s="43"/>
      <c r="G3" s="43"/>
      <c r="H3" s="105"/>
      <c r="I3" s="105"/>
      <c r="J3" s="105"/>
      <c r="K3" s="105"/>
      <c r="L3" s="82"/>
      <c r="M3" s="46"/>
    </row>
    <row r="4" spans="1:12" ht="15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</row>
    <row r="5" spans="1:12" ht="20.10" customHeight="1">
      <c r="A5" s="61" t="s">
        <v>146</v>
      </c>
      <c r="B5" s="61"/>
      <c r="C5" s="61"/>
      <c r="D5" s="61"/>
      <c r="E5" s="61"/>
      <c r="F5" s="39"/>
      <c r="G5" s="39"/>
      <c r="H5" s="39"/>
      <c r="I5" s="39"/>
      <c r="J5" s="13"/>
      <c r="K5" s="85"/>
      <c r="L5" s="85"/>
    </row>
    <row r="6" spans="1:10" ht="54" customHeight="1">
      <c r="A6" s="71"/>
      <c r="B6" s="71"/>
      <c r="C6" s="116" t="s">
        <v>147</v>
      </c>
      <c r="D6" s="116"/>
      <c r="E6" s="116" t="s">
        <v>148</v>
      </c>
      <c r="F6" s="117"/>
      <c r="G6" s="116" t="s">
        <v>149</v>
      </c>
      <c r="H6" s="117"/>
      <c r="I6" s="116" t="s">
        <v>150</v>
      </c>
      <c r="J6" s="107"/>
    </row>
    <row r="7" spans="1:13" ht="54" customHeight="1">
      <c r="A7" s="71"/>
      <c r="B7" s="71"/>
      <c r="C7" s="113"/>
      <c r="D7" s="113"/>
      <c r="E7" s="113"/>
      <c r="F7" s="108"/>
      <c r="G7" s="113"/>
      <c r="H7" s="108"/>
      <c r="I7" s="113"/>
      <c r="J7" s="107"/>
      <c r="K7" s="114" t="s">
        <v>151</v>
      </c>
      <c r="L7" s="85"/>
      <c r="M7" s="115" t="s">
        <v>152</v>
      </c>
    </row>
    <row r="8" spans="1:12" ht="19.50" customHeight="1">
      <c r="A8" s="109" t="s">
        <v>136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</row>
    <row r="9" spans="1:13" ht="17.25" customHeight="1">
      <c r="A9" s="86" t="s">
        <v>18</v>
      </c>
      <c r="C9" s="226"/>
      <c r="D9" s="230"/>
      <c r="E9" s="226"/>
      <c r="F9" s="124"/>
      <c r="G9" s="226"/>
      <c r="H9" s="230"/>
      <c r="I9" s="226"/>
      <c r="J9" s="124"/>
      <c r="K9" s="226">
        <f>SUM(C9:I9)</f>
        <v>0</v>
      </c>
      <c r="L9" s="176"/>
      <c r="M9" s="226"/>
    </row>
    <row r="10" spans="1:13" ht="17.25" customHeight="1">
      <c r="A10" s="86" t="s">
        <v>19</v>
      </c>
      <c r="B10" s="70"/>
      <c r="C10" s="120"/>
      <c r="D10" s="121"/>
      <c r="E10" s="120"/>
      <c r="F10" s="121"/>
      <c r="G10" s="120"/>
      <c r="H10" s="124"/>
      <c r="I10" s="120"/>
      <c r="J10" s="124"/>
      <c r="K10" s="226">
        <f>SUM(C10:I10)</f>
        <v>0</v>
      </c>
      <c r="L10" s="121"/>
      <c r="M10" s="177"/>
    </row>
    <row r="11" spans="1:13" ht="18" customHeight="1">
      <c r="A11" s="86" t="s">
        <v>20</v>
      </c>
      <c r="B11" s="71"/>
      <c r="C11" s="120"/>
      <c r="D11" s="121"/>
      <c r="E11" s="120"/>
      <c r="F11" s="121"/>
      <c r="G11" s="120"/>
      <c r="H11" s="124"/>
      <c r="I11" s="120"/>
      <c r="J11" s="124"/>
      <c r="K11" s="226">
        <f>SUM(C11:I11)</f>
        <v>0</v>
      </c>
      <c r="L11" s="121"/>
      <c r="M11" s="177"/>
    </row>
    <row r="12" spans="1:13" ht="16.50" customHeight="1">
      <c r="A12" s="86" t="s">
        <v>21</v>
      </c>
      <c r="B12" s="71"/>
      <c r="C12" s="120"/>
      <c r="D12" s="121"/>
      <c r="E12" s="120"/>
      <c r="F12" s="121"/>
      <c r="G12" s="120"/>
      <c r="H12" s="124"/>
      <c r="I12" s="120"/>
      <c r="J12" s="124"/>
      <c r="K12" s="226">
        <f>SUM(C12:I12)</f>
        <v>0</v>
      </c>
      <c r="L12" s="121"/>
      <c r="M12" s="177"/>
    </row>
    <row r="13" spans="1:13" ht="18" customHeight="1">
      <c r="A13" s="86" t="s">
        <v>22</v>
      </c>
      <c r="B13" s="71"/>
      <c r="C13" s="120"/>
      <c r="D13" s="121"/>
      <c r="E13" s="120"/>
      <c r="F13" s="121"/>
      <c r="G13" s="120"/>
      <c r="H13" s="124"/>
      <c r="I13" s="120"/>
      <c r="J13" s="124"/>
      <c r="K13" s="226">
        <f>SUM(C13:I13)</f>
        <v>0</v>
      </c>
      <c r="L13" s="121"/>
      <c r="M13" s="177"/>
    </row>
    <row r="14" spans="1:13" ht="29.25" customHeight="1">
      <c r="A14" s="86" t="s">
        <v>23</v>
      </c>
      <c r="B14" s="71"/>
      <c r="C14" s="120"/>
      <c r="D14" s="121"/>
      <c r="E14" s="120"/>
      <c r="F14" s="121"/>
      <c r="G14" s="120"/>
      <c r="H14" s="124"/>
      <c r="I14" s="120"/>
      <c r="J14" s="124"/>
      <c r="K14" s="226">
        <f>SUM(C14:I14)</f>
        <v>0</v>
      </c>
      <c r="L14" s="121"/>
      <c r="M14" s="177"/>
    </row>
    <row r="15" spans="1:13" ht="17.25" customHeight="1">
      <c r="A15" s="86" t="s">
        <v>24</v>
      </c>
      <c r="C15" s="125"/>
      <c r="D15" s="161"/>
      <c r="E15" s="125"/>
      <c r="F15" s="161"/>
      <c r="G15" s="125"/>
      <c r="H15" s="161"/>
      <c r="I15" s="125"/>
      <c r="J15" s="161"/>
      <c r="K15" s="226">
        <f>SUM(C15:I15)</f>
        <v>0</v>
      </c>
      <c r="L15" s="179"/>
      <c r="M15" s="178"/>
    </row>
    <row r="16" spans="1:13" ht="17.25" customHeight="1">
      <c r="A16" s="86" t="s">
        <v>25</v>
      </c>
      <c r="C16" s="227"/>
      <c r="D16" s="161"/>
      <c r="E16" s="227"/>
      <c r="F16" s="161"/>
      <c r="G16" s="227"/>
      <c r="H16" s="161"/>
      <c r="I16" s="227"/>
      <c r="J16" s="161"/>
      <c r="K16" s="226">
        <f>SUM(C16:I16)</f>
        <v>0</v>
      </c>
      <c r="L16" s="179"/>
      <c r="M16" s="180"/>
    </row>
    <row r="17" spans="1:13" ht="18" customHeight="1">
      <c r="A17" s="110" t="s">
        <v>137</v>
      </c>
      <c r="B17" s="98"/>
      <c r="C17" s="228">
        <f>SUM(C9:C16)</f>
        <v>0</v>
      </c>
      <c r="D17" s="229"/>
      <c r="E17" s="228">
        <f>SUM(E9:E16)</f>
        <v>0</v>
      </c>
      <c r="F17" s="229"/>
      <c r="G17" s="228">
        <f>SUM(G9:G16)</f>
        <v>0</v>
      </c>
      <c r="H17" s="229"/>
      <c r="I17" s="228">
        <f>SUM(I9:I16)</f>
        <v>0</v>
      </c>
      <c r="J17" s="229"/>
      <c r="K17" s="228">
        <f>SUM(K9:K16)</f>
        <v>0</v>
      </c>
      <c r="L17" s="229"/>
      <c r="M17" s="228">
        <f>SUM(M9:M16)</f>
        <v>0</v>
      </c>
    </row>
    <row r="18" spans="1:12" ht="15.75" customHeight="1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223">
        <f>IF(K17='R&amp;P Accounts'!D21,0,"cross ref error")</f>
        <v>0</v>
      </c>
      <c r="L18" s="97"/>
    </row>
    <row r="19" spans="1:3" ht="29.25" customHeight="1">
      <c r="A19" s="68" t="s">
        <v>138</v>
      </c>
      <c r="C19" s="2"/>
    </row>
    <row r="20" spans="1:13" ht="16.50" customHeight="1">
      <c r="A20" s="86" t="s">
        <v>28</v>
      </c>
      <c r="C20" s="125"/>
      <c r="D20" s="161"/>
      <c r="E20" s="125"/>
      <c r="F20" s="161"/>
      <c r="G20" s="125"/>
      <c r="H20" s="161"/>
      <c r="I20" s="125"/>
      <c r="J20" s="161"/>
      <c r="K20" s="226">
        <f>SUM(C20:I20)</f>
        <v>0</v>
      </c>
      <c r="L20" s="161"/>
      <c r="M20" s="125"/>
    </row>
    <row r="21" spans="1:13" ht="17.25" customHeight="1">
      <c r="A21" s="86" t="s">
        <v>29</v>
      </c>
      <c r="C21" s="165"/>
      <c r="D21" s="161"/>
      <c r="E21" s="165"/>
      <c r="F21" s="161"/>
      <c r="G21" s="165"/>
      <c r="H21" s="161"/>
      <c r="I21" s="165"/>
      <c r="J21" s="161"/>
      <c r="K21" s="226">
        <f>SUM(C21:I21)</f>
        <v>0</v>
      </c>
      <c r="L21" s="161"/>
      <c r="M21" s="165"/>
    </row>
    <row r="22" spans="1:13" ht="18" customHeight="1">
      <c r="A22" s="110" t="s">
        <v>137</v>
      </c>
      <c r="C22" s="166">
        <f>SUM(C20:C21)</f>
        <v>0</v>
      </c>
      <c r="D22" s="161"/>
      <c r="E22" s="167">
        <f>SUM(E20:E21)</f>
        <v>0</v>
      </c>
      <c r="F22" s="161"/>
      <c r="G22" s="167">
        <f>SUM(G20:G21)</f>
        <v>0</v>
      </c>
      <c r="H22" s="161"/>
      <c r="I22" s="167">
        <f>SUM(I20:I21)</f>
        <v>0</v>
      </c>
      <c r="J22" s="161"/>
      <c r="K22" s="167">
        <f>SUM(K20:K21)</f>
        <v>0</v>
      </c>
      <c r="L22" s="161"/>
      <c r="M22" s="167">
        <f>SUM(M20:M21)</f>
        <v>0</v>
      </c>
    </row>
    <row r="23" spans="1:13" ht="5.25" customHeight="1">
      <c r="A23" s="110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</row>
    <row r="24" spans="1:13" ht="18" customHeight="1">
      <c r="A24" s="110" t="s">
        <v>139</v>
      </c>
      <c r="C24" s="167">
        <f>C17+C22</f>
        <v>0</v>
      </c>
      <c r="D24" s="161"/>
      <c r="E24" s="167">
        <f>E17+E22</f>
        <v>0</v>
      </c>
      <c r="F24" s="161"/>
      <c r="G24" s="167">
        <f>G17+G22</f>
        <v>0</v>
      </c>
      <c r="H24" s="161"/>
      <c r="I24" s="167">
        <f>I17+I22</f>
        <v>0</v>
      </c>
      <c r="J24" s="161"/>
      <c r="K24" s="167">
        <f>K17+K22</f>
        <v>0</v>
      </c>
      <c r="L24" s="161"/>
      <c r="M24" s="167">
        <f>M17+M22</f>
        <v>0</v>
      </c>
    </row>
    <row r="25" spans="3:11" ht="19.50" customHeight="1">
      <c r="C25" s="2"/>
      <c r="K25" s="222">
        <f>IF(K24='R&amp;P Accounts'!D28,0,"cross ref error")</f>
        <v>0</v>
      </c>
    </row>
    <row r="26" spans="3:3" ht="19.50" customHeight="1">
      <c r="C26" s="2"/>
    </row>
    <row r="27" spans="1:3" ht="19.50" customHeight="1">
      <c r="A27" s="28" t="s">
        <v>140</v>
      </c>
      <c r="C27" s="2"/>
    </row>
    <row r="28" spans="1:13" ht="17.25" customHeight="1">
      <c r="A28" s="87" t="s">
        <v>33</v>
      </c>
      <c r="C28" s="125"/>
      <c r="D28" s="161"/>
      <c r="E28" s="125"/>
      <c r="F28" s="161"/>
      <c r="G28" s="125"/>
      <c r="H28" s="161"/>
      <c r="I28" s="125"/>
      <c r="J28" s="161"/>
      <c r="K28" s="226">
        <f>SUM(C28:I28)</f>
        <v>0</v>
      </c>
      <c r="L28" s="161"/>
      <c r="M28" s="125"/>
    </row>
    <row r="29" spans="1:13" ht="16.50" customHeight="1">
      <c r="A29" s="87" t="s">
        <v>34</v>
      </c>
      <c r="C29" s="125"/>
      <c r="D29" s="161"/>
      <c r="E29" s="125"/>
      <c r="F29" s="161"/>
      <c r="G29" s="125"/>
      <c r="H29" s="161"/>
      <c r="I29" s="125"/>
      <c r="J29" s="161"/>
      <c r="K29" s="226">
        <f>SUM(C29:I29)</f>
        <v>0</v>
      </c>
      <c r="L29" s="161"/>
      <c r="M29" s="125"/>
    </row>
    <row r="30" spans="1:13" ht="17.25" customHeight="1">
      <c r="A30" s="87" t="s">
        <v>35</v>
      </c>
      <c r="C30" s="163"/>
      <c r="D30" s="161"/>
      <c r="E30" s="163"/>
      <c r="F30" s="161"/>
      <c r="G30" s="163"/>
      <c r="H30" s="161"/>
      <c r="I30" s="163"/>
      <c r="J30" s="161"/>
      <c r="K30" s="226">
        <f>SUM(C30:I30)</f>
        <v>0</v>
      </c>
      <c r="L30" s="161"/>
      <c r="M30" s="163"/>
    </row>
    <row r="31" spans="1:13" ht="17.25" customHeight="1">
      <c r="A31" s="87" t="s">
        <v>36</v>
      </c>
      <c r="C31" s="163"/>
      <c r="D31" s="161"/>
      <c r="E31" s="163"/>
      <c r="F31" s="161"/>
      <c r="G31" s="163"/>
      <c r="H31" s="161"/>
      <c r="I31" s="163"/>
      <c r="J31" s="161"/>
      <c r="K31" s="226">
        <f>SUM(C31:I31)</f>
        <v>0</v>
      </c>
      <c r="L31" s="161"/>
      <c r="M31" s="163"/>
    </row>
    <row r="32" spans="1:13" ht="17.25" customHeight="1">
      <c r="A32" s="87" t="s">
        <v>37</v>
      </c>
      <c r="C32" s="163"/>
      <c r="D32" s="161"/>
      <c r="E32" s="163"/>
      <c r="F32" s="161"/>
      <c r="G32" s="163"/>
      <c r="H32" s="161"/>
      <c r="I32" s="163"/>
      <c r="J32" s="161"/>
      <c r="K32" s="226">
        <f>SUM(C32:I32)</f>
        <v>0</v>
      </c>
      <c r="L32" s="161"/>
      <c r="M32" s="163"/>
    </row>
    <row r="33" spans="1:13" ht="17.25" customHeight="1">
      <c r="A33" s="87" t="s">
        <v>38</v>
      </c>
      <c r="C33" s="163"/>
      <c r="D33" s="161"/>
      <c r="E33" s="163"/>
      <c r="F33" s="161"/>
      <c r="G33" s="163"/>
      <c r="H33" s="161"/>
      <c r="I33" s="163"/>
      <c r="J33" s="161"/>
      <c r="K33" s="226">
        <f>SUM(C33:I33)</f>
        <v>0</v>
      </c>
      <c r="L33" s="161"/>
      <c r="M33" s="163"/>
    </row>
    <row r="34" spans="1:13" ht="17.25" customHeight="1">
      <c r="A34" s="88" t="s">
        <v>39</v>
      </c>
      <c r="C34" s="163"/>
      <c r="D34" s="161"/>
      <c r="E34" s="163"/>
      <c r="F34" s="161"/>
      <c r="G34" s="163"/>
      <c r="H34" s="161"/>
      <c r="I34" s="163"/>
      <c r="J34" s="161"/>
      <c r="K34" s="226">
        <f>SUM(C34:I34)</f>
        <v>0</v>
      </c>
      <c r="L34" s="161"/>
      <c r="M34" s="163"/>
    </row>
    <row r="35" spans="1:13" ht="17.25" customHeight="1">
      <c r="A35" s="88" t="s">
        <v>40</v>
      </c>
      <c r="C35" s="163"/>
      <c r="D35" s="161"/>
      <c r="E35" s="163"/>
      <c r="F35" s="161"/>
      <c r="G35" s="163"/>
      <c r="H35" s="161"/>
      <c r="I35" s="163"/>
      <c r="J35" s="161"/>
      <c r="K35" s="226">
        <f>SUM(C35:I35)</f>
        <v>0</v>
      </c>
      <c r="L35" s="161"/>
      <c r="M35" s="163"/>
    </row>
    <row r="36" spans="1:13" ht="17.25" customHeight="1">
      <c r="A36" s="88" t="s">
        <v>41</v>
      </c>
      <c r="C36" s="163"/>
      <c r="D36" s="161"/>
      <c r="E36" s="163"/>
      <c r="F36" s="161"/>
      <c r="G36" s="163"/>
      <c r="H36" s="161"/>
      <c r="I36" s="163"/>
      <c r="J36" s="161"/>
      <c r="K36" s="226">
        <f>SUM(C36:I36)</f>
        <v>0</v>
      </c>
      <c r="L36" s="161"/>
      <c r="M36" s="163"/>
    </row>
    <row r="37" spans="1:13" ht="17.25" customHeight="1">
      <c r="A37" s="87"/>
      <c r="C37" s="163"/>
      <c r="D37" s="161"/>
      <c r="E37" s="163"/>
      <c r="F37" s="161"/>
      <c r="G37" s="163"/>
      <c r="H37" s="161"/>
      <c r="I37" s="163"/>
      <c r="J37" s="161"/>
      <c r="K37" s="226">
        <f>SUM(C37:I37)</f>
        <v>0</v>
      </c>
      <c r="L37" s="161"/>
      <c r="M37" s="163"/>
    </row>
    <row r="38" spans="1:13" ht="17.25" customHeight="1">
      <c r="A38" s="111"/>
      <c r="C38" s="163"/>
      <c r="D38" s="161"/>
      <c r="E38" s="163"/>
      <c r="F38" s="161"/>
      <c r="G38" s="163"/>
      <c r="H38" s="161"/>
      <c r="I38" s="163"/>
      <c r="J38" s="161"/>
      <c r="K38" s="226">
        <f>SUM(C38:I38)</f>
        <v>0</v>
      </c>
      <c r="L38" s="161"/>
      <c r="M38" s="163"/>
    </row>
    <row r="39" spans="1:13" ht="17.25" customHeight="1">
      <c r="A39" s="14" t="s">
        <v>137</v>
      </c>
      <c r="C39" s="164">
        <f>SUM(C28:C38)</f>
        <v>0</v>
      </c>
      <c r="D39" s="161"/>
      <c r="E39" s="160">
        <f>SUM(E28:E38)</f>
        <v>0</v>
      </c>
      <c r="F39" s="161"/>
      <c r="G39" s="160">
        <f>SUM(G28:G38)</f>
        <v>0</v>
      </c>
      <c r="H39" s="161"/>
      <c r="I39" s="160">
        <f>SUM(I28:I38)</f>
        <v>0</v>
      </c>
      <c r="J39" s="161"/>
      <c r="K39" s="160">
        <f>SUM(K28:K38)</f>
        <v>0</v>
      </c>
      <c r="L39" s="161"/>
      <c r="M39" s="160">
        <f>SUM(M28:M38)</f>
        <v>0</v>
      </c>
    </row>
    <row r="40" spans="11:11">
      <c r="K40" s="222">
        <f>IF(K39='R&amp;P Accounts'!D42,0,"cross ref error")</f>
        <v>0</v>
      </c>
    </row>
    <row r="41" spans="1:1">
      <c r="A41" s="68" t="s">
        <v>141</v>
      </c>
    </row>
    <row r="42" spans="1:13" ht="17.25" customHeight="1">
      <c r="A42" s="87" t="s">
        <v>45</v>
      </c>
      <c r="C42" s="163"/>
      <c r="D42" s="161"/>
      <c r="E42" s="163"/>
      <c r="F42" s="161"/>
      <c r="G42" s="163"/>
      <c r="H42" s="161"/>
      <c r="I42" s="163"/>
      <c r="J42" s="161"/>
      <c r="K42" s="226">
        <f>SUM(C42:I42)</f>
        <v>0</v>
      </c>
      <c r="L42" s="161"/>
      <c r="M42" s="163"/>
    </row>
    <row r="43" spans="1:13" ht="17.25" customHeight="1">
      <c r="A43" s="87" t="s">
        <v>46</v>
      </c>
      <c r="C43" s="163"/>
      <c r="D43" s="161"/>
      <c r="E43" s="163"/>
      <c r="F43" s="161"/>
      <c r="G43" s="163"/>
      <c r="H43" s="161"/>
      <c r="I43" s="163"/>
      <c r="J43" s="161"/>
      <c r="K43" s="226">
        <f>SUM(C43:I43)</f>
        <v>0</v>
      </c>
      <c r="L43" s="161"/>
      <c r="M43" s="163"/>
    </row>
    <row r="44" spans="1:13" ht="17.25" customHeight="1">
      <c r="A44" s="14" t="s">
        <v>142</v>
      </c>
      <c r="C44" s="164">
        <f>C42+C43</f>
        <v>0</v>
      </c>
      <c r="D44" s="161"/>
      <c r="E44" s="160">
        <f>E42+E43</f>
        <v>0</v>
      </c>
      <c r="F44" s="161"/>
      <c r="G44" s="160">
        <f>G42+G43</f>
        <v>0</v>
      </c>
      <c r="H44" s="161"/>
      <c r="I44" s="160">
        <f>I42+I43</f>
        <v>0</v>
      </c>
      <c r="J44" s="161"/>
      <c r="K44" s="160">
        <f>K42+K43</f>
        <v>0</v>
      </c>
      <c r="L44" s="161"/>
      <c r="M44" s="160">
        <f>M42+M43</f>
        <v>0</v>
      </c>
    </row>
    <row r="45" spans="11:11">
      <c r="K45" s="222">
        <f>IF(K44='R&amp;P Accounts'!D47,0,"cross ref error")</f>
        <v>0</v>
      </c>
    </row>
    <row r="46" spans="1:13" ht="17.25" customHeight="1">
      <c r="A46" s="112" t="s">
        <v>48</v>
      </c>
      <c r="C46" s="160">
        <f>C44+C39</f>
        <v>0</v>
      </c>
      <c r="D46" s="161"/>
      <c r="E46" s="160">
        <f>E44+E39</f>
        <v>0</v>
      </c>
      <c r="F46" s="161"/>
      <c r="G46" s="160">
        <f>G44+G39</f>
        <v>0</v>
      </c>
      <c r="H46" s="161"/>
      <c r="I46" s="160">
        <f>I44+I39</f>
        <v>0</v>
      </c>
      <c r="J46" s="161"/>
      <c r="K46" s="160">
        <f>K44+K39</f>
        <v>0</v>
      </c>
      <c r="L46" s="161"/>
      <c r="M46" s="160">
        <f>M44+M39</f>
        <v>0</v>
      </c>
    </row>
    <row r="47" spans="11:11">
      <c r="K47" s="222">
        <f>IF(K46='R&amp;P Accounts'!D49,0,"cross ref error")</f>
        <v>0</v>
      </c>
    </row>
    <row r="48" spans="1:13" ht="17.25" customHeight="1">
      <c r="A48" s="41" t="s">
        <v>49</v>
      </c>
      <c r="C48" s="158">
        <f>C24-C46</f>
        <v>0</v>
      </c>
      <c r="D48" s="159"/>
      <c r="E48" s="158">
        <f>E24-E46</f>
        <v>0</v>
      </c>
      <c r="F48" s="159"/>
      <c r="G48" s="158">
        <f>G24-G46</f>
        <v>0</v>
      </c>
      <c r="H48" s="159"/>
      <c r="I48" s="158">
        <f>I24-I46</f>
        <v>0</v>
      </c>
      <c r="J48" s="159"/>
      <c r="K48" s="158">
        <f>K24-K46</f>
        <v>0</v>
      </c>
      <c r="L48" s="159"/>
      <c r="M48" s="158">
        <f>M24-M46</f>
        <v>0</v>
      </c>
    </row>
    <row r="49" spans="1:13" ht="14.25" customHeight="1">
      <c r="A49" s="41"/>
      <c r="C49" s="224"/>
      <c r="D49" s="159"/>
      <c r="E49" s="224"/>
      <c r="F49" s="159"/>
      <c r="G49" s="224"/>
      <c r="H49" s="159"/>
      <c r="I49" s="224"/>
      <c r="J49" s="159"/>
      <c r="K49" s="224"/>
      <c r="L49" s="159"/>
      <c r="M49" s="224"/>
    </row>
    <row r="50" spans="1:13" s="134" customFormat="1" ht="17.25" customHeight="1">
      <c r="A50" s="98" t="s">
        <v>143</v>
      </c>
      <c r="C50" s="158"/>
      <c r="D50" s="159"/>
      <c r="E50" s="225"/>
      <c r="F50" s="159"/>
      <c r="G50" s="225"/>
      <c r="H50" s="159"/>
      <c r="I50" s="225"/>
      <c r="J50" s="159"/>
      <c r="K50" s="225">
        <f>SUM(C50:I50)</f>
        <v>0</v>
      </c>
      <c r="L50" s="159"/>
      <c r="M50" s="225"/>
    </row>
    <row r="51" spans="1:13" ht="14.25" customHeight="1">
      <c r="A51" s="12"/>
      <c r="C51" s="181"/>
      <c r="D51" s="182"/>
      <c r="E51" s="182"/>
      <c r="F51" s="182"/>
      <c r="G51" s="182"/>
      <c r="H51" s="182"/>
      <c r="I51" s="182"/>
      <c r="J51" s="182"/>
      <c r="K51" s="182"/>
      <c r="L51" s="182"/>
      <c r="M51" s="182"/>
    </row>
    <row r="52" spans="1:13" ht="17.25" customHeight="1">
      <c r="A52" s="14" t="s">
        <v>51</v>
      </c>
      <c r="C52" s="158">
        <f>C48+C50</f>
        <v>0</v>
      </c>
      <c r="D52" s="159"/>
      <c r="E52" s="158">
        <f>E48+E50</f>
        <v>0</v>
      </c>
      <c r="F52" s="159"/>
      <c r="G52" s="158">
        <f>G48+G50</f>
        <v>0</v>
      </c>
      <c r="H52" s="159"/>
      <c r="I52" s="158">
        <f>I48+I50</f>
        <v>0</v>
      </c>
      <c r="J52" s="159"/>
      <c r="K52" s="158">
        <f>K48+K50</f>
        <v>0</v>
      </c>
      <c r="L52" s="159"/>
      <c r="M52" s="158">
        <f>M48+M50</f>
        <v>0</v>
      </c>
    </row>
    <row r="53" spans="11:11">
      <c r="K53" s="222">
        <f>IF(K52='R&amp;P Accounts'!D55,0,"cross ref error")</f>
        <v>0</v>
      </c>
    </row>
    <row r="55" spans="1:1">
      <c r="A55" s="183" t="s">
        <v>144</v>
      </c>
    </row>
    <row r="56" spans="1:13">
      <c r="A56" s="334"/>
      <c r="B56" s="335"/>
      <c r="C56" s="335"/>
      <c r="D56" s="335"/>
      <c r="E56" s="335"/>
      <c r="F56" s="335"/>
      <c r="G56" s="335"/>
      <c r="H56" s="335"/>
      <c r="I56" s="335"/>
      <c r="J56" s="335"/>
      <c r="K56" s="335"/>
      <c r="L56" s="335"/>
      <c r="M56" s="336"/>
    </row>
    <row r="57" spans="1:13">
      <c r="A57" s="337"/>
      <c r="B57" s="338"/>
      <c r="C57" s="338"/>
      <c r="D57" s="338"/>
      <c r="E57" s="338"/>
      <c r="F57" s="338"/>
      <c r="G57" s="338"/>
      <c r="H57" s="338"/>
      <c r="I57" s="338"/>
      <c r="J57" s="338"/>
      <c r="K57" s="338"/>
      <c r="L57" s="338"/>
      <c r="M57" s="339"/>
    </row>
    <row r="58" spans="1:13">
      <c r="A58" s="337"/>
      <c r="B58" s="338"/>
      <c r="C58" s="338"/>
      <c r="D58" s="338"/>
      <c r="E58" s="338"/>
      <c r="F58" s="338"/>
      <c r="G58" s="338"/>
      <c r="H58" s="338"/>
      <c r="I58" s="338"/>
      <c r="J58" s="338"/>
      <c r="K58" s="338"/>
      <c r="L58" s="338"/>
      <c r="M58" s="339"/>
    </row>
    <row r="59" spans="1:13">
      <c r="A59" s="337"/>
      <c r="B59" s="338"/>
      <c r="C59" s="338"/>
      <c r="D59" s="338"/>
      <c r="E59" s="338"/>
      <c r="F59" s="338"/>
      <c r="G59" s="338"/>
      <c r="H59" s="338"/>
      <c r="I59" s="338"/>
      <c r="J59" s="338"/>
      <c r="K59" s="338"/>
      <c r="L59" s="338"/>
      <c r="M59" s="339"/>
    </row>
    <row r="60" spans="1:13">
      <c r="A60" s="337"/>
      <c r="B60" s="338"/>
      <c r="C60" s="338"/>
      <c r="D60" s="338"/>
      <c r="E60" s="338"/>
      <c r="F60" s="338"/>
      <c r="G60" s="338"/>
      <c r="H60" s="338"/>
      <c r="I60" s="338"/>
      <c r="J60" s="338"/>
      <c r="K60" s="338"/>
      <c r="L60" s="338"/>
      <c r="M60" s="339"/>
    </row>
    <row r="61" spans="1:13">
      <c r="A61" s="337"/>
      <c r="B61" s="338"/>
      <c r="C61" s="338"/>
      <c r="D61" s="338"/>
      <c r="E61" s="338"/>
      <c r="F61" s="338"/>
      <c r="G61" s="338"/>
      <c r="H61" s="338"/>
      <c r="I61" s="338"/>
      <c r="J61" s="338"/>
      <c r="K61" s="338"/>
      <c r="L61" s="338"/>
      <c r="M61" s="339"/>
    </row>
    <row r="62" spans="1:13">
      <c r="A62" s="337"/>
      <c r="B62" s="338"/>
      <c r="C62" s="338"/>
      <c r="D62" s="338"/>
      <c r="E62" s="338"/>
      <c r="F62" s="338"/>
      <c r="G62" s="338"/>
      <c r="H62" s="338"/>
      <c r="I62" s="338"/>
      <c r="J62" s="338"/>
      <c r="K62" s="338"/>
      <c r="L62" s="338"/>
      <c r="M62" s="339"/>
    </row>
    <row r="63" spans="1:13">
      <c r="A63" s="337"/>
      <c r="B63" s="338"/>
      <c r="C63" s="338"/>
      <c r="D63" s="338"/>
      <c r="E63" s="338"/>
      <c r="F63" s="338"/>
      <c r="G63" s="338"/>
      <c r="H63" s="338"/>
      <c r="I63" s="338"/>
      <c r="J63" s="338"/>
      <c r="K63" s="338"/>
      <c r="L63" s="338"/>
      <c r="M63" s="339"/>
    </row>
    <row r="64" spans="1:13">
      <c r="A64" s="340"/>
      <c r="B64" s="341"/>
      <c r="C64" s="341"/>
      <c r="D64" s="341"/>
      <c r="E64" s="341"/>
      <c r="F64" s="341"/>
      <c r="G64" s="341"/>
      <c r="H64" s="341"/>
      <c r="I64" s="341"/>
      <c r="J64" s="341"/>
      <c r="K64" s="341"/>
      <c r="L64" s="341"/>
      <c r="M64" s="342"/>
    </row>
  </sheetData>
  <mergeCells count="7">
    <mergeCell ref="C1:K1"/>
    <mergeCell ref="M1:N1"/>
    <mergeCell ref="A2:L2"/>
    <mergeCell ref="H3:K3"/>
    <mergeCell ref="A4:L4"/>
    <mergeCell ref="A5:E5"/>
    <mergeCell ref="A56:M64"/>
  </mergeCells>
  <printOptions>
    <extLst>
      <ext uri="smNativeData">
        <pm:pageFlags xmlns:pm="smNativeData" id="1768381752" printRowHead="0" printColHead="0" printHeadLine="1" printFootLine="1" autoHeightHeader="0" autoHeightFooter="0" fitToPageBoth="1"/>
      </ext>
    </extLst>
  </printOptions>
  <pageMargins left="0.750000" right="0.750000" top="1.000000" bottom="1.000000" header="0.500000" footer="0.500000"/>
  <pageSetup paperSize="9" scale="59" fitToWidth="0" fitToHeight="1"/>
  <headerFooter>
    <oddHeader>&amp;LAPPENDIX 2</oddHeader>
    <oddFooter>&amp;L&amp;F&amp;A&amp;RDecember 2007</oddFooter>
    <extLst>
      <ext uri="smNativeData">
        <pm:header xmlns:pm="smNativeData" id="1768381752" l="56" r="56" t="56" b="56" borderId="0" fillId="0" vertical="0"/>
        <pm:footer xmlns:pm="smNativeData" id="1768381752" l="56" r="56" t="56" b="56" borderId="0" fillId="0" vertical="2"/>
        <pm:paperBin xmlns:pm="smNativeData" id="1768381752" Id="0" type="0" value="0"/>
        <pm:paperBin xmlns:pm="smNativeData" id="1768381752" Id="1" type="0" value="0"/>
      </ext>
    </extLst>
  </headerFooter>
  <drawing r:id="rId1"/>
  <extLst>
    <ext uri="smNativeData">
      <pm:sheetPrefs xmlns:pm="smNativeData" day="176838175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 xsi:nil="true"/>
  </documentManagement>
</p:properties>
</file>

<file path=customXml/itemProps1.xml><?xml version="1.0" encoding="utf-8"?>
<ds:datastoreItem xmlns:ds="http://schemas.openxmlformats.org/officeDocument/2006/customXml" ds:itemID="{FA9B9E3A-657E-4B31-A353-47780B5AF280}"/>
</file>

<file path=customXml/itemProps2.xml><?xml version="1.0" encoding="utf-8"?>
<ds:datastoreItem xmlns:ds="http://schemas.openxmlformats.org/officeDocument/2006/customXml" ds:itemID="{3BE4D4F7-9F59-4CCE-AFB2-4F80E9146DAC}"/>
</file>

<file path=customXml/itemProps3.xml><?xml version="1.0" encoding="utf-8"?>
<ds:datastoreItem xmlns:ds="http://schemas.openxmlformats.org/officeDocument/2006/customXml" ds:itemID="{3E4E023A-6D54-45C2-9A77-774F08AFA5C7}"/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Simpson</dc:creator>
  <cp:keywords/>
  <dc:description/>
  <cp:lastModifiedBy>cjdru</cp:lastModifiedBy>
  <cp:revision>0</cp:revision>
  <cp:lastPrinted>2026-01-14T08:51:19Z</cp:lastPrinted>
  <dcterms:created xsi:type="dcterms:W3CDTF">2007-04-10T16:51:52Z</dcterms:created>
  <dcterms:modified xsi:type="dcterms:W3CDTF">2026-01-14T09:09:12Z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</Properties>
</file>