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oberton show\Treasurer files\"/>
    </mc:Choice>
  </mc:AlternateContent>
  <xr:revisionPtr revIDLastSave="0" documentId="13_ncr:1_{DEBBFB5C-0196-419B-AD03-E0A9CCA67D07}" xr6:coauthVersionLast="47" xr6:coauthVersionMax="47" xr10:uidLastSave="{00000000-0000-0000-0000-000000000000}"/>
  <bookViews>
    <workbookView xWindow="-120" yWindow="-120" windowWidth="29040" windowHeight="15720" activeTab="3" xr2:uid="{9D234965-DDF2-4BAF-A5F6-5DA1D348BE14}"/>
  </bookViews>
  <sheets>
    <sheet name="Bank Statement Reconciliation" sheetId="1" r:id="rId1"/>
    <sheet name="Cash Account" sheetId="2" r:id="rId2"/>
    <sheet name="Cash Tally" sheetId="3" r:id="rId3"/>
    <sheet name="Audited Account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F26" i="4"/>
  <c r="F27" i="4"/>
  <c r="F28" i="4" s="1"/>
  <c r="E23" i="4"/>
  <c r="AE129" i="1"/>
  <c r="G43" i="2"/>
  <c r="M43" i="2"/>
  <c r="F43" i="2"/>
  <c r="O34" i="2"/>
  <c r="G34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D26" i="4"/>
  <c r="K43" i="2" l="1"/>
  <c r="N43" i="2"/>
  <c r="L43" i="2"/>
  <c r="D19" i="3"/>
  <c r="H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AC129" i="1"/>
  <c r="AB129" i="1"/>
  <c r="AA129" i="1"/>
  <c r="Z129" i="1"/>
  <c r="Y129" i="1"/>
  <c r="X129" i="1"/>
  <c r="W129" i="1"/>
  <c r="V129" i="1"/>
  <c r="AD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G129" i="1"/>
  <c r="U104" i="1"/>
  <c r="U105" i="1"/>
  <c r="U106" i="1"/>
  <c r="U107" i="1"/>
  <c r="U108" i="1"/>
  <c r="U109" i="1"/>
  <c r="U110" i="1"/>
  <c r="U111" i="1"/>
  <c r="U112" i="1"/>
  <c r="U113" i="1"/>
  <c r="AE104" i="1"/>
  <c r="AE105" i="1"/>
  <c r="AE106" i="1"/>
  <c r="AE107" i="1"/>
  <c r="AE108" i="1"/>
  <c r="AE109" i="1"/>
  <c r="AE110" i="1"/>
  <c r="AE111" i="1"/>
  <c r="AE112" i="1"/>
  <c r="AE103" i="1"/>
  <c r="U103" i="1"/>
  <c r="O41" i="2"/>
  <c r="O28" i="2"/>
  <c r="O29" i="2"/>
  <c r="O30" i="2"/>
  <c r="G31" i="2"/>
  <c r="O31" i="2"/>
  <c r="G32" i="2"/>
  <c r="O32" i="2"/>
  <c r="G33" i="2"/>
  <c r="O33" i="2"/>
  <c r="G35" i="2"/>
  <c r="O35" i="2"/>
  <c r="G36" i="2"/>
  <c r="O36" i="2"/>
  <c r="G37" i="2"/>
  <c r="O37" i="2"/>
  <c r="G38" i="2"/>
  <c r="O38" i="2"/>
  <c r="G39" i="2"/>
  <c r="O39" i="2"/>
  <c r="C28" i="3"/>
  <c r="C29" i="3" s="1"/>
  <c r="O42" i="2"/>
  <c r="O8" i="2"/>
  <c r="G8" i="2"/>
  <c r="AE14" i="1"/>
  <c r="AE74" i="1"/>
  <c r="C19" i="3"/>
  <c r="U65" i="1" l="1"/>
  <c r="D27" i="4"/>
  <c r="G32" i="3"/>
  <c r="C35" i="3" s="1"/>
  <c r="E19" i="3"/>
  <c r="AE81" i="1"/>
  <c r="U81" i="1"/>
  <c r="AE80" i="1"/>
  <c r="U80" i="1"/>
  <c r="AE29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79" i="1"/>
  <c r="AE78" i="1"/>
  <c r="AE77" i="1"/>
  <c r="AE76" i="1"/>
  <c r="AE75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8" i="1"/>
  <c r="AE27" i="1"/>
  <c r="AE26" i="1"/>
  <c r="E18" i="3" l="1"/>
  <c r="G42" i="2"/>
  <c r="G41" i="2"/>
  <c r="G40" i="2"/>
  <c r="O40" i="2"/>
  <c r="G6" i="2" l="1"/>
  <c r="G5" i="2"/>
  <c r="O6" i="2"/>
  <c r="O5" i="2"/>
  <c r="J43" i="2"/>
  <c r="I43" i="2"/>
  <c r="H43" i="2"/>
  <c r="E43" i="2"/>
  <c r="D43" i="2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U78" i="1"/>
  <c r="U77" i="1"/>
  <c r="U76" i="1"/>
  <c r="U75" i="1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7" i="2"/>
  <c r="G10" i="2"/>
  <c r="G13" i="2"/>
  <c r="G12" i="2"/>
  <c r="G11" i="2"/>
  <c r="G9" i="2"/>
  <c r="G7" i="2"/>
  <c r="G4" i="2"/>
  <c r="O4" i="2"/>
  <c r="B3" i="4"/>
  <c r="B23" i="4" s="1"/>
  <c r="AE25" i="1"/>
  <c r="AE24" i="1"/>
  <c r="AE23" i="1"/>
  <c r="AE22" i="1"/>
  <c r="AE21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AE6" i="1"/>
  <c r="AE5" i="1"/>
  <c r="AE4" i="1"/>
  <c r="U83" i="1"/>
  <c r="U82" i="1"/>
  <c r="U79" i="1"/>
  <c r="U74" i="1"/>
  <c r="U73" i="1"/>
  <c r="U72" i="1"/>
  <c r="U71" i="1"/>
  <c r="U70" i="1"/>
  <c r="U69" i="1"/>
  <c r="U68" i="1"/>
  <c r="U67" i="1"/>
  <c r="U66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H23" i="4" l="1"/>
  <c r="U129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AF129" i="1"/>
  <c r="A4" i="2"/>
  <c r="O43" i="2"/>
  <c r="A5" i="2" l="1"/>
  <c r="A6" i="2" s="1"/>
  <c r="A7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l="1"/>
  <c r="A35" i="2" s="1"/>
  <c r="A36" i="2" s="1"/>
  <c r="A37" i="2" s="1"/>
  <c r="A38" i="2" s="1"/>
  <c r="A39" i="2" s="1"/>
  <c r="A40" i="2" s="1"/>
  <c r="A41" i="2" s="1"/>
  <c r="A42" i="2" s="1"/>
  <c r="C37" i="3" l="1"/>
  <c r="G37" i="3" s="1"/>
</calcChain>
</file>

<file path=xl/sharedStrings.xml><?xml version="1.0" encoding="utf-8"?>
<sst xmlns="http://schemas.openxmlformats.org/spreadsheetml/2006/main" count="329" uniqueCount="270">
  <si>
    <t>Outgoings</t>
  </si>
  <si>
    <t>Income</t>
  </si>
  <si>
    <t>Balance</t>
  </si>
  <si>
    <t>Date</t>
  </si>
  <si>
    <t>Cheque No./ Ref</t>
  </si>
  <si>
    <t>Statement Date</t>
  </si>
  <si>
    <t>Description</t>
  </si>
  <si>
    <t>Printing</t>
  </si>
  <si>
    <t>Hall Hire</t>
  </si>
  <si>
    <t>Marquee Hire</t>
  </si>
  <si>
    <t>Entertainment</t>
  </si>
  <si>
    <t>Postage</t>
  </si>
  <si>
    <t>Signage/Advertising</t>
  </si>
  <si>
    <t>Insurance</t>
  </si>
  <si>
    <t>Show Day Expenses</t>
  </si>
  <si>
    <t>Gifts/Prize money</t>
  </si>
  <si>
    <t>Show Day CASH</t>
  </si>
  <si>
    <t>Total</t>
  </si>
  <si>
    <t>Sponsored</t>
  </si>
  <si>
    <t>Patrons</t>
  </si>
  <si>
    <t>Donation</t>
  </si>
  <si>
    <t>Industrial</t>
  </si>
  <si>
    <t>Sheep</t>
  </si>
  <si>
    <t>Craft</t>
  </si>
  <si>
    <t>Bank Statemented</t>
  </si>
  <si>
    <t>Opening Balance (brought forward)</t>
  </si>
  <si>
    <t>TOTALS</t>
  </si>
  <si>
    <t>Cash</t>
  </si>
  <si>
    <t>Games</t>
  </si>
  <si>
    <t>Misc</t>
  </si>
  <si>
    <t>Donations</t>
  </si>
  <si>
    <t>Gate</t>
  </si>
  <si>
    <t>Show Day</t>
  </si>
  <si>
    <t>Opening Balance</t>
  </si>
  <si>
    <t>Floats</t>
  </si>
  <si>
    <t>Donation Bucket</t>
  </si>
  <si>
    <t>Unclaimed prizes</t>
  </si>
  <si>
    <t>Dog Agility</t>
  </si>
  <si>
    <t>Totals</t>
  </si>
  <si>
    <t>Cash Float should be £6.28</t>
  </si>
  <si>
    <t>but is actually £149.26</t>
  </si>
  <si>
    <t>Received from</t>
  </si>
  <si>
    <t>Bank as cash</t>
  </si>
  <si>
    <t>Tombola</t>
  </si>
  <si>
    <t>Raffle</t>
  </si>
  <si>
    <t>Bar</t>
  </si>
  <si>
    <t>Tea Tent</t>
  </si>
  <si>
    <t>Ice Cream Man</t>
  </si>
  <si>
    <t>Dog agility</t>
  </si>
  <si>
    <t>unclaimed prizes</t>
  </si>
  <si>
    <t>Monies Out</t>
  </si>
  <si>
    <t>ShowDay Outgoings (Band/Tannoy Etc)</t>
  </si>
  <si>
    <t>Banked</t>
  </si>
  <si>
    <t>Outgoings Cash Total</t>
  </si>
  <si>
    <t>Adjustments</t>
  </si>
  <si>
    <t>Closing Balance</t>
  </si>
  <si>
    <t>ACTUAL</t>
  </si>
  <si>
    <t>Difference</t>
  </si>
  <si>
    <t>Money In</t>
  </si>
  <si>
    <t>Money Out</t>
  </si>
  <si>
    <t>Patronage</t>
  </si>
  <si>
    <t>Schedules, Printer Cartridges</t>
  </si>
  <si>
    <t>Sponsorship</t>
  </si>
  <si>
    <t>Signage</t>
  </si>
  <si>
    <t>Sheep Prizes</t>
  </si>
  <si>
    <t>Gifts</t>
  </si>
  <si>
    <t>Stalls Rental</t>
  </si>
  <si>
    <t>SURPLUS FOR YEAR</t>
  </si>
  <si>
    <t>Opening</t>
  </si>
  <si>
    <t>Bank</t>
  </si>
  <si>
    <t>Signature</t>
  </si>
  <si>
    <t>Prize Monies</t>
  </si>
  <si>
    <t>Other</t>
  </si>
  <si>
    <t>Poster Comp</t>
  </si>
  <si>
    <t>Scout Band</t>
  </si>
  <si>
    <t>Harry Graham Tannoy</t>
  </si>
  <si>
    <t>Reivers</t>
  </si>
  <si>
    <t>Wind Farm grants</t>
  </si>
  <si>
    <t>Anon donation</t>
  </si>
  <si>
    <t>Cash to coin</t>
  </si>
  <si>
    <t>Change for show day</t>
  </si>
  <si>
    <t>Ice Cream donation</t>
  </si>
  <si>
    <t>Floats given out tents</t>
  </si>
  <si>
    <t>AB</t>
  </si>
  <si>
    <t>EM</t>
  </si>
  <si>
    <t>Equipment purchase</t>
  </si>
  <si>
    <t>Davidson sheep entry</t>
  </si>
  <si>
    <t>K Duncan sheep entry</t>
  </si>
  <si>
    <t>New optic bottle holders EM</t>
  </si>
  <si>
    <t>Move to savings</t>
  </si>
  <si>
    <t>To savings</t>
  </si>
  <si>
    <t>incl anon donation £1000</t>
  </si>
  <si>
    <t>Hoscote etc and banner advertising.</t>
  </si>
  <si>
    <t>Event and Cup with NFU, dog insurance</t>
  </si>
  <si>
    <t>Poster competition</t>
  </si>
  <si>
    <t>New signs, hivis</t>
  </si>
  <si>
    <t>Savings</t>
  </si>
  <si>
    <t>cheque</t>
  </si>
  <si>
    <t>Interest on Savings</t>
  </si>
  <si>
    <t>Interest</t>
  </si>
  <si>
    <t>Scot Border bins invoice</t>
  </si>
  <si>
    <t>TG</t>
  </si>
  <si>
    <t>Industrial meeting refreshments</t>
  </si>
  <si>
    <t>Hall Hire &amp; meeting exps</t>
  </si>
  <si>
    <t>DA</t>
  </si>
  <si>
    <t>Redpath Photo</t>
  </si>
  <si>
    <t>Auditor wine</t>
  </si>
  <si>
    <t>Hall hire for AGM</t>
  </si>
  <si>
    <t>Hall hire for 2 x show meeting</t>
  </si>
  <si>
    <t>Laundering tableclothes</t>
  </si>
  <si>
    <t>Wind Farm grant gates</t>
  </si>
  <si>
    <t>Wind Farm grant catering equip</t>
  </si>
  <si>
    <t>Sheep gates from CD mart</t>
  </si>
  <si>
    <t>JA</t>
  </si>
  <si>
    <t>Catering Equipment</t>
  </si>
  <si>
    <t>Scot Borders Council</t>
  </si>
  <si>
    <t>Richardsons inv19479 date 29/04/25</t>
  </si>
  <si>
    <t>Eileen Randall donation</t>
  </si>
  <si>
    <t>From Savings</t>
  </si>
  <si>
    <t>Compagnoni donation</t>
  </si>
  <si>
    <t>Wind farm grant show costs</t>
  </si>
  <si>
    <t>JRW Hogg &amp; Thorburn banner</t>
  </si>
  <si>
    <t>Harrison &amp; Hetherington</t>
  </si>
  <si>
    <t>EM expenses stamps and envelopes</t>
  </si>
  <si>
    <t>JA expenses claim</t>
  </si>
  <si>
    <t>EH &amp; MH Johnson donation</t>
  </si>
  <si>
    <t>Warren Sheep entry</t>
  </si>
  <si>
    <t>Richardsons inv19828 date 13/06</t>
  </si>
  <si>
    <t>Arre sheep entry</t>
  </si>
  <si>
    <t xml:space="preserve">AB liquor licence </t>
  </si>
  <si>
    <t>Border group inv KL93400</t>
  </si>
  <si>
    <t>EM kids games materials</t>
  </si>
  <si>
    <t>Sandra Campbell sheep entry</t>
  </si>
  <si>
    <t>P Jackson sheep entry</t>
  </si>
  <si>
    <t>Denholm Schhol poster comp</t>
  </si>
  <si>
    <t>Trinity Schhool poster comp</t>
  </si>
  <si>
    <t>Wilton school poster comp</t>
  </si>
  <si>
    <t>J Glendinning donation</t>
  </si>
  <si>
    <t>Mcintosh sheep entry</t>
  </si>
  <si>
    <t>Dunlop &amp; Son sheep entry</t>
  </si>
  <si>
    <t>Paige Graham sheep entry</t>
  </si>
  <si>
    <t>C&amp;D Mart Ltd donation</t>
  </si>
  <si>
    <t>Sheep prize money withdrawal 010338</t>
  </si>
  <si>
    <t>Cash paid in from Hawick Vets for banner</t>
  </si>
  <si>
    <t>AB expenses race toys</t>
  </si>
  <si>
    <t>Loud Haler DO sheep</t>
  </si>
  <si>
    <t>DO stamps dated 24/06/25</t>
  </si>
  <si>
    <t>Kids games materials EM</t>
  </si>
  <si>
    <t>NFU Mutual show insurance</t>
  </si>
  <si>
    <t>NFU Mutual Trohy insurance</t>
  </si>
  <si>
    <t>Olivers G&amp;J banner sponsor</t>
  </si>
  <si>
    <t>Julie Anderson stall px</t>
  </si>
  <si>
    <t>Douglas sheep entry</t>
  </si>
  <si>
    <t>Caroline Wilkinson stall px</t>
  </si>
  <si>
    <t>L Minto</t>
  </si>
  <si>
    <t>Alistair Robson craft px</t>
  </si>
  <si>
    <t>Andrew Howieson sheep entry</t>
  </si>
  <si>
    <t>Anne Hope craft px</t>
  </si>
  <si>
    <t>Kirsty Armstrong craft px</t>
  </si>
  <si>
    <t>Paypal payment to screwfix hazard tape</t>
  </si>
  <si>
    <t>Playfair sheep entry</t>
  </si>
  <si>
    <t>EM stamps</t>
  </si>
  <si>
    <t>EM envelopes cable ties</t>
  </si>
  <si>
    <t xml:space="preserve">Poster Newcastleton  </t>
  </si>
  <si>
    <t>Wilson Signs inv 4134</t>
  </si>
  <si>
    <t>Bethan Douglas facepainter</t>
  </si>
  <si>
    <t>From savings</t>
  </si>
  <si>
    <t>Zimbarrel crafts stall px</t>
  </si>
  <si>
    <t>Lynsey Nichol stall px</t>
  </si>
  <si>
    <t>C Amos stall px</t>
  </si>
  <si>
    <t>Grant recvd for containers</t>
  </si>
  <si>
    <t>AB poster copying no recpt</t>
  </si>
  <si>
    <t>Datamars Agri UK tags</t>
  </si>
  <si>
    <t>Macfadyen badges</t>
  </si>
  <si>
    <t xml:space="preserve">Katherine Clark dog insurance </t>
  </si>
  <si>
    <t>Sarah Robinson stall px</t>
  </si>
  <si>
    <t>EM First Aid replacements</t>
  </si>
  <si>
    <t>P Campbell Fraser donation</t>
  </si>
  <si>
    <t>Money out for show day</t>
  </si>
  <si>
    <t>Reid sheep entry</t>
  </si>
  <si>
    <t>Mark Gallacher stall px</t>
  </si>
  <si>
    <t xml:space="preserve">Exchanged for change from Zimbarrel </t>
  </si>
  <si>
    <t>E Metcalfe accounting error</t>
  </si>
  <si>
    <t>Sheep float withdrawn from bank</t>
  </si>
  <si>
    <t>Sheep float given to DO</t>
  </si>
  <si>
    <t>Show day cash withdrawn from bank</t>
  </si>
  <si>
    <t>Sheep entry money recvd on the day</t>
  </si>
  <si>
    <t>Gate takings</t>
  </si>
  <si>
    <t>Sheep entries paid cash before day</t>
  </si>
  <si>
    <t>gate change</t>
  </si>
  <si>
    <t>Industrial takings and float recvd</t>
  </si>
  <si>
    <t>Tea tent change</t>
  </si>
  <si>
    <t>Industrial Prizes made up</t>
  </si>
  <si>
    <t>Kids games takings</t>
  </si>
  <si>
    <t>Gate takings and float recvd back</t>
  </si>
  <si>
    <t>Cash paid to scout band</t>
  </si>
  <si>
    <t>Cash paid to Reivers</t>
  </si>
  <si>
    <t>Cash paid PA system</t>
  </si>
  <si>
    <t>Cash paid as change to stall holder</t>
  </si>
  <si>
    <t>Raffle takings and float recvd</t>
  </si>
  <si>
    <t>Coin to cash for stall holder</t>
  </si>
  <si>
    <t>Cash recvd from lucky £1 game</t>
  </si>
  <si>
    <t>Tea tent and float takings recvd</t>
  </si>
  <si>
    <t>Paid into bank</t>
  </si>
  <si>
    <t>red fig = paid in more to bank than recvd</t>
  </si>
  <si>
    <t>bar tent and float recvd</t>
  </si>
  <si>
    <t>Coin to cash for tents</t>
  </si>
  <si>
    <t>Sheep money recvd at 4.30pm</t>
  </si>
  <si>
    <t>Tea Tent expenses</t>
  </si>
  <si>
    <t>Windfarm &amp; Grants</t>
  </si>
  <si>
    <t>AB Guest wine</t>
  </si>
  <si>
    <t>AB kids sweets</t>
  </si>
  <si>
    <t>Buccleuch Hunt tent hire</t>
  </si>
  <si>
    <t>EM Katherine Clark gift</t>
  </si>
  <si>
    <t>EM Games repair</t>
  </si>
  <si>
    <t>EM gazebo tent pegs</t>
  </si>
  <si>
    <t>EM Accounting error reversed</t>
  </si>
  <si>
    <t>EM Kids games paint</t>
  </si>
  <si>
    <t>EM watering cans and tub for ind sec</t>
  </si>
  <si>
    <t>EM two more tubs for ind sec</t>
  </si>
  <si>
    <t>GA Johnson flowers</t>
  </si>
  <si>
    <t>Moved from savings</t>
  </si>
  <si>
    <t>Paid In 500085</t>
  </si>
  <si>
    <t>Paid in 500084</t>
  </si>
  <si>
    <t>Paid in 500086</t>
  </si>
  <si>
    <t>Moved to savings</t>
  </si>
  <si>
    <t>Pain in 500087</t>
  </si>
  <si>
    <t>AB Dog bowls</t>
  </si>
  <si>
    <t>JAA Tea tent expenses</t>
  </si>
  <si>
    <t>Marchwinds, Richardsons inv 20326</t>
  </si>
  <si>
    <t>Cheque paid 010339</t>
  </si>
  <si>
    <t>gift, flowers</t>
  </si>
  <si>
    <t>Laundry85, sheep tags 37.68, hazard tape 10.59, cable ties 2.94, rosettes, canes, hazard tape, dog bowls6, badges 141.45</t>
  </si>
  <si>
    <t>Roberton Show Accounts for 2025</t>
  </si>
  <si>
    <t>Cheque paid 010341</t>
  </si>
  <si>
    <t>Exp EM table cloth sample</t>
  </si>
  <si>
    <t>Paul Hair tea urn repairs</t>
  </si>
  <si>
    <t>Cheque deposit from ice cream man</t>
  </si>
  <si>
    <t>DO expenses Photos for sheep winners</t>
  </si>
  <si>
    <t>EM fancing pins</t>
  </si>
  <si>
    <t xml:space="preserve">In2Venture tent hire and archery </t>
  </si>
  <si>
    <t>DO gift to Dave Cawthorn</t>
  </si>
  <si>
    <t xml:space="preserve">Forman Hall hire </t>
  </si>
  <si>
    <t>Forman Hall Hire inv 39  2/10/25</t>
  </si>
  <si>
    <t>DO expenses</t>
  </si>
  <si>
    <t>TG Ind expenses</t>
  </si>
  <si>
    <t>Equipment</t>
  </si>
  <si>
    <t>Tea tent expenses</t>
  </si>
  <si>
    <t>Show Day expenses</t>
  </si>
  <si>
    <t>First Aid 4.8, sheep gates 781, kids games and repairs 325.83, acct error0.52, storage tubs, watering cans, tent pegs, fence stakes,</t>
  </si>
  <si>
    <t>other</t>
  </si>
  <si>
    <t>industrial paid after show</t>
  </si>
  <si>
    <t>Changed</t>
  </si>
  <si>
    <t xml:space="preserve">Float </t>
  </si>
  <si>
    <t>Ind. Prizes</t>
  </si>
  <si>
    <t>Closing</t>
  </si>
  <si>
    <t>Open</t>
  </si>
  <si>
    <t>Close</t>
  </si>
  <si>
    <t>12279 containers, 781 gates, 1000 running costs</t>
  </si>
  <si>
    <t>acct error 0.52 plus stallholder change via bacs px 30</t>
  </si>
  <si>
    <t>Entertainment paid on day</t>
  </si>
  <si>
    <t>As cash Bank sx  Steel Bons 100, Scout band 100, Tannoy man 60</t>
  </si>
  <si>
    <t>Cash into bank</t>
  </si>
  <si>
    <t>1710.36 grant funded, consumables incl in grant app, taken before takings declared 324 bacon, 220.05 JA bread lidl</t>
  </si>
  <si>
    <t>Sheep paid direct to bank</t>
  </si>
  <si>
    <t>Tea tent as grant income</t>
  </si>
  <si>
    <t>As part of Cash movements</t>
  </si>
  <si>
    <r>
      <t>I have examined the income and expenditure account of the Roberton Show Society for the year ended 31/10/2025 and have found it to be in accordance with the records and supporting vouchers submitted to me. The Accounts show a surplus of £14748.14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for the year.</t>
    </r>
  </si>
  <si>
    <t>ROBERT KELLETT MCIBS (Retired) 12th Nov 2025</t>
  </si>
  <si>
    <t>Kids games 40 +30 float, Raffle takings 813 + float 60. Gate takings 1907.50 + float 100, Industrial takings 147.30 + float 75, Sheep takings 115, Bar takings 807 + float 160, donation 39.97 Tea takings 1539.10 + float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</si>
</sst>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FFFF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Calibri"/>
      <family val="2"/>
    </font>
    <font>
      <b/>
      <u/>
      <sz val="24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8" fontId="1" fillId="0" borderId="8" xfId="0" applyNumberFormat="1" applyFont="1" applyBorder="1" applyAlignment="1">
      <alignment wrapText="1"/>
    </xf>
    <xf numFmtId="8" fontId="1" fillId="0" borderId="8" xfId="0" applyNumberFormat="1" applyFont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4" fontId="1" fillId="3" borderId="2" xfId="0" applyNumberFormat="1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wrapText="1"/>
    </xf>
    <xf numFmtId="8" fontId="1" fillId="3" borderId="9" xfId="0" applyNumberFormat="1" applyFont="1" applyFill="1" applyBorder="1" applyAlignment="1">
      <alignment horizontal="right" wrapText="1"/>
    </xf>
    <xf numFmtId="8" fontId="1" fillId="3" borderId="8" xfId="0" applyNumberFormat="1" applyFont="1" applyFill="1" applyBorder="1" applyAlignment="1">
      <alignment wrapText="1"/>
    </xf>
    <xf numFmtId="8" fontId="1" fillId="3" borderId="8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8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4" fontId="1" fillId="0" borderId="2" xfId="0" applyNumberFormat="1" applyFont="1" applyBorder="1" applyAlignment="1">
      <alignment wrapText="1"/>
    </xf>
    <xf numFmtId="8" fontId="1" fillId="0" borderId="9" xfId="0" applyNumberFormat="1" applyFont="1" applyBorder="1" applyAlignment="1">
      <alignment horizontal="center" wrapText="1"/>
    </xf>
    <xf numFmtId="8" fontId="1" fillId="3" borderId="9" xfId="0" applyNumberFormat="1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8" fontId="1" fillId="0" borderId="9" xfId="0" applyNumberFormat="1" applyFont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8" fontId="1" fillId="3" borderId="9" xfId="0" applyNumberFormat="1" applyFont="1" applyFill="1" applyBorder="1" applyAlignment="1">
      <alignment wrapText="1"/>
    </xf>
    <xf numFmtId="0" fontId="1" fillId="4" borderId="9" xfId="0" applyFont="1" applyFill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8" fontId="1" fillId="0" borderId="10" xfId="0" applyNumberFormat="1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9" xfId="0" applyFont="1" applyFill="1" applyBorder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8" fontId="1" fillId="0" borderId="6" xfId="0" applyNumberFormat="1" applyFont="1" applyBorder="1" applyAlignment="1">
      <alignment horizontal="center" wrapText="1"/>
    </xf>
    <xf numFmtId="8" fontId="1" fillId="3" borderId="1" xfId="0" applyNumberFormat="1" applyFont="1" applyFill="1" applyBorder="1" applyAlignment="1">
      <alignment horizontal="right" wrapText="1"/>
    </xf>
    <xf numFmtId="8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8" fontId="4" fillId="0" borderId="1" xfId="0" applyNumberFormat="1" applyFont="1" applyBorder="1" applyAlignment="1">
      <alignment horizontal="right" wrapText="1"/>
    </xf>
    <xf numFmtId="0" fontId="2" fillId="5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8" fontId="1" fillId="5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8" fontId="1" fillId="5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8" fontId="2" fillId="5" borderId="1" xfId="0" applyNumberFormat="1" applyFont="1" applyFill="1" applyBorder="1" applyAlignment="1">
      <alignment horizontal="center" wrapText="1"/>
    </xf>
    <xf numFmtId="8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27" xfId="0" applyFont="1" applyBorder="1" applyAlignment="1">
      <alignment wrapText="1"/>
    </xf>
    <xf numFmtId="0" fontId="1" fillId="0" borderId="28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14" fontId="1" fillId="6" borderId="1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wrapText="1"/>
    </xf>
    <xf numFmtId="0" fontId="1" fillId="3" borderId="29" xfId="0" applyFont="1" applyFill="1" applyBorder="1" applyAlignment="1">
      <alignment wrapText="1"/>
    </xf>
    <xf numFmtId="8" fontId="1" fillId="0" borderId="29" xfId="0" applyNumberFormat="1" applyFont="1" applyBorder="1" applyAlignment="1">
      <alignment horizontal="center" wrapText="1"/>
    </xf>
    <xf numFmtId="8" fontId="1" fillId="3" borderId="29" xfId="0" applyNumberFormat="1" applyFont="1" applyFill="1" applyBorder="1" applyAlignment="1">
      <alignment wrapText="1"/>
    </xf>
    <xf numFmtId="8" fontId="1" fillId="0" borderId="29" xfId="0" applyNumberFormat="1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0" fontId="1" fillId="6" borderId="8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wrapText="1"/>
    </xf>
    <xf numFmtId="8" fontId="1" fillId="6" borderId="9" xfId="0" applyNumberFormat="1" applyFont="1" applyFill="1" applyBorder="1" applyAlignment="1">
      <alignment wrapText="1"/>
    </xf>
    <xf numFmtId="8" fontId="1" fillId="6" borderId="8" xfId="0" applyNumberFormat="1" applyFont="1" applyFill="1" applyBorder="1" applyAlignment="1">
      <alignment wrapText="1"/>
    </xf>
    <xf numFmtId="0" fontId="1" fillId="6" borderId="29" xfId="0" applyFont="1" applyFill="1" applyBorder="1" applyAlignment="1">
      <alignment wrapText="1"/>
    </xf>
    <xf numFmtId="8" fontId="1" fillId="6" borderId="8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0" fillId="6" borderId="0" xfId="0" applyFill="1"/>
    <xf numFmtId="6" fontId="1" fillId="0" borderId="1" xfId="0" applyNumberFormat="1" applyFont="1" applyBorder="1" applyAlignment="1">
      <alignment horizontal="right" wrapText="1"/>
    </xf>
    <xf numFmtId="14" fontId="1" fillId="7" borderId="1" xfId="0" applyNumberFormat="1" applyFont="1" applyFill="1" applyBorder="1" applyAlignment="1">
      <alignment wrapText="1"/>
    </xf>
    <xf numFmtId="0" fontId="1" fillId="7" borderId="1" xfId="0" applyFont="1" applyFill="1" applyBorder="1" applyAlignment="1">
      <alignment horizontal="center" wrapText="1"/>
    </xf>
    <xf numFmtId="14" fontId="1" fillId="7" borderId="2" xfId="0" applyNumberFormat="1" applyFont="1" applyFill="1" applyBorder="1" applyAlignment="1">
      <alignment wrapText="1"/>
    </xf>
    <xf numFmtId="0" fontId="1" fillId="7" borderId="8" xfId="0" applyFont="1" applyFill="1" applyBorder="1" applyAlignment="1">
      <alignment horizontal="center" wrapText="1"/>
    </xf>
    <xf numFmtId="0" fontId="1" fillId="7" borderId="9" xfId="0" applyFont="1" applyFill="1" applyBorder="1" applyAlignment="1">
      <alignment wrapText="1"/>
    </xf>
    <xf numFmtId="8" fontId="1" fillId="7" borderId="9" xfId="0" applyNumberFormat="1" applyFont="1" applyFill="1" applyBorder="1" applyAlignment="1">
      <alignment wrapText="1"/>
    </xf>
    <xf numFmtId="8" fontId="1" fillId="7" borderId="8" xfId="0" applyNumberFormat="1" applyFont="1" applyFill="1" applyBorder="1" applyAlignment="1">
      <alignment horizontal="center" wrapText="1"/>
    </xf>
    <xf numFmtId="0" fontId="1" fillId="7" borderId="29" xfId="0" applyFont="1" applyFill="1" applyBorder="1" applyAlignment="1">
      <alignment wrapText="1"/>
    </xf>
    <xf numFmtId="0" fontId="0" fillId="7" borderId="0" xfId="0" applyFill="1"/>
    <xf numFmtId="14" fontId="1" fillId="7" borderId="2" xfId="0" applyNumberFormat="1" applyFont="1" applyFill="1" applyBorder="1" applyAlignment="1">
      <alignment horizontal="center" wrapText="1"/>
    </xf>
    <xf numFmtId="8" fontId="1" fillId="6" borderId="1" xfId="0" applyNumberFormat="1" applyFont="1" applyFill="1" applyBorder="1" applyAlignment="1">
      <alignment horizontal="right" wrapText="1"/>
    </xf>
    <xf numFmtId="8" fontId="1" fillId="7" borderId="1" xfId="0" applyNumberFormat="1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2" fillId="6" borderId="2" xfId="0" applyFont="1" applyFill="1" applyBorder="1" applyAlignment="1">
      <alignment horizontal="center" wrapText="1"/>
    </xf>
    <xf numFmtId="0" fontId="1" fillId="6" borderId="8" xfId="0" applyFont="1" applyFill="1" applyBorder="1" applyAlignment="1">
      <alignment wrapText="1"/>
    </xf>
    <xf numFmtId="8" fontId="2" fillId="6" borderId="10" xfId="0" applyNumberFormat="1" applyFont="1" applyFill="1" applyBorder="1" applyAlignment="1">
      <alignment horizontal="right" wrapText="1"/>
    </xf>
    <xf numFmtId="8" fontId="2" fillId="6" borderId="9" xfId="0" applyNumberFormat="1" applyFont="1" applyFill="1" applyBorder="1" applyAlignment="1">
      <alignment horizontal="right" wrapText="1"/>
    </xf>
    <xf numFmtId="8" fontId="2" fillId="6" borderId="8" xfId="0" applyNumberFormat="1" applyFont="1" applyFill="1" applyBorder="1" applyAlignment="1">
      <alignment horizontal="right" wrapText="1"/>
    </xf>
    <xf numFmtId="0" fontId="5" fillId="0" borderId="15" xfId="0" applyFont="1" applyBorder="1" applyAlignment="1">
      <alignment wrapText="1"/>
    </xf>
    <xf numFmtId="0" fontId="5" fillId="0" borderId="17" xfId="0" applyFont="1" applyBorder="1" applyAlignment="1">
      <alignment wrapText="1"/>
    </xf>
    <xf numFmtId="17" fontId="1" fillId="3" borderId="1" xfId="0" applyNumberFormat="1" applyFont="1" applyFill="1" applyBorder="1" applyAlignment="1">
      <alignment horizontal="center" wrapText="1"/>
    </xf>
    <xf numFmtId="14" fontId="1" fillId="8" borderId="1" xfId="0" applyNumberFormat="1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14" fontId="1" fillId="8" borderId="2" xfId="0" applyNumberFormat="1" applyFont="1" applyFill="1" applyBorder="1" applyAlignment="1">
      <alignment wrapText="1"/>
    </xf>
    <xf numFmtId="0" fontId="1" fillId="8" borderId="8" xfId="0" applyFont="1" applyFill="1" applyBorder="1" applyAlignment="1">
      <alignment horizontal="center" wrapText="1"/>
    </xf>
    <xf numFmtId="0" fontId="1" fillId="8" borderId="9" xfId="0" applyFont="1" applyFill="1" applyBorder="1" applyAlignment="1">
      <alignment wrapText="1"/>
    </xf>
    <xf numFmtId="8" fontId="1" fillId="8" borderId="9" xfId="0" applyNumberFormat="1" applyFont="1" applyFill="1" applyBorder="1" applyAlignment="1">
      <alignment wrapText="1"/>
    </xf>
    <xf numFmtId="8" fontId="1" fillId="8" borderId="8" xfId="0" applyNumberFormat="1" applyFont="1" applyFill="1" applyBorder="1" applyAlignment="1">
      <alignment horizontal="center" wrapText="1"/>
    </xf>
    <xf numFmtId="0" fontId="1" fillId="8" borderId="29" xfId="0" applyFont="1" applyFill="1" applyBorder="1" applyAlignment="1">
      <alignment wrapText="1"/>
    </xf>
    <xf numFmtId="0" fontId="0" fillId="8" borderId="0" xfId="0" applyFill="1"/>
    <xf numFmtId="0" fontId="1" fillId="0" borderId="31" xfId="0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1" fillId="3" borderId="34" xfId="0" applyFont="1" applyFill="1" applyBorder="1" applyAlignment="1">
      <alignment wrapText="1"/>
    </xf>
    <xf numFmtId="0" fontId="1" fillId="3" borderId="35" xfId="0" applyFont="1" applyFill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0" fillId="0" borderId="32" xfId="0" applyBorder="1"/>
    <xf numFmtId="8" fontId="1" fillId="6" borderId="33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8" fontId="1" fillId="8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8" fontId="1" fillId="0" borderId="33" xfId="0" applyNumberFormat="1" applyFont="1" applyBorder="1" applyAlignment="1">
      <alignment horizontal="center" wrapText="1"/>
    </xf>
    <xf numFmtId="8" fontId="1" fillId="3" borderId="33" xfId="0" applyNumberFormat="1" applyFont="1" applyFill="1" applyBorder="1" applyAlignment="1">
      <alignment horizontal="center" wrapText="1"/>
    </xf>
    <xf numFmtId="8" fontId="1" fillId="6" borderId="33" xfId="0" applyNumberFormat="1" applyFont="1" applyFill="1" applyBorder="1" applyAlignment="1">
      <alignment horizontal="center" wrapText="1"/>
    </xf>
    <xf numFmtId="8" fontId="1" fillId="8" borderId="33" xfId="0" applyNumberFormat="1" applyFont="1" applyFill="1" applyBorder="1" applyAlignment="1">
      <alignment horizontal="center" wrapText="1"/>
    </xf>
    <xf numFmtId="8" fontId="1" fillId="7" borderId="33" xfId="0" applyNumberFormat="1" applyFont="1" applyFill="1" applyBorder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3" borderId="32" xfId="0" applyFont="1" applyFill="1" applyBorder="1" applyAlignment="1">
      <alignment wrapText="1"/>
    </xf>
    <xf numFmtId="8" fontId="1" fillId="0" borderId="32" xfId="0" applyNumberFormat="1" applyFont="1" applyBorder="1" applyAlignment="1">
      <alignment horizontal="center" wrapText="1"/>
    </xf>
    <xf numFmtId="8" fontId="1" fillId="3" borderId="32" xfId="0" applyNumberFormat="1" applyFont="1" applyFill="1" applyBorder="1" applyAlignment="1">
      <alignment wrapText="1"/>
    </xf>
    <xf numFmtId="0" fontId="1" fillId="6" borderId="32" xfId="0" applyFont="1" applyFill="1" applyBorder="1" applyAlignment="1">
      <alignment wrapText="1"/>
    </xf>
    <xf numFmtId="0" fontId="1" fillId="8" borderId="32" xfId="0" applyFont="1" applyFill="1" applyBorder="1" applyAlignment="1">
      <alignment wrapText="1"/>
    </xf>
    <xf numFmtId="0" fontId="1" fillId="7" borderId="32" xfId="0" applyFont="1" applyFill="1" applyBorder="1" applyAlignment="1">
      <alignment wrapText="1"/>
    </xf>
    <xf numFmtId="8" fontId="1" fillId="0" borderId="32" xfId="0" applyNumberFormat="1" applyFont="1" applyBorder="1" applyAlignment="1">
      <alignment wrapText="1"/>
    </xf>
    <xf numFmtId="14" fontId="1" fillId="7" borderId="1" xfId="0" applyNumberFormat="1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8" fontId="2" fillId="6" borderId="29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7" fillId="0" borderId="7" xfId="0" applyFont="1" applyBorder="1" applyAlignment="1">
      <alignment horizontal="center" vertical="center" textRotation="45" wrapText="1"/>
    </xf>
    <xf numFmtId="0" fontId="7" fillId="0" borderId="14" xfId="0" applyFont="1" applyBorder="1" applyAlignment="1">
      <alignment horizontal="center" vertical="center" textRotation="45" wrapText="1"/>
    </xf>
    <xf numFmtId="0" fontId="7" fillId="0" borderId="30" xfId="0" applyFont="1" applyBorder="1" applyAlignment="1">
      <alignment horizontal="center" vertical="center" textRotation="45" wrapText="1"/>
    </xf>
    <xf numFmtId="0" fontId="7" fillId="0" borderId="6" xfId="0" applyFont="1" applyBorder="1" applyAlignment="1">
      <alignment horizontal="center" vertical="center" textRotation="45" wrapText="1"/>
    </xf>
    <xf numFmtId="0" fontId="1" fillId="0" borderId="17" xfId="0" applyFont="1" applyBorder="1" applyAlignment="1">
      <alignment wrapText="1"/>
    </xf>
    <xf numFmtId="164" fontId="1" fillId="0" borderId="9" xfId="0" applyNumberFormat="1" applyFont="1" applyBorder="1" applyAlignment="1">
      <alignment horizontal="right" wrapText="1"/>
    </xf>
    <xf numFmtId="164" fontId="1" fillId="0" borderId="29" xfId="0" applyNumberFormat="1" applyFont="1" applyBorder="1" applyAlignment="1">
      <alignment horizontal="right" wrapText="1"/>
    </xf>
    <xf numFmtId="164" fontId="1" fillId="0" borderId="8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8" fontId="1" fillId="0" borderId="9" xfId="0" applyNumberFormat="1" applyFont="1" applyBorder="1" applyAlignment="1">
      <alignment horizontal="right" wrapText="1"/>
    </xf>
    <xf numFmtId="8" fontId="1" fillId="0" borderId="8" xfId="0" applyNumberFormat="1" applyFont="1" applyBorder="1" applyAlignment="1">
      <alignment horizontal="right" wrapText="1"/>
    </xf>
    <xf numFmtId="8" fontId="1" fillId="0" borderId="29" xfId="0" applyNumberFormat="1" applyFont="1" applyBorder="1" applyAlignment="1">
      <alignment horizontal="right" wrapText="1"/>
    </xf>
    <xf numFmtId="0" fontId="1" fillId="0" borderId="29" xfId="0" applyFont="1" applyBorder="1" applyAlignment="1">
      <alignment horizontal="right" wrapText="1"/>
    </xf>
    <xf numFmtId="14" fontId="1" fillId="0" borderId="38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34" xfId="0" applyFont="1" applyBorder="1" applyAlignment="1">
      <alignment horizontal="right" wrapText="1"/>
    </xf>
    <xf numFmtId="14" fontId="1" fillId="8" borderId="2" xfId="0" applyNumberFormat="1" applyFont="1" applyFill="1" applyBorder="1" applyAlignment="1">
      <alignment horizontal="center" wrapText="1"/>
    </xf>
    <xf numFmtId="164" fontId="1" fillId="8" borderId="9" xfId="0" applyNumberFormat="1" applyFont="1" applyFill="1" applyBorder="1" applyAlignment="1">
      <alignment horizontal="right" wrapText="1"/>
    </xf>
    <xf numFmtId="164" fontId="1" fillId="8" borderId="29" xfId="0" applyNumberFormat="1" applyFont="1" applyFill="1" applyBorder="1" applyAlignment="1">
      <alignment horizontal="right" wrapText="1"/>
    </xf>
    <xf numFmtId="164" fontId="1" fillId="8" borderId="8" xfId="0" applyNumberFormat="1" applyFont="1" applyFill="1" applyBorder="1" applyAlignment="1">
      <alignment horizontal="right" wrapText="1"/>
    </xf>
    <xf numFmtId="0" fontId="1" fillId="8" borderId="9" xfId="0" applyFont="1" applyFill="1" applyBorder="1" applyAlignment="1">
      <alignment horizontal="right" wrapText="1"/>
    </xf>
    <xf numFmtId="8" fontId="1" fillId="8" borderId="9" xfId="0" applyNumberFormat="1" applyFont="1" applyFill="1" applyBorder="1" applyAlignment="1">
      <alignment horizontal="right" wrapText="1"/>
    </xf>
    <xf numFmtId="8" fontId="1" fillId="8" borderId="8" xfId="0" applyNumberFormat="1" applyFont="1" applyFill="1" applyBorder="1" applyAlignment="1">
      <alignment horizontal="right" wrapText="1"/>
    </xf>
    <xf numFmtId="8" fontId="1" fillId="8" borderId="29" xfId="0" applyNumberFormat="1" applyFont="1" applyFill="1" applyBorder="1" applyAlignment="1">
      <alignment horizontal="right" wrapText="1"/>
    </xf>
    <xf numFmtId="0" fontId="1" fillId="8" borderId="29" xfId="0" applyFont="1" applyFill="1" applyBorder="1" applyAlignment="1">
      <alignment horizontal="right" wrapText="1"/>
    </xf>
    <xf numFmtId="0" fontId="1" fillId="8" borderId="10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wrapText="1"/>
    </xf>
    <xf numFmtId="14" fontId="1" fillId="8" borderId="41" xfId="0" applyNumberFormat="1" applyFont="1" applyFill="1" applyBorder="1" applyAlignment="1">
      <alignment horizontal="center" wrapText="1"/>
    </xf>
    <xf numFmtId="0" fontId="1" fillId="8" borderId="37" xfId="0" applyFont="1" applyFill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8" fontId="1" fillId="0" borderId="1" xfId="0" applyNumberFormat="1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0" fillId="0" borderId="1" xfId="0" applyFont="1" applyBorder="1"/>
    <xf numFmtId="8" fontId="10" fillId="0" borderId="1" xfId="0" applyNumberFormat="1" applyFont="1" applyBorder="1"/>
    <xf numFmtId="8" fontId="10" fillId="0" borderId="1" xfId="0" applyNumberFormat="1" applyFont="1" applyBorder="1" applyAlignment="1">
      <alignment wrapText="1"/>
    </xf>
    <xf numFmtId="8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wrapText="1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AAE7-9BA5-430A-8875-C4DE393CD6CD}">
  <dimension ref="A1:IE147"/>
  <sheetViews>
    <sheetView workbookViewId="0">
      <pane xSplit="11" ySplit="15" topLeftCell="R31" activePane="bottomRight" state="frozen"/>
      <selection pane="topRight" activeCell="L1" sqref="L1"/>
      <selection pane="bottomLeft" activeCell="A16" sqref="A16"/>
      <selection pane="bottomRight" activeCell="F78" sqref="F78"/>
    </sheetView>
  </sheetViews>
  <sheetFormatPr defaultRowHeight="15" x14ac:dyDescent="0.25"/>
  <cols>
    <col min="1" max="1" width="4.5703125" customWidth="1"/>
    <col min="2" max="2" width="10.7109375" style="50" customWidth="1"/>
    <col min="3" max="3" width="10.42578125" customWidth="1"/>
    <col min="4" max="4" width="9.140625" style="52"/>
    <col min="5" max="5" width="10.85546875" customWidth="1"/>
    <col min="6" max="6" width="34.42578125" customWidth="1"/>
    <col min="12" max="14" width="9" customWidth="1"/>
    <col min="19" max="19" width="10" customWidth="1"/>
    <col min="21" max="21" width="11" customWidth="1"/>
    <col min="22" max="22" width="10.5703125" customWidth="1"/>
    <col min="23" max="23" width="10.28515625" customWidth="1"/>
    <col min="31" max="31" width="12.7109375" customWidth="1"/>
    <col min="32" max="32" width="10.140625" bestFit="1" customWidth="1"/>
  </cols>
  <sheetData>
    <row r="1" spans="1:32" ht="16.5" customHeight="1" thickTop="1" thickBot="1" x14ac:dyDescent="0.3">
      <c r="B1" s="48"/>
      <c r="C1" s="1"/>
      <c r="D1" s="24"/>
      <c r="E1" s="2"/>
      <c r="F1" s="3"/>
      <c r="G1" s="202" t="s">
        <v>0</v>
      </c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/>
      <c r="V1" s="202" t="s">
        <v>1</v>
      </c>
      <c r="W1" s="203"/>
      <c r="X1" s="203"/>
      <c r="Y1" s="203"/>
      <c r="Z1" s="203"/>
      <c r="AA1" s="203"/>
      <c r="AB1" s="203"/>
      <c r="AC1" s="203"/>
      <c r="AD1" s="203"/>
      <c r="AE1" s="204"/>
      <c r="AF1" s="1"/>
    </row>
    <row r="2" spans="1:32" ht="42.75" customHeight="1" thickBot="1" x14ac:dyDescent="0.3">
      <c r="B2" s="127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 t="s">
        <v>103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85</v>
      </c>
      <c r="N2" s="7" t="s">
        <v>208</v>
      </c>
      <c r="O2" s="7" t="s">
        <v>13</v>
      </c>
      <c r="P2" s="7" t="s">
        <v>14</v>
      </c>
      <c r="Q2" s="7" t="s">
        <v>15</v>
      </c>
      <c r="R2" s="7" t="s">
        <v>73</v>
      </c>
      <c r="S2" s="7" t="s">
        <v>90</v>
      </c>
      <c r="T2" s="7" t="s">
        <v>16</v>
      </c>
      <c r="U2" s="6" t="s">
        <v>17</v>
      </c>
      <c r="V2" s="7" t="s">
        <v>18</v>
      </c>
      <c r="W2" s="7" t="s">
        <v>209</v>
      </c>
      <c r="X2" s="7" t="s">
        <v>19</v>
      </c>
      <c r="Y2" s="7" t="s">
        <v>20</v>
      </c>
      <c r="Z2" s="7" t="s">
        <v>22</v>
      </c>
      <c r="AA2" s="7" t="s">
        <v>16</v>
      </c>
      <c r="AB2" s="7" t="s">
        <v>72</v>
      </c>
      <c r="AC2" s="135" t="s">
        <v>118</v>
      </c>
      <c r="AD2" s="136" t="s">
        <v>23</v>
      </c>
      <c r="AE2" s="6" t="s">
        <v>17</v>
      </c>
      <c r="AF2" s="4" t="s">
        <v>24</v>
      </c>
    </row>
    <row r="3" spans="1:32" ht="16.5" customHeight="1" thickBot="1" x14ac:dyDescent="0.3">
      <c r="A3">
        <v>3</v>
      </c>
      <c r="B3" s="47">
        <v>2582.56</v>
      </c>
      <c r="C3" s="23">
        <v>45597</v>
      </c>
      <c r="D3" s="24"/>
      <c r="E3" s="2"/>
      <c r="F3" s="9" t="s">
        <v>25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1">
        <v>0</v>
      </c>
      <c r="V3" s="10"/>
      <c r="W3" s="10"/>
      <c r="X3" s="10"/>
      <c r="Y3" s="10"/>
      <c r="Z3" s="10"/>
      <c r="AA3" s="10"/>
      <c r="AB3" s="71"/>
      <c r="AC3" s="138"/>
      <c r="AD3" s="138"/>
      <c r="AE3" s="130">
        <v>0</v>
      </c>
      <c r="AF3" s="1"/>
    </row>
    <row r="4" spans="1:32" ht="16.5" customHeight="1" thickBot="1" x14ac:dyDescent="0.3">
      <c r="A4">
        <v>4</v>
      </c>
      <c r="B4" s="46">
        <f t="shared" ref="B4:B35" si="0">B3-U4+AE4</f>
        <v>2524.66</v>
      </c>
      <c r="C4" s="13">
        <v>45600</v>
      </c>
      <c r="D4" s="108"/>
      <c r="E4" s="15">
        <v>45600</v>
      </c>
      <c r="F4" s="16" t="s">
        <v>100</v>
      </c>
      <c r="G4" s="17"/>
      <c r="H4" s="17"/>
      <c r="I4" s="17"/>
      <c r="J4" s="18"/>
      <c r="K4" s="17"/>
      <c r="L4" s="17"/>
      <c r="M4" s="17"/>
      <c r="N4" s="17"/>
      <c r="O4" s="17"/>
      <c r="P4" s="17">
        <v>57.9</v>
      </c>
      <c r="Q4" s="17"/>
      <c r="R4" s="17"/>
      <c r="S4" s="17"/>
      <c r="T4" s="17"/>
      <c r="U4" s="19">
        <f t="shared" ref="U4:U35" si="1">SUM(G4:T4)</f>
        <v>57.9</v>
      </c>
      <c r="V4" s="17"/>
      <c r="W4" s="17"/>
      <c r="X4" s="17"/>
      <c r="Y4" s="17"/>
      <c r="Z4" s="17"/>
      <c r="AA4" s="17"/>
      <c r="AB4" s="72"/>
      <c r="AC4" s="139"/>
      <c r="AD4" s="139"/>
      <c r="AE4" s="131">
        <f t="shared" ref="AE4:AE13" si="2">SUM(V4:AB4)</f>
        <v>0</v>
      </c>
      <c r="AF4" s="21"/>
    </row>
    <row r="5" spans="1:32" ht="16.5" customHeight="1" thickBot="1" x14ac:dyDescent="0.3">
      <c r="A5">
        <v>5</v>
      </c>
      <c r="B5" s="47">
        <f t="shared" si="0"/>
        <v>2511.12</v>
      </c>
      <c r="C5" s="23">
        <v>45600</v>
      </c>
      <c r="D5" s="24" t="s">
        <v>101</v>
      </c>
      <c r="E5" s="25">
        <v>45600</v>
      </c>
      <c r="F5" s="9" t="s">
        <v>102</v>
      </c>
      <c r="G5" s="10"/>
      <c r="H5" s="10">
        <v>13.54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>
        <f t="shared" si="1"/>
        <v>13.54</v>
      </c>
      <c r="V5" s="26"/>
      <c r="W5" s="10"/>
      <c r="X5" s="10"/>
      <c r="Y5" s="10"/>
      <c r="Z5" s="10"/>
      <c r="AA5" s="10"/>
      <c r="AB5" s="71"/>
      <c r="AC5" s="138"/>
      <c r="AD5" s="138"/>
      <c r="AE5" s="130">
        <f t="shared" si="2"/>
        <v>0</v>
      </c>
      <c r="AF5" s="24"/>
    </row>
    <row r="6" spans="1:32" ht="16.5" customHeight="1" thickBot="1" x14ac:dyDescent="0.3">
      <c r="A6">
        <v>6</v>
      </c>
      <c r="B6" s="46">
        <f t="shared" si="0"/>
        <v>261.11999999999989</v>
      </c>
      <c r="C6" s="13">
        <v>45607</v>
      </c>
      <c r="D6" s="14" t="s">
        <v>84</v>
      </c>
      <c r="E6" s="15">
        <v>45607</v>
      </c>
      <c r="F6" s="16" t="s">
        <v>89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>
        <v>2250</v>
      </c>
      <c r="T6" s="17"/>
      <c r="U6" s="19">
        <f t="shared" si="1"/>
        <v>2250</v>
      </c>
      <c r="V6" s="27"/>
      <c r="W6" s="17"/>
      <c r="X6" s="17"/>
      <c r="Y6" s="17"/>
      <c r="Z6" s="17"/>
      <c r="AA6" s="17"/>
      <c r="AB6" s="72"/>
      <c r="AC6" s="139"/>
      <c r="AD6" s="139"/>
      <c r="AE6" s="131">
        <f t="shared" si="2"/>
        <v>0</v>
      </c>
      <c r="AF6" s="21"/>
    </row>
    <row r="7" spans="1:32" ht="16.5" customHeight="1" thickBot="1" x14ac:dyDescent="0.3">
      <c r="A7">
        <v>7</v>
      </c>
      <c r="B7" s="47">
        <f t="shared" si="0"/>
        <v>221.11999999999989</v>
      </c>
      <c r="C7" s="23">
        <v>45625</v>
      </c>
      <c r="D7" s="24" t="s">
        <v>104</v>
      </c>
      <c r="E7" s="25">
        <v>45625</v>
      </c>
      <c r="F7" s="9" t="s">
        <v>105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>
        <v>40</v>
      </c>
      <c r="R7" s="10"/>
      <c r="S7" s="10"/>
      <c r="T7" s="10"/>
      <c r="U7" s="11">
        <f t="shared" si="1"/>
        <v>40</v>
      </c>
      <c r="V7" s="26"/>
      <c r="W7" s="10"/>
      <c r="X7" s="10"/>
      <c r="Y7" s="10"/>
      <c r="Z7" s="10"/>
      <c r="AA7" s="10"/>
      <c r="AB7" s="71"/>
      <c r="AC7" s="138"/>
      <c r="AD7" s="138"/>
      <c r="AE7" s="130">
        <f t="shared" si="2"/>
        <v>0</v>
      </c>
      <c r="AF7" s="24"/>
    </row>
    <row r="8" spans="1:32" ht="16.5" customHeight="1" thickBot="1" x14ac:dyDescent="0.3">
      <c r="A8">
        <v>8</v>
      </c>
      <c r="B8" s="46">
        <f t="shared" si="0"/>
        <v>208.53999999999988</v>
      </c>
      <c r="C8" s="13">
        <v>45625</v>
      </c>
      <c r="D8" s="14" t="s">
        <v>84</v>
      </c>
      <c r="E8" s="15">
        <v>45625</v>
      </c>
      <c r="F8" s="16" t="s">
        <v>106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>
        <v>12.58</v>
      </c>
      <c r="R8" s="17"/>
      <c r="S8" s="17"/>
      <c r="T8" s="17"/>
      <c r="U8" s="19">
        <f t="shared" si="1"/>
        <v>12.58</v>
      </c>
      <c r="V8" s="27"/>
      <c r="W8" s="17"/>
      <c r="X8" s="17"/>
      <c r="Y8" s="17"/>
      <c r="Z8" s="17"/>
      <c r="AA8" s="17"/>
      <c r="AB8" s="72"/>
      <c r="AC8" s="139"/>
      <c r="AD8" s="139"/>
      <c r="AE8" s="131">
        <f t="shared" si="2"/>
        <v>0</v>
      </c>
      <c r="AF8" s="21"/>
    </row>
    <row r="9" spans="1:32" ht="16.5" customHeight="1" thickBot="1" x14ac:dyDescent="0.3">
      <c r="A9">
        <v>9</v>
      </c>
      <c r="B9" s="47">
        <f t="shared" si="0"/>
        <v>176.53999999999988</v>
      </c>
      <c r="C9" s="23">
        <v>45625</v>
      </c>
      <c r="D9" s="24"/>
      <c r="E9" s="25">
        <v>45625</v>
      </c>
      <c r="F9" s="79" t="s">
        <v>108</v>
      </c>
      <c r="G9" s="10"/>
      <c r="H9" s="10">
        <v>32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>
        <f t="shared" si="1"/>
        <v>32</v>
      </c>
      <c r="V9" s="28"/>
      <c r="W9" s="10"/>
      <c r="X9" s="10"/>
      <c r="Y9" s="29"/>
      <c r="Z9" s="10"/>
      <c r="AA9" s="10"/>
      <c r="AB9" s="71"/>
      <c r="AC9" s="138"/>
      <c r="AD9" s="138"/>
      <c r="AE9" s="130">
        <f t="shared" si="2"/>
        <v>0</v>
      </c>
      <c r="AF9" s="24"/>
    </row>
    <row r="10" spans="1:32" ht="16.5" customHeight="1" thickBot="1" x14ac:dyDescent="0.3">
      <c r="A10">
        <v>10</v>
      </c>
      <c r="B10" s="46">
        <f t="shared" si="0"/>
        <v>164.53999999999988</v>
      </c>
      <c r="C10" s="13">
        <v>45642</v>
      </c>
      <c r="D10" s="14"/>
      <c r="E10" s="15">
        <v>45642</v>
      </c>
      <c r="F10" s="16" t="s">
        <v>107</v>
      </c>
      <c r="G10" s="17"/>
      <c r="H10" s="17">
        <v>12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9">
        <f t="shared" si="1"/>
        <v>12</v>
      </c>
      <c r="V10" s="30"/>
      <c r="W10" s="17"/>
      <c r="X10" s="31"/>
      <c r="Y10" s="17"/>
      <c r="Z10" s="17"/>
      <c r="AA10" s="17"/>
      <c r="AB10" s="72"/>
      <c r="AC10" s="139"/>
      <c r="AD10" s="139"/>
      <c r="AE10" s="131">
        <f t="shared" si="2"/>
        <v>0</v>
      </c>
      <c r="AF10" s="21"/>
    </row>
    <row r="11" spans="1:32" ht="16.5" customHeight="1" thickBot="1" x14ac:dyDescent="0.3">
      <c r="A11">
        <v>11</v>
      </c>
      <c r="B11" s="47">
        <f t="shared" si="0"/>
        <v>79.539999999999878</v>
      </c>
      <c r="C11" s="23">
        <v>45615</v>
      </c>
      <c r="D11" s="24"/>
      <c r="E11" s="25">
        <v>45644</v>
      </c>
      <c r="F11" s="9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>
        <v>85</v>
      </c>
      <c r="Q11" s="10"/>
      <c r="R11" s="10"/>
      <c r="S11" s="10"/>
      <c r="T11" s="10"/>
      <c r="U11" s="11">
        <f t="shared" si="1"/>
        <v>85</v>
      </c>
      <c r="V11" s="28"/>
      <c r="W11" s="10"/>
      <c r="X11" s="10"/>
      <c r="Y11" s="10"/>
      <c r="Z11" s="10"/>
      <c r="AA11" s="10"/>
      <c r="AB11" s="73"/>
      <c r="AC11" s="140"/>
      <c r="AD11" s="140"/>
      <c r="AE11" s="130">
        <f t="shared" si="2"/>
        <v>0</v>
      </c>
      <c r="AF11" s="24"/>
    </row>
    <row r="12" spans="1:32" ht="16.5" customHeight="1" thickBot="1" x14ac:dyDescent="0.3">
      <c r="A12">
        <v>12</v>
      </c>
      <c r="B12" s="46">
        <f t="shared" si="0"/>
        <v>860.53999999999985</v>
      </c>
      <c r="C12" s="13">
        <v>45720</v>
      </c>
      <c r="D12" s="14"/>
      <c r="E12" s="15">
        <v>45720</v>
      </c>
      <c r="F12" s="16" t="s">
        <v>110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9">
        <f t="shared" si="1"/>
        <v>0</v>
      </c>
      <c r="V12" s="30"/>
      <c r="W12" s="17">
        <v>781</v>
      </c>
      <c r="X12" s="17"/>
      <c r="Y12" s="17"/>
      <c r="Z12" s="17"/>
      <c r="AA12" s="17"/>
      <c r="AB12" s="74"/>
      <c r="AC12" s="141"/>
      <c r="AD12" s="141"/>
      <c r="AE12" s="131">
        <f t="shared" si="2"/>
        <v>781</v>
      </c>
      <c r="AF12" s="21"/>
    </row>
    <row r="13" spans="1:32" ht="16.5" customHeight="1" thickBot="1" x14ac:dyDescent="0.3">
      <c r="A13">
        <v>13</v>
      </c>
      <c r="B13" s="47">
        <f t="shared" si="0"/>
        <v>1855.6999999999998</v>
      </c>
      <c r="C13" s="23">
        <v>45720</v>
      </c>
      <c r="D13" s="24"/>
      <c r="E13" s="25">
        <v>45720</v>
      </c>
      <c r="F13" s="9" t="s">
        <v>111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>
        <f t="shared" si="1"/>
        <v>0</v>
      </c>
      <c r="V13" s="28"/>
      <c r="W13" s="10">
        <v>995.16</v>
      </c>
      <c r="X13" s="10"/>
      <c r="Y13" s="10"/>
      <c r="Z13" s="10"/>
      <c r="AA13" s="10"/>
      <c r="AB13" s="73"/>
      <c r="AC13" s="140"/>
      <c r="AD13" s="140"/>
      <c r="AE13" s="130">
        <f t="shared" si="2"/>
        <v>995.16</v>
      </c>
      <c r="AF13" s="24"/>
    </row>
    <row r="14" spans="1:32" ht="16.5" customHeight="1" thickBot="1" x14ac:dyDescent="0.3">
      <c r="A14">
        <v>14</v>
      </c>
      <c r="B14" s="46">
        <f t="shared" si="0"/>
        <v>2855.7</v>
      </c>
      <c r="C14" s="13">
        <v>45727</v>
      </c>
      <c r="D14" s="14"/>
      <c r="E14" s="15">
        <v>45727</v>
      </c>
      <c r="F14" s="91" t="s">
        <v>118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9">
        <f t="shared" si="1"/>
        <v>0</v>
      </c>
      <c r="V14" s="30"/>
      <c r="W14" s="17"/>
      <c r="X14" s="17"/>
      <c r="Y14" s="17"/>
      <c r="Z14" s="17"/>
      <c r="AA14" s="17"/>
      <c r="AB14" s="74"/>
      <c r="AC14" s="141">
        <v>1000</v>
      </c>
      <c r="AD14" s="141"/>
      <c r="AE14" s="131">
        <f>SUM(V14:AD14)</f>
        <v>1000</v>
      </c>
      <c r="AF14" s="21"/>
    </row>
    <row r="15" spans="1:32" ht="16.5" customHeight="1" thickBot="1" x14ac:dyDescent="0.3">
      <c r="A15">
        <v>15</v>
      </c>
      <c r="B15" s="47">
        <f t="shared" si="0"/>
        <v>2074.5</v>
      </c>
      <c r="C15" s="70">
        <v>45733</v>
      </c>
      <c r="D15" s="24"/>
      <c r="E15" s="25">
        <v>45730</v>
      </c>
      <c r="F15" s="9" t="s">
        <v>112</v>
      </c>
      <c r="G15" s="10"/>
      <c r="H15" s="10"/>
      <c r="I15" s="10"/>
      <c r="J15" s="10"/>
      <c r="K15" s="10"/>
      <c r="L15" s="10"/>
      <c r="M15" s="10">
        <v>781.2</v>
      </c>
      <c r="N15" s="10"/>
      <c r="O15" s="10"/>
      <c r="P15" s="29"/>
      <c r="Q15" s="10"/>
      <c r="R15" s="10"/>
      <c r="S15" s="10"/>
      <c r="T15" s="10"/>
      <c r="U15" s="11">
        <f t="shared" si="1"/>
        <v>781.2</v>
      </c>
      <c r="V15" s="28"/>
      <c r="W15" s="10"/>
      <c r="X15" s="10"/>
      <c r="Y15" s="10"/>
      <c r="Z15" s="10"/>
      <c r="AA15" s="10"/>
      <c r="AB15" s="71"/>
      <c r="AC15" s="138"/>
      <c r="AD15" s="138"/>
      <c r="AE15" s="130">
        <f t="shared" ref="AE15:AE25" si="3">SUM(V15:AB15)</f>
        <v>0</v>
      </c>
      <c r="AF15" s="24"/>
    </row>
    <row r="16" spans="1:32" ht="16.5" customHeight="1" thickBot="1" x14ac:dyDescent="0.3">
      <c r="A16">
        <v>16</v>
      </c>
      <c r="B16" s="46">
        <f t="shared" si="0"/>
        <v>1801.08</v>
      </c>
      <c r="C16" s="13">
        <v>45733</v>
      </c>
      <c r="D16" s="14" t="s">
        <v>113</v>
      </c>
      <c r="E16" s="15">
        <v>45733</v>
      </c>
      <c r="F16" s="16" t="s">
        <v>114</v>
      </c>
      <c r="G16" s="31"/>
      <c r="H16" s="17"/>
      <c r="I16" s="17"/>
      <c r="J16" s="17"/>
      <c r="K16" s="17"/>
      <c r="L16" s="17"/>
      <c r="M16" s="17"/>
      <c r="N16" s="17">
        <v>273.42</v>
      </c>
      <c r="O16" s="17"/>
      <c r="P16" s="32"/>
      <c r="Q16" s="17"/>
      <c r="R16" s="17"/>
      <c r="S16" s="17"/>
      <c r="T16" s="17"/>
      <c r="U16" s="19">
        <f t="shared" si="1"/>
        <v>273.42</v>
      </c>
      <c r="V16" s="30"/>
      <c r="W16" s="17"/>
      <c r="X16" s="17"/>
      <c r="Y16" s="17"/>
      <c r="Z16" s="17"/>
      <c r="AA16" s="17"/>
      <c r="AB16" s="72"/>
      <c r="AC16" s="139"/>
      <c r="AD16" s="139"/>
      <c r="AE16" s="131">
        <f t="shared" si="3"/>
        <v>0</v>
      </c>
      <c r="AF16" s="21"/>
    </row>
    <row r="17" spans="1:32" ht="16.5" customHeight="1" thickBot="1" x14ac:dyDescent="0.3">
      <c r="A17">
        <v>17</v>
      </c>
      <c r="B17" s="47">
        <f t="shared" si="0"/>
        <v>1371.1299999999999</v>
      </c>
      <c r="C17" s="23">
        <v>45733</v>
      </c>
      <c r="D17" s="24" t="s">
        <v>113</v>
      </c>
      <c r="E17" s="25">
        <v>45733</v>
      </c>
      <c r="F17" s="9" t="s">
        <v>114</v>
      </c>
      <c r="G17" s="10"/>
      <c r="H17" s="10"/>
      <c r="I17" s="10"/>
      <c r="J17" s="10"/>
      <c r="K17" s="10"/>
      <c r="L17" s="10"/>
      <c r="M17" s="10"/>
      <c r="N17" s="10">
        <v>429.95</v>
      </c>
      <c r="O17" s="10"/>
      <c r="P17" s="10"/>
      <c r="Q17" s="10"/>
      <c r="R17" s="10"/>
      <c r="S17" s="10"/>
      <c r="T17" s="10"/>
      <c r="U17" s="11">
        <f t="shared" si="1"/>
        <v>429.95</v>
      </c>
      <c r="V17" s="10"/>
      <c r="W17" s="10"/>
      <c r="X17" s="29"/>
      <c r="Y17" s="10"/>
      <c r="Z17" s="10"/>
      <c r="AA17" s="10"/>
      <c r="AB17" s="71"/>
      <c r="AC17" s="138"/>
      <c r="AD17" s="138"/>
      <c r="AE17" s="130">
        <f t="shared" si="3"/>
        <v>0</v>
      </c>
      <c r="AF17" s="24"/>
    </row>
    <row r="18" spans="1:32" ht="16.5" customHeight="1" thickBot="1" x14ac:dyDescent="0.3">
      <c r="A18">
        <v>18</v>
      </c>
      <c r="B18" s="46">
        <f t="shared" si="0"/>
        <v>2086.33</v>
      </c>
      <c r="C18" s="13">
        <v>45735</v>
      </c>
      <c r="D18" s="14"/>
      <c r="E18" s="15">
        <v>45735</v>
      </c>
      <c r="F18" s="16" t="s">
        <v>115</v>
      </c>
      <c r="G18" s="17"/>
      <c r="H18" s="17"/>
      <c r="I18" s="17"/>
      <c r="J18" s="17"/>
      <c r="K18" s="17"/>
      <c r="L18" s="17"/>
      <c r="M18" s="17"/>
      <c r="N18" s="17"/>
      <c r="O18" s="17"/>
      <c r="P18" s="31"/>
      <c r="Q18" s="17"/>
      <c r="R18" s="17"/>
      <c r="S18" s="17"/>
      <c r="T18" s="17"/>
      <c r="U18" s="19">
        <f t="shared" si="1"/>
        <v>0</v>
      </c>
      <c r="V18" s="30"/>
      <c r="W18" s="17">
        <v>715.2</v>
      </c>
      <c r="X18" s="17"/>
      <c r="Y18" s="17"/>
      <c r="Z18" s="17"/>
      <c r="AA18" s="17"/>
      <c r="AB18" s="72"/>
      <c r="AC18" s="139"/>
      <c r="AD18" s="139"/>
      <c r="AE18" s="131">
        <f t="shared" si="3"/>
        <v>715.2</v>
      </c>
      <c r="AF18" s="21"/>
    </row>
    <row r="19" spans="1:32" ht="16.5" customHeight="1" thickBot="1" x14ac:dyDescent="0.3">
      <c r="A19">
        <v>19</v>
      </c>
      <c r="B19" s="47">
        <f t="shared" si="0"/>
        <v>1221.82</v>
      </c>
      <c r="C19" s="23">
        <v>45750</v>
      </c>
      <c r="D19" s="24" t="s">
        <v>113</v>
      </c>
      <c r="E19" s="25">
        <v>45750</v>
      </c>
      <c r="F19" s="9" t="s">
        <v>114</v>
      </c>
      <c r="G19" s="10"/>
      <c r="H19" s="10"/>
      <c r="I19" s="10"/>
      <c r="J19" s="10"/>
      <c r="K19" s="10"/>
      <c r="L19" s="10"/>
      <c r="M19" s="10"/>
      <c r="N19" s="10">
        <v>864.51</v>
      </c>
      <c r="O19" s="10"/>
      <c r="P19" s="29"/>
      <c r="Q19" s="10"/>
      <c r="R19" s="10"/>
      <c r="S19" s="10"/>
      <c r="T19" s="10"/>
      <c r="U19" s="11">
        <f t="shared" si="1"/>
        <v>864.51</v>
      </c>
      <c r="V19" s="10"/>
      <c r="W19" s="10"/>
      <c r="X19" s="10"/>
      <c r="Y19" s="10"/>
      <c r="Z19" s="10"/>
      <c r="AA19" s="10"/>
      <c r="AB19" s="71"/>
      <c r="AC19" s="138"/>
      <c r="AD19" s="138"/>
      <c r="AE19" s="130">
        <f t="shared" si="3"/>
        <v>0</v>
      </c>
      <c r="AF19" s="24"/>
    </row>
    <row r="20" spans="1:32" ht="16.5" customHeight="1" thickBot="1" x14ac:dyDescent="0.3">
      <c r="A20">
        <v>20</v>
      </c>
      <c r="B20" s="46">
        <f t="shared" si="0"/>
        <v>1183.8399999999999</v>
      </c>
      <c r="C20" s="13">
        <v>45783</v>
      </c>
      <c r="D20" s="14" t="s">
        <v>113</v>
      </c>
      <c r="E20" s="15">
        <v>45783</v>
      </c>
      <c r="F20" s="16" t="s">
        <v>114</v>
      </c>
      <c r="G20" s="17"/>
      <c r="H20" s="17"/>
      <c r="I20" s="17"/>
      <c r="J20" s="17"/>
      <c r="K20" s="17"/>
      <c r="L20" s="31"/>
      <c r="M20" s="31"/>
      <c r="N20" s="31">
        <v>37.979999999999997</v>
      </c>
      <c r="O20" s="17"/>
      <c r="P20" s="17"/>
      <c r="Q20" s="17"/>
      <c r="R20" s="17"/>
      <c r="S20" s="17"/>
      <c r="T20" s="17"/>
      <c r="U20" s="19">
        <f t="shared" si="1"/>
        <v>37.979999999999997</v>
      </c>
      <c r="V20" s="30"/>
      <c r="W20" s="17"/>
      <c r="X20" s="17"/>
      <c r="Y20" s="17"/>
      <c r="Z20" s="17"/>
      <c r="AA20" s="17"/>
      <c r="AB20" s="72"/>
      <c r="AC20" s="139"/>
      <c r="AD20" s="139"/>
      <c r="AE20" s="131">
        <f t="shared" si="3"/>
        <v>0</v>
      </c>
      <c r="AF20" s="21"/>
    </row>
    <row r="21" spans="1:32" ht="16.5" customHeight="1" thickBot="1" x14ac:dyDescent="0.3">
      <c r="A21">
        <v>21</v>
      </c>
      <c r="B21" s="47">
        <f t="shared" si="0"/>
        <v>938.83999999999992</v>
      </c>
      <c r="C21" s="23">
        <v>45783</v>
      </c>
      <c r="D21" s="24"/>
      <c r="E21" s="25">
        <v>45783</v>
      </c>
      <c r="F21" s="9" t="s">
        <v>116</v>
      </c>
      <c r="G21" s="29">
        <v>245</v>
      </c>
      <c r="H21" s="10"/>
      <c r="I21" s="10"/>
      <c r="J21" s="10"/>
      <c r="K21" s="29"/>
      <c r="L21" s="10"/>
      <c r="M21" s="10"/>
      <c r="N21" s="10"/>
      <c r="O21" s="10"/>
      <c r="P21" s="29"/>
      <c r="Q21" s="10"/>
      <c r="R21" s="10"/>
      <c r="S21" s="10"/>
      <c r="T21" s="10"/>
      <c r="U21" s="11">
        <f t="shared" si="1"/>
        <v>245</v>
      </c>
      <c r="V21" s="28"/>
      <c r="W21" s="10"/>
      <c r="X21" s="10"/>
      <c r="Y21" s="10"/>
      <c r="Z21" s="10"/>
      <c r="AA21" s="10"/>
      <c r="AB21" s="71"/>
      <c r="AC21" s="138"/>
      <c r="AD21" s="138"/>
      <c r="AE21" s="130">
        <f t="shared" si="3"/>
        <v>0</v>
      </c>
      <c r="AF21" s="24"/>
    </row>
    <row r="22" spans="1:32" ht="16.5" customHeight="1" thickBot="1" x14ac:dyDescent="0.3">
      <c r="A22">
        <v>22</v>
      </c>
      <c r="B22" s="46">
        <f t="shared" si="0"/>
        <v>1938.84</v>
      </c>
      <c r="C22" s="13">
        <v>45784</v>
      </c>
      <c r="D22" s="14"/>
      <c r="E22" s="15">
        <v>45784</v>
      </c>
      <c r="F22" s="16" t="s">
        <v>78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9">
        <f t="shared" si="1"/>
        <v>0</v>
      </c>
      <c r="V22" s="17"/>
      <c r="W22" s="17"/>
      <c r="X22" s="17">
        <v>1000</v>
      </c>
      <c r="Y22" s="17"/>
      <c r="Z22" s="17"/>
      <c r="AA22" s="17"/>
      <c r="AB22" s="74"/>
      <c r="AC22" s="141"/>
      <c r="AD22" s="141"/>
      <c r="AE22" s="131">
        <f t="shared" si="3"/>
        <v>1000</v>
      </c>
      <c r="AF22" s="21"/>
    </row>
    <row r="23" spans="1:32" ht="17.25" customHeight="1" thickBot="1" x14ac:dyDescent="0.3">
      <c r="A23">
        <v>23</v>
      </c>
      <c r="B23" s="47">
        <f t="shared" si="0"/>
        <v>2088.84</v>
      </c>
      <c r="C23" s="23">
        <v>45784</v>
      </c>
      <c r="D23" s="24"/>
      <c r="E23" s="25">
        <v>45784</v>
      </c>
      <c r="F23" s="9" t="s">
        <v>117</v>
      </c>
      <c r="G23" s="10"/>
      <c r="H23" s="10"/>
      <c r="I23" s="10"/>
      <c r="J23" s="10"/>
      <c r="K23" s="29"/>
      <c r="L23" s="10"/>
      <c r="M23" s="10"/>
      <c r="N23" s="10"/>
      <c r="O23" s="10"/>
      <c r="P23" s="10"/>
      <c r="Q23" s="10"/>
      <c r="R23" s="10"/>
      <c r="S23" s="10"/>
      <c r="T23" s="10"/>
      <c r="U23" s="11">
        <f t="shared" si="1"/>
        <v>0</v>
      </c>
      <c r="V23" s="10">
        <v>150</v>
      </c>
      <c r="W23" s="10"/>
      <c r="X23" s="10"/>
      <c r="Y23" s="10"/>
      <c r="Z23" s="10"/>
      <c r="AA23" s="10"/>
      <c r="AB23" s="71"/>
      <c r="AC23" s="138"/>
      <c r="AD23" s="138"/>
      <c r="AE23" s="130">
        <f t="shared" si="3"/>
        <v>150</v>
      </c>
      <c r="AF23" s="24"/>
    </row>
    <row r="24" spans="1:32" ht="16.5" customHeight="1" thickBot="1" x14ac:dyDescent="0.3">
      <c r="A24">
        <v>24</v>
      </c>
      <c r="B24" s="46">
        <f t="shared" si="0"/>
        <v>2978.84</v>
      </c>
      <c r="C24" s="13">
        <v>45785</v>
      </c>
      <c r="D24" s="14"/>
      <c r="E24" s="15">
        <v>45785</v>
      </c>
      <c r="F24" s="16" t="s">
        <v>119</v>
      </c>
      <c r="G24" s="3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9">
        <f t="shared" si="1"/>
        <v>0</v>
      </c>
      <c r="V24" s="30">
        <v>890</v>
      </c>
      <c r="W24" s="17"/>
      <c r="X24" s="17"/>
      <c r="Y24" s="17"/>
      <c r="Z24" s="17"/>
      <c r="AA24" s="17"/>
      <c r="AB24" s="72"/>
      <c r="AC24" s="139"/>
      <c r="AD24" s="139"/>
      <c r="AE24" s="131">
        <f t="shared" si="3"/>
        <v>890</v>
      </c>
      <c r="AF24" s="21"/>
    </row>
    <row r="25" spans="1:32" ht="16.5" customHeight="1" thickBot="1" x14ac:dyDescent="0.3">
      <c r="A25">
        <v>25</v>
      </c>
      <c r="B25" s="47">
        <f t="shared" si="0"/>
        <v>3978.84</v>
      </c>
      <c r="C25" s="23">
        <v>45797</v>
      </c>
      <c r="D25" s="24"/>
      <c r="E25" s="25">
        <v>45797</v>
      </c>
      <c r="F25" s="9" t="s">
        <v>120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1">
        <f t="shared" si="1"/>
        <v>0</v>
      </c>
      <c r="V25" s="10"/>
      <c r="W25" s="10">
        <v>1000</v>
      </c>
      <c r="X25" s="10"/>
      <c r="Y25" s="10"/>
      <c r="Z25" s="10"/>
      <c r="AA25" s="10"/>
      <c r="AB25" s="73"/>
      <c r="AC25" s="140"/>
      <c r="AD25" s="140"/>
      <c r="AE25" s="130">
        <f t="shared" si="3"/>
        <v>1000</v>
      </c>
      <c r="AF25" s="24"/>
    </row>
    <row r="26" spans="1:32" ht="16.5" customHeight="1" thickBot="1" x14ac:dyDescent="0.3">
      <c r="A26">
        <v>26</v>
      </c>
      <c r="B26" s="46">
        <f t="shared" si="0"/>
        <v>4018.84</v>
      </c>
      <c r="C26" s="13">
        <v>45810</v>
      </c>
      <c r="D26" s="14"/>
      <c r="E26" s="15">
        <v>45810</v>
      </c>
      <c r="F26" s="16" t="s">
        <v>121</v>
      </c>
      <c r="G26" s="17"/>
      <c r="H26" s="17"/>
      <c r="I26" s="17"/>
      <c r="J26" s="17"/>
      <c r="K26" s="17"/>
      <c r="L26" s="17"/>
      <c r="M26" s="17"/>
      <c r="N26" s="17"/>
      <c r="O26" s="17"/>
      <c r="P26" s="31"/>
      <c r="Q26" s="17"/>
      <c r="R26" s="17"/>
      <c r="S26" s="17"/>
      <c r="T26" s="17"/>
      <c r="U26" s="19">
        <f t="shared" si="1"/>
        <v>0</v>
      </c>
      <c r="V26" s="17">
        <v>40</v>
      </c>
      <c r="W26" s="17"/>
      <c r="X26" s="17"/>
      <c r="Y26" s="17"/>
      <c r="Z26" s="17"/>
      <c r="AA26" s="17"/>
      <c r="AB26" s="72"/>
      <c r="AC26" s="139"/>
      <c r="AD26" s="139"/>
      <c r="AE26" s="131">
        <f t="shared" ref="AE26:AE57" si="4">SUM(V26:AD26)</f>
        <v>40</v>
      </c>
      <c r="AF26" s="21"/>
    </row>
    <row r="27" spans="1:32" ht="16.5" customHeight="1" thickBot="1" x14ac:dyDescent="0.3">
      <c r="A27">
        <v>27</v>
      </c>
      <c r="B27" s="47">
        <f t="shared" si="0"/>
        <v>4068.84</v>
      </c>
      <c r="C27" s="23">
        <v>45817</v>
      </c>
      <c r="D27" s="24"/>
      <c r="E27" s="23">
        <v>45817</v>
      </c>
      <c r="F27" s="33" t="s">
        <v>122</v>
      </c>
      <c r="G27" s="10"/>
      <c r="H27" s="10"/>
      <c r="I27" s="10"/>
      <c r="J27" s="10"/>
      <c r="K27" s="10"/>
      <c r="L27" s="10"/>
      <c r="M27" s="10"/>
      <c r="N27" s="10"/>
      <c r="O27" s="10"/>
      <c r="P27" s="29"/>
      <c r="Q27" s="10"/>
      <c r="R27" s="10"/>
      <c r="S27" s="10"/>
      <c r="T27" s="10"/>
      <c r="U27" s="11">
        <f t="shared" si="1"/>
        <v>0</v>
      </c>
      <c r="V27" s="28">
        <v>50</v>
      </c>
      <c r="W27" s="10"/>
      <c r="X27" s="10"/>
      <c r="Y27" s="10"/>
      <c r="Z27" s="10"/>
      <c r="AA27" s="10"/>
      <c r="AB27" s="71"/>
      <c r="AC27" s="138"/>
      <c r="AD27" s="138"/>
      <c r="AE27" s="130">
        <f t="shared" si="4"/>
        <v>50</v>
      </c>
      <c r="AF27" s="24"/>
    </row>
    <row r="28" spans="1:32" ht="16.5" customHeight="1" thickBot="1" x14ac:dyDescent="0.3">
      <c r="A28">
        <v>28</v>
      </c>
      <c r="B28" s="46">
        <f t="shared" si="0"/>
        <v>4040.3900000000003</v>
      </c>
      <c r="C28" s="13">
        <v>45818</v>
      </c>
      <c r="D28" s="14"/>
      <c r="E28" s="13">
        <v>45818</v>
      </c>
      <c r="F28" s="16" t="s">
        <v>123</v>
      </c>
      <c r="G28" s="17"/>
      <c r="H28" s="17"/>
      <c r="I28" s="17"/>
      <c r="J28" s="17"/>
      <c r="K28" s="17">
        <v>28.45</v>
      </c>
      <c r="L28" s="17"/>
      <c r="M28" s="17"/>
      <c r="N28" s="17"/>
      <c r="O28" s="17"/>
      <c r="P28" s="31"/>
      <c r="Q28" s="17"/>
      <c r="R28" s="17"/>
      <c r="S28" s="17"/>
      <c r="T28" s="17"/>
      <c r="U28" s="19">
        <f t="shared" si="1"/>
        <v>28.45</v>
      </c>
      <c r="V28" s="30"/>
      <c r="W28" s="17"/>
      <c r="X28" s="17"/>
      <c r="Y28" s="17"/>
      <c r="Z28" s="17"/>
      <c r="AA28" s="17"/>
      <c r="AB28" s="72"/>
      <c r="AC28" s="139"/>
      <c r="AD28" s="139"/>
      <c r="AE28" s="131">
        <f t="shared" si="4"/>
        <v>0</v>
      </c>
      <c r="AF28" s="21"/>
    </row>
    <row r="29" spans="1:32" ht="16.5" customHeight="1" thickBot="1" x14ac:dyDescent="0.3">
      <c r="A29">
        <v>29</v>
      </c>
      <c r="B29" s="47">
        <f t="shared" si="0"/>
        <v>3702.51</v>
      </c>
      <c r="C29" s="23">
        <v>45818</v>
      </c>
      <c r="D29" s="24" t="s">
        <v>113</v>
      </c>
      <c r="E29" s="23">
        <v>45818</v>
      </c>
      <c r="F29" s="9" t="s">
        <v>124</v>
      </c>
      <c r="G29" s="10"/>
      <c r="H29" s="10"/>
      <c r="I29" s="10"/>
      <c r="J29" s="10"/>
      <c r="K29" s="10">
        <v>16.45</v>
      </c>
      <c r="L29" s="10"/>
      <c r="M29" s="10"/>
      <c r="N29" s="10">
        <v>321.43</v>
      </c>
      <c r="O29" s="10"/>
      <c r="P29" s="10"/>
      <c r="Q29" s="26"/>
      <c r="R29" s="26"/>
      <c r="S29" s="26"/>
      <c r="T29" s="28"/>
      <c r="U29" s="11">
        <f t="shared" si="1"/>
        <v>337.88</v>
      </c>
      <c r="V29" s="10"/>
      <c r="W29" s="10"/>
      <c r="X29" s="10"/>
      <c r="Y29" s="10"/>
      <c r="Z29" s="10"/>
      <c r="AA29" s="10"/>
      <c r="AB29" s="71"/>
      <c r="AC29" s="138"/>
      <c r="AD29" s="138"/>
      <c r="AE29" s="130">
        <f t="shared" si="4"/>
        <v>0</v>
      </c>
      <c r="AF29" s="24"/>
    </row>
    <row r="30" spans="1:32" ht="16.5" customHeight="1" thickBot="1" x14ac:dyDescent="0.3">
      <c r="A30">
        <v>30</v>
      </c>
      <c r="B30" s="46">
        <f t="shared" si="0"/>
        <v>3752.51</v>
      </c>
      <c r="C30" s="13">
        <v>45820</v>
      </c>
      <c r="D30" s="14"/>
      <c r="E30" s="15">
        <v>45820</v>
      </c>
      <c r="F30" s="16" t="s">
        <v>125</v>
      </c>
      <c r="G30" s="17"/>
      <c r="H30" s="17"/>
      <c r="I30" s="17"/>
      <c r="J30" s="17"/>
      <c r="K30" s="31"/>
      <c r="L30" s="17"/>
      <c r="M30" s="17"/>
      <c r="N30" s="17"/>
      <c r="O30" s="17"/>
      <c r="P30" s="17"/>
      <c r="Q30" s="17"/>
      <c r="R30" s="17"/>
      <c r="S30" s="17"/>
      <c r="T30" s="17"/>
      <c r="U30" s="19">
        <f t="shared" si="1"/>
        <v>0</v>
      </c>
      <c r="V30" s="17"/>
      <c r="W30" s="17"/>
      <c r="X30" s="17">
        <v>50</v>
      </c>
      <c r="Y30" s="17"/>
      <c r="Z30" s="17"/>
      <c r="AA30" s="17"/>
      <c r="AB30" s="72"/>
      <c r="AC30" s="139"/>
      <c r="AD30" s="139"/>
      <c r="AE30" s="131">
        <f t="shared" si="4"/>
        <v>50</v>
      </c>
      <c r="AF30" s="21"/>
    </row>
    <row r="31" spans="1:32" ht="16.5" customHeight="1" thickBot="1" x14ac:dyDescent="0.3">
      <c r="A31">
        <v>31</v>
      </c>
      <c r="B31" s="47">
        <f t="shared" si="0"/>
        <v>3755.51</v>
      </c>
      <c r="C31" s="23">
        <v>45833</v>
      </c>
      <c r="D31" s="24"/>
      <c r="E31" s="25">
        <v>45833</v>
      </c>
      <c r="F31" s="9" t="s">
        <v>126</v>
      </c>
      <c r="G31" s="10"/>
      <c r="H31" s="10"/>
      <c r="I31" s="10"/>
      <c r="J31" s="10"/>
      <c r="K31" s="10"/>
      <c r="L31" s="10"/>
      <c r="M31" s="10"/>
      <c r="N31" s="10"/>
      <c r="O31" s="10"/>
      <c r="P31" s="29"/>
      <c r="Q31" s="10"/>
      <c r="R31" s="10"/>
      <c r="S31" s="10"/>
      <c r="T31" s="10"/>
      <c r="U31" s="11">
        <f t="shared" si="1"/>
        <v>0</v>
      </c>
      <c r="V31" s="10"/>
      <c r="W31" s="10"/>
      <c r="X31" s="10"/>
      <c r="Y31" s="10"/>
      <c r="Z31" s="10">
        <v>3</v>
      </c>
      <c r="AA31" s="28"/>
      <c r="AB31" s="71"/>
      <c r="AC31" s="138"/>
      <c r="AD31" s="138"/>
      <c r="AE31" s="130">
        <f t="shared" si="4"/>
        <v>3</v>
      </c>
      <c r="AF31" s="24"/>
    </row>
    <row r="32" spans="1:32" ht="16.5" customHeight="1" thickBot="1" x14ac:dyDescent="0.3">
      <c r="A32">
        <v>32</v>
      </c>
      <c r="B32" s="46">
        <f t="shared" si="0"/>
        <v>3695.51</v>
      </c>
      <c r="C32" s="13">
        <v>45835</v>
      </c>
      <c r="D32" s="14"/>
      <c r="E32" s="15">
        <v>45835</v>
      </c>
      <c r="F32" s="16" t="s">
        <v>127</v>
      </c>
      <c r="G32" s="17">
        <v>60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9">
        <f t="shared" si="1"/>
        <v>60</v>
      </c>
      <c r="V32" s="27"/>
      <c r="W32" s="17"/>
      <c r="X32" s="17"/>
      <c r="Y32" s="17"/>
      <c r="Z32" s="17"/>
      <c r="AA32" s="17"/>
      <c r="AB32" s="72"/>
      <c r="AC32" s="139"/>
      <c r="AD32" s="139"/>
      <c r="AE32" s="131">
        <f t="shared" si="4"/>
        <v>0</v>
      </c>
      <c r="AF32" s="21"/>
    </row>
    <row r="33" spans="1:32" ht="16.5" customHeight="1" thickBot="1" x14ac:dyDescent="0.3">
      <c r="A33">
        <v>33</v>
      </c>
      <c r="B33" s="47">
        <f t="shared" si="0"/>
        <v>3698.01</v>
      </c>
      <c r="C33" s="23">
        <v>45852</v>
      </c>
      <c r="D33" s="24"/>
      <c r="E33" s="25">
        <v>45852</v>
      </c>
      <c r="F33" s="9" t="s">
        <v>128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1">
        <f t="shared" si="1"/>
        <v>0</v>
      </c>
      <c r="V33" s="10"/>
      <c r="W33" s="10"/>
      <c r="X33" s="10"/>
      <c r="Y33" s="10"/>
      <c r="Z33" s="10">
        <v>2.5</v>
      </c>
      <c r="AA33" s="10"/>
      <c r="AB33" s="73"/>
      <c r="AC33" s="140"/>
      <c r="AD33" s="140"/>
      <c r="AE33" s="130">
        <f t="shared" si="4"/>
        <v>2.5</v>
      </c>
      <c r="AF33" s="24"/>
    </row>
    <row r="34" spans="1:32" ht="16.5" customHeight="1" thickBot="1" x14ac:dyDescent="0.3">
      <c r="A34">
        <v>34</v>
      </c>
      <c r="B34" s="46">
        <f t="shared" si="0"/>
        <v>3688.01</v>
      </c>
      <c r="C34" s="13">
        <v>45873</v>
      </c>
      <c r="D34" s="14" t="s">
        <v>83</v>
      </c>
      <c r="E34" s="15">
        <v>45873</v>
      </c>
      <c r="F34" s="16" t="s">
        <v>129</v>
      </c>
      <c r="G34" s="17"/>
      <c r="H34" s="17"/>
      <c r="I34" s="17"/>
      <c r="J34" s="17"/>
      <c r="K34" s="17"/>
      <c r="L34" s="17"/>
      <c r="M34" s="17"/>
      <c r="N34" s="17"/>
      <c r="O34" s="17"/>
      <c r="P34" s="17">
        <v>10</v>
      </c>
      <c r="Q34" s="17"/>
      <c r="R34" s="17"/>
      <c r="S34" s="17"/>
      <c r="T34" s="17"/>
      <c r="U34" s="19">
        <f t="shared" si="1"/>
        <v>10</v>
      </c>
      <c r="V34" s="27"/>
      <c r="W34" s="17"/>
      <c r="X34" s="17"/>
      <c r="Y34" s="17"/>
      <c r="Z34" s="17"/>
      <c r="AA34" s="17"/>
      <c r="AB34" s="72"/>
      <c r="AC34" s="139"/>
      <c r="AD34" s="139"/>
      <c r="AE34" s="131">
        <f t="shared" si="4"/>
        <v>0</v>
      </c>
      <c r="AF34" s="21"/>
    </row>
    <row r="35" spans="1:32" ht="16.5" customHeight="1" thickBot="1" x14ac:dyDescent="0.3">
      <c r="A35">
        <v>35</v>
      </c>
      <c r="B35" s="47">
        <f t="shared" si="0"/>
        <v>3388.01</v>
      </c>
      <c r="C35" s="23">
        <v>45873</v>
      </c>
      <c r="D35" s="24"/>
      <c r="E35" s="25">
        <v>45873</v>
      </c>
      <c r="F35" s="9" t="s">
        <v>130</v>
      </c>
      <c r="G35" s="10"/>
      <c r="H35" s="10"/>
      <c r="I35" s="10"/>
      <c r="J35" s="10"/>
      <c r="K35" s="10"/>
      <c r="L35" s="10"/>
      <c r="M35" s="10"/>
      <c r="N35" s="10"/>
      <c r="O35" s="10"/>
      <c r="P35" s="10">
        <v>300</v>
      </c>
      <c r="Q35" s="10"/>
      <c r="R35" s="10"/>
      <c r="S35" s="10"/>
      <c r="T35" s="10"/>
      <c r="U35" s="11">
        <f t="shared" si="1"/>
        <v>300</v>
      </c>
      <c r="V35" s="26"/>
      <c r="W35" s="10"/>
      <c r="X35" s="10"/>
      <c r="Y35" s="10"/>
      <c r="Z35" s="10"/>
      <c r="AA35" s="10"/>
      <c r="AB35" s="71"/>
      <c r="AC35" s="138"/>
      <c r="AD35" s="138"/>
      <c r="AE35" s="130">
        <f t="shared" si="4"/>
        <v>0</v>
      </c>
      <c r="AF35" s="24"/>
    </row>
    <row r="36" spans="1:32" ht="16.5" customHeight="1" thickBot="1" x14ac:dyDescent="0.3">
      <c r="A36">
        <v>36</v>
      </c>
      <c r="B36" s="46">
        <f t="shared" ref="B36:B67" si="5">B35-U36+AE36</f>
        <v>3231.5400000000004</v>
      </c>
      <c r="C36" s="13">
        <v>45873</v>
      </c>
      <c r="D36" s="14" t="s">
        <v>84</v>
      </c>
      <c r="E36" s="15">
        <v>45873</v>
      </c>
      <c r="F36" s="16" t="s">
        <v>131</v>
      </c>
      <c r="G36" s="17"/>
      <c r="H36" s="17"/>
      <c r="I36" s="17"/>
      <c r="J36" s="17"/>
      <c r="K36" s="17"/>
      <c r="L36" s="17"/>
      <c r="M36" s="17">
        <v>156.47</v>
      </c>
      <c r="N36" s="17"/>
      <c r="O36" s="17"/>
      <c r="P36" s="17"/>
      <c r="Q36" s="17"/>
      <c r="R36" s="17"/>
      <c r="S36" s="17"/>
      <c r="T36" s="17"/>
      <c r="U36" s="19">
        <f t="shared" ref="U36:U67" si="6">SUM(G36:T36)</f>
        <v>156.47</v>
      </c>
      <c r="V36" s="27"/>
      <c r="W36" s="17"/>
      <c r="X36" s="17"/>
      <c r="Y36" s="17"/>
      <c r="Z36" s="17"/>
      <c r="AA36" s="17"/>
      <c r="AB36" s="72"/>
      <c r="AC36" s="139"/>
      <c r="AD36" s="139"/>
      <c r="AE36" s="131">
        <f t="shared" si="4"/>
        <v>0</v>
      </c>
      <c r="AF36" s="21"/>
    </row>
    <row r="37" spans="1:32" ht="16.5" customHeight="1" thickBot="1" x14ac:dyDescent="0.3">
      <c r="A37">
        <v>37</v>
      </c>
      <c r="B37" s="47">
        <f t="shared" si="5"/>
        <v>3233.3400000000006</v>
      </c>
      <c r="C37" s="23">
        <v>45875</v>
      </c>
      <c r="D37" s="24"/>
      <c r="E37" s="25">
        <v>45875</v>
      </c>
      <c r="F37" s="9" t="s">
        <v>132</v>
      </c>
      <c r="G37" s="10"/>
      <c r="H37" s="10"/>
      <c r="I37" s="10"/>
      <c r="J37" s="10"/>
      <c r="K37" s="10"/>
      <c r="L37" s="10"/>
      <c r="M37" s="10"/>
      <c r="N37" s="10"/>
      <c r="O37" s="10"/>
      <c r="P37" s="28"/>
      <c r="Q37" s="10"/>
      <c r="R37" s="10"/>
      <c r="S37" s="10"/>
      <c r="T37" s="10"/>
      <c r="U37" s="11">
        <f t="shared" si="6"/>
        <v>0</v>
      </c>
      <c r="V37" s="28"/>
      <c r="W37" s="10"/>
      <c r="X37" s="10"/>
      <c r="Y37" s="10"/>
      <c r="Z37" s="10">
        <v>1.8</v>
      </c>
      <c r="AA37" s="10"/>
      <c r="AB37" s="71"/>
      <c r="AC37" s="138"/>
      <c r="AD37" s="138"/>
      <c r="AE37" s="130">
        <f t="shared" si="4"/>
        <v>1.8</v>
      </c>
      <c r="AF37" s="24"/>
    </row>
    <row r="38" spans="1:32" ht="16.5" customHeight="1" thickBot="1" x14ac:dyDescent="0.3">
      <c r="A38">
        <v>38</v>
      </c>
      <c r="B38" s="46">
        <f t="shared" si="5"/>
        <v>3237.3400000000006</v>
      </c>
      <c r="C38" s="13">
        <v>45877</v>
      </c>
      <c r="D38" s="14"/>
      <c r="E38" s="15">
        <v>45877</v>
      </c>
      <c r="F38" s="16" t="s">
        <v>133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9">
        <f t="shared" si="6"/>
        <v>0</v>
      </c>
      <c r="V38" s="17"/>
      <c r="W38" s="17"/>
      <c r="X38" s="17"/>
      <c r="Y38" s="17"/>
      <c r="Z38" s="17">
        <v>4</v>
      </c>
      <c r="AA38" s="17"/>
      <c r="AB38" s="74"/>
      <c r="AC38" s="141"/>
      <c r="AD38" s="141"/>
      <c r="AE38" s="131">
        <f t="shared" si="4"/>
        <v>4</v>
      </c>
      <c r="AF38" s="21"/>
    </row>
    <row r="39" spans="1:32" ht="16.5" customHeight="1" thickBot="1" x14ac:dyDescent="0.3">
      <c r="A39">
        <v>39</v>
      </c>
      <c r="B39" s="47">
        <f t="shared" si="5"/>
        <v>3187.3400000000006</v>
      </c>
      <c r="C39" s="23">
        <v>45880</v>
      </c>
      <c r="D39" s="24"/>
      <c r="E39" s="35">
        <v>45880</v>
      </c>
      <c r="F39" s="9" t="s">
        <v>134</v>
      </c>
      <c r="G39" s="10"/>
      <c r="H39" s="10"/>
      <c r="I39" s="10"/>
      <c r="J39" s="10"/>
      <c r="K39" s="10"/>
      <c r="L39" s="10"/>
      <c r="M39" s="10"/>
      <c r="N39" s="10"/>
      <c r="O39" s="10"/>
      <c r="P39" s="29"/>
      <c r="Q39" s="10"/>
      <c r="R39" s="10">
        <v>50</v>
      </c>
      <c r="S39" s="10"/>
      <c r="T39" s="10"/>
      <c r="U39" s="11">
        <f t="shared" si="6"/>
        <v>50</v>
      </c>
      <c r="V39" s="28"/>
      <c r="W39" s="10"/>
      <c r="X39" s="10"/>
      <c r="Y39" s="10"/>
      <c r="Z39" s="10"/>
      <c r="AA39" s="10"/>
      <c r="AB39" s="71"/>
      <c r="AC39" s="138"/>
      <c r="AD39" s="138"/>
      <c r="AE39" s="130">
        <f t="shared" si="4"/>
        <v>0</v>
      </c>
      <c r="AF39" s="24"/>
    </row>
    <row r="40" spans="1:32" ht="16.5" customHeight="1" thickBot="1" x14ac:dyDescent="0.3">
      <c r="A40">
        <v>40</v>
      </c>
      <c r="B40" s="46">
        <f t="shared" si="5"/>
        <v>3137.3400000000006</v>
      </c>
      <c r="C40" s="13">
        <v>45880</v>
      </c>
      <c r="D40" s="14"/>
      <c r="E40" s="15">
        <v>45880</v>
      </c>
      <c r="F40" s="16" t="s">
        <v>135</v>
      </c>
      <c r="G40" s="17"/>
      <c r="H40" s="17"/>
      <c r="I40" s="17"/>
      <c r="J40" s="17"/>
      <c r="K40" s="17"/>
      <c r="L40" s="17"/>
      <c r="M40" s="17"/>
      <c r="N40" s="17"/>
      <c r="O40" s="17"/>
      <c r="P40" s="31"/>
      <c r="Q40" s="17"/>
      <c r="R40" s="17">
        <v>50</v>
      </c>
      <c r="S40" s="17"/>
      <c r="T40" s="17"/>
      <c r="U40" s="19">
        <f t="shared" si="6"/>
        <v>50</v>
      </c>
      <c r="V40" s="30"/>
      <c r="W40" s="17"/>
      <c r="X40" s="17"/>
      <c r="Y40" s="17"/>
      <c r="Z40" s="17"/>
      <c r="AA40" s="17"/>
      <c r="AB40" s="72"/>
      <c r="AC40" s="139"/>
      <c r="AD40" s="139"/>
      <c r="AE40" s="131">
        <f t="shared" si="4"/>
        <v>0</v>
      </c>
      <c r="AF40" s="21"/>
    </row>
    <row r="41" spans="1:32" ht="16.5" customHeight="1" thickBot="1" x14ac:dyDescent="0.3">
      <c r="A41">
        <v>41</v>
      </c>
      <c r="B41" s="47">
        <f t="shared" si="5"/>
        <v>3087.3400000000006</v>
      </c>
      <c r="C41" s="36">
        <v>45880</v>
      </c>
      <c r="D41" s="24"/>
      <c r="E41" s="25">
        <v>45880</v>
      </c>
      <c r="F41" s="9" t="s">
        <v>136</v>
      </c>
      <c r="G41" s="10"/>
      <c r="H41" s="10"/>
      <c r="I41" s="10"/>
      <c r="J41" s="10"/>
      <c r="K41" s="10"/>
      <c r="L41" s="10"/>
      <c r="M41" s="10"/>
      <c r="N41" s="10"/>
      <c r="O41" s="10"/>
      <c r="P41" s="29"/>
      <c r="Q41" s="10"/>
      <c r="R41" s="10">
        <v>50</v>
      </c>
      <c r="S41" s="10"/>
      <c r="T41" s="10"/>
      <c r="U41" s="11">
        <f t="shared" si="6"/>
        <v>50</v>
      </c>
      <c r="V41" s="28"/>
      <c r="W41" s="10"/>
      <c r="X41" s="10"/>
      <c r="Y41" s="10"/>
      <c r="Z41" s="10"/>
      <c r="AA41" s="10"/>
      <c r="AB41" s="71"/>
      <c r="AC41" s="138"/>
      <c r="AD41" s="138"/>
      <c r="AE41" s="130">
        <f t="shared" si="4"/>
        <v>0</v>
      </c>
      <c r="AF41" s="24"/>
    </row>
    <row r="42" spans="1:32" ht="16.5" customHeight="1" thickBot="1" x14ac:dyDescent="0.3">
      <c r="A42">
        <v>42</v>
      </c>
      <c r="B42" s="46">
        <f t="shared" si="5"/>
        <v>3137.3400000000006</v>
      </c>
      <c r="C42" s="13">
        <v>45881</v>
      </c>
      <c r="D42" s="14"/>
      <c r="E42" s="15">
        <v>45881</v>
      </c>
      <c r="F42" s="16" t="s">
        <v>137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31"/>
      <c r="R42" s="31"/>
      <c r="S42" s="31"/>
      <c r="T42" s="17"/>
      <c r="U42" s="19">
        <f t="shared" si="6"/>
        <v>0</v>
      </c>
      <c r="V42" s="30">
        <v>50</v>
      </c>
      <c r="W42" s="17"/>
      <c r="X42" s="17"/>
      <c r="Y42" s="17"/>
      <c r="Z42" s="17"/>
      <c r="AA42" s="17"/>
      <c r="AB42" s="72"/>
      <c r="AC42" s="139"/>
      <c r="AD42" s="139"/>
      <c r="AE42" s="131">
        <f t="shared" si="4"/>
        <v>50</v>
      </c>
      <c r="AF42" s="21"/>
    </row>
    <row r="43" spans="1:32" ht="16.5" customHeight="1" thickBot="1" x14ac:dyDescent="0.3">
      <c r="A43">
        <v>43</v>
      </c>
      <c r="B43" s="47">
        <f t="shared" si="5"/>
        <v>3149.3400000000006</v>
      </c>
      <c r="C43" s="23">
        <v>45887</v>
      </c>
      <c r="D43" s="24"/>
      <c r="E43" s="35">
        <v>45887</v>
      </c>
      <c r="F43" s="33" t="s">
        <v>138</v>
      </c>
      <c r="G43" s="10"/>
      <c r="H43" s="10"/>
      <c r="I43" s="10"/>
      <c r="J43" s="10"/>
      <c r="K43" s="10"/>
      <c r="L43" s="29"/>
      <c r="M43" s="29"/>
      <c r="N43" s="29"/>
      <c r="O43" s="10"/>
      <c r="P43" s="10"/>
      <c r="Q43" s="28"/>
      <c r="R43" s="28"/>
      <c r="S43" s="28"/>
      <c r="T43" s="10"/>
      <c r="U43" s="11">
        <f t="shared" si="6"/>
        <v>0</v>
      </c>
      <c r="V43" s="10"/>
      <c r="W43" s="10"/>
      <c r="X43" s="10"/>
      <c r="Y43" s="10"/>
      <c r="Z43" s="10">
        <v>12</v>
      </c>
      <c r="AA43" s="28"/>
      <c r="AB43" s="71"/>
      <c r="AC43" s="138"/>
      <c r="AD43" s="138"/>
      <c r="AE43" s="130">
        <f t="shared" si="4"/>
        <v>12</v>
      </c>
      <c r="AF43" s="24"/>
    </row>
    <row r="44" spans="1:32" ht="16.5" customHeight="1" thickBot="1" x14ac:dyDescent="0.3">
      <c r="A44">
        <v>44</v>
      </c>
      <c r="B44" s="46">
        <f t="shared" si="5"/>
        <v>3156.3400000000006</v>
      </c>
      <c r="C44" s="13">
        <v>45887</v>
      </c>
      <c r="D44" s="14"/>
      <c r="E44" s="15">
        <v>45887</v>
      </c>
      <c r="F44" s="16" t="s">
        <v>139</v>
      </c>
      <c r="G44" s="17"/>
      <c r="H44" s="17"/>
      <c r="I44" s="17"/>
      <c r="J44" s="17"/>
      <c r="K44" s="17"/>
      <c r="L44" s="17"/>
      <c r="M44" s="17"/>
      <c r="N44" s="17"/>
      <c r="O44" s="17"/>
      <c r="P44" s="31"/>
      <c r="Q44" s="17"/>
      <c r="R44" s="17"/>
      <c r="S44" s="17"/>
      <c r="T44" s="17"/>
      <c r="U44" s="19">
        <f t="shared" si="6"/>
        <v>0</v>
      </c>
      <c r="V44" s="17"/>
      <c r="W44" s="17"/>
      <c r="X44" s="17"/>
      <c r="Y44" s="17"/>
      <c r="Z44" s="17">
        <v>7</v>
      </c>
      <c r="AA44" s="17"/>
      <c r="AB44" s="72"/>
      <c r="AC44" s="139"/>
      <c r="AD44" s="139"/>
      <c r="AE44" s="131">
        <f t="shared" si="4"/>
        <v>7</v>
      </c>
      <c r="AF44" s="21"/>
    </row>
    <row r="45" spans="1:32" ht="16.5" customHeight="1" thickBot="1" x14ac:dyDescent="0.3">
      <c r="A45">
        <v>45</v>
      </c>
      <c r="B45" s="47">
        <f t="shared" si="5"/>
        <v>3160.3400000000006</v>
      </c>
      <c r="C45" s="23">
        <v>45887</v>
      </c>
      <c r="D45" s="24"/>
      <c r="E45" s="35">
        <v>45887</v>
      </c>
      <c r="F45" s="9" t="s">
        <v>140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1">
        <f t="shared" si="6"/>
        <v>0</v>
      </c>
      <c r="V45" s="10"/>
      <c r="W45" s="10"/>
      <c r="X45" s="10"/>
      <c r="Y45" s="10"/>
      <c r="Z45" s="10">
        <v>4</v>
      </c>
      <c r="AA45" s="10"/>
      <c r="AB45" s="73"/>
      <c r="AC45" s="140"/>
      <c r="AD45" s="140"/>
      <c r="AE45" s="130">
        <f t="shared" si="4"/>
        <v>4</v>
      </c>
      <c r="AF45" s="24"/>
    </row>
    <row r="46" spans="1:32" ht="16.5" customHeight="1" thickBot="1" x14ac:dyDescent="0.3">
      <c r="A46">
        <v>46</v>
      </c>
      <c r="B46" s="46">
        <f t="shared" si="5"/>
        <v>3210.3400000000006</v>
      </c>
      <c r="C46" s="13">
        <v>45887</v>
      </c>
      <c r="D46" s="14"/>
      <c r="E46" s="15">
        <v>45887</v>
      </c>
      <c r="F46" s="16" t="s">
        <v>141</v>
      </c>
      <c r="G46" s="31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9">
        <f t="shared" si="6"/>
        <v>0</v>
      </c>
      <c r="V46" s="17">
        <v>50</v>
      </c>
      <c r="W46" s="17"/>
      <c r="X46" s="17"/>
      <c r="Y46" s="17"/>
      <c r="Z46" s="17"/>
      <c r="AA46" s="17"/>
      <c r="AB46" s="72"/>
      <c r="AC46" s="139"/>
      <c r="AD46" s="139"/>
      <c r="AE46" s="131">
        <f t="shared" si="4"/>
        <v>50</v>
      </c>
      <c r="AF46" s="21"/>
    </row>
    <row r="47" spans="1:32" ht="16.5" customHeight="1" thickBot="1" x14ac:dyDescent="0.3">
      <c r="A47">
        <v>47</v>
      </c>
      <c r="B47" s="47">
        <f t="shared" si="5"/>
        <v>2760.3400000000006</v>
      </c>
      <c r="C47" s="23">
        <v>45887</v>
      </c>
      <c r="D47" s="24"/>
      <c r="E47" s="25">
        <v>45887</v>
      </c>
      <c r="F47" s="9" t="s">
        <v>142</v>
      </c>
      <c r="G47" s="10"/>
      <c r="H47" s="10"/>
      <c r="I47" s="10"/>
      <c r="J47" s="10"/>
      <c r="K47" s="10"/>
      <c r="L47" s="10"/>
      <c r="M47" s="10"/>
      <c r="N47" s="10"/>
      <c r="O47" s="10"/>
      <c r="P47" s="29"/>
      <c r="Q47" s="10"/>
      <c r="R47" s="10"/>
      <c r="S47" s="10"/>
      <c r="T47" s="10">
        <v>450</v>
      </c>
      <c r="U47" s="11">
        <f t="shared" si="6"/>
        <v>450</v>
      </c>
      <c r="V47" s="10"/>
      <c r="W47" s="10"/>
      <c r="X47" s="10"/>
      <c r="Y47" s="10"/>
      <c r="Z47" s="10"/>
      <c r="AA47" s="10"/>
      <c r="AB47" s="71"/>
      <c r="AC47" s="138"/>
      <c r="AD47" s="138"/>
      <c r="AE47" s="130">
        <f t="shared" si="4"/>
        <v>0</v>
      </c>
      <c r="AF47" s="24"/>
    </row>
    <row r="48" spans="1:32" ht="16.5" customHeight="1" thickBot="1" x14ac:dyDescent="0.3">
      <c r="A48">
        <v>48</v>
      </c>
      <c r="B48" s="46">
        <f t="shared" si="5"/>
        <v>2800.3400000000006</v>
      </c>
      <c r="C48" s="13">
        <v>45887</v>
      </c>
      <c r="D48" s="14"/>
      <c r="E48" s="15">
        <v>45887</v>
      </c>
      <c r="F48" s="16" t="s">
        <v>143</v>
      </c>
      <c r="G48" s="17"/>
      <c r="H48" s="17"/>
      <c r="I48" s="17"/>
      <c r="J48" s="31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9">
        <f t="shared" si="6"/>
        <v>0</v>
      </c>
      <c r="V48" s="17">
        <v>40</v>
      </c>
      <c r="W48" s="17"/>
      <c r="X48" s="17"/>
      <c r="Y48" s="17"/>
      <c r="Z48" s="17"/>
      <c r="AA48" s="17"/>
      <c r="AB48" s="72"/>
      <c r="AC48" s="139"/>
      <c r="AD48" s="139"/>
      <c r="AE48" s="131">
        <f t="shared" si="4"/>
        <v>40</v>
      </c>
      <c r="AF48" s="21"/>
    </row>
    <row r="49" spans="1:32" ht="16.5" customHeight="1" thickBot="1" x14ac:dyDescent="0.3">
      <c r="A49">
        <v>49</v>
      </c>
      <c r="B49" s="47">
        <f t="shared" si="5"/>
        <v>2759.8800000000006</v>
      </c>
      <c r="C49" s="23">
        <v>45888</v>
      </c>
      <c r="D49" s="24"/>
      <c r="E49" s="25">
        <v>45888</v>
      </c>
      <c r="F49" s="9" t="s">
        <v>144</v>
      </c>
      <c r="G49" s="10"/>
      <c r="H49" s="10"/>
      <c r="I49" s="10"/>
      <c r="J49" s="10"/>
      <c r="K49" s="10"/>
      <c r="L49" s="29"/>
      <c r="M49" s="29"/>
      <c r="N49" s="29"/>
      <c r="O49" s="10"/>
      <c r="P49" s="10">
        <v>40.46</v>
      </c>
      <c r="Q49" s="10"/>
      <c r="R49" s="10"/>
      <c r="S49" s="10"/>
      <c r="T49" s="10"/>
      <c r="U49" s="11">
        <f t="shared" si="6"/>
        <v>40.46</v>
      </c>
      <c r="V49" s="10"/>
      <c r="W49" s="10"/>
      <c r="X49" s="10"/>
      <c r="Y49" s="10"/>
      <c r="Z49" s="10"/>
      <c r="AA49" s="28"/>
      <c r="AB49" s="71"/>
      <c r="AC49" s="138"/>
      <c r="AD49" s="138"/>
      <c r="AE49" s="130">
        <f t="shared" si="4"/>
        <v>0</v>
      </c>
      <c r="AF49" s="24"/>
    </row>
    <row r="50" spans="1:32" ht="16.5" customHeight="1" thickBot="1" x14ac:dyDescent="0.3">
      <c r="A50">
        <v>50</v>
      </c>
      <c r="B50" s="46">
        <f t="shared" si="5"/>
        <v>2730.5100000000007</v>
      </c>
      <c r="C50" s="13">
        <v>45888</v>
      </c>
      <c r="D50" s="14"/>
      <c r="E50" s="15">
        <v>45888</v>
      </c>
      <c r="F50" s="16" t="s">
        <v>145</v>
      </c>
      <c r="G50" s="17"/>
      <c r="H50" s="17"/>
      <c r="I50" s="17"/>
      <c r="J50" s="17"/>
      <c r="K50" s="17"/>
      <c r="L50" s="17"/>
      <c r="M50" s="17">
        <v>29.37</v>
      </c>
      <c r="N50" s="17"/>
      <c r="O50" s="31"/>
      <c r="P50" s="17"/>
      <c r="Q50" s="17"/>
      <c r="R50" s="17"/>
      <c r="S50" s="17"/>
      <c r="T50" s="17"/>
      <c r="U50" s="19">
        <f t="shared" si="6"/>
        <v>29.37</v>
      </c>
      <c r="V50" s="17"/>
      <c r="W50" s="17"/>
      <c r="X50" s="17"/>
      <c r="Y50" s="17"/>
      <c r="Z50" s="17"/>
      <c r="AA50" s="17"/>
      <c r="AB50" s="72"/>
      <c r="AC50" s="139"/>
      <c r="AD50" s="139"/>
      <c r="AE50" s="131">
        <f t="shared" si="4"/>
        <v>0</v>
      </c>
      <c r="AF50" s="21"/>
    </row>
    <row r="51" spans="1:32" ht="16.5" customHeight="1" thickBot="1" x14ac:dyDescent="0.3">
      <c r="A51">
        <v>51</v>
      </c>
      <c r="B51" s="47">
        <f t="shared" si="5"/>
        <v>2713.1100000000006</v>
      </c>
      <c r="C51" s="23">
        <v>45888</v>
      </c>
      <c r="D51" s="24"/>
      <c r="E51" s="25">
        <v>45888</v>
      </c>
      <c r="F51" s="9" t="s">
        <v>146</v>
      </c>
      <c r="G51" s="10"/>
      <c r="H51" s="10"/>
      <c r="I51" s="10"/>
      <c r="J51" s="10"/>
      <c r="K51" s="10">
        <v>17.399999999999999</v>
      </c>
      <c r="L51" s="10"/>
      <c r="M51" s="10"/>
      <c r="N51" s="10"/>
      <c r="O51" s="10"/>
      <c r="P51" s="10"/>
      <c r="Q51" s="10"/>
      <c r="R51" s="10"/>
      <c r="S51" s="10"/>
      <c r="T51" s="10"/>
      <c r="U51" s="11">
        <f t="shared" si="6"/>
        <v>17.399999999999999</v>
      </c>
      <c r="V51" s="10"/>
      <c r="W51" s="10"/>
      <c r="X51" s="10"/>
      <c r="Y51" s="10"/>
      <c r="Z51" s="10"/>
      <c r="AA51" s="10"/>
      <c r="AB51" s="73"/>
      <c r="AC51" s="140"/>
      <c r="AD51" s="140"/>
      <c r="AE51" s="130">
        <f t="shared" si="4"/>
        <v>0</v>
      </c>
      <c r="AF51" s="24"/>
    </row>
    <row r="52" spans="1:32" ht="16.5" customHeight="1" thickBot="1" x14ac:dyDescent="0.3">
      <c r="A52">
        <v>52</v>
      </c>
      <c r="B52" s="46">
        <f t="shared" si="5"/>
        <v>2656.2500000000005</v>
      </c>
      <c r="C52" s="13">
        <v>45888</v>
      </c>
      <c r="D52" s="14" t="s">
        <v>84</v>
      </c>
      <c r="E52" s="15">
        <v>45888</v>
      </c>
      <c r="F52" s="16" t="s">
        <v>147</v>
      </c>
      <c r="G52" s="17"/>
      <c r="H52" s="17"/>
      <c r="I52" s="17"/>
      <c r="J52" s="17"/>
      <c r="K52" s="17"/>
      <c r="L52" s="17"/>
      <c r="M52" s="17">
        <v>56.86</v>
      </c>
      <c r="N52" s="17"/>
      <c r="O52" s="17"/>
      <c r="P52" s="31"/>
      <c r="Q52" s="17"/>
      <c r="R52" s="17"/>
      <c r="S52" s="17"/>
      <c r="T52" s="17"/>
      <c r="U52" s="19">
        <f t="shared" si="6"/>
        <v>56.86</v>
      </c>
      <c r="V52" s="17"/>
      <c r="W52" s="17"/>
      <c r="X52" s="17"/>
      <c r="Y52" s="17"/>
      <c r="Z52" s="17"/>
      <c r="AA52" s="17"/>
      <c r="AB52" s="72"/>
      <c r="AC52" s="139"/>
      <c r="AD52" s="139"/>
      <c r="AE52" s="131">
        <f t="shared" si="4"/>
        <v>0</v>
      </c>
      <c r="AF52" s="21"/>
    </row>
    <row r="53" spans="1:32" ht="16.5" customHeight="1" thickBot="1" x14ac:dyDescent="0.3">
      <c r="A53">
        <v>53</v>
      </c>
      <c r="B53" s="47">
        <f t="shared" si="5"/>
        <v>2224.4700000000003</v>
      </c>
      <c r="C53" s="23">
        <v>45888</v>
      </c>
      <c r="D53" s="24" t="s">
        <v>84</v>
      </c>
      <c r="E53" s="25">
        <v>45888</v>
      </c>
      <c r="F53" s="9" t="s">
        <v>148</v>
      </c>
      <c r="G53" s="29"/>
      <c r="H53" s="10"/>
      <c r="I53" s="10"/>
      <c r="J53" s="10"/>
      <c r="K53" s="10"/>
      <c r="L53" s="10"/>
      <c r="M53" s="10"/>
      <c r="N53" s="10"/>
      <c r="O53" s="10">
        <v>431.78</v>
      </c>
      <c r="P53" s="10"/>
      <c r="Q53" s="10"/>
      <c r="R53" s="10"/>
      <c r="S53" s="10"/>
      <c r="T53" s="10"/>
      <c r="U53" s="11">
        <f t="shared" si="6"/>
        <v>431.78</v>
      </c>
      <c r="V53" s="10"/>
      <c r="W53" s="10"/>
      <c r="X53" s="10"/>
      <c r="Y53" s="10"/>
      <c r="Z53" s="10"/>
      <c r="AA53" s="10"/>
      <c r="AB53" s="71"/>
      <c r="AC53" s="138"/>
      <c r="AD53" s="138"/>
      <c r="AE53" s="130">
        <f t="shared" si="4"/>
        <v>0</v>
      </c>
      <c r="AF53" s="24"/>
    </row>
    <row r="54" spans="1:32" ht="16.5" customHeight="1" thickBot="1" x14ac:dyDescent="0.3">
      <c r="A54">
        <v>54</v>
      </c>
      <c r="B54" s="46">
        <f t="shared" si="5"/>
        <v>2117.4700000000003</v>
      </c>
      <c r="C54" s="13">
        <v>45888</v>
      </c>
      <c r="D54" s="14" t="s">
        <v>84</v>
      </c>
      <c r="E54" s="15">
        <v>45888</v>
      </c>
      <c r="F54" s="16" t="s">
        <v>149</v>
      </c>
      <c r="G54" s="17"/>
      <c r="H54" s="17"/>
      <c r="I54" s="17"/>
      <c r="J54" s="17"/>
      <c r="K54" s="17"/>
      <c r="L54" s="17"/>
      <c r="M54" s="17"/>
      <c r="N54" s="17"/>
      <c r="O54" s="17">
        <v>107</v>
      </c>
      <c r="P54" s="17"/>
      <c r="Q54" s="17"/>
      <c r="R54" s="17"/>
      <c r="S54" s="17"/>
      <c r="T54" s="31"/>
      <c r="U54" s="19">
        <f t="shared" si="6"/>
        <v>107</v>
      </c>
      <c r="V54" s="17"/>
      <c r="W54" s="17"/>
      <c r="X54" s="17"/>
      <c r="Y54" s="17"/>
      <c r="Z54" s="17"/>
      <c r="AA54" s="17"/>
      <c r="AB54" s="72"/>
      <c r="AC54" s="139"/>
      <c r="AD54" s="139"/>
      <c r="AE54" s="131">
        <f t="shared" si="4"/>
        <v>0</v>
      </c>
      <c r="AF54" s="21"/>
    </row>
    <row r="55" spans="1:32" ht="16.5" customHeight="1" thickBot="1" x14ac:dyDescent="0.3">
      <c r="A55">
        <v>55</v>
      </c>
      <c r="B55" s="47">
        <f t="shared" si="5"/>
        <v>2157.4700000000003</v>
      </c>
      <c r="C55" s="23">
        <v>45890</v>
      </c>
      <c r="D55" s="24" t="s">
        <v>84</v>
      </c>
      <c r="E55" s="25">
        <v>45890</v>
      </c>
      <c r="F55" s="9" t="s">
        <v>150</v>
      </c>
      <c r="G55" s="10"/>
      <c r="H55" s="10"/>
      <c r="I55" s="10"/>
      <c r="J55" s="10"/>
      <c r="K55" s="10"/>
      <c r="L55" s="10"/>
      <c r="M55" s="10"/>
      <c r="N55" s="10"/>
      <c r="O55" s="10"/>
      <c r="P55" s="29"/>
      <c r="Q55" s="10"/>
      <c r="R55" s="10"/>
      <c r="S55" s="10"/>
      <c r="T55" s="10"/>
      <c r="U55" s="11">
        <f t="shared" si="6"/>
        <v>0</v>
      </c>
      <c r="V55" s="10">
        <v>40</v>
      </c>
      <c r="W55" s="10"/>
      <c r="X55" s="10"/>
      <c r="Y55" s="10"/>
      <c r="Z55" s="10"/>
      <c r="AA55" s="10"/>
      <c r="AB55" s="71"/>
      <c r="AC55" s="138"/>
      <c r="AD55" s="138"/>
      <c r="AE55" s="130">
        <f t="shared" si="4"/>
        <v>40</v>
      </c>
      <c r="AF55" s="24"/>
    </row>
    <row r="56" spans="1:32" ht="16.5" customHeight="1" thickBot="1" x14ac:dyDescent="0.3">
      <c r="A56">
        <v>56</v>
      </c>
      <c r="B56" s="46">
        <f t="shared" si="5"/>
        <v>2161.4700000000003</v>
      </c>
      <c r="C56" s="13">
        <v>45890</v>
      </c>
      <c r="D56" s="14"/>
      <c r="E56" s="15">
        <v>45890</v>
      </c>
      <c r="F56" s="16" t="s">
        <v>86</v>
      </c>
      <c r="G56" s="17"/>
      <c r="H56" s="17"/>
      <c r="I56" s="17"/>
      <c r="J56" s="31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9">
        <f t="shared" si="6"/>
        <v>0</v>
      </c>
      <c r="V56" s="17"/>
      <c r="W56" s="17"/>
      <c r="X56" s="17"/>
      <c r="Y56" s="17"/>
      <c r="Z56" s="17">
        <v>4</v>
      </c>
      <c r="AA56" s="17"/>
      <c r="AB56" s="72"/>
      <c r="AC56" s="139"/>
      <c r="AD56" s="139"/>
      <c r="AE56" s="131">
        <f t="shared" si="4"/>
        <v>4</v>
      </c>
      <c r="AF56" s="21"/>
    </row>
    <row r="57" spans="1:32" ht="16.5" customHeight="1" thickBot="1" x14ac:dyDescent="0.3">
      <c r="A57">
        <v>57</v>
      </c>
      <c r="B57" s="47">
        <f t="shared" si="5"/>
        <v>2173.4700000000003</v>
      </c>
      <c r="C57" s="23">
        <v>45891</v>
      </c>
      <c r="D57" s="24"/>
      <c r="E57" s="35">
        <v>45891</v>
      </c>
      <c r="F57" s="9" t="s">
        <v>151</v>
      </c>
      <c r="G57" s="10"/>
      <c r="H57" s="10"/>
      <c r="I57" s="10"/>
      <c r="J57" s="10"/>
      <c r="K57" s="10"/>
      <c r="L57" s="10"/>
      <c r="M57" s="10"/>
      <c r="N57" s="10"/>
      <c r="O57" s="10"/>
      <c r="P57" s="29"/>
      <c r="Q57" s="10"/>
      <c r="R57" s="10"/>
      <c r="S57" s="10"/>
      <c r="T57" s="10"/>
      <c r="U57" s="11">
        <f t="shared" si="6"/>
        <v>0</v>
      </c>
      <c r="V57" s="10"/>
      <c r="W57" s="10"/>
      <c r="X57" s="10"/>
      <c r="Y57" s="10"/>
      <c r="Z57" s="10"/>
      <c r="AA57" s="28"/>
      <c r="AB57" s="71"/>
      <c r="AC57" s="138"/>
      <c r="AD57" s="138">
        <v>12</v>
      </c>
      <c r="AE57" s="130">
        <f t="shared" si="4"/>
        <v>12</v>
      </c>
      <c r="AF57" s="24"/>
    </row>
    <row r="58" spans="1:32" ht="16.5" customHeight="1" thickBot="1" x14ac:dyDescent="0.3">
      <c r="A58">
        <v>58</v>
      </c>
      <c r="B58" s="46">
        <f t="shared" si="5"/>
        <v>2176.4700000000003</v>
      </c>
      <c r="C58" s="13">
        <v>45895</v>
      </c>
      <c r="D58" s="14"/>
      <c r="E58" s="15">
        <v>45895</v>
      </c>
      <c r="F58" s="16" t="s">
        <v>152</v>
      </c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31"/>
      <c r="R58" s="31"/>
      <c r="S58" s="31"/>
      <c r="T58" s="17"/>
      <c r="U58" s="19">
        <f t="shared" si="6"/>
        <v>0</v>
      </c>
      <c r="V58" s="17"/>
      <c r="W58" s="17"/>
      <c r="X58" s="17"/>
      <c r="Y58" s="17"/>
      <c r="Z58" s="17">
        <v>3</v>
      </c>
      <c r="AA58" s="17"/>
      <c r="AB58" s="72"/>
      <c r="AC58" s="139"/>
      <c r="AD58" s="139"/>
      <c r="AE58" s="131">
        <f t="shared" ref="AE58:AE89" si="7">SUM(V58:AD58)</f>
        <v>3</v>
      </c>
      <c r="AF58" s="21"/>
    </row>
    <row r="59" spans="1:32" ht="16.5" customHeight="1" thickBot="1" x14ac:dyDescent="0.3">
      <c r="A59">
        <v>59</v>
      </c>
      <c r="B59" s="47">
        <f t="shared" si="5"/>
        <v>2188.4700000000003</v>
      </c>
      <c r="C59" s="23">
        <v>45895</v>
      </c>
      <c r="D59" s="24"/>
      <c r="E59" s="25">
        <v>45895</v>
      </c>
      <c r="F59" s="33" t="s">
        <v>153</v>
      </c>
      <c r="G59" s="10"/>
      <c r="H59" s="10"/>
      <c r="I59" s="10"/>
      <c r="J59" s="10"/>
      <c r="K59" s="10"/>
      <c r="L59" s="29"/>
      <c r="M59" s="29"/>
      <c r="N59" s="29"/>
      <c r="O59" s="10"/>
      <c r="P59" s="10"/>
      <c r="Q59" s="28"/>
      <c r="R59" s="28"/>
      <c r="S59" s="28"/>
      <c r="T59" s="10"/>
      <c r="U59" s="11">
        <f t="shared" si="6"/>
        <v>0</v>
      </c>
      <c r="V59" s="10"/>
      <c r="W59" s="10"/>
      <c r="X59" s="10"/>
      <c r="Y59" s="10"/>
      <c r="Z59" s="10"/>
      <c r="AA59" s="10"/>
      <c r="AB59" s="71"/>
      <c r="AC59" s="138"/>
      <c r="AD59" s="138">
        <v>12</v>
      </c>
      <c r="AE59" s="130">
        <f t="shared" si="7"/>
        <v>12</v>
      </c>
      <c r="AF59" s="24"/>
    </row>
    <row r="60" spans="1:32" ht="16.5" customHeight="1" thickBot="1" x14ac:dyDescent="0.3">
      <c r="A60">
        <v>60</v>
      </c>
      <c r="B60" s="46">
        <f t="shared" si="5"/>
        <v>2193.4700000000003</v>
      </c>
      <c r="C60" s="13">
        <v>45895</v>
      </c>
      <c r="D60" s="14"/>
      <c r="E60" s="15">
        <v>45895</v>
      </c>
      <c r="F60" s="16" t="s">
        <v>154</v>
      </c>
      <c r="G60" s="17"/>
      <c r="H60" s="17"/>
      <c r="I60" s="17"/>
      <c r="J60" s="17"/>
      <c r="K60" s="31"/>
      <c r="L60" s="17"/>
      <c r="M60" s="17"/>
      <c r="N60" s="17"/>
      <c r="O60" s="17"/>
      <c r="P60" s="31"/>
      <c r="Q60" s="17"/>
      <c r="R60" s="17"/>
      <c r="S60" s="17"/>
      <c r="T60" s="17"/>
      <c r="U60" s="19">
        <f t="shared" si="6"/>
        <v>0</v>
      </c>
      <c r="V60" s="17"/>
      <c r="W60" s="17"/>
      <c r="X60" s="17"/>
      <c r="Y60" s="17"/>
      <c r="Z60" s="17">
        <v>5</v>
      </c>
      <c r="AA60" s="17"/>
      <c r="AB60" s="72"/>
      <c r="AC60" s="139"/>
      <c r="AD60" s="139"/>
      <c r="AE60" s="131">
        <f t="shared" si="7"/>
        <v>5</v>
      </c>
      <c r="AF60" s="21"/>
    </row>
    <row r="61" spans="1:32" ht="16.5" customHeight="1" thickBot="1" x14ac:dyDescent="0.3">
      <c r="A61">
        <v>61</v>
      </c>
      <c r="B61" s="47">
        <f t="shared" si="5"/>
        <v>2205.4700000000003</v>
      </c>
      <c r="C61" s="23">
        <v>45895</v>
      </c>
      <c r="D61" s="24"/>
      <c r="E61" s="25">
        <v>45895</v>
      </c>
      <c r="F61" s="9" t="s">
        <v>155</v>
      </c>
      <c r="G61" s="10"/>
      <c r="H61" s="10"/>
      <c r="I61" s="10"/>
      <c r="J61" s="10"/>
      <c r="K61" s="10"/>
      <c r="L61" s="10"/>
      <c r="M61" s="10"/>
      <c r="N61" s="10"/>
      <c r="O61" s="10"/>
      <c r="P61" s="29"/>
      <c r="Q61" s="28"/>
      <c r="R61" s="28"/>
      <c r="S61" s="28"/>
      <c r="T61" s="10"/>
      <c r="U61" s="11">
        <f t="shared" si="6"/>
        <v>0</v>
      </c>
      <c r="V61" s="10"/>
      <c r="W61" s="10"/>
      <c r="X61" s="10"/>
      <c r="Y61" s="10"/>
      <c r="Z61" s="10"/>
      <c r="AA61" s="10"/>
      <c r="AB61" s="71"/>
      <c r="AC61" s="138"/>
      <c r="AD61" s="138">
        <v>12</v>
      </c>
      <c r="AE61" s="130">
        <f t="shared" si="7"/>
        <v>12</v>
      </c>
      <c r="AF61" s="24"/>
    </row>
    <row r="62" spans="1:32" ht="16.5" customHeight="1" thickBot="1" x14ac:dyDescent="0.3">
      <c r="A62">
        <v>62</v>
      </c>
      <c r="B62" s="46">
        <f t="shared" si="5"/>
        <v>2214.4700000000003</v>
      </c>
      <c r="C62" s="13">
        <v>45895</v>
      </c>
      <c r="D62" s="14"/>
      <c r="E62" s="15">
        <v>45895</v>
      </c>
      <c r="F62" s="16" t="s">
        <v>156</v>
      </c>
      <c r="G62" s="17"/>
      <c r="H62" s="17"/>
      <c r="I62" s="17"/>
      <c r="J62" s="17"/>
      <c r="K62" s="17"/>
      <c r="L62" s="17"/>
      <c r="M62" s="17"/>
      <c r="N62" s="17"/>
      <c r="O62" s="17"/>
      <c r="P62" s="31"/>
      <c r="Q62" s="17"/>
      <c r="R62" s="17"/>
      <c r="S62" s="17"/>
      <c r="T62" s="17"/>
      <c r="U62" s="19">
        <f t="shared" si="6"/>
        <v>0</v>
      </c>
      <c r="V62" s="17"/>
      <c r="W62" s="17"/>
      <c r="X62" s="17"/>
      <c r="Y62" s="17"/>
      <c r="Z62" s="17">
        <v>9</v>
      </c>
      <c r="AA62" s="17"/>
      <c r="AB62" s="72"/>
      <c r="AC62" s="139"/>
      <c r="AD62" s="139"/>
      <c r="AE62" s="131">
        <f t="shared" si="7"/>
        <v>9</v>
      </c>
      <c r="AF62" s="21"/>
    </row>
    <row r="63" spans="1:32" ht="16.5" customHeight="1" thickBot="1" x14ac:dyDescent="0.3">
      <c r="A63">
        <v>63</v>
      </c>
      <c r="B63" s="47">
        <f t="shared" si="5"/>
        <v>2226.4700000000003</v>
      </c>
      <c r="C63" s="23">
        <v>45895</v>
      </c>
      <c r="D63" s="24"/>
      <c r="E63" s="25">
        <v>45895</v>
      </c>
      <c r="F63" s="9" t="s">
        <v>157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8"/>
      <c r="R63" s="28"/>
      <c r="S63" s="28"/>
      <c r="T63" s="10"/>
      <c r="U63" s="11">
        <f t="shared" si="6"/>
        <v>0</v>
      </c>
      <c r="V63" s="10"/>
      <c r="W63" s="10"/>
      <c r="X63" s="10"/>
      <c r="Y63" s="10"/>
      <c r="Z63" s="10"/>
      <c r="AA63" s="26"/>
      <c r="AB63" s="71"/>
      <c r="AC63" s="138"/>
      <c r="AD63" s="138">
        <v>12</v>
      </c>
      <c r="AE63" s="130">
        <f t="shared" si="7"/>
        <v>12</v>
      </c>
      <c r="AF63" s="24"/>
    </row>
    <row r="64" spans="1:32" ht="16.5" customHeight="1" thickBot="1" x14ac:dyDescent="0.3">
      <c r="A64">
        <v>64</v>
      </c>
      <c r="B64" s="46">
        <f t="shared" si="5"/>
        <v>2238.4700000000003</v>
      </c>
      <c r="C64" s="13">
        <v>45895</v>
      </c>
      <c r="D64" s="14"/>
      <c r="E64" s="15">
        <v>45895</v>
      </c>
      <c r="F64" s="16" t="s">
        <v>158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22"/>
      <c r="T64" s="122"/>
      <c r="U64" s="19">
        <f t="shared" si="6"/>
        <v>0</v>
      </c>
      <c r="V64" s="17"/>
      <c r="W64" s="17"/>
      <c r="X64" s="17"/>
      <c r="Y64" s="17"/>
      <c r="Z64" s="17"/>
      <c r="AA64" s="31"/>
      <c r="AB64" s="72"/>
      <c r="AC64" s="139"/>
      <c r="AD64" s="139">
        <v>12</v>
      </c>
      <c r="AE64" s="131">
        <f t="shared" si="7"/>
        <v>12</v>
      </c>
      <c r="AF64" s="21"/>
    </row>
    <row r="65" spans="1:239" ht="16.5" customHeight="1" thickBot="1" x14ac:dyDescent="0.3">
      <c r="A65">
        <v>65</v>
      </c>
      <c r="B65" s="47">
        <f t="shared" si="5"/>
        <v>2227.88</v>
      </c>
      <c r="C65" s="23">
        <v>45895</v>
      </c>
      <c r="D65" s="24"/>
      <c r="E65" s="25">
        <v>45895</v>
      </c>
      <c r="F65" s="9" t="s">
        <v>159</v>
      </c>
      <c r="G65" s="10"/>
      <c r="H65" s="10"/>
      <c r="I65" s="10"/>
      <c r="J65" s="10"/>
      <c r="K65" s="10"/>
      <c r="L65" s="10"/>
      <c r="M65" s="10"/>
      <c r="N65" s="10"/>
      <c r="O65" s="10"/>
      <c r="P65" s="10">
        <v>10.59</v>
      </c>
      <c r="Q65" s="28"/>
      <c r="R65" s="121"/>
      <c r="S65" s="124"/>
      <c r="T65" s="125"/>
      <c r="U65" s="126">
        <f t="shared" si="6"/>
        <v>10.59</v>
      </c>
      <c r="V65" s="26"/>
      <c r="W65" s="10"/>
      <c r="X65" s="10"/>
      <c r="Y65" s="10"/>
      <c r="Z65" s="37"/>
      <c r="AA65" s="38"/>
      <c r="AB65" s="71"/>
      <c r="AC65" s="138"/>
      <c r="AD65" s="138"/>
      <c r="AE65" s="130">
        <f t="shared" si="7"/>
        <v>0</v>
      </c>
      <c r="AF65" s="24"/>
    </row>
    <row r="66" spans="1:239" ht="16.5" customHeight="1" thickBot="1" x14ac:dyDescent="0.3">
      <c r="A66">
        <v>66</v>
      </c>
      <c r="B66" s="46">
        <f t="shared" si="5"/>
        <v>2230.88</v>
      </c>
      <c r="C66" s="13">
        <v>45895</v>
      </c>
      <c r="D66" s="14"/>
      <c r="E66" s="15">
        <v>45895</v>
      </c>
      <c r="F66" s="16" t="s">
        <v>160</v>
      </c>
      <c r="G66" s="17"/>
      <c r="H66" s="17"/>
      <c r="I66" s="17"/>
      <c r="J66" s="17"/>
      <c r="K66" s="31"/>
      <c r="L66" s="17"/>
      <c r="M66" s="17"/>
      <c r="N66" s="17"/>
      <c r="O66" s="17"/>
      <c r="P66" s="31"/>
      <c r="Q66" s="17"/>
      <c r="R66" s="17"/>
      <c r="S66" s="123"/>
      <c r="T66" s="123"/>
      <c r="U66" s="19">
        <f t="shared" si="6"/>
        <v>0</v>
      </c>
      <c r="V66" s="17"/>
      <c r="W66" s="17"/>
      <c r="X66" s="17"/>
      <c r="Y66" s="17"/>
      <c r="Z66" s="17">
        <v>3</v>
      </c>
      <c r="AA66" s="17"/>
      <c r="AB66" s="72"/>
      <c r="AC66" s="139"/>
      <c r="AD66" s="139"/>
      <c r="AE66" s="131">
        <f t="shared" si="7"/>
        <v>3</v>
      </c>
      <c r="AF66" s="21"/>
    </row>
    <row r="67" spans="1:239" ht="16.5" customHeight="1" thickBot="1" x14ac:dyDescent="0.3">
      <c r="A67">
        <v>67</v>
      </c>
      <c r="B67" s="47">
        <f t="shared" si="5"/>
        <v>2217.2800000000002</v>
      </c>
      <c r="C67" s="36">
        <v>45895</v>
      </c>
      <c r="D67" s="24"/>
      <c r="E67" s="25">
        <v>45895</v>
      </c>
      <c r="F67" s="9" t="s">
        <v>161</v>
      </c>
      <c r="G67" s="10"/>
      <c r="H67" s="10"/>
      <c r="I67" s="10"/>
      <c r="J67" s="10"/>
      <c r="K67" s="10">
        <v>13.6</v>
      </c>
      <c r="L67" s="10"/>
      <c r="M67" s="10"/>
      <c r="N67" s="10"/>
      <c r="O67" s="10"/>
      <c r="P67" s="29"/>
      <c r="Q67" s="28"/>
      <c r="R67" s="28"/>
      <c r="S67" s="28"/>
      <c r="T67" s="10"/>
      <c r="U67" s="11">
        <f t="shared" si="6"/>
        <v>13.6</v>
      </c>
      <c r="V67" s="10"/>
      <c r="W67" s="10"/>
      <c r="X67" s="10"/>
      <c r="Y67" s="10"/>
      <c r="Z67" s="10"/>
      <c r="AA67" s="10"/>
      <c r="AB67" s="71"/>
      <c r="AC67" s="138"/>
      <c r="AD67" s="138"/>
      <c r="AE67" s="130">
        <f t="shared" si="7"/>
        <v>0</v>
      </c>
      <c r="AF67" s="24"/>
    </row>
    <row r="68" spans="1:239" ht="16.5" customHeight="1" thickBot="1" x14ac:dyDescent="0.3">
      <c r="A68">
        <v>68</v>
      </c>
      <c r="B68" s="46">
        <f t="shared" ref="B68:B99" si="8">B67-U68+AE68</f>
        <v>2203.6800000000003</v>
      </c>
      <c r="C68" s="13">
        <v>45895</v>
      </c>
      <c r="D68" s="14"/>
      <c r="E68" s="15">
        <v>45895</v>
      </c>
      <c r="F68" s="16" t="s">
        <v>161</v>
      </c>
      <c r="G68" s="17"/>
      <c r="H68" s="17"/>
      <c r="I68" s="17"/>
      <c r="J68" s="17"/>
      <c r="K68" s="31">
        <v>13.6</v>
      </c>
      <c r="L68" s="17"/>
      <c r="M68" s="17"/>
      <c r="N68" s="17"/>
      <c r="O68" s="17"/>
      <c r="P68" s="17"/>
      <c r="Q68" s="17"/>
      <c r="R68" s="17"/>
      <c r="S68" s="17"/>
      <c r="T68" s="17"/>
      <c r="U68" s="19">
        <f t="shared" ref="U68:U99" si="9">SUM(G68:T68)</f>
        <v>13.6</v>
      </c>
      <c r="V68" s="17"/>
      <c r="W68" s="17"/>
      <c r="X68" s="17"/>
      <c r="Y68" s="17"/>
      <c r="Z68" s="17"/>
      <c r="AA68" s="17"/>
      <c r="AB68" s="72"/>
      <c r="AC68" s="139"/>
      <c r="AD68" s="139"/>
      <c r="AE68" s="131">
        <f t="shared" si="7"/>
        <v>0</v>
      </c>
      <c r="AF68" s="21"/>
    </row>
    <row r="69" spans="1:239" ht="16.5" customHeight="1" thickBot="1" x14ac:dyDescent="0.3">
      <c r="A69">
        <v>69</v>
      </c>
      <c r="B69" s="47">
        <f t="shared" si="8"/>
        <v>2200.7400000000002</v>
      </c>
      <c r="C69" s="23">
        <v>45895</v>
      </c>
      <c r="D69" s="24"/>
      <c r="E69" s="25">
        <v>45895</v>
      </c>
      <c r="F69" s="9" t="s">
        <v>162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v>2.94</v>
      </c>
      <c r="Q69" s="28"/>
      <c r="R69" s="28"/>
      <c r="S69" s="28"/>
      <c r="T69" s="10"/>
      <c r="U69" s="11">
        <f t="shared" si="9"/>
        <v>2.94</v>
      </c>
      <c r="V69" s="26"/>
      <c r="W69" s="10"/>
      <c r="X69" s="10"/>
      <c r="Y69" s="10"/>
      <c r="Z69" s="10"/>
      <c r="AA69" s="26"/>
      <c r="AB69" s="71"/>
      <c r="AC69" s="138"/>
      <c r="AD69" s="138"/>
      <c r="AE69" s="130">
        <f t="shared" si="7"/>
        <v>0</v>
      </c>
      <c r="AF69" s="24"/>
    </row>
    <row r="70" spans="1:239" ht="16.5" customHeight="1" thickBot="1" x14ac:dyDescent="0.3">
      <c r="A70">
        <v>70</v>
      </c>
      <c r="B70" s="46">
        <f t="shared" si="8"/>
        <v>2150.7400000000002</v>
      </c>
      <c r="C70" s="13">
        <v>45895</v>
      </c>
      <c r="D70" s="14"/>
      <c r="E70" s="15">
        <v>45895</v>
      </c>
      <c r="F70" s="16" t="s">
        <v>163</v>
      </c>
      <c r="G70" s="17"/>
      <c r="H70" s="17"/>
      <c r="I70" s="17"/>
      <c r="J70" s="17"/>
      <c r="K70" s="17"/>
      <c r="L70" s="17"/>
      <c r="M70" s="17"/>
      <c r="N70" s="17"/>
      <c r="O70" s="17"/>
      <c r="P70" s="31"/>
      <c r="Q70" s="17"/>
      <c r="R70" s="17">
        <v>50</v>
      </c>
      <c r="S70" s="17"/>
      <c r="T70" s="17"/>
      <c r="U70" s="19">
        <f t="shared" si="9"/>
        <v>50</v>
      </c>
      <c r="V70" s="17"/>
      <c r="W70" s="17"/>
      <c r="X70" s="17"/>
      <c r="Y70" s="17"/>
      <c r="Z70" s="17"/>
      <c r="AA70" s="17"/>
      <c r="AB70" s="72"/>
      <c r="AC70" s="139"/>
      <c r="AD70" s="139"/>
      <c r="AE70" s="131">
        <f t="shared" si="7"/>
        <v>0</v>
      </c>
      <c r="AF70" s="21"/>
    </row>
    <row r="71" spans="1:239" ht="16.5" customHeight="1" thickBot="1" x14ac:dyDescent="0.3">
      <c r="A71">
        <v>71</v>
      </c>
      <c r="B71" s="47">
        <f t="shared" si="8"/>
        <v>1745.1400000000003</v>
      </c>
      <c r="C71" s="23">
        <v>45895</v>
      </c>
      <c r="D71" s="24"/>
      <c r="E71" s="25">
        <v>45895</v>
      </c>
      <c r="F71" s="9" t="s">
        <v>164</v>
      </c>
      <c r="G71" s="10"/>
      <c r="H71" s="10"/>
      <c r="I71" s="10"/>
      <c r="J71" s="10"/>
      <c r="K71" s="10"/>
      <c r="L71" s="10">
        <v>405.6</v>
      </c>
      <c r="M71" s="10"/>
      <c r="N71" s="10"/>
      <c r="O71" s="29"/>
      <c r="P71" s="10"/>
      <c r="Q71" s="28"/>
      <c r="R71" s="28"/>
      <c r="S71" s="28"/>
      <c r="T71" s="10"/>
      <c r="U71" s="11">
        <f t="shared" si="9"/>
        <v>405.6</v>
      </c>
      <c r="V71" s="10"/>
      <c r="W71" s="10"/>
      <c r="X71" s="10"/>
      <c r="Y71" s="10"/>
      <c r="Z71" s="10"/>
      <c r="AA71" s="10"/>
      <c r="AB71" s="71"/>
      <c r="AC71" s="138"/>
      <c r="AD71" s="138"/>
      <c r="AE71" s="130">
        <f t="shared" si="7"/>
        <v>0</v>
      </c>
      <c r="AF71" s="24"/>
    </row>
    <row r="72" spans="1:239" ht="16.5" customHeight="1" thickBot="1" x14ac:dyDescent="0.3">
      <c r="A72">
        <v>72</v>
      </c>
      <c r="B72" s="46">
        <f t="shared" si="8"/>
        <v>1760.1400000000003</v>
      </c>
      <c r="C72" s="13">
        <v>45896</v>
      </c>
      <c r="D72" s="14"/>
      <c r="E72" s="15">
        <v>45896</v>
      </c>
      <c r="F72" s="16" t="s">
        <v>165</v>
      </c>
      <c r="G72" s="17"/>
      <c r="H72" s="17"/>
      <c r="I72" s="31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9">
        <f t="shared" si="9"/>
        <v>0</v>
      </c>
      <c r="V72" s="17"/>
      <c r="W72" s="17"/>
      <c r="X72" s="17"/>
      <c r="Y72" s="17"/>
      <c r="Z72" s="17"/>
      <c r="AA72" s="17"/>
      <c r="AB72" s="72"/>
      <c r="AC72" s="139"/>
      <c r="AD72" s="139">
        <v>15</v>
      </c>
      <c r="AE72" s="131">
        <f t="shared" si="7"/>
        <v>15</v>
      </c>
      <c r="AF72" s="21"/>
    </row>
    <row r="73" spans="1:239" ht="16.5" customHeight="1" thickBot="1" x14ac:dyDescent="0.3">
      <c r="A73">
        <v>73</v>
      </c>
      <c r="B73" s="47">
        <f t="shared" si="8"/>
        <v>2760.1400000000003</v>
      </c>
      <c r="C73" s="23">
        <v>45896</v>
      </c>
      <c r="D73" s="24"/>
      <c r="E73" s="25">
        <v>45896</v>
      </c>
      <c r="F73" s="9" t="s">
        <v>166</v>
      </c>
      <c r="G73" s="10"/>
      <c r="H73" s="10"/>
      <c r="I73" s="10"/>
      <c r="J73" s="10"/>
      <c r="K73" s="10"/>
      <c r="L73" s="29"/>
      <c r="M73" s="29"/>
      <c r="N73" s="29"/>
      <c r="O73" s="10"/>
      <c r="P73" s="10"/>
      <c r="Q73" s="28"/>
      <c r="R73" s="28"/>
      <c r="S73" s="28"/>
      <c r="T73" s="10"/>
      <c r="U73" s="11">
        <f t="shared" si="9"/>
        <v>0</v>
      </c>
      <c r="V73" s="10"/>
      <c r="W73" s="10"/>
      <c r="X73" s="10"/>
      <c r="Y73" s="10"/>
      <c r="Z73" s="10"/>
      <c r="AA73" s="10"/>
      <c r="AB73" s="71"/>
      <c r="AC73" s="138">
        <v>1000</v>
      </c>
      <c r="AD73" s="138"/>
      <c r="AE73" s="130">
        <f t="shared" si="7"/>
        <v>1000</v>
      </c>
      <c r="AF73" s="24"/>
    </row>
    <row r="74" spans="1:239" ht="16.5" customHeight="1" thickBot="1" x14ac:dyDescent="0.3">
      <c r="A74">
        <v>74</v>
      </c>
      <c r="B74" s="46">
        <f t="shared" si="8"/>
        <v>2772.1400000000003</v>
      </c>
      <c r="C74" s="13">
        <v>45896</v>
      </c>
      <c r="D74" s="14"/>
      <c r="E74" s="15">
        <v>45896</v>
      </c>
      <c r="F74" s="16" t="s">
        <v>167</v>
      </c>
      <c r="G74" s="17"/>
      <c r="H74" s="17"/>
      <c r="I74" s="17"/>
      <c r="J74" s="17"/>
      <c r="K74" s="17"/>
      <c r="L74" s="17"/>
      <c r="M74" s="17"/>
      <c r="N74" s="17"/>
      <c r="O74" s="17"/>
      <c r="P74" s="31"/>
      <c r="Q74" s="17"/>
      <c r="R74" s="17"/>
      <c r="S74" s="17"/>
      <c r="T74" s="17"/>
      <c r="U74" s="19">
        <f t="shared" si="9"/>
        <v>0</v>
      </c>
      <c r="V74" s="17"/>
      <c r="W74" s="17"/>
      <c r="X74" s="17"/>
      <c r="Y74" s="17"/>
      <c r="Z74" s="17"/>
      <c r="AA74" s="17"/>
      <c r="AB74" s="72"/>
      <c r="AC74" s="139"/>
      <c r="AD74" s="139">
        <v>12</v>
      </c>
      <c r="AE74" s="131">
        <f t="shared" si="7"/>
        <v>12</v>
      </c>
      <c r="AF74" s="21"/>
    </row>
    <row r="75" spans="1:239" s="86" customFormat="1" ht="16.5" customHeight="1" thickBot="1" x14ac:dyDescent="0.3">
      <c r="A75">
        <v>75</v>
      </c>
      <c r="B75" s="98">
        <f t="shared" si="8"/>
        <v>2784.1400000000003</v>
      </c>
      <c r="C75" s="70">
        <v>45896</v>
      </c>
      <c r="D75" s="77"/>
      <c r="E75" s="78">
        <v>45896</v>
      </c>
      <c r="F75" s="79" t="s">
        <v>168</v>
      </c>
      <c r="G75" s="80"/>
      <c r="H75" s="80"/>
      <c r="I75" s="80"/>
      <c r="J75" s="80"/>
      <c r="K75" s="80"/>
      <c r="L75" s="80"/>
      <c r="M75" s="80"/>
      <c r="N75" s="80"/>
      <c r="O75" s="80"/>
      <c r="P75" s="81"/>
      <c r="Q75" s="80"/>
      <c r="R75" s="80"/>
      <c r="S75" s="80"/>
      <c r="T75" s="80"/>
      <c r="U75" s="82">
        <f t="shared" si="9"/>
        <v>0</v>
      </c>
      <c r="V75" s="80"/>
      <c r="W75" s="80"/>
      <c r="X75" s="80"/>
      <c r="Y75" s="80"/>
      <c r="Z75" s="80"/>
      <c r="AA75" s="80"/>
      <c r="AB75" s="83"/>
      <c r="AC75" s="142"/>
      <c r="AD75" s="142">
        <v>12</v>
      </c>
      <c r="AE75" s="132">
        <f t="shared" si="7"/>
        <v>12</v>
      </c>
      <c r="AF75" s="8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</row>
    <row r="76" spans="1:239" ht="16.5" customHeight="1" thickBot="1" x14ac:dyDescent="0.3">
      <c r="A76">
        <v>76</v>
      </c>
      <c r="B76" s="46">
        <f t="shared" si="8"/>
        <v>2808.1400000000003</v>
      </c>
      <c r="C76" s="13">
        <v>45896</v>
      </c>
      <c r="D76" s="14"/>
      <c r="E76" s="15">
        <v>45896</v>
      </c>
      <c r="F76" s="16" t="s">
        <v>169</v>
      </c>
      <c r="G76" s="17"/>
      <c r="H76" s="17"/>
      <c r="I76" s="17"/>
      <c r="J76" s="17"/>
      <c r="K76" s="17"/>
      <c r="L76" s="17"/>
      <c r="M76" s="17"/>
      <c r="N76" s="17"/>
      <c r="O76" s="17"/>
      <c r="P76" s="31"/>
      <c r="Q76" s="17"/>
      <c r="R76" s="17"/>
      <c r="S76" s="17"/>
      <c r="T76" s="17"/>
      <c r="U76" s="19">
        <f t="shared" si="9"/>
        <v>0</v>
      </c>
      <c r="V76" s="17"/>
      <c r="W76" s="17"/>
      <c r="X76" s="17"/>
      <c r="Y76" s="17"/>
      <c r="Z76" s="17"/>
      <c r="AA76" s="17"/>
      <c r="AB76" s="72"/>
      <c r="AC76" s="139"/>
      <c r="AD76" s="139">
        <v>24</v>
      </c>
      <c r="AE76" s="131">
        <f t="shared" si="7"/>
        <v>24</v>
      </c>
      <c r="AF76" s="21"/>
    </row>
    <row r="77" spans="1:239" s="86" customFormat="1" ht="16.5" customHeight="1" thickBot="1" x14ac:dyDescent="0.3">
      <c r="A77">
        <v>77</v>
      </c>
      <c r="B77" s="98">
        <f t="shared" si="8"/>
        <v>15087.14</v>
      </c>
      <c r="C77" s="70">
        <v>45898</v>
      </c>
      <c r="D77" s="77"/>
      <c r="E77" s="78">
        <v>45898</v>
      </c>
      <c r="F77" s="79" t="s">
        <v>170</v>
      </c>
      <c r="G77" s="80"/>
      <c r="H77" s="80"/>
      <c r="I77" s="80"/>
      <c r="J77" s="80"/>
      <c r="K77" s="80"/>
      <c r="L77" s="80"/>
      <c r="M77" s="80"/>
      <c r="N77" s="80"/>
      <c r="O77" s="80"/>
      <c r="P77" s="81"/>
      <c r="Q77" s="80"/>
      <c r="R77" s="80"/>
      <c r="S77" s="80"/>
      <c r="T77" s="80"/>
      <c r="U77" s="82">
        <f t="shared" si="9"/>
        <v>0</v>
      </c>
      <c r="V77" s="80"/>
      <c r="W77" s="80">
        <v>12279</v>
      </c>
      <c r="X77" s="80"/>
      <c r="Y77" s="80"/>
      <c r="Z77" s="80"/>
      <c r="AA77" s="80"/>
      <c r="AB77" s="83"/>
      <c r="AC77" s="142"/>
      <c r="AD77" s="142"/>
      <c r="AE77" s="132">
        <f t="shared" si="7"/>
        <v>12279</v>
      </c>
      <c r="AF77" s="85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</row>
    <row r="78" spans="1:239" ht="16.5" customHeight="1" thickBot="1" x14ac:dyDescent="0.3">
      <c r="A78">
        <v>78</v>
      </c>
      <c r="B78" s="46">
        <f t="shared" si="8"/>
        <v>3087.1399999999994</v>
      </c>
      <c r="C78" s="13">
        <v>45898</v>
      </c>
      <c r="D78" s="14"/>
      <c r="E78" s="15">
        <v>45898</v>
      </c>
      <c r="F78" s="16" t="s">
        <v>88</v>
      </c>
      <c r="G78" s="17"/>
      <c r="H78" s="17"/>
      <c r="I78" s="17"/>
      <c r="J78" s="17"/>
      <c r="K78" s="17"/>
      <c r="L78" s="17"/>
      <c r="M78" s="17"/>
      <c r="N78" s="17"/>
      <c r="O78" s="17"/>
      <c r="P78" s="31"/>
      <c r="Q78" s="17"/>
      <c r="R78" s="17"/>
      <c r="S78" s="17">
        <v>12000</v>
      </c>
      <c r="T78" s="17"/>
      <c r="U78" s="19">
        <f t="shared" si="9"/>
        <v>12000</v>
      </c>
      <c r="V78" s="17"/>
      <c r="W78" s="17"/>
      <c r="X78" s="17"/>
      <c r="Y78" s="17"/>
      <c r="Z78" s="17"/>
      <c r="AA78" s="17"/>
      <c r="AB78" s="72"/>
      <c r="AC78" s="139"/>
      <c r="AD78" s="139"/>
      <c r="AE78" s="131">
        <f t="shared" si="7"/>
        <v>0</v>
      </c>
      <c r="AF78" s="21"/>
    </row>
    <row r="79" spans="1:239" ht="16.5" customHeight="1" thickBot="1" x14ac:dyDescent="0.3">
      <c r="A79">
        <v>79</v>
      </c>
      <c r="B79" s="47">
        <f t="shared" si="8"/>
        <v>3077.1399999999994</v>
      </c>
      <c r="C79" s="23">
        <v>45898</v>
      </c>
      <c r="D79" s="24"/>
      <c r="E79" s="25">
        <v>45898</v>
      </c>
      <c r="F79" s="9" t="s">
        <v>171</v>
      </c>
      <c r="G79" s="10">
        <v>10</v>
      </c>
      <c r="H79" s="10"/>
      <c r="I79" s="10"/>
      <c r="J79" s="10"/>
      <c r="K79" s="29"/>
      <c r="L79" s="10"/>
      <c r="M79" s="10"/>
      <c r="N79" s="10"/>
      <c r="O79" s="10"/>
      <c r="P79" s="10"/>
      <c r="Q79" s="10"/>
      <c r="R79" s="10"/>
      <c r="S79" s="10"/>
      <c r="T79" s="10"/>
      <c r="U79" s="12">
        <f t="shared" si="9"/>
        <v>10</v>
      </c>
      <c r="V79" s="10"/>
      <c r="W79" s="10"/>
      <c r="X79" s="10"/>
      <c r="Y79" s="10"/>
      <c r="Z79" s="10"/>
      <c r="AA79" s="10"/>
      <c r="AB79" s="71"/>
      <c r="AC79" s="138"/>
      <c r="AD79" s="138"/>
      <c r="AE79" s="130">
        <f t="shared" si="7"/>
        <v>0</v>
      </c>
      <c r="AF79" s="24"/>
    </row>
    <row r="80" spans="1:239" s="117" customFormat="1" ht="16.5" customHeight="1" thickBot="1" x14ac:dyDescent="0.3">
      <c r="A80">
        <v>80</v>
      </c>
      <c r="B80" s="128">
        <f t="shared" si="8"/>
        <v>3039.4599999999996</v>
      </c>
      <c r="C80" s="109">
        <v>45898</v>
      </c>
      <c r="D80" s="110"/>
      <c r="E80" s="111">
        <v>45898</v>
      </c>
      <c r="F80" s="112" t="s">
        <v>172</v>
      </c>
      <c r="G80" s="113"/>
      <c r="H80" s="113"/>
      <c r="I80" s="113"/>
      <c r="J80" s="113"/>
      <c r="K80" s="114"/>
      <c r="L80" s="113"/>
      <c r="M80" s="113"/>
      <c r="N80" s="113"/>
      <c r="O80" s="113"/>
      <c r="P80" s="113">
        <v>37.68</v>
      </c>
      <c r="Q80" s="113"/>
      <c r="R80" s="113"/>
      <c r="S80" s="113"/>
      <c r="T80" s="113"/>
      <c r="U80" s="115">
        <f t="shared" si="9"/>
        <v>37.68</v>
      </c>
      <c r="V80" s="113"/>
      <c r="W80" s="113"/>
      <c r="X80" s="113"/>
      <c r="Y80" s="113"/>
      <c r="Z80" s="113"/>
      <c r="AA80" s="113"/>
      <c r="AB80" s="116"/>
      <c r="AC80" s="143"/>
      <c r="AD80" s="143"/>
      <c r="AE80" s="133">
        <f t="shared" si="7"/>
        <v>0</v>
      </c>
      <c r="AF80" s="11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</row>
    <row r="81" spans="1:239" ht="16.5" customHeight="1" thickBot="1" x14ac:dyDescent="0.3">
      <c r="A81">
        <v>81</v>
      </c>
      <c r="B81" s="47">
        <f t="shared" si="8"/>
        <v>2898.0099999999998</v>
      </c>
      <c r="C81" s="23">
        <v>45898</v>
      </c>
      <c r="D81" s="24"/>
      <c r="E81" s="25">
        <v>45898</v>
      </c>
      <c r="F81" s="9" t="s">
        <v>173</v>
      </c>
      <c r="G81" s="10"/>
      <c r="H81" s="10"/>
      <c r="I81" s="10"/>
      <c r="J81" s="10"/>
      <c r="K81" s="29"/>
      <c r="L81" s="10"/>
      <c r="M81" s="10"/>
      <c r="N81" s="10"/>
      <c r="O81" s="10"/>
      <c r="P81" s="10">
        <v>141.44999999999999</v>
      </c>
      <c r="Q81" s="10"/>
      <c r="R81" s="10"/>
      <c r="S81" s="10"/>
      <c r="T81" s="10"/>
      <c r="U81" s="12">
        <f t="shared" si="9"/>
        <v>141.44999999999999</v>
      </c>
      <c r="V81" s="10"/>
      <c r="W81" s="10"/>
      <c r="X81" s="10"/>
      <c r="Y81" s="10"/>
      <c r="Z81" s="10"/>
      <c r="AA81" s="10"/>
      <c r="AB81" s="71"/>
      <c r="AC81" s="138"/>
      <c r="AD81" s="138"/>
      <c r="AE81" s="130">
        <f t="shared" si="7"/>
        <v>0</v>
      </c>
      <c r="AF81" s="24"/>
    </row>
    <row r="82" spans="1:239" ht="16.5" customHeight="1" thickBot="1" x14ac:dyDescent="0.3">
      <c r="A82">
        <v>82</v>
      </c>
      <c r="B82" s="128">
        <f t="shared" si="8"/>
        <v>2782.74</v>
      </c>
      <c r="C82" s="13">
        <v>45898</v>
      </c>
      <c r="D82" s="14"/>
      <c r="E82" s="15">
        <v>45898</v>
      </c>
      <c r="F82" s="16" t="s">
        <v>174</v>
      </c>
      <c r="G82" s="17"/>
      <c r="H82" s="17"/>
      <c r="I82" s="17"/>
      <c r="J82" s="17"/>
      <c r="K82" s="17"/>
      <c r="L82" s="17"/>
      <c r="M82" s="17"/>
      <c r="N82" s="17"/>
      <c r="O82" s="27">
        <v>115.27</v>
      </c>
      <c r="P82" s="96"/>
      <c r="Q82" s="17"/>
      <c r="R82" s="17"/>
      <c r="S82" s="17"/>
      <c r="T82" s="17"/>
      <c r="U82" s="20">
        <f t="shared" si="9"/>
        <v>115.27</v>
      </c>
      <c r="V82" s="17"/>
      <c r="W82" s="17"/>
      <c r="X82" s="17"/>
      <c r="Y82" s="17"/>
      <c r="Z82" s="17"/>
      <c r="AA82" s="17"/>
      <c r="AB82" s="72"/>
      <c r="AC82" s="139"/>
      <c r="AD82" s="139"/>
      <c r="AE82" s="131">
        <f t="shared" si="7"/>
        <v>0</v>
      </c>
      <c r="AF82" s="21"/>
    </row>
    <row r="83" spans="1:239" ht="16.5" customHeight="1" thickBot="1" x14ac:dyDescent="0.3">
      <c r="A83">
        <v>83</v>
      </c>
      <c r="B83" s="47">
        <f t="shared" si="8"/>
        <v>2794.74</v>
      </c>
      <c r="C83" s="23">
        <v>45901</v>
      </c>
      <c r="D83" s="24"/>
      <c r="E83" s="25">
        <v>45901</v>
      </c>
      <c r="F83" s="9" t="s">
        <v>175</v>
      </c>
      <c r="G83" s="10"/>
      <c r="H83" s="10"/>
      <c r="I83" s="10"/>
      <c r="J83" s="29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2">
        <f t="shared" si="9"/>
        <v>0</v>
      </c>
      <c r="V83" s="10"/>
      <c r="W83" s="10"/>
      <c r="X83" s="10"/>
      <c r="Y83" s="10"/>
      <c r="Z83" s="10"/>
      <c r="AA83" s="10"/>
      <c r="AB83" s="71"/>
      <c r="AC83" s="138"/>
      <c r="AD83" s="138">
        <v>12</v>
      </c>
      <c r="AE83" s="130">
        <f t="shared" si="7"/>
        <v>12</v>
      </c>
      <c r="AF83" s="24"/>
    </row>
    <row r="84" spans="1:239" s="96" customFormat="1" ht="16.5" customHeight="1" thickBot="1" x14ac:dyDescent="0.3">
      <c r="A84">
        <v>84</v>
      </c>
      <c r="B84" s="99">
        <f t="shared" si="8"/>
        <v>2775.3799999999997</v>
      </c>
      <c r="C84" s="88">
        <v>45902</v>
      </c>
      <c r="D84" s="89"/>
      <c r="E84" s="90">
        <v>45902</v>
      </c>
      <c r="F84" s="91" t="s">
        <v>131</v>
      </c>
      <c r="G84" s="92"/>
      <c r="H84" s="92"/>
      <c r="I84" s="92"/>
      <c r="J84" s="93"/>
      <c r="K84" s="92"/>
      <c r="L84" s="92"/>
      <c r="M84" s="92">
        <v>19.36</v>
      </c>
      <c r="N84" s="92"/>
      <c r="O84" s="92"/>
      <c r="P84" s="92"/>
      <c r="Q84" s="92"/>
      <c r="R84" s="92"/>
      <c r="S84" s="92"/>
      <c r="T84" s="92"/>
      <c r="U84" s="94">
        <f t="shared" si="9"/>
        <v>19.36</v>
      </c>
      <c r="V84" s="92"/>
      <c r="W84" s="92"/>
      <c r="X84" s="92"/>
      <c r="Y84" s="92"/>
      <c r="Z84" s="92"/>
      <c r="AA84" s="92"/>
      <c r="AB84" s="95"/>
      <c r="AC84" s="144"/>
      <c r="AD84" s="144"/>
      <c r="AE84" s="134">
        <f t="shared" si="7"/>
        <v>0</v>
      </c>
      <c r="AF84" s="89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</row>
    <row r="85" spans="1:239" ht="16.5" customHeight="1" thickBot="1" x14ac:dyDescent="0.3">
      <c r="A85">
        <v>85</v>
      </c>
      <c r="B85" s="47">
        <f t="shared" si="8"/>
        <v>2770.5799999999995</v>
      </c>
      <c r="C85" s="23">
        <v>45902</v>
      </c>
      <c r="D85" s="24"/>
      <c r="E85" s="25">
        <v>45902</v>
      </c>
      <c r="F85" s="9" t="s">
        <v>176</v>
      </c>
      <c r="G85" s="10"/>
      <c r="H85" s="10"/>
      <c r="I85" s="10"/>
      <c r="J85" s="29"/>
      <c r="K85" s="10"/>
      <c r="L85" s="10"/>
      <c r="M85" s="10">
        <v>4.8</v>
      </c>
      <c r="N85" s="10"/>
      <c r="O85" s="10"/>
      <c r="P85" s="10"/>
      <c r="Q85" s="10"/>
      <c r="R85" s="10"/>
      <c r="S85" s="10"/>
      <c r="T85" s="10"/>
      <c r="U85" s="12">
        <f t="shared" si="9"/>
        <v>4.8</v>
      </c>
      <c r="V85" s="10"/>
      <c r="W85" s="10"/>
      <c r="X85" s="10"/>
      <c r="Y85" s="10"/>
      <c r="Z85" s="10"/>
      <c r="AA85" s="10"/>
      <c r="AB85" s="71"/>
      <c r="AC85" s="138"/>
      <c r="AD85" s="138"/>
      <c r="AE85" s="130">
        <f t="shared" si="7"/>
        <v>0</v>
      </c>
      <c r="AF85" s="24"/>
    </row>
    <row r="86" spans="1:239" s="96" customFormat="1" ht="16.5" customHeight="1" thickBot="1" x14ac:dyDescent="0.3">
      <c r="A86">
        <v>86</v>
      </c>
      <c r="B86" s="99">
        <f t="shared" si="8"/>
        <v>2870.5799999999995</v>
      </c>
      <c r="C86" s="88">
        <v>45903</v>
      </c>
      <c r="D86" s="89"/>
      <c r="E86" s="90">
        <v>45903</v>
      </c>
      <c r="F86" s="91" t="s">
        <v>177</v>
      </c>
      <c r="G86" s="92"/>
      <c r="H86" s="92"/>
      <c r="I86" s="92"/>
      <c r="J86" s="93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4">
        <f t="shared" si="9"/>
        <v>0</v>
      </c>
      <c r="V86" s="92"/>
      <c r="W86" s="92"/>
      <c r="X86" s="92">
        <v>100</v>
      </c>
      <c r="Y86" s="92"/>
      <c r="Z86" s="92"/>
      <c r="AA86" s="92"/>
      <c r="AB86" s="95"/>
      <c r="AC86" s="144"/>
      <c r="AD86" s="144"/>
      <c r="AE86" s="134">
        <f t="shared" si="7"/>
        <v>100</v>
      </c>
      <c r="AF86" s="89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</row>
    <row r="87" spans="1:239" ht="16.5" customHeight="1" thickBot="1" x14ac:dyDescent="0.3">
      <c r="A87">
        <v>87</v>
      </c>
      <c r="B87" s="47">
        <f t="shared" si="8"/>
        <v>1045.5799999999995</v>
      </c>
      <c r="C87" s="23">
        <v>45903</v>
      </c>
      <c r="D87" s="24"/>
      <c r="E87" s="25">
        <v>45903</v>
      </c>
      <c r="F87" s="9" t="s">
        <v>178</v>
      </c>
      <c r="G87" s="10"/>
      <c r="H87" s="10"/>
      <c r="I87" s="10"/>
      <c r="J87" s="29"/>
      <c r="K87" s="10"/>
      <c r="L87" s="10"/>
      <c r="M87" s="10"/>
      <c r="N87" s="10"/>
      <c r="O87" s="10"/>
      <c r="P87" s="10"/>
      <c r="Q87" s="10"/>
      <c r="R87" s="10"/>
      <c r="S87" s="10"/>
      <c r="T87" s="10">
        <v>1825</v>
      </c>
      <c r="U87" s="12">
        <f t="shared" si="9"/>
        <v>1825</v>
      </c>
      <c r="V87" s="10"/>
      <c r="W87" s="10"/>
      <c r="X87" s="10"/>
      <c r="Y87" s="10"/>
      <c r="Z87" s="10"/>
      <c r="AA87" s="10"/>
      <c r="AB87" s="71"/>
      <c r="AC87" s="138"/>
      <c r="AD87" s="138"/>
      <c r="AE87" s="130">
        <f t="shared" si="7"/>
        <v>0</v>
      </c>
      <c r="AF87" s="24"/>
    </row>
    <row r="88" spans="1:239" s="96" customFormat="1" ht="16.5" customHeight="1" thickBot="1" x14ac:dyDescent="0.3">
      <c r="A88">
        <v>88</v>
      </c>
      <c r="B88" s="99">
        <f t="shared" si="8"/>
        <v>1055.5799999999995</v>
      </c>
      <c r="C88" s="88">
        <v>45904</v>
      </c>
      <c r="D88" s="89"/>
      <c r="E88" s="90">
        <v>45904</v>
      </c>
      <c r="F88" s="91" t="s">
        <v>179</v>
      </c>
      <c r="G88" s="92"/>
      <c r="H88" s="92"/>
      <c r="I88" s="92"/>
      <c r="J88" s="93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4">
        <f t="shared" si="9"/>
        <v>0</v>
      </c>
      <c r="V88" s="92"/>
      <c r="W88" s="92"/>
      <c r="X88" s="92"/>
      <c r="Y88" s="92"/>
      <c r="Z88" s="92">
        <v>10</v>
      </c>
      <c r="AA88" s="92"/>
      <c r="AB88" s="95"/>
      <c r="AC88" s="144"/>
      <c r="AD88" s="144"/>
      <c r="AE88" s="134">
        <f t="shared" si="7"/>
        <v>10</v>
      </c>
      <c r="AF88" s="89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</row>
    <row r="89" spans="1:239" ht="16.5" customHeight="1" thickBot="1" x14ac:dyDescent="0.3">
      <c r="A89">
        <v>89</v>
      </c>
      <c r="B89" s="47">
        <f t="shared" si="8"/>
        <v>1067.5799999999995</v>
      </c>
      <c r="C89" s="23">
        <v>45904</v>
      </c>
      <c r="D89" s="24"/>
      <c r="E89" s="25">
        <v>45904</v>
      </c>
      <c r="F89" s="9" t="s">
        <v>180</v>
      </c>
      <c r="G89" s="10"/>
      <c r="H89" s="10"/>
      <c r="I89" s="10"/>
      <c r="J89" s="29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2">
        <f t="shared" si="9"/>
        <v>0</v>
      </c>
      <c r="V89" s="10"/>
      <c r="W89" s="10"/>
      <c r="X89" s="10"/>
      <c r="Y89" s="10"/>
      <c r="Z89" s="10"/>
      <c r="AA89" s="10"/>
      <c r="AB89" s="71"/>
      <c r="AC89" s="138"/>
      <c r="AD89" s="138">
        <v>12</v>
      </c>
      <c r="AE89" s="130">
        <f t="shared" si="7"/>
        <v>12</v>
      </c>
      <c r="AF89" s="24"/>
    </row>
    <row r="90" spans="1:239" s="96" customFormat="1" ht="16.5" customHeight="1" thickBot="1" x14ac:dyDescent="0.3">
      <c r="A90">
        <v>90</v>
      </c>
      <c r="B90" s="99">
        <f t="shared" si="8"/>
        <v>1076.0799999999995</v>
      </c>
      <c r="C90" s="88">
        <v>45905</v>
      </c>
      <c r="D90" s="89"/>
      <c r="E90" s="90">
        <v>45905</v>
      </c>
      <c r="F90" s="91" t="s">
        <v>87</v>
      </c>
      <c r="G90" s="92"/>
      <c r="H90" s="92"/>
      <c r="I90" s="92"/>
      <c r="J90" s="93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4">
        <f t="shared" si="9"/>
        <v>0</v>
      </c>
      <c r="V90" s="92"/>
      <c r="W90" s="92"/>
      <c r="X90" s="92"/>
      <c r="Y90" s="92"/>
      <c r="Z90" s="92">
        <v>8.5</v>
      </c>
      <c r="AA90" s="92"/>
      <c r="AB90" s="95"/>
      <c r="AC90" s="144"/>
      <c r="AD90" s="144"/>
      <c r="AE90" s="134">
        <f t="shared" ref="AE90:AE121" si="10">SUM(V90:AD90)</f>
        <v>8.5</v>
      </c>
      <c r="AF90" s="89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</row>
    <row r="91" spans="1:239" ht="16.5" customHeight="1" thickBot="1" x14ac:dyDescent="0.3">
      <c r="A91">
        <v>91</v>
      </c>
      <c r="B91" s="47">
        <f t="shared" si="8"/>
        <v>1106.0799999999995</v>
      </c>
      <c r="C91" s="23">
        <v>45908</v>
      </c>
      <c r="D91" s="24"/>
      <c r="E91" s="23">
        <v>45908</v>
      </c>
      <c r="F91" s="9" t="s">
        <v>181</v>
      </c>
      <c r="G91" s="10"/>
      <c r="H91" s="10"/>
      <c r="I91" s="10"/>
      <c r="J91" s="29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2">
        <f t="shared" si="9"/>
        <v>0</v>
      </c>
      <c r="V91" s="10"/>
      <c r="W91" s="10"/>
      <c r="X91" s="10"/>
      <c r="Y91" s="10"/>
      <c r="Z91" s="10"/>
      <c r="AA91" s="10"/>
      <c r="AB91" s="71">
        <v>30</v>
      </c>
      <c r="AC91" s="138"/>
      <c r="AD91" s="138"/>
      <c r="AE91" s="130">
        <f t="shared" si="10"/>
        <v>30</v>
      </c>
      <c r="AF91" s="24"/>
    </row>
    <row r="92" spans="1:239" s="96" customFormat="1" ht="16.5" customHeight="1" thickBot="1" x14ac:dyDescent="0.3">
      <c r="A92">
        <v>92</v>
      </c>
      <c r="B92" s="99">
        <f t="shared" si="8"/>
        <v>1106.5999999999995</v>
      </c>
      <c r="C92" s="88">
        <v>45908</v>
      </c>
      <c r="D92" s="89"/>
      <c r="E92" s="88">
        <v>45908</v>
      </c>
      <c r="F92" s="91" t="s">
        <v>182</v>
      </c>
      <c r="G92" s="92"/>
      <c r="H92" s="92"/>
      <c r="I92" s="92"/>
      <c r="J92" s="93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4">
        <f t="shared" si="9"/>
        <v>0</v>
      </c>
      <c r="V92" s="92"/>
      <c r="W92" s="92"/>
      <c r="X92" s="92"/>
      <c r="Y92" s="92"/>
      <c r="Z92" s="92"/>
      <c r="AA92" s="92"/>
      <c r="AB92" s="95">
        <v>0.52</v>
      </c>
      <c r="AC92" s="144"/>
      <c r="AD92" s="144"/>
      <c r="AE92" s="134">
        <f t="shared" si="10"/>
        <v>0.52</v>
      </c>
      <c r="AF92" s="89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</row>
    <row r="93" spans="1:239" ht="16.5" customHeight="1" thickBot="1" x14ac:dyDescent="0.3">
      <c r="A93">
        <v>93</v>
      </c>
      <c r="B93" s="47">
        <f t="shared" si="8"/>
        <v>1089.5999999999995</v>
      </c>
      <c r="C93" s="23">
        <v>45909</v>
      </c>
      <c r="D93" s="24"/>
      <c r="E93" s="25">
        <v>45909</v>
      </c>
      <c r="F93" s="9" t="s">
        <v>210</v>
      </c>
      <c r="G93" s="10"/>
      <c r="H93" s="10"/>
      <c r="I93" s="10"/>
      <c r="J93" s="29"/>
      <c r="K93" s="10"/>
      <c r="L93" s="10"/>
      <c r="M93" s="10"/>
      <c r="N93" s="10"/>
      <c r="O93" s="10"/>
      <c r="P93" s="10"/>
      <c r="Q93" s="10">
        <v>17</v>
      </c>
      <c r="R93" s="10"/>
      <c r="S93" s="10"/>
      <c r="T93" s="10"/>
      <c r="U93" s="12">
        <f t="shared" si="9"/>
        <v>17</v>
      </c>
      <c r="V93" s="10"/>
      <c r="W93" s="10"/>
      <c r="X93" s="10"/>
      <c r="Y93" s="10"/>
      <c r="Z93" s="10"/>
      <c r="AA93" s="10"/>
      <c r="AB93" s="71"/>
      <c r="AC93" s="138"/>
      <c r="AD93" s="138"/>
      <c r="AE93" s="130">
        <f t="shared" si="10"/>
        <v>0</v>
      </c>
      <c r="AF93" s="24"/>
    </row>
    <row r="94" spans="1:239" s="96" customFormat="1" ht="16.5" customHeight="1" thickBot="1" x14ac:dyDescent="0.3">
      <c r="A94">
        <v>94</v>
      </c>
      <c r="B94" s="99">
        <f t="shared" si="8"/>
        <v>1078.7699999999995</v>
      </c>
      <c r="C94" s="88">
        <v>45909</v>
      </c>
      <c r="D94" s="89"/>
      <c r="E94" s="90">
        <v>45909</v>
      </c>
      <c r="F94" s="91" t="s">
        <v>211</v>
      </c>
      <c r="G94" s="92"/>
      <c r="H94" s="92"/>
      <c r="I94" s="92"/>
      <c r="J94" s="93"/>
      <c r="K94" s="92"/>
      <c r="L94" s="92"/>
      <c r="M94" s="92"/>
      <c r="N94" s="92"/>
      <c r="O94" s="92"/>
      <c r="P94" s="92"/>
      <c r="Q94" s="92">
        <v>10.83</v>
      </c>
      <c r="R94" s="92"/>
      <c r="S94" s="92"/>
      <c r="T94" s="92"/>
      <c r="U94" s="94">
        <f t="shared" si="9"/>
        <v>10.83</v>
      </c>
      <c r="V94" s="92"/>
      <c r="W94" s="92"/>
      <c r="X94" s="92"/>
      <c r="Y94" s="92"/>
      <c r="Z94" s="92"/>
      <c r="AA94" s="92"/>
      <c r="AB94" s="95"/>
      <c r="AC94" s="144"/>
      <c r="AD94" s="144"/>
      <c r="AE94" s="134">
        <f t="shared" si="10"/>
        <v>0</v>
      </c>
      <c r="AF94" s="89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</row>
    <row r="95" spans="1:239" ht="16.5" customHeight="1" thickBot="1" x14ac:dyDescent="0.3">
      <c r="A95">
        <v>95</v>
      </c>
      <c r="B95" s="47">
        <f t="shared" si="8"/>
        <v>208.76999999999953</v>
      </c>
      <c r="C95" s="23">
        <v>45909</v>
      </c>
      <c r="D95" s="24"/>
      <c r="E95" s="25">
        <v>45909</v>
      </c>
      <c r="F95" s="9" t="s">
        <v>212</v>
      </c>
      <c r="G95" s="10"/>
      <c r="H95" s="10"/>
      <c r="I95" s="10">
        <v>870</v>
      </c>
      <c r="J95" s="29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2">
        <f t="shared" si="9"/>
        <v>870</v>
      </c>
      <c r="V95" s="10"/>
      <c r="W95" s="10"/>
      <c r="X95" s="10"/>
      <c r="Y95" s="10"/>
      <c r="Z95" s="10"/>
      <c r="AA95" s="10"/>
      <c r="AB95" s="71"/>
      <c r="AC95" s="138"/>
      <c r="AD95" s="138"/>
      <c r="AE95" s="130">
        <f t="shared" si="10"/>
        <v>0</v>
      </c>
      <c r="AF95" s="24"/>
    </row>
    <row r="96" spans="1:239" s="96" customFormat="1" ht="16.5" customHeight="1" thickBot="1" x14ac:dyDescent="0.3">
      <c r="A96">
        <v>96</v>
      </c>
      <c r="B96" s="99">
        <f t="shared" si="8"/>
        <v>188.76999999999953</v>
      </c>
      <c r="C96" s="88">
        <v>45909</v>
      </c>
      <c r="D96" s="89"/>
      <c r="E96" s="90">
        <v>45909</v>
      </c>
      <c r="F96" s="91" t="s">
        <v>213</v>
      </c>
      <c r="G96" s="92"/>
      <c r="H96" s="92"/>
      <c r="I96" s="92"/>
      <c r="J96" s="93"/>
      <c r="K96" s="92"/>
      <c r="L96" s="92"/>
      <c r="M96" s="92"/>
      <c r="N96" s="92"/>
      <c r="O96" s="92"/>
      <c r="P96" s="92"/>
      <c r="Q96" s="92">
        <v>20</v>
      </c>
      <c r="R96" s="92"/>
      <c r="S96" s="92"/>
      <c r="T96" s="92"/>
      <c r="U96" s="94">
        <f t="shared" si="9"/>
        <v>20</v>
      </c>
      <c r="V96" s="92"/>
      <c r="W96" s="92"/>
      <c r="X96" s="92"/>
      <c r="Y96" s="92"/>
      <c r="Z96" s="92"/>
      <c r="AA96" s="92"/>
      <c r="AB96" s="95"/>
      <c r="AC96" s="144"/>
      <c r="AD96" s="144"/>
      <c r="AE96" s="134">
        <f t="shared" si="10"/>
        <v>0</v>
      </c>
      <c r="AF96" s="89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</row>
    <row r="97" spans="1:239" ht="16.5" customHeight="1" thickBot="1" x14ac:dyDescent="0.3">
      <c r="A97">
        <v>97</v>
      </c>
      <c r="B97" s="47">
        <f t="shared" si="8"/>
        <v>187.59999999999954</v>
      </c>
      <c r="C97" s="23">
        <v>45909</v>
      </c>
      <c r="D97" s="24"/>
      <c r="E97" s="25">
        <v>45909</v>
      </c>
      <c r="F97" s="9" t="s">
        <v>214</v>
      </c>
      <c r="G97" s="10"/>
      <c r="H97" s="10"/>
      <c r="I97" s="10"/>
      <c r="J97" s="29"/>
      <c r="K97" s="10"/>
      <c r="L97" s="10"/>
      <c r="M97" s="10">
        <v>1.17</v>
      </c>
      <c r="N97" s="10"/>
      <c r="O97" s="10"/>
      <c r="P97" s="10"/>
      <c r="Q97" s="10"/>
      <c r="R97" s="10"/>
      <c r="S97" s="10"/>
      <c r="T97" s="10"/>
      <c r="U97" s="12">
        <f t="shared" si="9"/>
        <v>1.17</v>
      </c>
      <c r="V97" s="10"/>
      <c r="W97" s="10"/>
      <c r="X97" s="10"/>
      <c r="Y97" s="10"/>
      <c r="Z97" s="10"/>
      <c r="AA97" s="10"/>
      <c r="AB97" s="71"/>
      <c r="AC97" s="138"/>
      <c r="AD97" s="138"/>
      <c r="AE97" s="130">
        <f t="shared" si="10"/>
        <v>0</v>
      </c>
      <c r="AF97" s="24"/>
    </row>
    <row r="98" spans="1:239" s="96" customFormat="1" ht="16.5" customHeight="1" thickBot="1" x14ac:dyDescent="0.3">
      <c r="A98">
        <v>98</v>
      </c>
      <c r="B98" s="99">
        <f t="shared" si="8"/>
        <v>182.10999999999953</v>
      </c>
      <c r="C98" s="88">
        <v>45909</v>
      </c>
      <c r="D98" s="89"/>
      <c r="E98" s="90">
        <v>45909</v>
      </c>
      <c r="F98" s="91" t="s">
        <v>215</v>
      </c>
      <c r="G98" s="92"/>
      <c r="H98" s="92"/>
      <c r="I98" s="92"/>
      <c r="J98" s="93"/>
      <c r="K98" s="92"/>
      <c r="L98" s="92"/>
      <c r="M98" s="92">
        <v>5.49</v>
      </c>
      <c r="N98" s="92"/>
      <c r="O98" s="92"/>
      <c r="P98" s="92"/>
      <c r="Q98" s="92"/>
      <c r="R98" s="92"/>
      <c r="S98" s="92"/>
      <c r="T98" s="92"/>
      <c r="U98" s="94">
        <f t="shared" si="9"/>
        <v>5.49</v>
      </c>
      <c r="V98" s="92"/>
      <c r="W98" s="92"/>
      <c r="X98" s="92"/>
      <c r="Y98" s="92"/>
      <c r="Z98" s="92"/>
      <c r="AA98" s="92"/>
      <c r="AB98" s="95"/>
      <c r="AC98" s="144"/>
      <c r="AD98" s="144"/>
      <c r="AE98" s="134">
        <f t="shared" si="10"/>
        <v>0</v>
      </c>
      <c r="AF98" s="89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</row>
    <row r="99" spans="1:239" ht="16.5" customHeight="1" thickBot="1" x14ac:dyDescent="0.3">
      <c r="A99">
        <v>99</v>
      </c>
      <c r="B99" s="47">
        <f t="shared" si="8"/>
        <v>181.58999999999952</v>
      </c>
      <c r="C99" s="23">
        <v>45909</v>
      </c>
      <c r="D99" s="24"/>
      <c r="E99" s="25">
        <v>45909</v>
      </c>
      <c r="F99" s="9" t="s">
        <v>216</v>
      </c>
      <c r="G99" s="10"/>
      <c r="H99" s="10"/>
      <c r="I99" s="10"/>
      <c r="J99" s="29"/>
      <c r="K99" s="10"/>
      <c r="L99" s="10"/>
      <c r="M99" s="10"/>
      <c r="N99" s="10"/>
      <c r="O99" s="10"/>
      <c r="P99" s="10">
        <v>0.52</v>
      </c>
      <c r="Q99" s="10"/>
      <c r="R99" s="10"/>
      <c r="S99" s="10"/>
      <c r="T99" s="10"/>
      <c r="U99" s="12">
        <f t="shared" si="9"/>
        <v>0.52</v>
      </c>
      <c r="V99" s="10"/>
      <c r="W99" s="10"/>
      <c r="X99" s="10"/>
      <c r="Y99" s="10"/>
      <c r="Z99" s="10"/>
      <c r="AA99" s="10"/>
      <c r="AB99" s="71"/>
      <c r="AC99" s="138"/>
      <c r="AD99" s="138"/>
      <c r="AE99" s="130">
        <f t="shared" si="10"/>
        <v>0</v>
      </c>
      <c r="AF99" s="24"/>
    </row>
    <row r="100" spans="1:239" s="96" customFormat="1" ht="16.5" customHeight="1" thickBot="1" x14ac:dyDescent="0.3">
      <c r="A100">
        <v>100</v>
      </c>
      <c r="B100" s="99">
        <f t="shared" ref="B100:B128" si="11">B99-U100+AE100</f>
        <v>163.61999999999952</v>
      </c>
      <c r="C100" s="88">
        <v>45909</v>
      </c>
      <c r="D100" s="89"/>
      <c r="E100" s="90">
        <v>45909</v>
      </c>
      <c r="F100" s="91" t="s">
        <v>217</v>
      </c>
      <c r="G100" s="92"/>
      <c r="H100" s="92"/>
      <c r="I100" s="92"/>
      <c r="J100" s="93"/>
      <c r="K100" s="92"/>
      <c r="L100" s="92"/>
      <c r="M100" s="92">
        <v>17.97</v>
      </c>
      <c r="N100" s="92"/>
      <c r="O100" s="92"/>
      <c r="P100" s="92"/>
      <c r="Q100" s="92"/>
      <c r="R100" s="92"/>
      <c r="S100" s="92"/>
      <c r="T100" s="92"/>
      <c r="U100" s="94">
        <f t="shared" ref="U100:U128" si="12">SUM(G100:T100)</f>
        <v>17.97</v>
      </c>
      <c r="V100" s="92"/>
      <c r="W100" s="92"/>
      <c r="X100" s="92"/>
      <c r="Y100" s="92"/>
      <c r="Z100" s="92"/>
      <c r="AA100" s="92"/>
      <c r="AB100" s="95"/>
      <c r="AC100" s="144"/>
      <c r="AD100" s="144"/>
      <c r="AE100" s="134">
        <f t="shared" si="10"/>
        <v>0</v>
      </c>
      <c r="AF100" s="89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</row>
    <row r="101" spans="1:239" ht="16.5" customHeight="1" thickBot="1" x14ac:dyDescent="0.3">
      <c r="A101">
        <v>101</v>
      </c>
      <c r="B101" s="47">
        <f t="shared" si="11"/>
        <v>140.65999999999951</v>
      </c>
      <c r="C101" s="23">
        <v>45909</v>
      </c>
      <c r="D101" s="24"/>
      <c r="E101" s="25">
        <v>45909</v>
      </c>
      <c r="F101" s="9" t="s">
        <v>218</v>
      </c>
      <c r="G101" s="10"/>
      <c r="H101" s="10"/>
      <c r="I101" s="10"/>
      <c r="J101" s="29"/>
      <c r="K101" s="10"/>
      <c r="L101" s="10"/>
      <c r="M101" s="10">
        <v>22.96</v>
      </c>
      <c r="N101" s="10"/>
      <c r="O101" s="10"/>
      <c r="P101" s="10"/>
      <c r="Q101" s="10"/>
      <c r="R101" s="10"/>
      <c r="S101" s="10"/>
      <c r="T101" s="10"/>
      <c r="U101" s="12">
        <f t="shared" si="12"/>
        <v>22.96</v>
      </c>
      <c r="V101" s="10"/>
      <c r="W101" s="10"/>
      <c r="X101" s="10"/>
      <c r="Y101" s="10"/>
      <c r="Z101" s="10"/>
      <c r="AA101" s="10"/>
      <c r="AB101" s="71"/>
      <c r="AC101" s="138"/>
      <c r="AD101" s="138"/>
      <c r="AE101" s="130">
        <f t="shared" si="10"/>
        <v>0</v>
      </c>
      <c r="AF101" s="24"/>
    </row>
    <row r="102" spans="1:239" ht="16.5" customHeight="1" thickBot="1" x14ac:dyDescent="0.3">
      <c r="A102">
        <v>102</v>
      </c>
      <c r="B102" s="46">
        <f t="shared" si="11"/>
        <v>124.67999999999951</v>
      </c>
      <c r="C102" s="13">
        <v>45909</v>
      </c>
      <c r="D102" s="14"/>
      <c r="E102" s="15">
        <v>45909</v>
      </c>
      <c r="F102" s="16" t="s">
        <v>219</v>
      </c>
      <c r="G102" s="17"/>
      <c r="H102" s="31"/>
      <c r="I102" s="17"/>
      <c r="J102" s="17"/>
      <c r="K102" s="17"/>
      <c r="L102" s="17"/>
      <c r="M102" s="17">
        <v>15.98</v>
      </c>
      <c r="N102" s="17"/>
      <c r="O102" s="17"/>
      <c r="P102" s="17"/>
      <c r="Q102" s="17"/>
      <c r="R102" s="17"/>
      <c r="S102" s="17"/>
      <c r="T102" s="17"/>
      <c r="U102" s="20">
        <f t="shared" si="12"/>
        <v>15.98</v>
      </c>
      <c r="V102" s="17"/>
      <c r="W102" s="17"/>
      <c r="X102" s="17"/>
      <c r="Y102" s="17"/>
      <c r="Z102" s="17"/>
      <c r="AA102" s="17"/>
      <c r="AB102" s="72"/>
      <c r="AC102" s="139"/>
      <c r="AD102" s="139"/>
      <c r="AE102" s="131">
        <f t="shared" si="10"/>
        <v>0</v>
      </c>
      <c r="AF102" s="21"/>
    </row>
    <row r="103" spans="1:239" s="86" customFormat="1" ht="16.5" customHeight="1" thickBot="1" x14ac:dyDescent="0.3">
      <c r="A103">
        <v>103</v>
      </c>
      <c r="B103" s="98">
        <f t="shared" si="11"/>
        <v>74.679999999999509</v>
      </c>
      <c r="C103" s="70">
        <v>45909</v>
      </c>
      <c r="D103" s="77"/>
      <c r="E103" s="78">
        <v>45909</v>
      </c>
      <c r="F103" s="79" t="s">
        <v>220</v>
      </c>
      <c r="G103" s="80"/>
      <c r="H103" s="81"/>
      <c r="I103" s="80"/>
      <c r="J103" s="80"/>
      <c r="K103" s="80"/>
      <c r="L103" s="80"/>
      <c r="M103" s="80"/>
      <c r="N103" s="80"/>
      <c r="O103" s="80"/>
      <c r="P103" s="80"/>
      <c r="Q103" s="80">
        <v>50</v>
      </c>
      <c r="R103" s="80"/>
      <c r="S103" s="80"/>
      <c r="T103" s="80"/>
      <c r="U103" s="84">
        <f t="shared" si="12"/>
        <v>50</v>
      </c>
      <c r="V103" s="80"/>
      <c r="W103" s="80"/>
      <c r="X103" s="80"/>
      <c r="Y103" s="80"/>
      <c r="Z103" s="80"/>
      <c r="AA103" s="80"/>
      <c r="AB103" s="83"/>
      <c r="AC103" s="142"/>
      <c r="AD103" s="142"/>
      <c r="AE103" s="132">
        <f t="shared" si="10"/>
        <v>0</v>
      </c>
      <c r="AF103" s="85"/>
    </row>
    <row r="104" spans="1:239" ht="16.5" customHeight="1" thickBot="1" x14ac:dyDescent="0.3">
      <c r="A104">
        <v>104</v>
      </c>
      <c r="B104" s="99">
        <f t="shared" si="11"/>
        <v>1074.6799999999996</v>
      </c>
      <c r="C104" s="13">
        <v>45909</v>
      </c>
      <c r="D104" s="14"/>
      <c r="E104" s="15">
        <v>45909</v>
      </c>
      <c r="F104" s="16" t="s">
        <v>221</v>
      </c>
      <c r="G104" s="17"/>
      <c r="H104" s="31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94">
        <f t="shared" si="12"/>
        <v>0</v>
      </c>
      <c r="V104" s="17"/>
      <c r="W104" s="17"/>
      <c r="X104" s="17"/>
      <c r="Y104" s="17"/>
      <c r="Z104" s="17"/>
      <c r="AA104" s="17"/>
      <c r="AB104" s="72"/>
      <c r="AC104" s="139">
        <v>1000</v>
      </c>
      <c r="AD104" s="139"/>
      <c r="AE104" s="134">
        <f t="shared" si="10"/>
        <v>1000</v>
      </c>
      <c r="AF104" s="21"/>
    </row>
    <row r="105" spans="1:239" s="86" customFormat="1" ht="16.5" customHeight="1" thickBot="1" x14ac:dyDescent="0.3">
      <c r="A105">
        <v>105</v>
      </c>
      <c r="B105" s="98">
        <f t="shared" si="11"/>
        <v>1419.6799999999996</v>
      </c>
      <c r="C105" s="70">
        <v>45910</v>
      </c>
      <c r="D105" s="77"/>
      <c r="E105" s="78">
        <v>45910</v>
      </c>
      <c r="F105" s="79" t="s">
        <v>222</v>
      </c>
      <c r="G105" s="80"/>
      <c r="H105" s="81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4">
        <f t="shared" si="12"/>
        <v>0</v>
      </c>
      <c r="V105" s="80"/>
      <c r="W105" s="80"/>
      <c r="X105" s="80"/>
      <c r="Y105" s="80"/>
      <c r="Z105" s="80"/>
      <c r="AA105" s="80">
        <v>345</v>
      </c>
      <c r="AB105" s="83"/>
      <c r="AC105" s="142"/>
      <c r="AD105" s="142"/>
      <c r="AE105" s="132">
        <f t="shared" si="10"/>
        <v>345</v>
      </c>
      <c r="AF105" s="85"/>
    </row>
    <row r="106" spans="1:239" ht="16.5" customHeight="1" thickBot="1" x14ac:dyDescent="0.3">
      <c r="A106">
        <v>106</v>
      </c>
      <c r="B106" s="99">
        <f t="shared" si="11"/>
        <v>1919.6799999999996</v>
      </c>
      <c r="C106" s="13">
        <v>45910</v>
      </c>
      <c r="D106" s="14"/>
      <c r="E106" s="15">
        <v>45910</v>
      </c>
      <c r="F106" s="16" t="s">
        <v>223</v>
      </c>
      <c r="G106" s="17"/>
      <c r="H106" s="31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94">
        <f t="shared" si="12"/>
        <v>0</v>
      </c>
      <c r="V106" s="17"/>
      <c r="W106" s="17"/>
      <c r="X106" s="17"/>
      <c r="Y106" s="17"/>
      <c r="Z106" s="17"/>
      <c r="AA106" s="17">
        <v>500</v>
      </c>
      <c r="AB106" s="72"/>
      <c r="AC106" s="139"/>
      <c r="AD106" s="139"/>
      <c r="AE106" s="134">
        <f t="shared" si="10"/>
        <v>500</v>
      </c>
      <c r="AF106" s="21"/>
    </row>
    <row r="107" spans="1:239" s="86" customFormat="1" ht="16.5" customHeight="1" thickBot="1" x14ac:dyDescent="0.3">
      <c r="A107">
        <v>107</v>
      </c>
      <c r="B107" s="98">
        <f t="shared" si="11"/>
        <v>6699.6799999999994</v>
      </c>
      <c r="C107" s="70">
        <v>45910</v>
      </c>
      <c r="D107" s="77"/>
      <c r="E107" s="78">
        <v>45910</v>
      </c>
      <c r="F107" s="79" t="s">
        <v>224</v>
      </c>
      <c r="G107" s="80"/>
      <c r="H107" s="81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4">
        <f t="shared" si="12"/>
        <v>0</v>
      </c>
      <c r="V107" s="80"/>
      <c r="W107" s="80"/>
      <c r="X107" s="80"/>
      <c r="Y107" s="80"/>
      <c r="Z107" s="80"/>
      <c r="AA107" s="80">
        <v>4780</v>
      </c>
      <c r="AB107" s="83"/>
      <c r="AC107" s="142"/>
      <c r="AD107" s="142"/>
      <c r="AE107" s="132">
        <f t="shared" si="10"/>
        <v>4780</v>
      </c>
      <c r="AF107" s="85"/>
    </row>
    <row r="108" spans="1:239" ht="16.5" customHeight="1" thickBot="1" x14ac:dyDescent="0.3">
      <c r="A108">
        <v>108</v>
      </c>
      <c r="B108" s="99">
        <f t="shared" si="11"/>
        <v>1699.6799999999994</v>
      </c>
      <c r="C108" s="13">
        <v>45910</v>
      </c>
      <c r="D108" s="14"/>
      <c r="E108" s="15">
        <v>45910</v>
      </c>
      <c r="F108" s="16" t="s">
        <v>225</v>
      </c>
      <c r="G108" s="17"/>
      <c r="H108" s="31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>
        <v>5000</v>
      </c>
      <c r="T108" s="17"/>
      <c r="U108" s="94">
        <f t="shared" si="12"/>
        <v>5000</v>
      </c>
      <c r="V108" s="17"/>
      <c r="W108" s="17"/>
      <c r="X108" s="17"/>
      <c r="Y108" s="17"/>
      <c r="Z108" s="17"/>
      <c r="AA108" s="17"/>
      <c r="AB108" s="72"/>
      <c r="AC108" s="139"/>
      <c r="AD108" s="139"/>
      <c r="AE108" s="134">
        <f t="shared" si="10"/>
        <v>0</v>
      </c>
      <c r="AF108" s="21"/>
    </row>
    <row r="109" spans="1:239" s="86" customFormat="1" ht="16.5" customHeight="1" thickBot="1" x14ac:dyDescent="0.3">
      <c r="A109">
        <v>109</v>
      </c>
      <c r="B109" s="98">
        <f t="shared" si="11"/>
        <v>2711.0599999999995</v>
      </c>
      <c r="C109" s="70">
        <v>45911</v>
      </c>
      <c r="D109" s="77"/>
      <c r="E109" s="78">
        <v>45911</v>
      </c>
      <c r="F109" s="79" t="s">
        <v>226</v>
      </c>
      <c r="G109" s="80"/>
      <c r="H109" s="81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4">
        <f t="shared" si="12"/>
        <v>0</v>
      </c>
      <c r="V109" s="80"/>
      <c r="W109" s="80"/>
      <c r="X109" s="80"/>
      <c r="Y109" s="80"/>
      <c r="Z109" s="80"/>
      <c r="AA109" s="80">
        <v>1011.38</v>
      </c>
      <c r="AB109" s="83"/>
      <c r="AC109" s="142"/>
      <c r="AD109" s="142"/>
      <c r="AE109" s="132">
        <f t="shared" si="10"/>
        <v>1011.38</v>
      </c>
      <c r="AF109" s="85"/>
    </row>
    <row r="110" spans="1:239" ht="16.5" customHeight="1" thickBot="1" x14ac:dyDescent="0.3">
      <c r="A110">
        <v>110</v>
      </c>
      <c r="B110" s="99">
        <f t="shared" si="11"/>
        <v>2705.0599999999995</v>
      </c>
      <c r="C110" s="13">
        <v>45915</v>
      </c>
      <c r="D110" s="14"/>
      <c r="E110" s="15">
        <v>45915</v>
      </c>
      <c r="F110" s="16" t="s">
        <v>227</v>
      </c>
      <c r="G110" s="17"/>
      <c r="H110" s="31"/>
      <c r="I110" s="17"/>
      <c r="J110" s="17"/>
      <c r="K110" s="17"/>
      <c r="L110" s="17"/>
      <c r="M110" s="17"/>
      <c r="N110" s="17"/>
      <c r="O110" s="17"/>
      <c r="P110" s="17">
        <v>6</v>
      </c>
      <c r="Q110" s="17"/>
      <c r="R110" s="17"/>
      <c r="S110" s="17"/>
      <c r="T110" s="17"/>
      <c r="U110" s="94">
        <f t="shared" si="12"/>
        <v>6</v>
      </c>
      <c r="V110" s="17"/>
      <c r="W110" s="17"/>
      <c r="X110" s="17"/>
      <c r="Y110" s="17"/>
      <c r="Z110" s="17"/>
      <c r="AA110" s="17"/>
      <c r="AB110" s="72"/>
      <c r="AC110" s="139"/>
      <c r="AD110" s="139"/>
      <c r="AE110" s="134">
        <f t="shared" si="10"/>
        <v>0</v>
      </c>
      <c r="AF110" s="21"/>
    </row>
    <row r="111" spans="1:239" s="86" customFormat="1" ht="16.5" customHeight="1" thickBot="1" x14ac:dyDescent="0.3">
      <c r="A111">
        <v>111</v>
      </c>
      <c r="B111" s="98">
        <f t="shared" si="11"/>
        <v>2345.9899999999993</v>
      </c>
      <c r="C111" s="70">
        <v>45915</v>
      </c>
      <c r="D111" s="77"/>
      <c r="E111" s="78">
        <v>45915</v>
      </c>
      <c r="F111" s="79" t="s">
        <v>228</v>
      </c>
      <c r="G111" s="80"/>
      <c r="H111" s="81"/>
      <c r="I111" s="80"/>
      <c r="J111" s="80"/>
      <c r="K111" s="80"/>
      <c r="L111" s="80"/>
      <c r="M111" s="80"/>
      <c r="N111" s="80">
        <v>359.07</v>
      </c>
      <c r="O111" s="80"/>
      <c r="P111" s="80"/>
      <c r="Q111" s="80"/>
      <c r="R111" s="80"/>
      <c r="S111" s="80"/>
      <c r="T111" s="80"/>
      <c r="U111" s="84">
        <f t="shared" si="12"/>
        <v>359.07</v>
      </c>
      <c r="V111" s="80"/>
      <c r="W111" s="80"/>
      <c r="X111" s="80"/>
      <c r="Y111" s="80"/>
      <c r="Z111" s="80"/>
      <c r="AA111" s="80"/>
      <c r="AB111" s="83"/>
      <c r="AC111" s="142"/>
      <c r="AD111" s="142"/>
      <c r="AE111" s="132">
        <f t="shared" si="10"/>
        <v>0</v>
      </c>
      <c r="AF111" s="85"/>
    </row>
    <row r="112" spans="1:239" ht="16.5" customHeight="1" thickBot="1" x14ac:dyDescent="0.3">
      <c r="A112">
        <v>112</v>
      </c>
      <c r="B112" s="99">
        <f t="shared" si="11"/>
        <v>2197.9899999999993</v>
      </c>
      <c r="C112" s="13">
        <v>45915</v>
      </c>
      <c r="D112" s="14"/>
      <c r="E112" s="15">
        <v>45915</v>
      </c>
      <c r="F112" s="16" t="s">
        <v>229</v>
      </c>
      <c r="G112" s="17">
        <v>148</v>
      </c>
      <c r="H112" s="31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94">
        <f t="shared" si="12"/>
        <v>148</v>
      </c>
      <c r="V112" s="17"/>
      <c r="W112" s="17"/>
      <c r="X112" s="17"/>
      <c r="Y112" s="17"/>
      <c r="Z112" s="17"/>
      <c r="AA112" s="17"/>
      <c r="AB112" s="72"/>
      <c r="AC112" s="139"/>
      <c r="AD112" s="139"/>
      <c r="AE112" s="134">
        <f t="shared" si="10"/>
        <v>0</v>
      </c>
      <c r="AF112" s="21"/>
    </row>
    <row r="113" spans="1:32" s="86" customFormat="1" ht="16.5" customHeight="1" thickBot="1" x14ac:dyDescent="0.3">
      <c r="A113">
        <v>113</v>
      </c>
      <c r="B113" s="98">
        <f t="shared" si="11"/>
        <v>1997.9899999999993</v>
      </c>
      <c r="C113" s="70">
        <v>45916</v>
      </c>
      <c r="D113" s="77"/>
      <c r="E113" s="78">
        <v>45916</v>
      </c>
      <c r="F113" s="79" t="s">
        <v>230</v>
      </c>
      <c r="G113" s="80"/>
      <c r="H113" s="81"/>
      <c r="I113" s="80"/>
      <c r="J113" s="80"/>
      <c r="K113" s="80"/>
      <c r="L113" s="80"/>
      <c r="M113" s="80"/>
      <c r="N113" s="80"/>
      <c r="O113" s="80"/>
      <c r="P113" s="80"/>
      <c r="Q113" s="80"/>
      <c r="R113" s="80">
        <v>200</v>
      </c>
      <c r="S113" s="80"/>
      <c r="T113" s="80"/>
      <c r="U113" s="84">
        <f t="shared" si="12"/>
        <v>200</v>
      </c>
      <c r="V113" s="80"/>
      <c r="W113" s="80"/>
      <c r="X113" s="80"/>
      <c r="Y113" s="80"/>
      <c r="Z113" s="80"/>
      <c r="AA113" s="80"/>
      <c r="AB113" s="83"/>
      <c r="AC113" s="142"/>
      <c r="AD113" s="142"/>
      <c r="AE113" s="132">
        <f t="shared" si="10"/>
        <v>0</v>
      </c>
      <c r="AF113" s="85"/>
    </row>
    <row r="114" spans="1:32" s="96" customFormat="1" ht="16.5" customHeight="1" thickBot="1" x14ac:dyDescent="0.3">
      <c r="A114">
        <v>114</v>
      </c>
      <c r="B114" s="99">
        <f t="shared" si="11"/>
        <v>1597.9899999999993</v>
      </c>
      <c r="C114" s="146">
        <v>45917</v>
      </c>
      <c r="D114" s="89"/>
      <c r="E114" s="97">
        <v>45917</v>
      </c>
      <c r="F114" s="91" t="s">
        <v>234</v>
      </c>
      <c r="G114" s="92"/>
      <c r="H114" s="93"/>
      <c r="I114" s="92"/>
      <c r="J114" s="92">
        <v>400</v>
      </c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4">
        <f t="shared" si="12"/>
        <v>400</v>
      </c>
      <c r="V114" s="92"/>
      <c r="W114" s="92"/>
      <c r="X114" s="92"/>
      <c r="Y114" s="92"/>
      <c r="Z114" s="92"/>
      <c r="AA114" s="92"/>
      <c r="AB114" s="95"/>
      <c r="AC114" s="144"/>
      <c r="AD114" s="144"/>
      <c r="AE114" s="134">
        <f t="shared" si="10"/>
        <v>0</v>
      </c>
      <c r="AF114" s="147"/>
    </row>
    <row r="115" spans="1:32" s="86" customFormat="1" ht="16.5" customHeight="1" thickBot="1" x14ac:dyDescent="0.3">
      <c r="A115">
        <v>115</v>
      </c>
      <c r="B115" s="98">
        <f t="shared" si="11"/>
        <v>1593.7899999999993</v>
      </c>
      <c r="C115" s="70">
        <v>45917</v>
      </c>
      <c r="D115" s="77"/>
      <c r="E115" s="78">
        <v>45917</v>
      </c>
      <c r="F115" s="79" t="s">
        <v>235</v>
      </c>
      <c r="G115" s="80"/>
      <c r="H115" s="81"/>
      <c r="I115" s="80"/>
      <c r="J115" s="80"/>
      <c r="K115" s="80"/>
      <c r="L115" s="80"/>
      <c r="M115" s="80"/>
      <c r="N115" s="80"/>
      <c r="O115" s="80"/>
      <c r="P115" s="80">
        <v>4.2</v>
      </c>
      <c r="Q115" s="80"/>
      <c r="R115" s="80"/>
      <c r="S115" s="80"/>
      <c r="T115" s="80"/>
      <c r="U115" s="84">
        <f t="shared" si="12"/>
        <v>4.2</v>
      </c>
      <c r="V115" s="80"/>
      <c r="W115" s="80"/>
      <c r="X115" s="80"/>
      <c r="Y115" s="80"/>
      <c r="Z115" s="80"/>
      <c r="AA115" s="80"/>
      <c r="AB115" s="83"/>
      <c r="AC115" s="142"/>
      <c r="AD115" s="142"/>
      <c r="AE115" s="132">
        <f t="shared" si="10"/>
        <v>0</v>
      </c>
      <c r="AF115" s="85"/>
    </row>
    <row r="116" spans="1:32" s="96" customFormat="1" ht="16.5" customHeight="1" thickBot="1" x14ac:dyDescent="0.3">
      <c r="A116">
        <v>116</v>
      </c>
      <c r="B116" s="99">
        <f t="shared" si="11"/>
        <v>1548.7899999999993</v>
      </c>
      <c r="C116" s="146">
        <v>45917</v>
      </c>
      <c r="D116" s="89"/>
      <c r="E116" s="97">
        <v>45917</v>
      </c>
      <c r="F116" s="91" t="s">
        <v>236</v>
      </c>
      <c r="G116" s="92"/>
      <c r="H116" s="93"/>
      <c r="I116" s="92"/>
      <c r="J116" s="92"/>
      <c r="K116" s="92"/>
      <c r="L116" s="92"/>
      <c r="M116" s="92"/>
      <c r="N116" s="92">
        <v>45</v>
      </c>
      <c r="O116" s="92"/>
      <c r="P116" s="92"/>
      <c r="Q116" s="92"/>
      <c r="R116" s="92"/>
      <c r="S116" s="92"/>
      <c r="T116" s="92"/>
      <c r="U116" s="94">
        <f t="shared" si="12"/>
        <v>45</v>
      </c>
      <c r="V116" s="92"/>
      <c r="W116" s="92"/>
      <c r="X116" s="92"/>
      <c r="Y116" s="92"/>
      <c r="Z116" s="92"/>
      <c r="AA116" s="92"/>
      <c r="AB116" s="95"/>
      <c r="AC116" s="144"/>
      <c r="AD116" s="144"/>
      <c r="AE116" s="134">
        <f t="shared" si="10"/>
        <v>0</v>
      </c>
      <c r="AF116" s="147"/>
    </row>
    <row r="117" spans="1:32" s="86" customFormat="1" ht="16.5" customHeight="1" thickBot="1" x14ac:dyDescent="0.3">
      <c r="A117">
        <v>117</v>
      </c>
      <c r="B117" s="98">
        <f t="shared" si="11"/>
        <v>1578.7899999999993</v>
      </c>
      <c r="C117" s="70">
        <v>45923</v>
      </c>
      <c r="D117" s="77"/>
      <c r="E117" s="78">
        <v>45923</v>
      </c>
      <c r="F117" s="79" t="s">
        <v>237</v>
      </c>
      <c r="G117" s="80"/>
      <c r="H117" s="81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4">
        <f t="shared" si="12"/>
        <v>0</v>
      </c>
      <c r="V117" s="80"/>
      <c r="W117" s="80"/>
      <c r="X117" s="80"/>
      <c r="Y117" s="80">
        <v>30</v>
      </c>
      <c r="Z117" s="80"/>
      <c r="AA117" s="80"/>
      <c r="AB117" s="83"/>
      <c r="AC117" s="142"/>
      <c r="AD117" s="142"/>
      <c r="AE117" s="132">
        <f t="shared" si="10"/>
        <v>30</v>
      </c>
      <c r="AF117" s="85"/>
    </row>
    <row r="118" spans="1:32" s="96" customFormat="1" ht="16.5" customHeight="1" thickBot="1" x14ac:dyDescent="0.3">
      <c r="A118">
        <v>118</v>
      </c>
      <c r="B118" s="99">
        <f t="shared" si="11"/>
        <v>1567.7899999999993</v>
      </c>
      <c r="C118" s="146">
        <v>45929</v>
      </c>
      <c r="D118" s="89"/>
      <c r="E118" s="97">
        <v>45929</v>
      </c>
      <c r="F118" s="91" t="s">
        <v>238</v>
      </c>
      <c r="G118" s="92"/>
      <c r="H118" s="93"/>
      <c r="I118" s="92"/>
      <c r="J118" s="92"/>
      <c r="K118" s="92"/>
      <c r="L118" s="92"/>
      <c r="M118" s="92"/>
      <c r="N118" s="92"/>
      <c r="O118" s="92"/>
      <c r="P118" s="92">
        <v>11</v>
      </c>
      <c r="Q118" s="92"/>
      <c r="R118" s="92"/>
      <c r="S118" s="92"/>
      <c r="T118" s="92"/>
      <c r="U118" s="94">
        <f t="shared" si="12"/>
        <v>11</v>
      </c>
      <c r="V118" s="92"/>
      <c r="W118" s="92"/>
      <c r="X118" s="92"/>
      <c r="Y118" s="92"/>
      <c r="Z118" s="92"/>
      <c r="AA118" s="92"/>
      <c r="AB118" s="95"/>
      <c r="AC118" s="144"/>
      <c r="AD118" s="144"/>
      <c r="AE118" s="134">
        <f t="shared" si="10"/>
        <v>0</v>
      </c>
      <c r="AF118" s="147"/>
    </row>
    <row r="119" spans="1:32" s="86" customFormat="1" ht="16.5" customHeight="1" thickBot="1" x14ac:dyDescent="0.3">
      <c r="A119">
        <v>119</v>
      </c>
      <c r="B119" s="98">
        <f t="shared" si="11"/>
        <v>1547.1499999999992</v>
      </c>
      <c r="C119" s="70">
        <v>45929</v>
      </c>
      <c r="D119" s="77"/>
      <c r="E119" s="78">
        <v>45929</v>
      </c>
      <c r="F119" s="79" t="s">
        <v>244</v>
      </c>
      <c r="G119" s="80"/>
      <c r="H119" s="81"/>
      <c r="I119" s="80"/>
      <c r="J119" s="80"/>
      <c r="K119" s="80">
        <v>20.64</v>
      </c>
      <c r="L119" s="80"/>
      <c r="M119" s="80"/>
      <c r="N119" s="80"/>
      <c r="O119" s="80"/>
      <c r="P119" s="80"/>
      <c r="Q119" s="80"/>
      <c r="R119" s="80"/>
      <c r="S119" s="80"/>
      <c r="T119" s="80"/>
      <c r="U119" s="84">
        <f t="shared" si="12"/>
        <v>20.64</v>
      </c>
      <c r="V119" s="80"/>
      <c r="W119" s="80"/>
      <c r="X119" s="80"/>
      <c r="Y119" s="80"/>
      <c r="Z119" s="80"/>
      <c r="AA119" s="80"/>
      <c r="AB119" s="83"/>
      <c r="AC119" s="142"/>
      <c r="AD119" s="142"/>
      <c r="AE119" s="132">
        <f t="shared" si="10"/>
        <v>0</v>
      </c>
      <c r="AF119" s="85"/>
    </row>
    <row r="120" spans="1:32" s="96" customFormat="1" ht="16.5" customHeight="1" thickBot="1" x14ac:dyDescent="0.3">
      <c r="A120">
        <v>120</v>
      </c>
      <c r="B120" s="99">
        <f t="shared" si="11"/>
        <v>1457.1599999999992</v>
      </c>
      <c r="C120" s="146">
        <v>45929</v>
      </c>
      <c r="D120" s="89"/>
      <c r="E120" s="97">
        <v>45929</v>
      </c>
      <c r="F120" s="91" t="s">
        <v>239</v>
      </c>
      <c r="G120" s="92"/>
      <c r="H120" s="93"/>
      <c r="I120" s="92"/>
      <c r="J120" s="92"/>
      <c r="K120" s="92"/>
      <c r="L120" s="92"/>
      <c r="M120" s="92">
        <v>89.99</v>
      </c>
      <c r="N120" s="92"/>
      <c r="O120" s="92"/>
      <c r="Q120" s="92"/>
      <c r="R120" s="92"/>
      <c r="S120" s="92"/>
      <c r="T120" s="92"/>
      <c r="U120" s="94">
        <f t="shared" si="12"/>
        <v>89.99</v>
      </c>
      <c r="V120" s="92"/>
      <c r="W120" s="92"/>
      <c r="X120" s="92"/>
      <c r="Y120" s="92"/>
      <c r="Z120" s="92"/>
      <c r="AA120" s="92"/>
      <c r="AB120" s="95"/>
      <c r="AC120" s="144"/>
      <c r="AD120" s="144"/>
      <c r="AE120" s="134">
        <f t="shared" si="10"/>
        <v>0</v>
      </c>
      <c r="AF120" s="147"/>
    </row>
    <row r="121" spans="1:32" s="86" customFormat="1" ht="16.5" customHeight="1" thickBot="1" x14ac:dyDescent="0.3">
      <c r="A121">
        <v>121</v>
      </c>
      <c r="B121" s="98">
        <f t="shared" si="11"/>
        <v>1157.1599999999992</v>
      </c>
      <c r="C121" s="70">
        <v>45929</v>
      </c>
      <c r="D121" s="77"/>
      <c r="E121" s="78">
        <v>45929</v>
      </c>
      <c r="F121" s="79" t="s">
        <v>240</v>
      </c>
      <c r="G121" s="80"/>
      <c r="H121" s="81"/>
      <c r="I121" s="80"/>
      <c r="J121" s="80">
        <v>300</v>
      </c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4">
        <f t="shared" si="12"/>
        <v>300</v>
      </c>
      <c r="V121" s="80"/>
      <c r="W121" s="80"/>
      <c r="X121" s="80"/>
      <c r="Y121" s="80"/>
      <c r="Z121" s="80"/>
      <c r="AA121" s="80"/>
      <c r="AB121" s="83"/>
      <c r="AC121" s="142"/>
      <c r="AD121" s="142"/>
      <c r="AE121" s="132">
        <f t="shared" si="10"/>
        <v>0</v>
      </c>
      <c r="AF121" s="85"/>
    </row>
    <row r="122" spans="1:32" s="96" customFormat="1" ht="16.5" customHeight="1" thickBot="1" x14ac:dyDescent="0.3">
      <c r="A122">
        <v>122</v>
      </c>
      <c r="B122" s="99">
        <f t="shared" si="11"/>
        <v>1131.1399999999992</v>
      </c>
      <c r="C122" s="146">
        <v>45946</v>
      </c>
      <c r="D122" s="89"/>
      <c r="E122" s="97">
        <v>45946</v>
      </c>
      <c r="F122" s="91" t="s">
        <v>241</v>
      </c>
      <c r="G122" s="92"/>
      <c r="H122" s="93"/>
      <c r="I122" s="92"/>
      <c r="J122" s="92"/>
      <c r="K122" s="92"/>
      <c r="L122" s="92"/>
      <c r="M122" s="92"/>
      <c r="N122" s="92"/>
      <c r="O122" s="92"/>
      <c r="P122" s="92"/>
      <c r="Q122" s="92">
        <v>26.02</v>
      </c>
      <c r="R122" s="92"/>
      <c r="S122" s="92"/>
      <c r="T122" s="92"/>
      <c r="U122" s="94">
        <f t="shared" si="12"/>
        <v>26.02</v>
      </c>
      <c r="V122" s="92"/>
      <c r="W122" s="92"/>
      <c r="X122" s="92"/>
      <c r="Y122" s="92"/>
      <c r="Z122" s="92"/>
      <c r="AA122" s="92"/>
      <c r="AB122" s="95"/>
      <c r="AC122" s="144"/>
      <c r="AD122" s="144"/>
      <c r="AE122" s="134">
        <f t="shared" ref="AE122:AE128" si="13">SUM(V122:AD122)</f>
        <v>0</v>
      </c>
      <c r="AF122" s="147"/>
    </row>
    <row r="123" spans="1:32" s="86" customFormat="1" ht="16.5" customHeight="1" thickBot="1" x14ac:dyDescent="0.3">
      <c r="A123">
        <v>123</v>
      </c>
      <c r="B123" s="98">
        <f t="shared" si="11"/>
        <v>1031.1399999999992</v>
      </c>
      <c r="C123" s="70">
        <v>45946</v>
      </c>
      <c r="D123" s="77"/>
      <c r="E123" s="78">
        <v>45946</v>
      </c>
      <c r="F123" s="79" t="s">
        <v>242</v>
      </c>
      <c r="G123" s="80"/>
      <c r="H123" s="81">
        <v>100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4">
        <f t="shared" si="12"/>
        <v>100</v>
      </c>
      <c r="V123" s="80"/>
      <c r="W123" s="80"/>
      <c r="X123" s="80"/>
      <c r="Y123" s="80"/>
      <c r="Z123" s="80"/>
      <c r="AA123" s="80"/>
      <c r="AB123" s="83"/>
      <c r="AC123" s="142"/>
      <c r="AD123" s="142"/>
      <c r="AE123" s="132">
        <f t="shared" si="13"/>
        <v>0</v>
      </c>
      <c r="AF123" s="85"/>
    </row>
    <row r="124" spans="1:32" s="96" customFormat="1" ht="16.5" customHeight="1" thickBot="1" x14ac:dyDescent="0.3">
      <c r="A124">
        <v>124</v>
      </c>
      <c r="B124" s="99">
        <f t="shared" si="11"/>
        <v>999.13999999999919</v>
      </c>
      <c r="C124" s="146">
        <v>45946</v>
      </c>
      <c r="D124" s="89"/>
      <c r="E124" s="97">
        <v>45946</v>
      </c>
      <c r="F124" s="91" t="s">
        <v>243</v>
      </c>
      <c r="G124" s="92"/>
      <c r="H124" s="93">
        <v>32</v>
      </c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4">
        <f t="shared" si="12"/>
        <v>32</v>
      </c>
      <c r="V124" s="92"/>
      <c r="W124" s="92"/>
      <c r="X124" s="92"/>
      <c r="Y124" s="92"/>
      <c r="Z124" s="92"/>
      <c r="AA124" s="92"/>
      <c r="AB124" s="95"/>
      <c r="AC124" s="144"/>
      <c r="AD124" s="144"/>
      <c r="AE124" s="134">
        <f t="shared" si="13"/>
        <v>0</v>
      </c>
      <c r="AF124" s="147"/>
    </row>
    <row r="125" spans="1:32" s="86" customFormat="1" ht="16.5" customHeight="1" thickBot="1" x14ac:dyDescent="0.3">
      <c r="A125">
        <v>125</v>
      </c>
      <c r="B125" s="98">
        <f t="shared" si="11"/>
        <v>945.66999999999916</v>
      </c>
      <c r="C125" s="70">
        <v>45946</v>
      </c>
      <c r="D125" s="77"/>
      <c r="E125" s="78">
        <v>45946</v>
      </c>
      <c r="F125" s="79" t="s">
        <v>245</v>
      </c>
      <c r="G125" s="80">
        <v>24.99</v>
      </c>
      <c r="H125" s="81"/>
      <c r="I125" s="80"/>
      <c r="J125" s="80"/>
      <c r="K125" s="80">
        <v>13.05</v>
      </c>
      <c r="L125" s="80"/>
      <c r="M125" s="80"/>
      <c r="N125" s="80"/>
      <c r="O125" s="80"/>
      <c r="P125" s="80">
        <v>15.43</v>
      </c>
      <c r="Q125" s="80"/>
      <c r="R125" s="80"/>
      <c r="S125" s="80"/>
      <c r="T125" s="80"/>
      <c r="U125" s="84">
        <f t="shared" si="12"/>
        <v>53.47</v>
      </c>
      <c r="V125" s="80"/>
      <c r="W125" s="80"/>
      <c r="X125" s="80"/>
      <c r="Y125" s="80"/>
      <c r="Z125" s="80"/>
      <c r="AA125" s="80"/>
      <c r="AB125" s="83"/>
      <c r="AC125" s="142"/>
      <c r="AD125" s="142"/>
      <c r="AE125" s="132">
        <f t="shared" si="13"/>
        <v>0</v>
      </c>
      <c r="AF125" s="85"/>
    </row>
    <row r="126" spans="1:32" s="96" customFormat="1" ht="16.5" customHeight="1" thickBot="1" x14ac:dyDescent="0.3">
      <c r="A126">
        <v>126</v>
      </c>
      <c r="B126" s="99">
        <f t="shared" si="11"/>
        <v>945.66999999999916</v>
      </c>
      <c r="C126" s="146"/>
      <c r="D126" s="89"/>
      <c r="E126" s="97"/>
      <c r="F126" s="91"/>
      <c r="G126" s="92"/>
      <c r="H126" s="93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4">
        <f t="shared" si="12"/>
        <v>0</v>
      </c>
      <c r="V126" s="92"/>
      <c r="W126" s="92"/>
      <c r="X126" s="92"/>
      <c r="Y126" s="92"/>
      <c r="Z126" s="92"/>
      <c r="AA126" s="92"/>
      <c r="AB126" s="95"/>
      <c r="AC126" s="144"/>
      <c r="AD126" s="144"/>
      <c r="AE126" s="134">
        <f t="shared" si="13"/>
        <v>0</v>
      </c>
      <c r="AF126" s="147"/>
    </row>
    <row r="127" spans="1:32" s="86" customFormat="1" ht="16.5" customHeight="1" thickBot="1" x14ac:dyDescent="0.3">
      <c r="A127">
        <v>127</v>
      </c>
      <c r="B127" s="98">
        <f t="shared" si="11"/>
        <v>945.66999999999916</v>
      </c>
      <c r="C127" s="70"/>
      <c r="D127" s="77"/>
      <c r="E127" s="78"/>
      <c r="F127" s="79"/>
      <c r="G127" s="80"/>
      <c r="H127" s="81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4">
        <f t="shared" si="12"/>
        <v>0</v>
      </c>
      <c r="V127" s="80"/>
      <c r="W127" s="80"/>
      <c r="X127" s="80"/>
      <c r="Y127" s="80"/>
      <c r="Z127" s="80"/>
      <c r="AA127" s="80"/>
      <c r="AB127" s="83"/>
      <c r="AC127" s="142"/>
      <c r="AD127" s="142"/>
      <c r="AE127" s="132">
        <f t="shared" si="13"/>
        <v>0</v>
      </c>
      <c r="AF127" s="85"/>
    </row>
    <row r="128" spans="1:32" ht="16.5" customHeight="1" thickBot="1" x14ac:dyDescent="0.3">
      <c r="A128">
        <v>128</v>
      </c>
      <c r="B128" s="99">
        <f t="shared" si="11"/>
        <v>945.66999999999916</v>
      </c>
      <c r="C128" s="13"/>
      <c r="D128" s="14"/>
      <c r="E128" s="15"/>
      <c r="F128" s="16"/>
      <c r="G128" s="17"/>
      <c r="H128" s="31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94">
        <f t="shared" si="12"/>
        <v>0</v>
      </c>
      <c r="V128" s="17"/>
      <c r="W128" s="17"/>
      <c r="X128" s="17"/>
      <c r="Y128" s="17"/>
      <c r="Z128" s="17"/>
      <c r="AA128" s="17"/>
      <c r="AB128" s="72"/>
      <c r="AC128" s="139"/>
      <c r="AD128" s="139"/>
      <c r="AE128" s="134">
        <f t="shared" si="13"/>
        <v>0</v>
      </c>
      <c r="AF128" s="21"/>
    </row>
    <row r="129" spans="1:32" ht="16.5" customHeight="1" thickBot="1" x14ac:dyDescent="0.3">
      <c r="A129">
        <v>129</v>
      </c>
      <c r="B129" s="48" t="s">
        <v>26</v>
      </c>
      <c r="C129" s="1"/>
      <c r="D129" s="24"/>
      <c r="E129" s="2"/>
      <c r="F129" s="9"/>
      <c r="G129" s="29">
        <f>SUM(G3:G128)</f>
        <v>487.99</v>
      </c>
      <c r="H129" s="29">
        <f>SUM(H3:H128)</f>
        <v>189.54</v>
      </c>
      <c r="I129" s="29">
        <f t="shared" ref="I129:T129" si="14">SUM(I3:I128)</f>
        <v>870</v>
      </c>
      <c r="J129" s="29">
        <f t="shared" si="14"/>
        <v>700</v>
      </c>
      <c r="K129" s="29">
        <f t="shared" si="14"/>
        <v>123.18999999999998</v>
      </c>
      <c r="L129" s="29">
        <f t="shared" si="14"/>
        <v>405.6</v>
      </c>
      <c r="M129" s="29">
        <f t="shared" si="14"/>
        <v>1201.6200000000001</v>
      </c>
      <c r="N129" s="29">
        <f t="shared" si="14"/>
        <v>2331.36</v>
      </c>
      <c r="O129" s="29">
        <f t="shared" si="14"/>
        <v>654.04999999999995</v>
      </c>
      <c r="P129" s="29">
        <f t="shared" si="14"/>
        <v>723.17</v>
      </c>
      <c r="Q129" s="29">
        <f t="shared" si="14"/>
        <v>176.43</v>
      </c>
      <c r="R129" s="29">
        <f t="shared" si="14"/>
        <v>400</v>
      </c>
      <c r="S129" s="29">
        <f t="shared" si="14"/>
        <v>19250</v>
      </c>
      <c r="T129" s="29">
        <f t="shared" si="14"/>
        <v>2275</v>
      </c>
      <c r="U129" s="12">
        <f>SUM(U3:U128)</f>
        <v>29787.950000000008</v>
      </c>
      <c r="V129" s="29">
        <f t="shared" ref="V129:AC129" si="15">SUM(V1:V128)</f>
        <v>1310</v>
      </c>
      <c r="W129" s="29">
        <f t="shared" si="15"/>
        <v>15770.36</v>
      </c>
      <c r="X129" s="29">
        <f t="shared" si="15"/>
        <v>1150</v>
      </c>
      <c r="Y129" s="29">
        <f t="shared" si="15"/>
        <v>30</v>
      </c>
      <c r="Z129" s="29">
        <f t="shared" si="15"/>
        <v>76.8</v>
      </c>
      <c r="AA129" s="29">
        <f t="shared" si="15"/>
        <v>6636.38</v>
      </c>
      <c r="AB129" s="75">
        <f t="shared" si="15"/>
        <v>30.52</v>
      </c>
      <c r="AC129" s="145">
        <f t="shared" si="15"/>
        <v>3000</v>
      </c>
      <c r="AD129" s="145">
        <f>SUM(AD1:AD128)</f>
        <v>147</v>
      </c>
      <c r="AE129" s="130">
        <f>SUM(AE3:AE128)</f>
        <v>28151.06</v>
      </c>
      <c r="AF129" s="8">
        <f>SUM(V129:AD129)</f>
        <v>28151.06</v>
      </c>
    </row>
    <row r="130" spans="1:32" ht="16.5" customHeight="1" thickBot="1" x14ac:dyDescent="0.3">
      <c r="B130" s="129"/>
      <c r="C130" s="14"/>
      <c r="D130" s="14"/>
      <c r="E130" s="34"/>
      <c r="F130" s="39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9">
        <v>0</v>
      </c>
      <c r="V130" s="17"/>
      <c r="W130" s="17"/>
      <c r="X130" s="17"/>
      <c r="Y130" s="17"/>
      <c r="Z130" s="17"/>
      <c r="AA130" s="17"/>
      <c r="AB130" s="17"/>
      <c r="AC130" s="137"/>
      <c r="AD130" s="137"/>
      <c r="AE130" s="16"/>
      <c r="AF130" s="14"/>
    </row>
    <row r="131" spans="1:32" ht="16.5" customHeight="1" thickBot="1" x14ac:dyDescent="0.3">
      <c r="B131" s="48"/>
      <c r="C131" s="1"/>
      <c r="D131" s="24"/>
      <c r="E131" s="2"/>
      <c r="F131" s="4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1">
        <v>0</v>
      </c>
      <c r="V131" s="10"/>
      <c r="W131" s="10"/>
      <c r="X131" s="10"/>
      <c r="Y131" s="10"/>
      <c r="Z131" s="10"/>
      <c r="AA131" s="10"/>
      <c r="AB131" s="10"/>
      <c r="AC131" s="71"/>
      <c r="AD131" s="71"/>
      <c r="AE131" s="12">
        <v>0</v>
      </c>
      <c r="AF131" s="1"/>
    </row>
    <row r="132" spans="1:32" ht="16.5" customHeight="1" thickBot="1" x14ac:dyDescent="0.3">
      <c r="B132" s="129"/>
      <c r="C132" s="14"/>
      <c r="D132" s="14"/>
      <c r="E132" s="34"/>
      <c r="F132" s="39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41"/>
      <c r="R132" s="72"/>
      <c r="S132" s="72"/>
      <c r="T132" s="42"/>
      <c r="U132" s="19"/>
      <c r="V132" s="17"/>
      <c r="W132" s="17"/>
      <c r="X132" s="17"/>
      <c r="Y132" s="17"/>
      <c r="Z132" s="17"/>
      <c r="AA132" s="17"/>
      <c r="AB132" s="17"/>
      <c r="AC132" s="72"/>
      <c r="AD132" s="72"/>
      <c r="AE132" s="20">
        <v>0</v>
      </c>
      <c r="AF132" s="14"/>
    </row>
    <row r="133" spans="1:32" ht="16.5" customHeight="1" thickBot="1" x14ac:dyDescent="0.3">
      <c r="B133" s="48"/>
      <c r="C133" s="1"/>
      <c r="D133" s="24"/>
      <c r="E133" s="2"/>
      <c r="F133" s="4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1">
        <v>0</v>
      </c>
      <c r="V133" s="10"/>
      <c r="W133" s="10"/>
      <c r="X133" s="10"/>
      <c r="Y133" s="10"/>
      <c r="Z133" s="10"/>
      <c r="AA133" s="10"/>
      <c r="AB133" s="10"/>
      <c r="AC133" s="71"/>
      <c r="AD133" s="71"/>
      <c r="AE133" s="12">
        <v>0</v>
      </c>
      <c r="AF133" s="1"/>
    </row>
    <row r="134" spans="1:32" ht="16.5" customHeight="1" thickBot="1" x14ac:dyDescent="0.3">
      <c r="B134" s="129"/>
      <c r="C134" s="14"/>
      <c r="D134" s="14"/>
      <c r="E134" s="34"/>
      <c r="F134" s="39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9">
        <v>0</v>
      </c>
      <c r="V134" s="17"/>
      <c r="W134" s="17"/>
      <c r="X134" s="17"/>
      <c r="Y134" s="17"/>
      <c r="Z134" s="17"/>
      <c r="AA134" s="17"/>
      <c r="AB134" s="17"/>
      <c r="AC134" s="72"/>
      <c r="AD134" s="72"/>
      <c r="AE134" s="20">
        <v>0</v>
      </c>
      <c r="AF134" s="14"/>
    </row>
    <row r="135" spans="1:32" ht="16.5" customHeight="1" thickBot="1" x14ac:dyDescent="0.3">
      <c r="B135" s="48"/>
      <c r="C135" s="1"/>
      <c r="D135" s="24"/>
      <c r="E135" s="2"/>
      <c r="F135" s="4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1">
        <v>0</v>
      </c>
      <c r="V135" s="10"/>
      <c r="W135" s="10"/>
      <c r="X135" s="10"/>
      <c r="Y135" s="10"/>
      <c r="Z135" s="10"/>
      <c r="AA135" s="10"/>
      <c r="AB135" s="10"/>
      <c r="AC135" s="71"/>
      <c r="AD135" s="71"/>
      <c r="AE135" s="12">
        <v>0</v>
      </c>
      <c r="AF135" s="1"/>
    </row>
    <row r="136" spans="1:32" ht="16.5" customHeight="1" thickBot="1" x14ac:dyDescent="0.3">
      <c r="B136" s="129"/>
      <c r="C136" s="14"/>
      <c r="D136" s="14"/>
      <c r="E136" s="34"/>
      <c r="F136" s="39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9">
        <v>0</v>
      </c>
      <c r="V136" s="17"/>
      <c r="W136" s="17"/>
      <c r="X136" s="17"/>
      <c r="Y136" s="17"/>
      <c r="Z136" s="17"/>
      <c r="AA136" s="17"/>
      <c r="AB136" s="17"/>
      <c r="AC136" s="72"/>
      <c r="AD136" s="72"/>
      <c r="AE136" s="20">
        <v>0</v>
      </c>
      <c r="AF136" s="14"/>
    </row>
    <row r="137" spans="1:32" ht="16.5" customHeight="1" thickBot="1" x14ac:dyDescent="0.3">
      <c r="B137" s="48"/>
      <c r="C137" s="1"/>
      <c r="D137" s="24"/>
      <c r="E137" s="2"/>
      <c r="F137" s="4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1">
        <v>0</v>
      </c>
      <c r="V137" s="10"/>
      <c r="W137" s="10"/>
      <c r="X137" s="10"/>
      <c r="Y137" s="10"/>
      <c r="Z137" s="10"/>
      <c r="AA137" s="10"/>
      <c r="AB137" s="10"/>
      <c r="AC137" s="71"/>
      <c r="AD137" s="71"/>
      <c r="AE137" s="12">
        <v>0</v>
      </c>
      <c r="AF137" s="1"/>
    </row>
    <row r="138" spans="1:32" ht="16.5" customHeight="1" thickBot="1" x14ac:dyDescent="0.3">
      <c r="B138" s="129"/>
      <c r="C138" s="14"/>
      <c r="D138" s="14"/>
      <c r="E138" s="34"/>
      <c r="F138" s="39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9">
        <v>0</v>
      </c>
      <c r="V138" s="17"/>
      <c r="W138" s="17"/>
      <c r="X138" s="17"/>
      <c r="Y138" s="17"/>
      <c r="Z138" s="17"/>
      <c r="AA138" s="17"/>
      <c r="AB138" s="17"/>
      <c r="AC138" s="72"/>
      <c r="AD138" s="72"/>
      <c r="AE138" s="20">
        <v>0</v>
      </c>
      <c r="AF138" s="14"/>
    </row>
    <row r="139" spans="1:32" ht="16.5" customHeight="1" thickBot="1" x14ac:dyDescent="0.3">
      <c r="B139" s="48"/>
      <c r="C139" s="1"/>
      <c r="D139" s="24"/>
      <c r="E139" s="2"/>
      <c r="F139" s="4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1">
        <v>0</v>
      </c>
      <c r="V139" s="10"/>
      <c r="W139" s="10"/>
      <c r="X139" s="10"/>
      <c r="Y139" s="10"/>
      <c r="Z139" s="10"/>
      <c r="AA139" s="10"/>
      <c r="AB139" s="10"/>
      <c r="AC139" s="71"/>
      <c r="AD139" s="71"/>
      <c r="AE139" s="12">
        <v>0</v>
      </c>
      <c r="AF139" s="1"/>
    </row>
    <row r="140" spans="1:32" ht="16.5" customHeight="1" thickBot="1" x14ac:dyDescent="0.3">
      <c r="B140" s="129"/>
      <c r="C140" s="14"/>
      <c r="D140" s="14"/>
      <c r="E140" s="34"/>
      <c r="F140" s="39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9">
        <v>0</v>
      </c>
      <c r="V140" s="17"/>
      <c r="W140" s="17"/>
      <c r="X140" s="17"/>
      <c r="Y140" s="17"/>
      <c r="Z140" s="17"/>
      <c r="AA140" s="17"/>
      <c r="AB140" s="17"/>
      <c r="AC140" s="72"/>
      <c r="AD140" s="72"/>
      <c r="AE140" s="20">
        <v>0</v>
      </c>
      <c r="AF140" s="14"/>
    </row>
    <row r="141" spans="1:32" ht="16.5" customHeight="1" thickBot="1" x14ac:dyDescent="0.3">
      <c r="B141" s="48"/>
      <c r="C141" s="1"/>
      <c r="D141" s="24"/>
      <c r="E141" s="2"/>
      <c r="F141" s="43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11">
        <v>0</v>
      </c>
      <c r="V141" s="44"/>
      <c r="W141" s="44"/>
      <c r="X141" s="44"/>
      <c r="Y141" s="44"/>
      <c r="Z141" s="44"/>
      <c r="AA141" s="44"/>
      <c r="AB141" s="44"/>
      <c r="AC141" s="76"/>
      <c r="AD141" s="76"/>
      <c r="AE141" s="45">
        <v>0</v>
      </c>
      <c r="AF141" s="1"/>
    </row>
    <row r="142" spans="1:32" ht="15.75" thickBot="1" x14ac:dyDescent="0.3">
      <c r="B142" s="48"/>
      <c r="C142" s="1"/>
      <c r="D142" s="2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.75" thickBot="1" x14ac:dyDescent="0.3">
      <c r="B143" s="48"/>
      <c r="C143" s="1"/>
      <c r="D143" s="2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.75" thickBot="1" x14ac:dyDescent="0.3">
      <c r="B144" s="48"/>
      <c r="C144" s="1"/>
      <c r="D144" s="2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2:32" ht="15.75" thickBot="1" x14ac:dyDescent="0.3">
      <c r="B145" s="48"/>
      <c r="C145" s="1"/>
      <c r="D145" s="2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2:32" ht="15.75" thickBot="1" x14ac:dyDescent="0.3">
      <c r="B146" s="48"/>
      <c r="C146" s="1"/>
      <c r="D146" s="24"/>
      <c r="E146" s="1"/>
      <c r="F146" s="2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2:32" ht="15.75" thickBot="1" x14ac:dyDescent="0.3">
      <c r="B147" s="48"/>
      <c r="C147" s="1"/>
      <c r="D147" s="24"/>
      <c r="E147" s="1"/>
      <c r="F147" s="24"/>
      <c r="G147" s="24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</sheetData>
  <mergeCells count="2">
    <mergeCell ref="G1:U1"/>
    <mergeCell ref="V1:AE1"/>
  </mergeCells>
  <pageMargins left="0.25" right="0.25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5298-9820-4638-9454-018E43A2B98F}">
  <dimension ref="A1:Y911"/>
  <sheetViews>
    <sheetView workbookViewId="0">
      <pane xSplit="8" ySplit="16" topLeftCell="I32" activePane="bottomRight" state="frozen"/>
      <selection pane="topRight" activeCell="L1" sqref="L1"/>
      <selection pane="bottomLeft" activeCell="A16" sqref="A16"/>
      <selection pane="bottomRight" activeCell="I35" sqref="I35"/>
    </sheetView>
  </sheetViews>
  <sheetFormatPr defaultRowHeight="15" x14ac:dyDescent="0.25"/>
  <cols>
    <col min="1" max="1" width="11.28515625" style="50" customWidth="1"/>
    <col min="2" max="2" width="12.7109375" style="52" customWidth="1"/>
    <col min="3" max="3" width="33.7109375" customWidth="1"/>
    <col min="4" max="4" width="9.7109375" customWidth="1"/>
    <col min="5" max="5" width="9.140625" customWidth="1"/>
    <col min="6" max="6" width="8.42578125" customWidth="1"/>
    <col min="7" max="7" width="9.42578125" customWidth="1"/>
    <col min="8" max="12" width="8.42578125" customWidth="1"/>
    <col min="13" max="13" width="9.5703125" customWidth="1"/>
    <col min="14" max="14" width="8.85546875" customWidth="1"/>
    <col min="15" max="15" width="9.7109375" customWidth="1"/>
  </cols>
  <sheetData>
    <row r="1" spans="1:15" ht="16.5" thickTop="1" thickBot="1" x14ac:dyDescent="0.3">
      <c r="A1" s="1"/>
      <c r="B1" s="51"/>
      <c r="C1" s="3"/>
      <c r="D1" s="203"/>
      <c r="E1" s="203"/>
      <c r="F1" s="203"/>
      <c r="G1" s="205"/>
      <c r="H1" s="203"/>
      <c r="I1" s="203"/>
      <c r="J1" s="203"/>
      <c r="K1" s="203"/>
      <c r="L1" s="203"/>
      <c r="M1" s="203"/>
      <c r="N1" s="203"/>
      <c r="O1" s="204"/>
    </row>
    <row r="2" spans="1:15" ht="48.75" customHeight="1" thickBot="1" x14ac:dyDescent="0.3">
      <c r="A2" s="4" t="s">
        <v>27</v>
      </c>
      <c r="B2" s="5" t="s">
        <v>3</v>
      </c>
      <c r="C2" s="6" t="s">
        <v>6</v>
      </c>
      <c r="D2" s="155" t="s">
        <v>14</v>
      </c>
      <c r="E2" s="155" t="s">
        <v>29</v>
      </c>
      <c r="F2" s="156" t="s">
        <v>252</v>
      </c>
      <c r="G2" s="157" t="s">
        <v>17</v>
      </c>
      <c r="H2" s="154" t="s">
        <v>22</v>
      </c>
      <c r="I2" s="154" t="s">
        <v>30</v>
      </c>
      <c r="J2" s="154" t="s">
        <v>21</v>
      </c>
      <c r="K2" s="154" t="s">
        <v>252</v>
      </c>
      <c r="L2" s="154" t="s">
        <v>253</v>
      </c>
      <c r="M2" s="154" t="s">
        <v>31</v>
      </c>
      <c r="N2" s="154" t="s">
        <v>32</v>
      </c>
      <c r="O2" s="157" t="s">
        <v>17</v>
      </c>
    </row>
    <row r="3" spans="1:15" ht="16.5" customHeight="1" thickBot="1" x14ac:dyDescent="0.3">
      <c r="A3" s="47">
        <v>0.01</v>
      </c>
      <c r="B3" s="35">
        <v>45597</v>
      </c>
      <c r="C3" s="9" t="s">
        <v>33</v>
      </c>
      <c r="D3" s="10"/>
      <c r="E3" s="10"/>
      <c r="F3" s="71"/>
      <c r="G3" s="40"/>
      <c r="H3" s="10"/>
      <c r="I3" s="10"/>
      <c r="J3" s="10"/>
      <c r="K3" s="10"/>
      <c r="L3" s="10"/>
      <c r="M3" s="10"/>
      <c r="N3" s="10"/>
      <c r="O3" s="40"/>
    </row>
    <row r="4" spans="1:15" s="117" customFormat="1" ht="16.5" customHeight="1" thickBot="1" x14ac:dyDescent="0.3">
      <c r="A4" s="128">
        <f t="shared" ref="A4:A42" si="0">SUM(A3+O4-G4)</f>
        <v>450.01</v>
      </c>
      <c r="B4" s="170">
        <v>45887</v>
      </c>
      <c r="C4" s="112" t="s">
        <v>183</v>
      </c>
      <c r="D4" s="171"/>
      <c r="E4" s="171"/>
      <c r="F4" s="172"/>
      <c r="G4" s="173">
        <f t="shared" ref="G4:G13" si="1">SUM(D4:E4)</f>
        <v>0</v>
      </c>
      <c r="H4" s="171"/>
      <c r="I4" s="171"/>
      <c r="J4" s="174"/>
      <c r="K4" s="174"/>
      <c r="L4" s="174"/>
      <c r="M4" s="174"/>
      <c r="N4" s="175">
        <v>450</v>
      </c>
      <c r="O4" s="176">
        <f t="shared" ref="O4:O42" si="2">SUM(H4:N4)</f>
        <v>450</v>
      </c>
    </row>
    <row r="5" spans="1:15" ht="16.5" customHeight="1" thickBot="1" x14ac:dyDescent="0.3">
      <c r="A5" s="47">
        <f t="shared" si="0"/>
        <v>9.9999999999909051E-3</v>
      </c>
      <c r="B5" s="35">
        <v>45887</v>
      </c>
      <c r="C5" s="9" t="s">
        <v>184</v>
      </c>
      <c r="D5" s="159">
        <v>450</v>
      </c>
      <c r="E5" s="159"/>
      <c r="F5" s="160"/>
      <c r="G5" s="161">
        <f t="shared" si="1"/>
        <v>450</v>
      </c>
      <c r="H5" s="159"/>
      <c r="I5" s="159"/>
      <c r="J5" s="162"/>
      <c r="K5" s="162"/>
      <c r="L5" s="162"/>
      <c r="M5" s="162"/>
      <c r="N5" s="163"/>
      <c r="O5" s="164">
        <f t="shared" si="2"/>
        <v>0</v>
      </c>
    </row>
    <row r="6" spans="1:15" s="117" customFormat="1" ht="16.5" customHeight="1" thickBot="1" x14ac:dyDescent="0.3">
      <c r="A6" s="128">
        <f t="shared" si="0"/>
        <v>1825.01</v>
      </c>
      <c r="B6" s="170">
        <v>45903</v>
      </c>
      <c r="C6" s="112" t="s">
        <v>185</v>
      </c>
      <c r="D6" s="171"/>
      <c r="E6" s="171"/>
      <c r="F6" s="172"/>
      <c r="G6" s="173">
        <f t="shared" si="1"/>
        <v>0</v>
      </c>
      <c r="H6" s="171"/>
      <c r="I6" s="171"/>
      <c r="J6" s="174"/>
      <c r="K6" s="174"/>
      <c r="L6" s="174"/>
      <c r="M6" s="174"/>
      <c r="N6" s="175">
        <v>1825</v>
      </c>
      <c r="O6" s="176">
        <f t="shared" si="2"/>
        <v>1825</v>
      </c>
    </row>
    <row r="7" spans="1:15" ht="16.5" customHeight="1" thickBot="1" x14ac:dyDescent="0.3">
      <c r="A7" s="47">
        <f t="shared" si="0"/>
        <v>1240.01</v>
      </c>
      <c r="B7" s="35">
        <v>45906</v>
      </c>
      <c r="C7" s="9" t="s">
        <v>82</v>
      </c>
      <c r="D7" s="162">
        <v>585</v>
      </c>
      <c r="E7" s="163"/>
      <c r="F7" s="165"/>
      <c r="G7" s="164">
        <f t="shared" si="1"/>
        <v>585</v>
      </c>
      <c r="H7" s="162"/>
      <c r="I7" s="162"/>
      <c r="J7" s="162"/>
      <c r="K7" s="162"/>
      <c r="L7" s="162"/>
      <c r="M7" s="162"/>
      <c r="N7" s="162"/>
      <c r="O7" s="164">
        <f t="shared" si="2"/>
        <v>0</v>
      </c>
    </row>
    <row r="8" spans="1:15" s="117" customFormat="1" ht="16.5" customHeight="1" thickBot="1" x14ac:dyDescent="0.3">
      <c r="A8" s="128">
        <f t="shared" si="0"/>
        <v>1360.01</v>
      </c>
      <c r="B8" s="170">
        <v>45906</v>
      </c>
      <c r="C8" s="112" t="s">
        <v>187</v>
      </c>
      <c r="D8" s="174"/>
      <c r="E8" s="175"/>
      <c r="F8" s="177"/>
      <c r="G8" s="176">
        <f t="shared" si="1"/>
        <v>0</v>
      </c>
      <c r="H8" s="174"/>
      <c r="I8" s="174"/>
      <c r="J8" s="174"/>
      <c r="K8" s="174"/>
      <c r="L8" s="174"/>
      <c r="M8" s="174">
        <v>120</v>
      </c>
      <c r="N8" s="174"/>
      <c r="O8" s="176">
        <f t="shared" si="2"/>
        <v>120</v>
      </c>
    </row>
    <row r="9" spans="1:15" ht="16.5" customHeight="1" thickBot="1" x14ac:dyDescent="0.3">
      <c r="A9" s="47">
        <f t="shared" si="0"/>
        <v>1420.01</v>
      </c>
      <c r="B9" s="35">
        <v>45906</v>
      </c>
      <c r="C9" s="9" t="s">
        <v>186</v>
      </c>
      <c r="D9" s="162"/>
      <c r="E9" s="162"/>
      <c r="F9" s="166"/>
      <c r="G9" s="164">
        <f t="shared" si="1"/>
        <v>0</v>
      </c>
      <c r="H9" s="163">
        <v>60</v>
      </c>
      <c r="I9" s="162"/>
      <c r="J9" s="162"/>
      <c r="K9" s="162"/>
      <c r="L9" s="162"/>
      <c r="M9" s="162"/>
      <c r="N9" s="162"/>
      <c r="O9" s="164">
        <f t="shared" si="2"/>
        <v>60</v>
      </c>
    </row>
    <row r="10" spans="1:15" s="117" customFormat="1" ht="16.5" customHeight="1" thickBot="1" x14ac:dyDescent="0.3">
      <c r="A10" s="128">
        <f t="shared" si="0"/>
        <v>1620.01</v>
      </c>
      <c r="B10" s="170">
        <v>45906</v>
      </c>
      <c r="C10" s="112" t="s">
        <v>187</v>
      </c>
      <c r="D10" s="173"/>
      <c r="E10" s="174"/>
      <c r="F10" s="178"/>
      <c r="G10" s="176">
        <f t="shared" si="1"/>
        <v>0</v>
      </c>
      <c r="H10" s="175"/>
      <c r="I10" s="174"/>
      <c r="J10" s="174"/>
      <c r="K10" s="174"/>
      <c r="L10" s="174"/>
      <c r="M10" s="174">
        <v>200</v>
      </c>
      <c r="N10" s="174"/>
      <c r="O10" s="176">
        <f t="shared" si="2"/>
        <v>200</v>
      </c>
    </row>
    <row r="11" spans="1:15" ht="16.5" customHeight="1" thickBot="1" x14ac:dyDescent="0.3">
      <c r="A11" s="47">
        <f t="shared" si="0"/>
        <v>1655.01</v>
      </c>
      <c r="B11" s="35">
        <v>45906</v>
      </c>
      <c r="C11" s="9" t="s">
        <v>188</v>
      </c>
      <c r="D11" s="162"/>
      <c r="E11" s="162"/>
      <c r="F11" s="166"/>
      <c r="G11" s="164">
        <f t="shared" si="1"/>
        <v>0</v>
      </c>
      <c r="H11" s="163">
        <v>35</v>
      </c>
      <c r="I11" s="162"/>
      <c r="J11" s="162"/>
      <c r="K11" s="162"/>
      <c r="L11" s="162"/>
      <c r="M11" s="162"/>
      <c r="N11" s="162"/>
      <c r="O11" s="164">
        <f t="shared" si="2"/>
        <v>35</v>
      </c>
    </row>
    <row r="12" spans="1:15" s="117" customFormat="1" ht="16.5" customHeight="1" thickBot="1" x14ac:dyDescent="0.3">
      <c r="A12" s="128">
        <f t="shared" si="0"/>
        <v>1725.01</v>
      </c>
      <c r="B12" s="170">
        <v>45906</v>
      </c>
      <c r="C12" s="112" t="s">
        <v>187</v>
      </c>
      <c r="D12" s="175"/>
      <c r="E12" s="174"/>
      <c r="F12" s="178"/>
      <c r="G12" s="176">
        <f t="shared" si="1"/>
        <v>0</v>
      </c>
      <c r="H12" s="174"/>
      <c r="I12" s="174"/>
      <c r="J12" s="174"/>
      <c r="K12" s="174"/>
      <c r="L12" s="174"/>
      <c r="M12" s="174">
        <v>70</v>
      </c>
      <c r="N12" s="174"/>
      <c r="O12" s="176">
        <f t="shared" si="2"/>
        <v>70</v>
      </c>
    </row>
    <row r="13" spans="1:15" ht="16.5" customHeight="1" thickBot="1" x14ac:dyDescent="0.3">
      <c r="A13" s="47">
        <f t="shared" si="0"/>
        <v>1975.01</v>
      </c>
      <c r="B13" s="35">
        <v>45906</v>
      </c>
      <c r="C13" s="9" t="s">
        <v>187</v>
      </c>
      <c r="D13" s="163"/>
      <c r="E13" s="162"/>
      <c r="F13" s="166"/>
      <c r="G13" s="164">
        <f t="shared" si="1"/>
        <v>0</v>
      </c>
      <c r="H13" s="162"/>
      <c r="I13" s="162"/>
      <c r="J13" s="162"/>
      <c r="K13" s="162"/>
      <c r="L13" s="162"/>
      <c r="M13" s="162">
        <v>250</v>
      </c>
      <c r="N13" s="162"/>
      <c r="O13" s="164">
        <f t="shared" si="2"/>
        <v>250</v>
      </c>
    </row>
    <row r="14" spans="1:15" s="117" customFormat="1" ht="16.5" customHeight="1" thickBot="1" x14ac:dyDescent="0.3">
      <c r="A14" s="128">
        <f t="shared" si="0"/>
        <v>2225.0100000000002</v>
      </c>
      <c r="B14" s="170">
        <v>45906</v>
      </c>
      <c r="C14" s="112" t="s">
        <v>187</v>
      </c>
      <c r="D14" s="174"/>
      <c r="E14" s="174"/>
      <c r="F14" s="178"/>
      <c r="G14" s="176">
        <f>SUM(D14:F14)</f>
        <v>0</v>
      </c>
      <c r="H14" s="174"/>
      <c r="I14" s="175"/>
      <c r="J14" s="174"/>
      <c r="K14" s="174"/>
      <c r="L14" s="174"/>
      <c r="M14" s="174">
        <v>250</v>
      </c>
      <c r="N14" s="174"/>
      <c r="O14" s="176">
        <f t="shared" si="2"/>
        <v>250</v>
      </c>
    </row>
    <row r="15" spans="1:15" ht="16.5" customHeight="1" thickBot="1" x14ac:dyDescent="0.3">
      <c r="A15" s="47">
        <f t="shared" si="0"/>
        <v>2225.0100000000002</v>
      </c>
      <c r="B15" s="35">
        <v>45906</v>
      </c>
      <c r="C15" s="9" t="s">
        <v>189</v>
      </c>
      <c r="D15" s="162"/>
      <c r="E15" s="162"/>
      <c r="F15" s="166">
        <v>100</v>
      </c>
      <c r="G15" s="164">
        <f t="shared" ref="G15:G30" si="3">SUM(D15:F15)</f>
        <v>100</v>
      </c>
      <c r="H15" s="162"/>
      <c r="I15" s="163"/>
      <c r="J15" s="162"/>
      <c r="K15" s="162">
        <v>100</v>
      </c>
      <c r="L15" s="162"/>
      <c r="M15" s="162"/>
      <c r="N15" s="162"/>
      <c r="O15" s="164">
        <f t="shared" si="2"/>
        <v>100</v>
      </c>
    </row>
    <row r="16" spans="1:15" s="117" customFormat="1" ht="16.5" customHeight="1" thickBot="1" x14ac:dyDescent="0.3">
      <c r="A16" s="128">
        <f t="shared" si="0"/>
        <v>2444.3100000000004</v>
      </c>
      <c r="B16" s="170">
        <v>45906</v>
      </c>
      <c r="C16" s="112" t="s">
        <v>190</v>
      </c>
      <c r="D16" s="174"/>
      <c r="E16" s="174"/>
      <c r="F16" s="178"/>
      <c r="G16" s="176">
        <f t="shared" si="3"/>
        <v>0</v>
      </c>
      <c r="H16" s="174"/>
      <c r="I16" s="175"/>
      <c r="J16" s="174">
        <v>144.30000000000001</v>
      </c>
      <c r="K16" s="174"/>
      <c r="L16" s="174">
        <v>75</v>
      </c>
      <c r="M16" s="174"/>
      <c r="N16" s="174"/>
      <c r="O16" s="176">
        <f t="shared" si="2"/>
        <v>219.3</v>
      </c>
    </row>
    <row r="17" spans="1:15" ht="16.5" customHeight="1" thickBot="1" x14ac:dyDescent="0.3">
      <c r="A17" s="47">
        <f t="shared" si="0"/>
        <v>2444.3100000000004</v>
      </c>
      <c r="B17" s="35">
        <v>45906</v>
      </c>
      <c r="C17" s="9" t="s">
        <v>191</v>
      </c>
      <c r="D17" s="163"/>
      <c r="E17" s="162"/>
      <c r="F17" s="166">
        <v>80</v>
      </c>
      <c r="G17" s="164">
        <f t="shared" si="3"/>
        <v>80</v>
      </c>
      <c r="H17" s="162"/>
      <c r="I17" s="162"/>
      <c r="J17" s="162"/>
      <c r="K17" s="162">
        <v>80</v>
      </c>
      <c r="L17" s="162"/>
      <c r="M17" s="162"/>
      <c r="N17" s="162"/>
      <c r="O17" s="164">
        <f t="shared" si="2"/>
        <v>80</v>
      </c>
    </row>
    <row r="18" spans="1:15" s="117" customFormat="1" ht="16.5" customHeight="1" thickBot="1" x14ac:dyDescent="0.3">
      <c r="A18" s="128">
        <f t="shared" si="0"/>
        <v>2744.3100000000004</v>
      </c>
      <c r="B18" s="170">
        <v>45906</v>
      </c>
      <c r="C18" s="112" t="s">
        <v>187</v>
      </c>
      <c r="D18" s="174"/>
      <c r="E18" s="174"/>
      <c r="F18" s="178"/>
      <c r="G18" s="176">
        <f t="shared" si="3"/>
        <v>0</v>
      </c>
      <c r="H18" s="174"/>
      <c r="I18" s="174"/>
      <c r="J18" s="175"/>
      <c r="K18" s="175"/>
      <c r="L18" s="175"/>
      <c r="M18" s="174">
        <v>300</v>
      </c>
      <c r="N18" s="174"/>
      <c r="O18" s="176">
        <f t="shared" si="2"/>
        <v>300</v>
      </c>
    </row>
    <row r="19" spans="1:15" ht="16.5" customHeight="1" thickBot="1" x14ac:dyDescent="0.3">
      <c r="A19" s="47">
        <f t="shared" si="0"/>
        <v>3144.3100000000004</v>
      </c>
      <c r="B19" s="35">
        <v>45906</v>
      </c>
      <c r="C19" s="9" t="s">
        <v>187</v>
      </c>
      <c r="D19" s="162"/>
      <c r="E19" s="162"/>
      <c r="F19" s="166"/>
      <c r="G19" s="164">
        <f t="shared" si="3"/>
        <v>0</v>
      </c>
      <c r="H19" s="163"/>
      <c r="I19" s="162"/>
      <c r="J19" s="162"/>
      <c r="K19" s="162"/>
      <c r="L19" s="162"/>
      <c r="M19" s="162">
        <v>400</v>
      </c>
      <c r="N19" s="162"/>
      <c r="O19" s="164">
        <f t="shared" si="2"/>
        <v>400</v>
      </c>
    </row>
    <row r="20" spans="1:15" s="117" customFormat="1" ht="16.5" customHeight="1" thickBot="1" x14ac:dyDescent="0.3">
      <c r="A20" s="128">
        <f t="shared" si="0"/>
        <v>2756.8100000000004</v>
      </c>
      <c r="B20" s="170">
        <v>45906</v>
      </c>
      <c r="C20" s="112" t="s">
        <v>192</v>
      </c>
      <c r="D20" s="174">
        <v>387.5</v>
      </c>
      <c r="E20" s="175"/>
      <c r="F20" s="177"/>
      <c r="G20" s="176">
        <f t="shared" si="3"/>
        <v>387.5</v>
      </c>
      <c r="H20" s="174"/>
      <c r="I20" s="174"/>
      <c r="J20" s="174"/>
      <c r="K20" s="174"/>
      <c r="L20" s="174"/>
      <c r="M20" s="174"/>
      <c r="N20" s="174"/>
      <c r="O20" s="176">
        <f t="shared" si="2"/>
        <v>0</v>
      </c>
    </row>
    <row r="21" spans="1:15" ht="16.5" customHeight="1" thickBot="1" x14ac:dyDescent="0.3">
      <c r="A21" s="47">
        <f t="shared" si="0"/>
        <v>2776.8100000000004</v>
      </c>
      <c r="B21" s="35">
        <v>45906</v>
      </c>
      <c r="C21" s="9" t="s">
        <v>193</v>
      </c>
      <c r="D21" s="162"/>
      <c r="E21" s="163"/>
      <c r="F21" s="165"/>
      <c r="G21" s="164">
        <f t="shared" si="3"/>
        <v>0</v>
      </c>
      <c r="H21" s="162"/>
      <c r="I21" s="162"/>
      <c r="J21" s="162"/>
      <c r="K21" s="162"/>
      <c r="L21" s="162"/>
      <c r="M21" s="162"/>
      <c r="N21" s="162">
        <v>20</v>
      </c>
      <c r="O21" s="164">
        <f t="shared" si="2"/>
        <v>20</v>
      </c>
    </row>
    <row r="22" spans="1:15" s="117" customFormat="1" ht="16.5" customHeight="1" thickBot="1" x14ac:dyDescent="0.3">
      <c r="A22" s="128">
        <f t="shared" si="0"/>
        <v>2789.8100000000004</v>
      </c>
      <c r="B22" s="170">
        <v>45906</v>
      </c>
      <c r="C22" s="112" t="s">
        <v>193</v>
      </c>
      <c r="D22" s="174"/>
      <c r="E22" s="174"/>
      <c r="F22" s="178"/>
      <c r="G22" s="176">
        <f t="shared" si="3"/>
        <v>0</v>
      </c>
      <c r="H22" s="174"/>
      <c r="I22" s="174"/>
      <c r="J22" s="174"/>
      <c r="K22" s="174"/>
      <c r="L22" s="174"/>
      <c r="M22" s="175"/>
      <c r="N22" s="174">
        <v>13</v>
      </c>
      <c r="O22" s="176">
        <f t="shared" si="2"/>
        <v>13</v>
      </c>
    </row>
    <row r="23" spans="1:15" ht="16.5" customHeight="1" thickBot="1" x14ac:dyDescent="0.3">
      <c r="A23" s="47">
        <f t="shared" si="0"/>
        <v>3207.3100000000004</v>
      </c>
      <c r="B23" s="35">
        <v>45906</v>
      </c>
      <c r="C23" s="9" t="s">
        <v>194</v>
      </c>
      <c r="D23" s="162"/>
      <c r="E23" s="162"/>
      <c r="F23" s="166"/>
      <c r="G23" s="164">
        <f t="shared" si="3"/>
        <v>0</v>
      </c>
      <c r="H23" s="162"/>
      <c r="I23" s="162"/>
      <c r="J23" s="162"/>
      <c r="K23" s="162"/>
      <c r="L23" s="162">
        <v>100</v>
      </c>
      <c r="M23" s="163">
        <v>317.5</v>
      </c>
      <c r="N23" s="162"/>
      <c r="O23" s="164">
        <f t="shared" si="2"/>
        <v>417.5</v>
      </c>
    </row>
    <row r="24" spans="1:15" s="117" customFormat="1" ht="16.5" customHeight="1" thickBot="1" x14ac:dyDescent="0.3">
      <c r="A24" s="128">
        <f t="shared" si="0"/>
        <v>3107.3100000000004</v>
      </c>
      <c r="B24" s="170">
        <v>45906</v>
      </c>
      <c r="C24" s="179" t="s">
        <v>195</v>
      </c>
      <c r="D24" s="174">
        <v>100</v>
      </c>
      <c r="E24" s="174"/>
      <c r="F24" s="178"/>
      <c r="G24" s="176">
        <f t="shared" si="3"/>
        <v>100</v>
      </c>
      <c r="H24" s="174"/>
      <c r="I24" s="174"/>
      <c r="J24" s="175"/>
      <c r="K24" s="175"/>
      <c r="L24" s="175"/>
      <c r="M24" s="174"/>
      <c r="N24" s="174"/>
      <c r="O24" s="176">
        <f t="shared" si="2"/>
        <v>0</v>
      </c>
    </row>
    <row r="25" spans="1:15" ht="16.5" customHeight="1" thickBot="1" x14ac:dyDescent="0.3">
      <c r="A25" s="47">
        <f t="shared" si="0"/>
        <v>3007.3100000000004</v>
      </c>
      <c r="B25" s="35">
        <v>45906</v>
      </c>
      <c r="C25" s="9" t="s">
        <v>196</v>
      </c>
      <c r="D25" s="162">
        <v>100</v>
      </c>
      <c r="E25" s="162"/>
      <c r="F25" s="166"/>
      <c r="G25" s="164">
        <f t="shared" si="3"/>
        <v>100</v>
      </c>
      <c r="H25" s="162"/>
      <c r="I25" s="162"/>
      <c r="J25" s="163"/>
      <c r="K25" s="163"/>
      <c r="L25" s="163"/>
      <c r="M25" s="162"/>
      <c r="N25" s="162"/>
      <c r="O25" s="164">
        <f t="shared" si="2"/>
        <v>0</v>
      </c>
    </row>
    <row r="26" spans="1:15" s="117" customFormat="1" ht="16.5" customHeight="1" thickBot="1" x14ac:dyDescent="0.3">
      <c r="A26" s="128">
        <f t="shared" si="0"/>
        <v>2947.3100000000004</v>
      </c>
      <c r="B26" s="170">
        <v>45906</v>
      </c>
      <c r="C26" s="112" t="s">
        <v>197</v>
      </c>
      <c r="D26" s="174">
        <v>60</v>
      </c>
      <c r="E26" s="174"/>
      <c r="F26" s="178"/>
      <c r="G26" s="176">
        <f t="shared" si="3"/>
        <v>60</v>
      </c>
      <c r="H26" s="174"/>
      <c r="I26" s="174"/>
      <c r="J26" s="174"/>
      <c r="K26" s="174"/>
      <c r="L26" s="174"/>
      <c r="M26" s="175"/>
      <c r="N26" s="174"/>
      <c r="O26" s="176">
        <f t="shared" si="2"/>
        <v>0</v>
      </c>
    </row>
    <row r="27" spans="1:15" ht="16.5" customHeight="1" thickBot="1" x14ac:dyDescent="0.3">
      <c r="A27" s="47">
        <f t="shared" si="0"/>
        <v>2917.3100000000004</v>
      </c>
      <c r="B27" s="35">
        <v>45906</v>
      </c>
      <c r="C27" s="9" t="s">
        <v>198</v>
      </c>
      <c r="D27" s="162"/>
      <c r="E27" s="162"/>
      <c r="F27" s="166">
        <v>30</v>
      </c>
      <c r="G27" s="164">
        <f t="shared" si="3"/>
        <v>30</v>
      </c>
      <c r="H27" s="162"/>
      <c r="I27" s="162"/>
      <c r="J27" s="162"/>
      <c r="K27" s="162"/>
      <c r="L27" s="162"/>
      <c r="M27" s="163"/>
      <c r="N27" s="162"/>
      <c r="O27" s="164">
        <f t="shared" si="2"/>
        <v>0</v>
      </c>
    </row>
    <row r="28" spans="1:15" s="117" customFormat="1" ht="16.5" customHeight="1" thickBot="1" x14ac:dyDescent="0.3">
      <c r="A28" s="128">
        <f t="shared" si="0"/>
        <v>3790.3100000000004</v>
      </c>
      <c r="B28" s="170">
        <v>45906</v>
      </c>
      <c r="C28" s="112" t="s">
        <v>199</v>
      </c>
      <c r="D28" s="174"/>
      <c r="E28" s="174"/>
      <c r="F28" s="178"/>
      <c r="G28" s="176">
        <f t="shared" si="3"/>
        <v>0</v>
      </c>
      <c r="H28" s="174"/>
      <c r="I28" s="174"/>
      <c r="J28" s="174"/>
      <c r="K28" s="174"/>
      <c r="L28" s="174">
        <v>60</v>
      </c>
      <c r="M28" s="175"/>
      <c r="N28" s="174">
        <v>813</v>
      </c>
      <c r="O28" s="176">
        <f t="shared" si="2"/>
        <v>873</v>
      </c>
    </row>
    <row r="29" spans="1:15" ht="16.5" customHeight="1" thickBot="1" x14ac:dyDescent="0.3">
      <c r="A29" s="47">
        <f t="shared" si="0"/>
        <v>3810.3100000000004</v>
      </c>
      <c r="B29" s="35">
        <v>45906</v>
      </c>
      <c r="C29" s="9" t="s">
        <v>207</v>
      </c>
      <c r="D29" s="162"/>
      <c r="E29" s="162"/>
      <c r="F29" s="166"/>
      <c r="G29" s="164">
        <f t="shared" si="3"/>
        <v>0</v>
      </c>
      <c r="H29" s="162">
        <v>20</v>
      </c>
      <c r="I29" s="162"/>
      <c r="J29" s="162"/>
      <c r="K29" s="162"/>
      <c r="L29" s="162"/>
      <c r="M29" s="163"/>
      <c r="N29" s="162"/>
      <c r="O29" s="164">
        <f t="shared" si="2"/>
        <v>20</v>
      </c>
    </row>
    <row r="30" spans="1:15" s="117" customFormat="1" ht="16.5" customHeight="1" thickBot="1" x14ac:dyDescent="0.3">
      <c r="A30" s="128">
        <f t="shared" si="0"/>
        <v>3821.3100000000004</v>
      </c>
      <c r="B30" s="170">
        <v>45907</v>
      </c>
      <c r="C30" s="112" t="s">
        <v>36</v>
      </c>
      <c r="D30" s="174"/>
      <c r="E30" s="174"/>
      <c r="F30" s="178"/>
      <c r="G30" s="176">
        <f t="shared" si="3"/>
        <v>0</v>
      </c>
      <c r="H30" s="174"/>
      <c r="I30" s="175"/>
      <c r="J30" s="174"/>
      <c r="K30" s="174"/>
      <c r="L30" s="174"/>
      <c r="M30" s="174"/>
      <c r="N30" s="174">
        <v>11</v>
      </c>
      <c r="O30" s="176">
        <f t="shared" si="2"/>
        <v>11</v>
      </c>
    </row>
    <row r="31" spans="1:15" ht="16.5" customHeight="1" thickBot="1" x14ac:dyDescent="0.3">
      <c r="A31" s="47">
        <f t="shared" si="0"/>
        <v>3890.3100000000004</v>
      </c>
      <c r="B31" s="35">
        <v>45907</v>
      </c>
      <c r="C31" s="9" t="s">
        <v>36</v>
      </c>
      <c r="D31" s="162"/>
      <c r="E31" s="163"/>
      <c r="F31" s="165"/>
      <c r="G31" s="164">
        <f t="shared" ref="G31:G42" si="4">SUM(D31:E31)</f>
        <v>0</v>
      </c>
      <c r="H31" s="162"/>
      <c r="I31" s="162"/>
      <c r="J31" s="162"/>
      <c r="K31" s="162"/>
      <c r="L31" s="162"/>
      <c r="M31" s="162"/>
      <c r="N31" s="162">
        <v>69</v>
      </c>
      <c r="O31" s="164">
        <f t="shared" si="2"/>
        <v>69</v>
      </c>
    </row>
    <row r="32" spans="1:15" s="117" customFormat="1" ht="16.5" customHeight="1" thickBot="1" x14ac:dyDescent="0.3">
      <c r="A32" s="128">
        <f t="shared" si="0"/>
        <v>3927.3100000000004</v>
      </c>
      <c r="B32" s="170">
        <v>45907</v>
      </c>
      <c r="C32" s="180" t="s">
        <v>201</v>
      </c>
      <c r="D32" s="174"/>
      <c r="E32" s="174"/>
      <c r="F32" s="178"/>
      <c r="G32" s="176">
        <f t="shared" si="4"/>
        <v>0</v>
      </c>
      <c r="H32" s="174"/>
      <c r="I32" s="174"/>
      <c r="J32" s="174"/>
      <c r="K32" s="174"/>
      <c r="L32" s="174">
        <v>30</v>
      </c>
      <c r="M32" s="174"/>
      <c r="N32" s="175">
        <v>7</v>
      </c>
      <c r="O32" s="176">
        <f t="shared" si="2"/>
        <v>37</v>
      </c>
    </row>
    <row r="33" spans="1:25" ht="16.5" customHeight="1" thickBot="1" x14ac:dyDescent="0.3">
      <c r="A33" s="47">
        <f t="shared" si="0"/>
        <v>5626.41</v>
      </c>
      <c r="B33" s="35">
        <v>45909</v>
      </c>
      <c r="C33" s="167" t="s">
        <v>202</v>
      </c>
      <c r="D33" s="162"/>
      <c r="E33" s="162"/>
      <c r="F33" s="166"/>
      <c r="G33" s="164">
        <f t="shared" si="4"/>
        <v>0</v>
      </c>
      <c r="H33" s="162"/>
      <c r="I33" s="162"/>
      <c r="J33" s="162"/>
      <c r="K33" s="162"/>
      <c r="L33" s="162">
        <v>160</v>
      </c>
      <c r="M33" s="162"/>
      <c r="N33" s="163">
        <v>1539.1</v>
      </c>
      <c r="O33" s="164">
        <f t="shared" si="2"/>
        <v>1699.1</v>
      </c>
    </row>
    <row r="34" spans="1:25" s="117" customFormat="1" ht="16.5" customHeight="1" thickBot="1" x14ac:dyDescent="0.3">
      <c r="A34" s="128">
        <f t="shared" si="0"/>
        <v>5666.3899999999994</v>
      </c>
      <c r="B34" s="170">
        <v>45909</v>
      </c>
      <c r="C34" s="181" t="s">
        <v>20</v>
      </c>
      <c r="D34" s="174"/>
      <c r="E34" s="174"/>
      <c r="F34" s="178"/>
      <c r="G34" s="176">
        <f t="shared" si="4"/>
        <v>0</v>
      </c>
      <c r="H34" s="174"/>
      <c r="I34" s="174">
        <v>39.979999999999997</v>
      </c>
      <c r="J34" s="174"/>
      <c r="K34" s="174"/>
      <c r="L34" s="174"/>
      <c r="M34" s="174"/>
      <c r="N34" s="175"/>
      <c r="O34" s="176">
        <f t="shared" si="2"/>
        <v>39.979999999999997</v>
      </c>
    </row>
    <row r="35" spans="1:25" s="86" customFormat="1" ht="16.5" customHeight="1" thickBot="1" x14ac:dyDescent="0.3">
      <c r="A35" s="47">
        <f t="shared" si="0"/>
        <v>886.38999999999942</v>
      </c>
      <c r="B35" s="35">
        <v>45909</v>
      </c>
      <c r="C35" s="9" t="s">
        <v>203</v>
      </c>
      <c r="D35" s="162"/>
      <c r="E35" s="163">
        <v>4780</v>
      </c>
      <c r="F35" s="165"/>
      <c r="G35" s="164">
        <f t="shared" si="4"/>
        <v>4780</v>
      </c>
      <c r="H35" s="162"/>
      <c r="I35" s="162"/>
      <c r="J35" s="162"/>
      <c r="K35" s="162"/>
      <c r="L35" s="162"/>
      <c r="M35" s="162"/>
      <c r="N35" s="162"/>
      <c r="O35" s="164">
        <f t="shared" si="2"/>
        <v>0</v>
      </c>
      <c r="P35"/>
      <c r="Q35"/>
      <c r="R35"/>
      <c r="S35"/>
      <c r="T35"/>
      <c r="U35"/>
      <c r="V35"/>
      <c r="W35"/>
      <c r="X35"/>
      <c r="Y35"/>
    </row>
    <row r="36" spans="1:25" s="117" customFormat="1" ht="16.5" customHeight="1" thickBot="1" x14ac:dyDescent="0.3">
      <c r="A36" s="128">
        <f t="shared" si="0"/>
        <v>541.38999999999942</v>
      </c>
      <c r="B36" s="170">
        <v>45909</v>
      </c>
      <c r="C36" s="112" t="s">
        <v>203</v>
      </c>
      <c r="D36" s="174"/>
      <c r="E36" s="174">
        <v>345</v>
      </c>
      <c r="F36" s="178"/>
      <c r="G36" s="176">
        <f t="shared" si="4"/>
        <v>345</v>
      </c>
      <c r="H36" s="174"/>
      <c r="I36" s="174"/>
      <c r="J36" s="174"/>
      <c r="K36" s="174"/>
      <c r="L36" s="174"/>
      <c r="M36" s="174"/>
      <c r="N36" s="175"/>
      <c r="O36" s="176">
        <f t="shared" si="2"/>
        <v>0</v>
      </c>
    </row>
    <row r="37" spans="1:25" s="86" customFormat="1" ht="16.5" customHeight="1" thickBot="1" x14ac:dyDescent="0.3">
      <c r="A37" s="47">
        <f t="shared" si="0"/>
        <v>41.389999999999418</v>
      </c>
      <c r="B37" s="35">
        <v>45909</v>
      </c>
      <c r="C37" s="9" t="s">
        <v>203</v>
      </c>
      <c r="D37" s="162"/>
      <c r="E37" s="162">
        <v>500</v>
      </c>
      <c r="F37" s="166"/>
      <c r="G37" s="164">
        <f t="shared" si="4"/>
        <v>500</v>
      </c>
      <c r="H37" s="162"/>
      <c r="I37" s="162"/>
      <c r="J37" s="162"/>
      <c r="K37" s="162"/>
      <c r="L37" s="162"/>
      <c r="M37" s="162"/>
      <c r="N37" s="163"/>
      <c r="O37" s="164">
        <f t="shared" si="2"/>
        <v>0</v>
      </c>
      <c r="P37"/>
      <c r="Q37"/>
      <c r="R37"/>
      <c r="S37"/>
      <c r="T37"/>
      <c r="U37"/>
      <c r="V37"/>
      <c r="W37"/>
      <c r="X37"/>
      <c r="Y37"/>
    </row>
    <row r="38" spans="1:25" s="117" customFormat="1" ht="16.5" customHeight="1" thickBot="1" x14ac:dyDescent="0.3">
      <c r="A38" s="128">
        <f t="shared" si="0"/>
        <v>1008.3899999999994</v>
      </c>
      <c r="B38" s="170">
        <v>45909</v>
      </c>
      <c r="C38" s="112" t="s">
        <v>205</v>
      </c>
      <c r="D38" s="174"/>
      <c r="E38" s="174"/>
      <c r="F38" s="178"/>
      <c r="G38" s="176">
        <f t="shared" si="4"/>
        <v>0</v>
      </c>
      <c r="H38" s="174"/>
      <c r="I38" s="174"/>
      <c r="J38" s="174"/>
      <c r="K38" s="174"/>
      <c r="L38" s="174">
        <v>160</v>
      </c>
      <c r="M38" s="174"/>
      <c r="N38" s="175">
        <v>807</v>
      </c>
      <c r="O38" s="176">
        <f t="shared" si="2"/>
        <v>967</v>
      </c>
    </row>
    <row r="39" spans="1:25" ht="16.5" customHeight="1" thickBot="1" x14ac:dyDescent="0.3">
      <c r="A39" s="47">
        <f t="shared" si="0"/>
        <v>1011.3899999999994</v>
      </c>
      <c r="B39" s="35">
        <v>45911</v>
      </c>
      <c r="C39" s="168" t="s">
        <v>251</v>
      </c>
      <c r="D39" s="162"/>
      <c r="E39" s="162"/>
      <c r="F39" s="166"/>
      <c r="G39" s="164">
        <f t="shared" si="4"/>
        <v>0</v>
      </c>
      <c r="H39" s="162"/>
      <c r="I39" s="162"/>
      <c r="J39" s="162">
        <v>3</v>
      </c>
      <c r="K39" s="162"/>
      <c r="L39" s="162"/>
      <c r="M39" s="162"/>
      <c r="N39" s="163"/>
      <c r="O39" s="164">
        <f t="shared" si="2"/>
        <v>3</v>
      </c>
    </row>
    <row r="40" spans="1:25" s="117" customFormat="1" ht="16.5" customHeight="1" thickBot="1" x14ac:dyDescent="0.3">
      <c r="A40" s="128">
        <f t="shared" si="0"/>
        <v>9.9999999994224709E-3</v>
      </c>
      <c r="B40" s="170">
        <v>45911</v>
      </c>
      <c r="C40" s="112" t="s">
        <v>203</v>
      </c>
      <c r="D40" s="174"/>
      <c r="E40" s="174">
        <v>1011.38</v>
      </c>
      <c r="F40" s="178"/>
      <c r="G40" s="176">
        <f t="shared" si="4"/>
        <v>1011.38</v>
      </c>
      <c r="H40" s="174"/>
      <c r="I40" s="174"/>
      <c r="J40" s="174"/>
      <c r="K40" s="174"/>
      <c r="L40" s="174"/>
      <c r="M40" s="174"/>
      <c r="N40" s="175"/>
      <c r="O40" s="176">
        <f t="shared" si="2"/>
        <v>0</v>
      </c>
    </row>
    <row r="41" spans="1:25" s="86" customFormat="1" ht="16.5" customHeight="1" thickBot="1" x14ac:dyDescent="0.3">
      <c r="A41" s="47">
        <f t="shared" si="0"/>
        <v>9.9999999994224709E-3</v>
      </c>
      <c r="B41" s="35">
        <v>45910</v>
      </c>
      <c r="C41" s="9"/>
      <c r="D41" s="169"/>
      <c r="E41" s="162"/>
      <c r="F41" s="166"/>
      <c r="G41" s="164">
        <f t="shared" si="4"/>
        <v>0</v>
      </c>
      <c r="H41" s="162"/>
      <c r="I41" s="163"/>
      <c r="J41" s="162"/>
      <c r="K41" s="162"/>
      <c r="L41" s="162"/>
      <c r="M41" s="162"/>
      <c r="N41" s="163"/>
      <c r="O41" s="164">
        <f t="shared" si="2"/>
        <v>0</v>
      </c>
      <c r="P41"/>
      <c r="Q41"/>
      <c r="R41"/>
      <c r="S41"/>
      <c r="T41"/>
      <c r="U41"/>
      <c r="V41"/>
      <c r="W41"/>
      <c r="X41"/>
      <c r="Y41"/>
    </row>
    <row r="42" spans="1:25" s="117" customFormat="1" ht="16.5" customHeight="1" thickBot="1" x14ac:dyDescent="0.3">
      <c r="A42" s="128">
        <f t="shared" si="0"/>
        <v>9.9999999994224709E-3</v>
      </c>
      <c r="B42" s="170">
        <v>45911</v>
      </c>
      <c r="C42" s="112"/>
      <c r="D42" s="182"/>
      <c r="E42" s="174"/>
      <c r="F42" s="178"/>
      <c r="G42" s="176">
        <f t="shared" si="4"/>
        <v>0</v>
      </c>
      <c r="H42" s="174"/>
      <c r="I42" s="175"/>
      <c r="J42" s="174"/>
      <c r="K42" s="174"/>
      <c r="L42" s="174"/>
      <c r="M42" s="174"/>
      <c r="N42" s="175"/>
      <c r="O42" s="176">
        <f t="shared" si="2"/>
        <v>0</v>
      </c>
    </row>
    <row r="43" spans="1:25" s="86" customFormat="1" ht="16.5" customHeight="1" thickBot="1" x14ac:dyDescent="0.3">
      <c r="A43" s="100"/>
      <c r="B43" s="101" t="s">
        <v>38</v>
      </c>
      <c r="C43" s="102"/>
      <c r="D43" s="103">
        <f>SUM(D3:D42)</f>
        <v>1682.5</v>
      </c>
      <c r="E43" s="104">
        <f>SUM(E3:E42)</f>
        <v>6636.38</v>
      </c>
      <c r="F43" s="152">
        <f>SUM(F3:F42)</f>
        <v>210</v>
      </c>
      <c r="G43" s="105">
        <f>SUM(G3:G42)</f>
        <v>8528.8799999999992</v>
      </c>
      <c r="H43" s="103">
        <f t="shared" ref="H43:O43" si="5">SUM(H3:H42)</f>
        <v>115</v>
      </c>
      <c r="I43" s="103">
        <f t="shared" si="5"/>
        <v>39.979999999999997</v>
      </c>
      <c r="J43" s="103">
        <f t="shared" si="5"/>
        <v>147.30000000000001</v>
      </c>
      <c r="K43" s="103">
        <f t="shared" si="5"/>
        <v>180</v>
      </c>
      <c r="L43" s="103">
        <f t="shared" si="5"/>
        <v>585</v>
      </c>
      <c r="M43" s="103">
        <f>SUM(M3:M42)</f>
        <v>1907.5</v>
      </c>
      <c r="N43" s="103">
        <f t="shared" si="5"/>
        <v>5554.1</v>
      </c>
      <c r="O43" s="105">
        <f t="shared" si="5"/>
        <v>8528.8799999999992</v>
      </c>
      <c r="P43"/>
      <c r="Q43"/>
      <c r="R43"/>
      <c r="S43"/>
      <c r="T43"/>
      <c r="U43"/>
      <c r="V43"/>
      <c r="W43"/>
      <c r="X43"/>
      <c r="Y43"/>
    </row>
    <row r="44" spans="1:25" s="86" customFormat="1" ht="16.5" customHeight="1" thickBot="1" x14ac:dyDescent="0.3">
      <c r="A44" s="48"/>
      <c r="B44" s="2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/>
      <c r="Q44"/>
      <c r="R44"/>
      <c r="S44"/>
      <c r="T44"/>
      <c r="U44"/>
      <c r="V44"/>
      <c r="W44"/>
      <c r="X44"/>
      <c r="Y44"/>
    </row>
    <row r="45" spans="1:25" s="86" customFormat="1" ht="16.5" customHeight="1" thickBot="1" x14ac:dyDescent="0.3">
      <c r="A45" s="49" t="s">
        <v>39</v>
      </c>
      <c r="B45" s="2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/>
      <c r="Q45"/>
      <c r="R45"/>
      <c r="S45"/>
      <c r="T45"/>
      <c r="U45"/>
      <c r="V45"/>
      <c r="W45"/>
      <c r="X45"/>
      <c r="Y45"/>
    </row>
    <row r="46" spans="1:25" s="86" customFormat="1" ht="16.5" customHeight="1" thickBot="1" x14ac:dyDescent="0.3">
      <c r="A46" s="49" t="s">
        <v>40</v>
      </c>
      <c r="B46" s="2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/>
      <c r="Q46"/>
      <c r="R46"/>
      <c r="S46"/>
      <c r="T46"/>
      <c r="U46"/>
      <c r="V46"/>
      <c r="W46"/>
      <c r="X46"/>
      <c r="Y46"/>
    </row>
    <row r="47" spans="1:25" s="86" customFormat="1" ht="16.5" customHeight="1" thickBot="1" x14ac:dyDescent="0.3">
      <c r="A47" s="48"/>
      <c r="B47" s="24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/>
      <c r="Q47"/>
      <c r="R47"/>
      <c r="S47"/>
      <c r="T47"/>
      <c r="U47"/>
      <c r="V47"/>
      <c r="W47"/>
      <c r="X47"/>
      <c r="Y47"/>
    </row>
    <row r="48" spans="1:25" s="86" customFormat="1" ht="16.5" customHeight="1" thickBot="1" x14ac:dyDescent="0.3">
      <c r="A48" s="48"/>
      <c r="B48" s="24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/>
      <c r="Q48"/>
      <c r="R48"/>
      <c r="S48"/>
      <c r="T48"/>
      <c r="U48"/>
      <c r="V48"/>
      <c r="W48"/>
      <c r="X48"/>
      <c r="Y48"/>
    </row>
    <row r="49" spans="1:25" s="86" customFormat="1" ht="16.5" customHeight="1" thickBot="1" x14ac:dyDescent="0.3">
      <c r="A49" s="48"/>
      <c r="B49" s="2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/>
      <c r="Q49"/>
      <c r="R49"/>
      <c r="S49"/>
      <c r="T49"/>
      <c r="U49"/>
      <c r="V49"/>
      <c r="W49"/>
      <c r="X49"/>
      <c r="Y49"/>
    </row>
    <row r="50" spans="1:25" s="86" customFormat="1" ht="16.5" customHeight="1" thickBot="1" x14ac:dyDescent="0.3">
      <c r="A50" s="48"/>
      <c r="B50" s="24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/>
      <c r="Q50"/>
      <c r="R50"/>
      <c r="S50"/>
      <c r="T50"/>
      <c r="U50"/>
      <c r="V50"/>
      <c r="W50"/>
      <c r="X50"/>
      <c r="Y50"/>
    </row>
    <row r="51" spans="1:25" s="86" customFormat="1" ht="16.5" customHeight="1" thickBot="1" x14ac:dyDescent="0.3">
      <c r="A51" s="48"/>
      <c r="B51" s="24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/>
      <c r="Q51"/>
      <c r="R51"/>
      <c r="S51"/>
      <c r="T51"/>
      <c r="U51"/>
      <c r="V51"/>
      <c r="W51"/>
      <c r="X51"/>
      <c r="Y51"/>
    </row>
    <row r="52" spans="1:25" x14ac:dyDescent="0.25">
      <c r="A52"/>
      <c r="B52"/>
    </row>
    <row r="53" spans="1:25" x14ac:dyDescent="0.25">
      <c r="A53"/>
      <c r="B53"/>
    </row>
    <row r="54" spans="1:25" x14ac:dyDescent="0.25">
      <c r="A54"/>
      <c r="B54"/>
    </row>
    <row r="55" spans="1:25" x14ac:dyDescent="0.25">
      <c r="A55"/>
      <c r="B55"/>
    </row>
    <row r="56" spans="1:25" x14ac:dyDescent="0.25">
      <c r="A56"/>
      <c r="B56"/>
    </row>
    <row r="57" spans="1:25" x14ac:dyDescent="0.25">
      <c r="A57"/>
      <c r="B57"/>
    </row>
    <row r="58" spans="1:25" x14ac:dyDescent="0.25">
      <c r="A58"/>
      <c r="B58"/>
    </row>
    <row r="59" spans="1:25" x14ac:dyDescent="0.25">
      <c r="A59"/>
      <c r="B59"/>
    </row>
    <row r="60" spans="1:25" x14ac:dyDescent="0.25">
      <c r="A60"/>
      <c r="B60"/>
    </row>
    <row r="61" spans="1:25" x14ac:dyDescent="0.25">
      <c r="A61"/>
      <c r="B61"/>
    </row>
    <row r="62" spans="1:25" x14ac:dyDescent="0.25">
      <c r="A62"/>
      <c r="B62"/>
    </row>
    <row r="63" spans="1:25" x14ac:dyDescent="0.25">
      <c r="A63"/>
      <c r="B63"/>
    </row>
    <row r="64" spans="1:25" x14ac:dyDescent="0.25">
      <c r="A64"/>
      <c r="B64"/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  <row r="219" spans="1:2" x14ac:dyDescent="0.25">
      <c r="A219"/>
      <c r="B219"/>
    </row>
    <row r="220" spans="1:2" x14ac:dyDescent="0.25">
      <c r="A220"/>
      <c r="B220"/>
    </row>
    <row r="221" spans="1:2" x14ac:dyDescent="0.25">
      <c r="A221"/>
      <c r="B221"/>
    </row>
    <row r="222" spans="1:2" x14ac:dyDescent="0.25">
      <c r="A222"/>
      <c r="B222"/>
    </row>
    <row r="223" spans="1:2" x14ac:dyDescent="0.25">
      <c r="A223"/>
      <c r="B223"/>
    </row>
    <row r="224" spans="1:2" x14ac:dyDescent="0.25">
      <c r="A224"/>
      <c r="B224"/>
    </row>
    <row r="225" spans="1:2" x14ac:dyDescent="0.25">
      <c r="A225"/>
      <c r="B225"/>
    </row>
    <row r="226" spans="1:2" x14ac:dyDescent="0.25">
      <c r="A226"/>
      <c r="B226"/>
    </row>
    <row r="227" spans="1:2" x14ac:dyDescent="0.25">
      <c r="A227"/>
      <c r="B227"/>
    </row>
    <row r="228" spans="1:2" x14ac:dyDescent="0.25">
      <c r="A228"/>
      <c r="B228"/>
    </row>
    <row r="229" spans="1:2" x14ac:dyDescent="0.25">
      <c r="A229"/>
      <c r="B229"/>
    </row>
    <row r="230" spans="1:2" x14ac:dyDescent="0.25">
      <c r="A230"/>
      <c r="B230"/>
    </row>
    <row r="231" spans="1:2" x14ac:dyDescent="0.25">
      <c r="A231"/>
      <c r="B231"/>
    </row>
    <row r="232" spans="1:2" x14ac:dyDescent="0.25">
      <c r="A232"/>
      <c r="B232"/>
    </row>
    <row r="233" spans="1:2" x14ac:dyDescent="0.25">
      <c r="A233"/>
      <c r="B233"/>
    </row>
    <row r="234" spans="1:2" x14ac:dyDescent="0.25">
      <c r="A234"/>
      <c r="B234"/>
    </row>
    <row r="235" spans="1:2" x14ac:dyDescent="0.25">
      <c r="A235"/>
      <c r="B235"/>
    </row>
    <row r="236" spans="1:2" x14ac:dyDescent="0.25">
      <c r="A236"/>
      <c r="B236"/>
    </row>
    <row r="237" spans="1:2" x14ac:dyDescent="0.25">
      <c r="A237"/>
      <c r="B237"/>
    </row>
    <row r="238" spans="1:2" x14ac:dyDescent="0.25">
      <c r="A238"/>
      <c r="B238"/>
    </row>
    <row r="239" spans="1:2" x14ac:dyDescent="0.25">
      <c r="A239"/>
      <c r="B239"/>
    </row>
    <row r="240" spans="1:2" x14ac:dyDescent="0.25">
      <c r="A240"/>
      <c r="B240"/>
    </row>
    <row r="241" spans="1:2" x14ac:dyDescent="0.25">
      <c r="A241"/>
      <c r="B241"/>
    </row>
    <row r="242" spans="1:2" x14ac:dyDescent="0.25">
      <c r="A242"/>
      <c r="B242"/>
    </row>
    <row r="243" spans="1:2" x14ac:dyDescent="0.25">
      <c r="A243"/>
      <c r="B243"/>
    </row>
    <row r="244" spans="1:2" x14ac:dyDescent="0.25">
      <c r="A244"/>
      <c r="B244"/>
    </row>
    <row r="245" spans="1:2" x14ac:dyDescent="0.25">
      <c r="A245"/>
      <c r="B245"/>
    </row>
    <row r="246" spans="1:2" x14ac:dyDescent="0.25">
      <c r="A246"/>
      <c r="B246"/>
    </row>
    <row r="247" spans="1:2" x14ac:dyDescent="0.25">
      <c r="A247"/>
      <c r="B247"/>
    </row>
    <row r="248" spans="1:2" x14ac:dyDescent="0.25">
      <c r="A248"/>
      <c r="B248"/>
    </row>
    <row r="249" spans="1:2" x14ac:dyDescent="0.25">
      <c r="A249"/>
      <c r="B249"/>
    </row>
    <row r="250" spans="1:2" x14ac:dyDescent="0.25">
      <c r="A250"/>
      <c r="B250"/>
    </row>
    <row r="251" spans="1:2" x14ac:dyDescent="0.25">
      <c r="A251"/>
      <c r="B251"/>
    </row>
    <row r="252" spans="1:2" x14ac:dyDescent="0.25">
      <c r="A252"/>
      <c r="B252"/>
    </row>
    <row r="253" spans="1:2" x14ac:dyDescent="0.25">
      <c r="A253"/>
      <c r="B253"/>
    </row>
    <row r="254" spans="1:2" x14ac:dyDescent="0.25">
      <c r="A254"/>
      <c r="B254"/>
    </row>
    <row r="255" spans="1:2" x14ac:dyDescent="0.25">
      <c r="A255"/>
      <c r="B255"/>
    </row>
    <row r="256" spans="1:2" x14ac:dyDescent="0.25">
      <c r="A256"/>
      <c r="B256"/>
    </row>
    <row r="257" spans="1:2" x14ac:dyDescent="0.25">
      <c r="A257"/>
      <c r="B257"/>
    </row>
    <row r="258" spans="1:2" x14ac:dyDescent="0.25">
      <c r="A258"/>
      <c r="B258"/>
    </row>
    <row r="259" spans="1:2" x14ac:dyDescent="0.25">
      <c r="A259"/>
      <c r="B259"/>
    </row>
    <row r="260" spans="1:2" x14ac:dyDescent="0.25">
      <c r="A260"/>
      <c r="B260"/>
    </row>
    <row r="261" spans="1:2" x14ac:dyDescent="0.25">
      <c r="A261"/>
      <c r="B261"/>
    </row>
    <row r="262" spans="1:2" x14ac:dyDescent="0.25">
      <c r="A262"/>
      <c r="B262"/>
    </row>
    <row r="263" spans="1:2" x14ac:dyDescent="0.25">
      <c r="A263"/>
      <c r="B263"/>
    </row>
    <row r="264" spans="1:2" x14ac:dyDescent="0.25">
      <c r="A264"/>
      <c r="B264"/>
    </row>
    <row r="265" spans="1:2" x14ac:dyDescent="0.25">
      <c r="A265"/>
      <c r="B265"/>
    </row>
    <row r="266" spans="1:2" x14ac:dyDescent="0.25">
      <c r="A266"/>
      <c r="B266"/>
    </row>
    <row r="267" spans="1:2" x14ac:dyDescent="0.25">
      <c r="A267"/>
      <c r="B267"/>
    </row>
    <row r="268" spans="1:2" x14ac:dyDescent="0.25">
      <c r="A268"/>
      <c r="B268"/>
    </row>
    <row r="269" spans="1:2" x14ac:dyDescent="0.25">
      <c r="A269"/>
      <c r="B269"/>
    </row>
    <row r="270" spans="1:2" x14ac:dyDescent="0.25">
      <c r="A270"/>
      <c r="B270"/>
    </row>
    <row r="271" spans="1:2" x14ac:dyDescent="0.25">
      <c r="A271"/>
      <c r="B271"/>
    </row>
    <row r="272" spans="1:2" x14ac:dyDescent="0.25">
      <c r="A272"/>
      <c r="B272"/>
    </row>
    <row r="273" spans="1:2" x14ac:dyDescent="0.25">
      <c r="A273"/>
      <c r="B273"/>
    </row>
    <row r="274" spans="1:2" x14ac:dyDescent="0.25">
      <c r="A274"/>
      <c r="B274"/>
    </row>
    <row r="275" spans="1:2" x14ac:dyDescent="0.25">
      <c r="A275"/>
      <c r="B275"/>
    </row>
    <row r="276" spans="1:2" x14ac:dyDescent="0.25">
      <c r="A276"/>
      <c r="B276"/>
    </row>
    <row r="277" spans="1:2" x14ac:dyDescent="0.25">
      <c r="A277"/>
      <c r="B277"/>
    </row>
    <row r="278" spans="1:2" x14ac:dyDescent="0.25">
      <c r="A278"/>
      <c r="B278"/>
    </row>
    <row r="279" spans="1:2" x14ac:dyDescent="0.25">
      <c r="A279"/>
      <c r="B279"/>
    </row>
    <row r="280" spans="1:2" x14ac:dyDescent="0.25">
      <c r="A280"/>
      <c r="B280"/>
    </row>
    <row r="281" spans="1:2" x14ac:dyDescent="0.25">
      <c r="A281"/>
      <c r="B281"/>
    </row>
    <row r="282" spans="1:2" x14ac:dyDescent="0.25">
      <c r="A282"/>
      <c r="B282"/>
    </row>
    <row r="283" spans="1:2" x14ac:dyDescent="0.25">
      <c r="A283"/>
      <c r="B283"/>
    </row>
    <row r="284" spans="1:2" x14ac:dyDescent="0.25">
      <c r="A284"/>
      <c r="B284"/>
    </row>
    <row r="285" spans="1:2" x14ac:dyDescent="0.25">
      <c r="A285"/>
      <c r="B285"/>
    </row>
    <row r="286" spans="1:2" x14ac:dyDescent="0.25">
      <c r="A286"/>
      <c r="B286"/>
    </row>
    <row r="287" spans="1:2" x14ac:dyDescent="0.25">
      <c r="A287"/>
      <c r="B287"/>
    </row>
    <row r="288" spans="1:2" x14ac:dyDescent="0.25">
      <c r="A288"/>
      <c r="B288"/>
    </row>
    <row r="289" spans="1:2" x14ac:dyDescent="0.25">
      <c r="A289"/>
      <c r="B289"/>
    </row>
    <row r="290" spans="1:2" x14ac:dyDescent="0.25">
      <c r="A290"/>
      <c r="B290"/>
    </row>
    <row r="291" spans="1:2" x14ac:dyDescent="0.25">
      <c r="A291"/>
      <c r="B291"/>
    </row>
    <row r="292" spans="1:2" x14ac:dyDescent="0.25">
      <c r="A292"/>
      <c r="B292"/>
    </row>
    <row r="293" spans="1:2" x14ac:dyDescent="0.25">
      <c r="A293"/>
      <c r="B293"/>
    </row>
    <row r="294" spans="1:2" x14ac:dyDescent="0.25">
      <c r="A294"/>
      <c r="B294"/>
    </row>
    <row r="295" spans="1:2" x14ac:dyDescent="0.25">
      <c r="A295"/>
      <c r="B295"/>
    </row>
    <row r="296" spans="1:2" x14ac:dyDescent="0.25">
      <c r="A296"/>
      <c r="B296"/>
    </row>
    <row r="297" spans="1:2" x14ac:dyDescent="0.25">
      <c r="A297"/>
      <c r="B297"/>
    </row>
    <row r="298" spans="1:2" x14ac:dyDescent="0.25">
      <c r="A298"/>
      <c r="B298"/>
    </row>
    <row r="299" spans="1:2" x14ac:dyDescent="0.25">
      <c r="A299"/>
      <c r="B299"/>
    </row>
    <row r="300" spans="1:2" x14ac:dyDescent="0.25">
      <c r="A300"/>
      <c r="B300"/>
    </row>
    <row r="301" spans="1:2" x14ac:dyDescent="0.25">
      <c r="A301"/>
      <c r="B301"/>
    </row>
    <row r="302" spans="1:2" x14ac:dyDescent="0.25">
      <c r="A302"/>
      <c r="B302"/>
    </row>
    <row r="303" spans="1:2" x14ac:dyDescent="0.25">
      <c r="A303"/>
      <c r="B303"/>
    </row>
    <row r="304" spans="1:2" x14ac:dyDescent="0.25">
      <c r="A304"/>
      <c r="B304"/>
    </row>
    <row r="305" spans="1:2" x14ac:dyDescent="0.25">
      <c r="A305"/>
      <c r="B305"/>
    </row>
    <row r="306" spans="1:2" x14ac:dyDescent="0.25">
      <c r="A306"/>
      <c r="B306"/>
    </row>
    <row r="307" spans="1:2" x14ac:dyDescent="0.25">
      <c r="A307"/>
      <c r="B307"/>
    </row>
    <row r="308" spans="1:2" x14ac:dyDescent="0.25">
      <c r="A308"/>
      <c r="B308"/>
    </row>
    <row r="309" spans="1:2" x14ac:dyDescent="0.25">
      <c r="A309"/>
      <c r="B309"/>
    </row>
    <row r="310" spans="1:2" x14ac:dyDescent="0.25">
      <c r="A310"/>
      <c r="B310"/>
    </row>
    <row r="311" spans="1:2" x14ac:dyDescent="0.25">
      <c r="A311"/>
      <c r="B311"/>
    </row>
    <row r="312" spans="1:2" x14ac:dyDescent="0.25">
      <c r="A312"/>
      <c r="B312"/>
    </row>
    <row r="313" spans="1:2" x14ac:dyDescent="0.25">
      <c r="A313"/>
      <c r="B313"/>
    </row>
    <row r="314" spans="1:2" x14ac:dyDescent="0.25">
      <c r="A314"/>
      <c r="B314"/>
    </row>
    <row r="315" spans="1:2" x14ac:dyDescent="0.25">
      <c r="A315"/>
      <c r="B315"/>
    </row>
    <row r="316" spans="1:2" x14ac:dyDescent="0.25">
      <c r="A316"/>
      <c r="B316"/>
    </row>
    <row r="317" spans="1:2" x14ac:dyDescent="0.25">
      <c r="A317"/>
      <c r="B317"/>
    </row>
    <row r="318" spans="1:2" x14ac:dyDescent="0.25">
      <c r="A318"/>
      <c r="B318"/>
    </row>
    <row r="319" spans="1:2" x14ac:dyDescent="0.25">
      <c r="A319"/>
      <c r="B319"/>
    </row>
    <row r="320" spans="1:2" x14ac:dyDescent="0.25">
      <c r="A320"/>
      <c r="B320"/>
    </row>
    <row r="321" spans="1:2" x14ac:dyDescent="0.25">
      <c r="A321"/>
      <c r="B321"/>
    </row>
    <row r="322" spans="1:2" x14ac:dyDescent="0.25">
      <c r="A322"/>
      <c r="B322"/>
    </row>
    <row r="323" spans="1:2" x14ac:dyDescent="0.25">
      <c r="A323"/>
      <c r="B323"/>
    </row>
    <row r="324" spans="1:2" x14ac:dyDescent="0.25">
      <c r="A324"/>
      <c r="B324"/>
    </row>
    <row r="325" spans="1:2" x14ac:dyDescent="0.25">
      <c r="A325"/>
      <c r="B325"/>
    </row>
    <row r="326" spans="1:2" x14ac:dyDescent="0.25">
      <c r="A326"/>
      <c r="B326"/>
    </row>
    <row r="327" spans="1:2" x14ac:dyDescent="0.25">
      <c r="A327"/>
      <c r="B327"/>
    </row>
    <row r="328" spans="1:2" x14ac:dyDescent="0.25">
      <c r="A328"/>
      <c r="B328"/>
    </row>
    <row r="329" spans="1:2" x14ac:dyDescent="0.25">
      <c r="A329"/>
      <c r="B329"/>
    </row>
    <row r="330" spans="1:2" x14ac:dyDescent="0.25">
      <c r="A330"/>
      <c r="B330"/>
    </row>
    <row r="331" spans="1:2" x14ac:dyDescent="0.25">
      <c r="A331"/>
      <c r="B331"/>
    </row>
    <row r="332" spans="1:2" x14ac:dyDescent="0.25">
      <c r="A332"/>
      <c r="B332"/>
    </row>
    <row r="333" spans="1:2" x14ac:dyDescent="0.25">
      <c r="A333"/>
      <c r="B333"/>
    </row>
    <row r="334" spans="1:2" x14ac:dyDescent="0.25">
      <c r="A334"/>
      <c r="B334"/>
    </row>
    <row r="335" spans="1:2" x14ac:dyDescent="0.25">
      <c r="A335"/>
      <c r="B335"/>
    </row>
    <row r="336" spans="1:2" x14ac:dyDescent="0.25">
      <c r="A336"/>
      <c r="B336"/>
    </row>
    <row r="337" spans="1:2" x14ac:dyDescent="0.25">
      <c r="A337"/>
      <c r="B337"/>
    </row>
    <row r="338" spans="1:2" x14ac:dyDescent="0.25">
      <c r="A338"/>
      <c r="B338"/>
    </row>
    <row r="339" spans="1:2" x14ac:dyDescent="0.25">
      <c r="A339"/>
      <c r="B339"/>
    </row>
    <row r="340" spans="1:2" x14ac:dyDescent="0.25">
      <c r="A340"/>
      <c r="B340"/>
    </row>
    <row r="341" spans="1:2" x14ac:dyDescent="0.25">
      <c r="A341"/>
      <c r="B341"/>
    </row>
    <row r="342" spans="1:2" x14ac:dyDescent="0.25">
      <c r="A342"/>
      <c r="B342"/>
    </row>
    <row r="343" spans="1:2" x14ac:dyDescent="0.25">
      <c r="A343"/>
      <c r="B343"/>
    </row>
    <row r="344" spans="1:2" x14ac:dyDescent="0.25">
      <c r="A344"/>
      <c r="B344"/>
    </row>
    <row r="345" spans="1:2" x14ac:dyDescent="0.25">
      <c r="A345"/>
      <c r="B345"/>
    </row>
    <row r="346" spans="1:2" x14ac:dyDescent="0.25">
      <c r="A346"/>
      <c r="B346"/>
    </row>
    <row r="347" spans="1:2" x14ac:dyDescent="0.25">
      <c r="A347"/>
      <c r="B347"/>
    </row>
    <row r="348" spans="1:2" x14ac:dyDescent="0.25">
      <c r="A348"/>
      <c r="B348"/>
    </row>
    <row r="349" spans="1:2" x14ac:dyDescent="0.25">
      <c r="A349"/>
      <c r="B349"/>
    </row>
    <row r="350" spans="1:2" x14ac:dyDescent="0.25">
      <c r="A350"/>
      <c r="B350"/>
    </row>
    <row r="351" spans="1:2" x14ac:dyDescent="0.25">
      <c r="A351"/>
      <c r="B351"/>
    </row>
    <row r="352" spans="1:2" x14ac:dyDescent="0.25">
      <c r="A352"/>
      <c r="B352"/>
    </row>
    <row r="353" spans="1:2" x14ac:dyDescent="0.25">
      <c r="A353"/>
      <c r="B353"/>
    </row>
    <row r="354" spans="1:2" x14ac:dyDescent="0.25">
      <c r="A354"/>
      <c r="B354"/>
    </row>
    <row r="355" spans="1:2" x14ac:dyDescent="0.25">
      <c r="A355"/>
      <c r="B355"/>
    </row>
    <row r="356" spans="1:2" x14ac:dyDescent="0.25">
      <c r="A356"/>
      <c r="B356"/>
    </row>
    <row r="357" spans="1:2" x14ac:dyDescent="0.25">
      <c r="A357"/>
      <c r="B357"/>
    </row>
    <row r="358" spans="1:2" x14ac:dyDescent="0.25">
      <c r="A358"/>
      <c r="B358"/>
    </row>
    <row r="359" spans="1:2" x14ac:dyDescent="0.25">
      <c r="A359"/>
      <c r="B359"/>
    </row>
    <row r="360" spans="1:2" x14ac:dyDescent="0.25">
      <c r="A360"/>
      <c r="B360"/>
    </row>
    <row r="361" spans="1:2" x14ac:dyDescent="0.25">
      <c r="A361"/>
      <c r="B361"/>
    </row>
    <row r="362" spans="1:2" x14ac:dyDescent="0.25">
      <c r="A362"/>
      <c r="B362"/>
    </row>
    <row r="363" spans="1:2" x14ac:dyDescent="0.25">
      <c r="A363"/>
      <c r="B363"/>
    </row>
    <row r="364" spans="1:2" x14ac:dyDescent="0.25">
      <c r="A364"/>
      <c r="B364"/>
    </row>
    <row r="365" spans="1:2" x14ac:dyDescent="0.25">
      <c r="A365"/>
      <c r="B365"/>
    </row>
    <row r="366" spans="1:2" x14ac:dyDescent="0.25">
      <c r="A366"/>
      <c r="B366"/>
    </row>
    <row r="367" spans="1:2" x14ac:dyDescent="0.25">
      <c r="A367"/>
      <c r="B367"/>
    </row>
    <row r="368" spans="1:2" x14ac:dyDescent="0.25">
      <c r="A368"/>
      <c r="B368"/>
    </row>
    <row r="369" spans="1:2" x14ac:dyDescent="0.25">
      <c r="A369"/>
      <c r="B369"/>
    </row>
    <row r="370" spans="1:2" x14ac:dyDescent="0.25">
      <c r="A370"/>
      <c r="B370"/>
    </row>
    <row r="371" spans="1:2" x14ac:dyDescent="0.25">
      <c r="A371"/>
      <c r="B371"/>
    </row>
    <row r="372" spans="1:2" x14ac:dyDescent="0.25">
      <c r="A372"/>
      <c r="B372"/>
    </row>
    <row r="373" spans="1:2" x14ac:dyDescent="0.25">
      <c r="A373"/>
      <c r="B373"/>
    </row>
    <row r="374" spans="1:2" x14ac:dyDescent="0.25">
      <c r="A374"/>
      <c r="B374"/>
    </row>
    <row r="375" spans="1:2" x14ac:dyDescent="0.25">
      <c r="A375"/>
      <c r="B375"/>
    </row>
    <row r="376" spans="1:2" x14ac:dyDescent="0.25">
      <c r="A376"/>
      <c r="B376"/>
    </row>
    <row r="377" spans="1:2" x14ac:dyDescent="0.25">
      <c r="A377"/>
      <c r="B377"/>
    </row>
    <row r="378" spans="1:2" x14ac:dyDescent="0.25">
      <c r="A378"/>
      <c r="B378"/>
    </row>
    <row r="379" spans="1:2" x14ac:dyDescent="0.25">
      <c r="A379"/>
      <c r="B379"/>
    </row>
    <row r="380" spans="1:2" x14ac:dyDescent="0.25">
      <c r="A380"/>
      <c r="B380"/>
    </row>
    <row r="381" spans="1:2" x14ac:dyDescent="0.25">
      <c r="A381"/>
      <c r="B381"/>
    </row>
    <row r="382" spans="1:2" x14ac:dyDescent="0.25">
      <c r="A382"/>
      <c r="B382"/>
    </row>
    <row r="383" spans="1:2" x14ac:dyDescent="0.25">
      <c r="A383"/>
      <c r="B383"/>
    </row>
    <row r="384" spans="1:2" x14ac:dyDescent="0.25">
      <c r="A384"/>
      <c r="B384"/>
    </row>
    <row r="385" spans="1:2" x14ac:dyDescent="0.25">
      <c r="A385"/>
      <c r="B385"/>
    </row>
    <row r="386" spans="1:2" x14ac:dyDescent="0.25">
      <c r="A386"/>
      <c r="B386"/>
    </row>
    <row r="387" spans="1:2" x14ac:dyDescent="0.25">
      <c r="A387"/>
      <c r="B387"/>
    </row>
    <row r="388" spans="1:2" x14ac:dyDescent="0.25">
      <c r="A388"/>
      <c r="B388"/>
    </row>
    <row r="389" spans="1:2" x14ac:dyDescent="0.25">
      <c r="A389"/>
      <c r="B389"/>
    </row>
    <row r="390" spans="1:2" x14ac:dyDescent="0.25">
      <c r="A390"/>
      <c r="B390"/>
    </row>
    <row r="391" spans="1:2" x14ac:dyDescent="0.25">
      <c r="A391"/>
      <c r="B391"/>
    </row>
    <row r="392" spans="1:2" x14ac:dyDescent="0.25">
      <c r="A392"/>
      <c r="B392"/>
    </row>
    <row r="393" spans="1:2" x14ac:dyDescent="0.25">
      <c r="A393"/>
      <c r="B393"/>
    </row>
    <row r="394" spans="1:2" x14ac:dyDescent="0.25">
      <c r="A394"/>
      <c r="B394"/>
    </row>
    <row r="395" spans="1:2" x14ac:dyDescent="0.25">
      <c r="A395"/>
      <c r="B395"/>
    </row>
    <row r="396" spans="1:2" x14ac:dyDescent="0.25">
      <c r="A396"/>
      <c r="B396"/>
    </row>
    <row r="397" spans="1:2" x14ac:dyDescent="0.25">
      <c r="A397"/>
      <c r="B397"/>
    </row>
    <row r="398" spans="1:2" x14ac:dyDescent="0.25">
      <c r="A398"/>
      <c r="B398"/>
    </row>
    <row r="399" spans="1:2" x14ac:dyDescent="0.25">
      <c r="A399"/>
      <c r="B399"/>
    </row>
    <row r="400" spans="1:2" x14ac:dyDescent="0.25">
      <c r="A400"/>
      <c r="B400"/>
    </row>
    <row r="401" spans="1:2" x14ac:dyDescent="0.25">
      <c r="A401"/>
      <c r="B401"/>
    </row>
    <row r="402" spans="1:2" x14ac:dyDescent="0.25">
      <c r="A402"/>
      <c r="B402"/>
    </row>
    <row r="403" spans="1:2" x14ac:dyDescent="0.25">
      <c r="A403"/>
      <c r="B403"/>
    </row>
    <row r="404" spans="1:2" x14ac:dyDescent="0.25">
      <c r="A404"/>
      <c r="B404"/>
    </row>
    <row r="405" spans="1:2" x14ac:dyDescent="0.25">
      <c r="A405"/>
      <c r="B405"/>
    </row>
    <row r="406" spans="1:2" x14ac:dyDescent="0.25">
      <c r="A406"/>
      <c r="B406"/>
    </row>
    <row r="407" spans="1:2" x14ac:dyDescent="0.25">
      <c r="A407"/>
      <c r="B407"/>
    </row>
    <row r="408" spans="1:2" x14ac:dyDescent="0.25">
      <c r="A408"/>
      <c r="B408"/>
    </row>
    <row r="409" spans="1:2" x14ac:dyDescent="0.25">
      <c r="A409"/>
      <c r="B409"/>
    </row>
    <row r="410" spans="1:2" x14ac:dyDescent="0.25">
      <c r="A410"/>
      <c r="B410"/>
    </row>
    <row r="411" spans="1:2" x14ac:dyDescent="0.25">
      <c r="A411"/>
      <c r="B411"/>
    </row>
    <row r="412" spans="1:2" x14ac:dyDescent="0.25">
      <c r="A412"/>
      <c r="B412"/>
    </row>
    <row r="413" spans="1:2" x14ac:dyDescent="0.25">
      <c r="A413"/>
      <c r="B413"/>
    </row>
    <row r="414" spans="1:2" x14ac:dyDescent="0.25">
      <c r="A414"/>
      <c r="B414"/>
    </row>
    <row r="415" spans="1:2" x14ac:dyDescent="0.25">
      <c r="A415"/>
      <c r="B415"/>
    </row>
    <row r="416" spans="1:2" x14ac:dyDescent="0.25">
      <c r="A416"/>
      <c r="B416"/>
    </row>
    <row r="417" spans="1:2" x14ac:dyDescent="0.25">
      <c r="A417"/>
      <c r="B417"/>
    </row>
    <row r="418" spans="1:2" x14ac:dyDescent="0.25">
      <c r="A418"/>
      <c r="B418"/>
    </row>
    <row r="419" spans="1:2" x14ac:dyDescent="0.25">
      <c r="A419"/>
      <c r="B419"/>
    </row>
    <row r="420" spans="1:2" x14ac:dyDescent="0.25">
      <c r="A420"/>
      <c r="B420"/>
    </row>
    <row r="421" spans="1:2" x14ac:dyDescent="0.25">
      <c r="A421"/>
      <c r="B421"/>
    </row>
    <row r="422" spans="1:2" x14ac:dyDescent="0.25">
      <c r="A422"/>
      <c r="B422"/>
    </row>
    <row r="423" spans="1:2" x14ac:dyDescent="0.25">
      <c r="A423"/>
      <c r="B423"/>
    </row>
    <row r="424" spans="1:2" x14ac:dyDescent="0.25">
      <c r="A424"/>
      <c r="B424"/>
    </row>
    <row r="425" spans="1:2" x14ac:dyDescent="0.25">
      <c r="A425"/>
      <c r="B425"/>
    </row>
    <row r="426" spans="1:2" x14ac:dyDescent="0.25">
      <c r="A426"/>
      <c r="B426"/>
    </row>
    <row r="427" spans="1:2" x14ac:dyDescent="0.25">
      <c r="A427"/>
      <c r="B427"/>
    </row>
    <row r="428" spans="1:2" x14ac:dyDescent="0.25">
      <c r="A428"/>
      <c r="B428"/>
    </row>
    <row r="429" spans="1:2" x14ac:dyDescent="0.25">
      <c r="A429"/>
      <c r="B429"/>
    </row>
    <row r="430" spans="1:2" x14ac:dyDescent="0.25">
      <c r="A430"/>
      <c r="B430"/>
    </row>
    <row r="431" spans="1:2" x14ac:dyDescent="0.25">
      <c r="A431"/>
      <c r="B431"/>
    </row>
    <row r="432" spans="1:2" x14ac:dyDescent="0.25">
      <c r="A432"/>
      <c r="B432"/>
    </row>
    <row r="433" spans="1:2" x14ac:dyDescent="0.25">
      <c r="A433"/>
      <c r="B433"/>
    </row>
    <row r="434" spans="1:2" x14ac:dyDescent="0.25">
      <c r="A434"/>
      <c r="B434"/>
    </row>
    <row r="435" spans="1:2" x14ac:dyDescent="0.25">
      <c r="A435"/>
      <c r="B435"/>
    </row>
    <row r="436" spans="1:2" x14ac:dyDescent="0.25">
      <c r="A436"/>
      <c r="B436"/>
    </row>
    <row r="437" spans="1:2" x14ac:dyDescent="0.25">
      <c r="A437"/>
      <c r="B437"/>
    </row>
    <row r="438" spans="1:2" x14ac:dyDescent="0.25">
      <c r="A438"/>
      <c r="B438"/>
    </row>
    <row r="439" spans="1:2" x14ac:dyDescent="0.25">
      <c r="A439"/>
      <c r="B439"/>
    </row>
    <row r="440" spans="1:2" x14ac:dyDescent="0.25">
      <c r="A440"/>
      <c r="B440"/>
    </row>
    <row r="441" spans="1:2" x14ac:dyDescent="0.25">
      <c r="A441"/>
      <c r="B441"/>
    </row>
    <row r="442" spans="1:2" x14ac:dyDescent="0.25">
      <c r="A442"/>
      <c r="B442"/>
    </row>
    <row r="443" spans="1:2" x14ac:dyDescent="0.25">
      <c r="A443"/>
      <c r="B443"/>
    </row>
    <row r="444" spans="1:2" x14ac:dyDescent="0.25">
      <c r="A444"/>
      <c r="B444"/>
    </row>
    <row r="445" spans="1:2" x14ac:dyDescent="0.25">
      <c r="A445"/>
      <c r="B445"/>
    </row>
    <row r="446" spans="1:2" x14ac:dyDescent="0.25">
      <c r="A446"/>
      <c r="B446"/>
    </row>
    <row r="447" spans="1:2" x14ac:dyDescent="0.25">
      <c r="A447"/>
      <c r="B447"/>
    </row>
    <row r="448" spans="1:2" x14ac:dyDescent="0.25">
      <c r="A448"/>
      <c r="B448"/>
    </row>
    <row r="449" spans="1:2" x14ac:dyDescent="0.25">
      <c r="A449"/>
      <c r="B449"/>
    </row>
    <row r="450" spans="1:2" x14ac:dyDescent="0.25">
      <c r="A450"/>
      <c r="B450"/>
    </row>
    <row r="451" spans="1:2" x14ac:dyDescent="0.25">
      <c r="A451"/>
      <c r="B451"/>
    </row>
    <row r="452" spans="1:2" x14ac:dyDescent="0.25">
      <c r="A452"/>
      <c r="B452"/>
    </row>
    <row r="453" spans="1:2" x14ac:dyDescent="0.25">
      <c r="A453"/>
      <c r="B453"/>
    </row>
    <row r="454" spans="1:2" x14ac:dyDescent="0.25">
      <c r="A454"/>
      <c r="B454"/>
    </row>
    <row r="455" spans="1:2" x14ac:dyDescent="0.25">
      <c r="A455"/>
      <c r="B455"/>
    </row>
    <row r="456" spans="1:2" x14ac:dyDescent="0.25">
      <c r="A456"/>
      <c r="B456"/>
    </row>
    <row r="457" spans="1:2" x14ac:dyDescent="0.25">
      <c r="A457"/>
      <c r="B457"/>
    </row>
    <row r="458" spans="1:2" x14ac:dyDescent="0.25">
      <c r="A458"/>
      <c r="B458"/>
    </row>
    <row r="459" spans="1:2" x14ac:dyDescent="0.25">
      <c r="A459"/>
      <c r="B459"/>
    </row>
    <row r="460" spans="1:2" x14ac:dyDescent="0.25">
      <c r="A460"/>
      <c r="B460"/>
    </row>
    <row r="461" spans="1:2" x14ac:dyDescent="0.25">
      <c r="A461"/>
      <c r="B461"/>
    </row>
    <row r="462" spans="1:2" x14ac:dyDescent="0.25">
      <c r="A462"/>
      <c r="B462"/>
    </row>
    <row r="463" spans="1:2" x14ac:dyDescent="0.25">
      <c r="A463"/>
      <c r="B463"/>
    </row>
    <row r="464" spans="1:2" x14ac:dyDescent="0.25">
      <c r="A464"/>
      <c r="B464"/>
    </row>
    <row r="465" spans="1:2" x14ac:dyDescent="0.25">
      <c r="A465"/>
      <c r="B465"/>
    </row>
    <row r="466" spans="1:2" x14ac:dyDescent="0.25">
      <c r="A466"/>
      <c r="B466"/>
    </row>
    <row r="467" spans="1:2" x14ac:dyDescent="0.25">
      <c r="A467"/>
      <c r="B467"/>
    </row>
    <row r="468" spans="1:2" x14ac:dyDescent="0.25">
      <c r="A468"/>
      <c r="B468"/>
    </row>
    <row r="469" spans="1:2" x14ac:dyDescent="0.25">
      <c r="A469"/>
      <c r="B469"/>
    </row>
    <row r="470" spans="1:2" x14ac:dyDescent="0.25">
      <c r="A470"/>
      <c r="B470"/>
    </row>
    <row r="471" spans="1:2" x14ac:dyDescent="0.25">
      <c r="A471"/>
      <c r="B471"/>
    </row>
    <row r="472" spans="1:2" x14ac:dyDescent="0.25">
      <c r="A472"/>
      <c r="B472"/>
    </row>
    <row r="473" spans="1:2" x14ac:dyDescent="0.25">
      <c r="A473"/>
      <c r="B473"/>
    </row>
    <row r="474" spans="1:2" x14ac:dyDescent="0.25">
      <c r="A474"/>
      <c r="B474"/>
    </row>
    <row r="475" spans="1:2" x14ac:dyDescent="0.25">
      <c r="A475"/>
      <c r="B475"/>
    </row>
    <row r="476" spans="1:2" x14ac:dyDescent="0.25">
      <c r="A476"/>
      <c r="B476"/>
    </row>
    <row r="477" spans="1:2" x14ac:dyDescent="0.25">
      <c r="A477"/>
      <c r="B477"/>
    </row>
    <row r="478" spans="1:2" x14ac:dyDescent="0.25">
      <c r="A478"/>
      <c r="B478"/>
    </row>
    <row r="479" spans="1:2" x14ac:dyDescent="0.25">
      <c r="A479"/>
      <c r="B479"/>
    </row>
    <row r="480" spans="1:2" x14ac:dyDescent="0.25">
      <c r="A480"/>
      <c r="B480"/>
    </row>
    <row r="481" spans="1:2" x14ac:dyDescent="0.25">
      <c r="A481"/>
      <c r="B481"/>
    </row>
    <row r="482" spans="1:2" x14ac:dyDescent="0.25">
      <c r="A482"/>
      <c r="B482"/>
    </row>
    <row r="483" spans="1:2" x14ac:dyDescent="0.25">
      <c r="A483"/>
      <c r="B483"/>
    </row>
    <row r="484" spans="1:2" x14ac:dyDescent="0.25">
      <c r="A484"/>
      <c r="B484"/>
    </row>
    <row r="485" spans="1:2" x14ac:dyDescent="0.25">
      <c r="A485"/>
      <c r="B485"/>
    </row>
    <row r="486" spans="1:2" x14ac:dyDescent="0.25">
      <c r="A486"/>
      <c r="B486"/>
    </row>
    <row r="487" spans="1:2" x14ac:dyDescent="0.25">
      <c r="A487"/>
      <c r="B487"/>
    </row>
    <row r="488" spans="1:2" x14ac:dyDescent="0.25">
      <c r="A488"/>
      <c r="B488"/>
    </row>
    <row r="489" spans="1:2" x14ac:dyDescent="0.25">
      <c r="A489"/>
      <c r="B489"/>
    </row>
    <row r="490" spans="1:2" x14ac:dyDescent="0.25">
      <c r="A490"/>
      <c r="B490"/>
    </row>
    <row r="491" spans="1:2" x14ac:dyDescent="0.25">
      <c r="A491"/>
      <c r="B491"/>
    </row>
    <row r="492" spans="1:2" x14ac:dyDescent="0.25">
      <c r="A492"/>
      <c r="B492"/>
    </row>
    <row r="493" spans="1:2" x14ac:dyDescent="0.25">
      <c r="A493"/>
      <c r="B493"/>
    </row>
    <row r="494" spans="1:2" x14ac:dyDescent="0.25">
      <c r="A494"/>
      <c r="B494"/>
    </row>
    <row r="495" spans="1:2" x14ac:dyDescent="0.25">
      <c r="A495"/>
      <c r="B495"/>
    </row>
    <row r="496" spans="1:2" x14ac:dyDescent="0.25">
      <c r="A496"/>
      <c r="B496"/>
    </row>
    <row r="497" spans="1:2" x14ac:dyDescent="0.25">
      <c r="A497"/>
      <c r="B497"/>
    </row>
    <row r="498" spans="1:2" x14ac:dyDescent="0.25">
      <c r="A498"/>
      <c r="B498"/>
    </row>
    <row r="499" spans="1:2" x14ac:dyDescent="0.25">
      <c r="A499"/>
      <c r="B499"/>
    </row>
    <row r="500" spans="1:2" x14ac:dyDescent="0.25">
      <c r="A500"/>
      <c r="B500"/>
    </row>
    <row r="501" spans="1:2" x14ac:dyDescent="0.25">
      <c r="A501"/>
      <c r="B501"/>
    </row>
    <row r="502" spans="1:2" x14ac:dyDescent="0.25">
      <c r="A502"/>
      <c r="B502"/>
    </row>
    <row r="503" spans="1:2" x14ac:dyDescent="0.25">
      <c r="A503"/>
      <c r="B503"/>
    </row>
    <row r="504" spans="1:2" x14ac:dyDescent="0.25">
      <c r="A504"/>
      <c r="B504"/>
    </row>
    <row r="505" spans="1:2" x14ac:dyDescent="0.25">
      <c r="A505"/>
      <c r="B505"/>
    </row>
    <row r="506" spans="1:2" x14ac:dyDescent="0.25">
      <c r="A506"/>
      <c r="B506"/>
    </row>
    <row r="507" spans="1:2" x14ac:dyDescent="0.25">
      <c r="A507"/>
      <c r="B507"/>
    </row>
    <row r="508" spans="1:2" x14ac:dyDescent="0.25">
      <c r="A508"/>
      <c r="B508"/>
    </row>
    <row r="509" spans="1:2" x14ac:dyDescent="0.25">
      <c r="A509"/>
      <c r="B509"/>
    </row>
    <row r="510" spans="1:2" x14ac:dyDescent="0.25">
      <c r="A510"/>
      <c r="B510"/>
    </row>
    <row r="511" spans="1:2" x14ac:dyDescent="0.25">
      <c r="A511"/>
      <c r="B511"/>
    </row>
    <row r="512" spans="1:2" x14ac:dyDescent="0.25">
      <c r="A512"/>
      <c r="B512"/>
    </row>
    <row r="513" spans="1:2" x14ac:dyDescent="0.25">
      <c r="A513"/>
      <c r="B513"/>
    </row>
    <row r="514" spans="1:2" x14ac:dyDescent="0.25">
      <c r="A514"/>
      <c r="B514"/>
    </row>
    <row r="515" spans="1:2" x14ac:dyDescent="0.25">
      <c r="A515"/>
      <c r="B515"/>
    </row>
    <row r="516" spans="1:2" x14ac:dyDescent="0.25">
      <c r="A516"/>
      <c r="B516"/>
    </row>
    <row r="517" spans="1:2" x14ac:dyDescent="0.25">
      <c r="A517"/>
      <c r="B517"/>
    </row>
    <row r="518" spans="1:2" x14ac:dyDescent="0.25">
      <c r="A518"/>
      <c r="B518"/>
    </row>
    <row r="519" spans="1:2" x14ac:dyDescent="0.25">
      <c r="A519"/>
      <c r="B519"/>
    </row>
    <row r="520" spans="1:2" x14ac:dyDescent="0.25">
      <c r="A520"/>
      <c r="B520"/>
    </row>
    <row r="521" spans="1:2" x14ac:dyDescent="0.25">
      <c r="A521"/>
      <c r="B521"/>
    </row>
    <row r="522" spans="1:2" x14ac:dyDescent="0.25">
      <c r="A522"/>
      <c r="B522"/>
    </row>
    <row r="523" spans="1:2" x14ac:dyDescent="0.25">
      <c r="A523"/>
      <c r="B523"/>
    </row>
    <row r="524" spans="1:2" x14ac:dyDescent="0.25">
      <c r="A524"/>
      <c r="B524"/>
    </row>
    <row r="525" spans="1:2" x14ac:dyDescent="0.25">
      <c r="A525"/>
      <c r="B525"/>
    </row>
    <row r="526" spans="1:2" x14ac:dyDescent="0.25">
      <c r="A526"/>
      <c r="B526"/>
    </row>
    <row r="527" spans="1:2" x14ac:dyDescent="0.25">
      <c r="A527"/>
      <c r="B527"/>
    </row>
    <row r="528" spans="1:2" x14ac:dyDescent="0.25">
      <c r="A528"/>
      <c r="B528"/>
    </row>
    <row r="529" spans="1:2" x14ac:dyDescent="0.25">
      <c r="A529"/>
      <c r="B529"/>
    </row>
    <row r="530" spans="1:2" x14ac:dyDescent="0.25">
      <c r="A530"/>
      <c r="B530"/>
    </row>
    <row r="531" spans="1:2" x14ac:dyDescent="0.25">
      <c r="A531"/>
      <c r="B531"/>
    </row>
    <row r="532" spans="1:2" x14ac:dyDescent="0.25">
      <c r="A532"/>
      <c r="B532"/>
    </row>
    <row r="533" spans="1:2" x14ac:dyDescent="0.25">
      <c r="A533"/>
      <c r="B533"/>
    </row>
    <row r="534" spans="1:2" x14ac:dyDescent="0.25">
      <c r="A534"/>
      <c r="B534"/>
    </row>
    <row r="535" spans="1:2" x14ac:dyDescent="0.25">
      <c r="A535"/>
      <c r="B535"/>
    </row>
    <row r="536" spans="1:2" x14ac:dyDescent="0.25">
      <c r="A536"/>
      <c r="B536"/>
    </row>
    <row r="537" spans="1:2" x14ac:dyDescent="0.25">
      <c r="A537"/>
      <c r="B537"/>
    </row>
    <row r="538" spans="1:2" x14ac:dyDescent="0.25">
      <c r="A538"/>
      <c r="B538"/>
    </row>
    <row r="539" spans="1:2" x14ac:dyDescent="0.25">
      <c r="A539"/>
      <c r="B539"/>
    </row>
    <row r="540" spans="1:2" x14ac:dyDescent="0.25">
      <c r="A540"/>
      <c r="B540"/>
    </row>
    <row r="541" spans="1:2" x14ac:dyDescent="0.25">
      <c r="A541"/>
      <c r="B541"/>
    </row>
    <row r="542" spans="1:2" x14ac:dyDescent="0.25">
      <c r="A542"/>
      <c r="B542"/>
    </row>
    <row r="543" spans="1:2" x14ac:dyDescent="0.25">
      <c r="A543"/>
      <c r="B543"/>
    </row>
    <row r="544" spans="1:2" x14ac:dyDescent="0.25">
      <c r="A544"/>
      <c r="B544"/>
    </row>
    <row r="545" spans="1:2" x14ac:dyDescent="0.25">
      <c r="A545"/>
      <c r="B545"/>
    </row>
    <row r="546" spans="1:2" x14ac:dyDescent="0.25">
      <c r="A546"/>
      <c r="B546"/>
    </row>
    <row r="547" spans="1:2" x14ac:dyDescent="0.25">
      <c r="A547"/>
      <c r="B547"/>
    </row>
    <row r="548" spans="1:2" x14ac:dyDescent="0.25">
      <c r="A548"/>
      <c r="B548"/>
    </row>
    <row r="549" spans="1:2" x14ac:dyDescent="0.25">
      <c r="A549"/>
      <c r="B549"/>
    </row>
    <row r="550" spans="1:2" x14ac:dyDescent="0.25">
      <c r="A550"/>
      <c r="B550"/>
    </row>
    <row r="551" spans="1:2" x14ac:dyDescent="0.25">
      <c r="A551"/>
      <c r="B551"/>
    </row>
    <row r="552" spans="1:2" x14ac:dyDescent="0.25">
      <c r="A552"/>
      <c r="B552"/>
    </row>
    <row r="553" spans="1:2" x14ac:dyDescent="0.25">
      <c r="A553"/>
      <c r="B553"/>
    </row>
    <row r="554" spans="1:2" x14ac:dyDescent="0.25">
      <c r="A554"/>
      <c r="B554"/>
    </row>
    <row r="555" spans="1:2" x14ac:dyDescent="0.25">
      <c r="A555"/>
      <c r="B555"/>
    </row>
    <row r="556" spans="1:2" x14ac:dyDescent="0.25">
      <c r="A556"/>
      <c r="B556"/>
    </row>
    <row r="557" spans="1:2" x14ac:dyDescent="0.25">
      <c r="A557"/>
      <c r="B557"/>
    </row>
    <row r="558" spans="1:2" x14ac:dyDescent="0.25">
      <c r="A558"/>
      <c r="B558"/>
    </row>
    <row r="559" spans="1:2" x14ac:dyDescent="0.25">
      <c r="A559"/>
      <c r="B559"/>
    </row>
    <row r="560" spans="1:2" x14ac:dyDescent="0.25">
      <c r="A560"/>
      <c r="B560"/>
    </row>
    <row r="561" spans="1:2" x14ac:dyDescent="0.25">
      <c r="A561"/>
      <c r="B561"/>
    </row>
    <row r="562" spans="1:2" x14ac:dyDescent="0.25">
      <c r="A562"/>
      <c r="B562"/>
    </row>
    <row r="563" spans="1:2" x14ac:dyDescent="0.25">
      <c r="A563"/>
      <c r="B563"/>
    </row>
    <row r="564" spans="1:2" x14ac:dyDescent="0.25">
      <c r="A564"/>
      <c r="B564"/>
    </row>
    <row r="565" spans="1:2" x14ac:dyDescent="0.25">
      <c r="A565"/>
      <c r="B565"/>
    </row>
    <row r="566" spans="1:2" x14ac:dyDescent="0.25">
      <c r="A566"/>
      <c r="B566"/>
    </row>
    <row r="567" spans="1:2" x14ac:dyDescent="0.25">
      <c r="A567"/>
      <c r="B567"/>
    </row>
    <row r="568" spans="1:2" x14ac:dyDescent="0.25">
      <c r="A568"/>
      <c r="B568"/>
    </row>
    <row r="569" spans="1:2" x14ac:dyDescent="0.25">
      <c r="A569"/>
      <c r="B569"/>
    </row>
    <row r="570" spans="1:2" x14ac:dyDescent="0.25">
      <c r="A570"/>
      <c r="B570"/>
    </row>
    <row r="571" spans="1:2" x14ac:dyDescent="0.25">
      <c r="A571"/>
      <c r="B571"/>
    </row>
    <row r="572" spans="1:2" x14ac:dyDescent="0.25">
      <c r="A572"/>
      <c r="B572"/>
    </row>
    <row r="573" spans="1:2" x14ac:dyDescent="0.25">
      <c r="A573"/>
      <c r="B573"/>
    </row>
    <row r="574" spans="1:2" x14ac:dyDescent="0.25">
      <c r="A574"/>
      <c r="B574"/>
    </row>
    <row r="575" spans="1:2" x14ac:dyDescent="0.25">
      <c r="A575"/>
      <c r="B575"/>
    </row>
    <row r="576" spans="1:2" x14ac:dyDescent="0.25">
      <c r="A576"/>
      <c r="B576"/>
    </row>
    <row r="577" spans="1:2" x14ac:dyDescent="0.25">
      <c r="A577"/>
      <c r="B577"/>
    </row>
    <row r="578" spans="1:2" x14ac:dyDescent="0.25">
      <c r="A578"/>
      <c r="B578"/>
    </row>
    <row r="579" spans="1:2" x14ac:dyDescent="0.25">
      <c r="A579"/>
      <c r="B579"/>
    </row>
    <row r="580" spans="1:2" x14ac:dyDescent="0.25">
      <c r="A580"/>
      <c r="B580"/>
    </row>
    <row r="581" spans="1:2" x14ac:dyDescent="0.25">
      <c r="A581"/>
      <c r="B581"/>
    </row>
    <row r="582" spans="1:2" x14ac:dyDescent="0.25">
      <c r="A582"/>
      <c r="B582"/>
    </row>
    <row r="583" spans="1:2" x14ac:dyDescent="0.25">
      <c r="A583"/>
      <c r="B583"/>
    </row>
    <row r="584" spans="1:2" x14ac:dyDescent="0.25">
      <c r="A584"/>
      <c r="B584"/>
    </row>
    <row r="585" spans="1:2" x14ac:dyDescent="0.25">
      <c r="A585"/>
      <c r="B585"/>
    </row>
    <row r="586" spans="1:2" x14ac:dyDescent="0.25">
      <c r="A586"/>
      <c r="B586"/>
    </row>
    <row r="587" spans="1:2" x14ac:dyDescent="0.25">
      <c r="A587"/>
      <c r="B587"/>
    </row>
    <row r="588" spans="1:2" x14ac:dyDescent="0.25">
      <c r="A588"/>
      <c r="B588"/>
    </row>
    <row r="589" spans="1:2" x14ac:dyDescent="0.25">
      <c r="A589"/>
      <c r="B589"/>
    </row>
    <row r="590" spans="1:2" x14ac:dyDescent="0.25">
      <c r="A590"/>
      <c r="B590"/>
    </row>
    <row r="591" spans="1:2" x14ac:dyDescent="0.25">
      <c r="A591"/>
      <c r="B591"/>
    </row>
    <row r="592" spans="1:2" x14ac:dyDescent="0.25">
      <c r="A592"/>
      <c r="B592"/>
    </row>
    <row r="593" spans="1:2" x14ac:dyDescent="0.25">
      <c r="A593"/>
      <c r="B593"/>
    </row>
    <row r="594" spans="1:2" x14ac:dyDescent="0.25">
      <c r="A594"/>
      <c r="B594"/>
    </row>
    <row r="595" spans="1:2" x14ac:dyDescent="0.25">
      <c r="A595"/>
      <c r="B595"/>
    </row>
    <row r="596" spans="1:2" x14ac:dyDescent="0.25">
      <c r="A596"/>
      <c r="B596"/>
    </row>
    <row r="597" spans="1:2" x14ac:dyDescent="0.25">
      <c r="A597"/>
      <c r="B597"/>
    </row>
    <row r="598" spans="1:2" x14ac:dyDescent="0.25">
      <c r="A598"/>
      <c r="B598"/>
    </row>
    <row r="599" spans="1:2" x14ac:dyDescent="0.25">
      <c r="A599"/>
      <c r="B599"/>
    </row>
    <row r="600" spans="1:2" x14ac:dyDescent="0.25">
      <c r="A600"/>
      <c r="B600"/>
    </row>
    <row r="601" spans="1:2" x14ac:dyDescent="0.25">
      <c r="A601"/>
      <c r="B601"/>
    </row>
    <row r="602" spans="1:2" x14ac:dyDescent="0.25">
      <c r="A602"/>
      <c r="B602"/>
    </row>
    <row r="603" spans="1:2" x14ac:dyDescent="0.25">
      <c r="A603"/>
      <c r="B603"/>
    </row>
    <row r="604" spans="1:2" x14ac:dyDescent="0.25">
      <c r="A604"/>
      <c r="B604"/>
    </row>
    <row r="605" spans="1:2" x14ac:dyDescent="0.25">
      <c r="A605"/>
      <c r="B605"/>
    </row>
    <row r="606" spans="1:2" x14ac:dyDescent="0.25">
      <c r="A606"/>
      <c r="B606"/>
    </row>
    <row r="607" spans="1:2" x14ac:dyDescent="0.25">
      <c r="A607"/>
      <c r="B607"/>
    </row>
    <row r="608" spans="1:2" x14ac:dyDescent="0.25">
      <c r="A608"/>
      <c r="B608"/>
    </row>
    <row r="609" spans="1:2" x14ac:dyDescent="0.25">
      <c r="A609"/>
      <c r="B609"/>
    </row>
    <row r="610" spans="1:2" x14ac:dyDescent="0.25">
      <c r="A610"/>
      <c r="B610"/>
    </row>
    <row r="611" spans="1:2" x14ac:dyDescent="0.25">
      <c r="A611"/>
      <c r="B611"/>
    </row>
    <row r="612" spans="1:2" x14ac:dyDescent="0.25">
      <c r="A612"/>
      <c r="B612"/>
    </row>
    <row r="613" spans="1:2" x14ac:dyDescent="0.25">
      <c r="A613"/>
      <c r="B613"/>
    </row>
    <row r="614" spans="1:2" x14ac:dyDescent="0.25">
      <c r="A614"/>
      <c r="B614"/>
    </row>
    <row r="615" spans="1:2" x14ac:dyDescent="0.25">
      <c r="A615"/>
      <c r="B615"/>
    </row>
    <row r="616" spans="1:2" x14ac:dyDescent="0.25">
      <c r="A616"/>
      <c r="B616"/>
    </row>
    <row r="617" spans="1:2" x14ac:dyDescent="0.25">
      <c r="A617"/>
      <c r="B617"/>
    </row>
    <row r="618" spans="1:2" x14ac:dyDescent="0.25">
      <c r="A618"/>
      <c r="B618"/>
    </row>
    <row r="619" spans="1:2" x14ac:dyDescent="0.25">
      <c r="A619"/>
      <c r="B619"/>
    </row>
    <row r="620" spans="1:2" x14ac:dyDescent="0.25">
      <c r="A620"/>
      <c r="B620"/>
    </row>
    <row r="621" spans="1:2" x14ac:dyDescent="0.25">
      <c r="A621"/>
      <c r="B621"/>
    </row>
    <row r="622" spans="1:2" x14ac:dyDescent="0.25">
      <c r="A622"/>
      <c r="B622"/>
    </row>
    <row r="623" spans="1:2" x14ac:dyDescent="0.25">
      <c r="A623"/>
      <c r="B623"/>
    </row>
    <row r="624" spans="1:2" x14ac:dyDescent="0.25">
      <c r="A624"/>
      <c r="B624"/>
    </row>
    <row r="625" spans="1:2" x14ac:dyDescent="0.25">
      <c r="A625"/>
      <c r="B625"/>
    </row>
    <row r="626" spans="1:2" x14ac:dyDescent="0.25">
      <c r="A626"/>
      <c r="B626"/>
    </row>
    <row r="627" spans="1:2" x14ac:dyDescent="0.25">
      <c r="A627"/>
      <c r="B627"/>
    </row>
    <row r="628" spans="1:2" x14ac:dyDescent="0.25">
      <c r="A628"/>
      <c r="B628"/>
    </row>
    <row r="629" spans="1:2" x14ac:dyDescent="0.25">
      <c r="A629"/>
      <c r="B629"/>
    </row>
    <row r="630" spans="1:2" x14ac:dyDescent="0.25">
      <c r="A630"/>
      <c r="B630"/>
    </row>
    <row r="631" spans="1:2" x14ac:dyDescent="0.25">
      <c r="A631"/>
      <c r="B631"/>
    </row>
    <row r="632" spans="1:2" x14ac:dyDescent="0.25">
      <c r="A632"/>
      <c r="B632"/>
    </row>
    <row r="633" spans="1:2" x14ac:dyDescent="0.25">
      <c r="A633"/>
      <c r="B633"/>
    </row>
    <row r="634" spans="1:2" x14ac:dyDescent="0.25">
      <c r="A634"/>
      <c r="B634"/>
    </row>
    <row r="635" spans="1:2" x14ac:dyDescent="0.25">
      <c r="A635"/>
      <c r="B635"/>
    </row>
    <row r="636" spans="1:2" x14ac:dyDescent="0.25">
      <c r="A636"/>
      <c r="B636"/>
    </row>
    <row r="637" spans="1:2" x14ac:dyDescent="0.25">
      <c r="A637"/>
      <c r="B637"/>
    </row>
    <row r="638" spans="1:2" x14ac:dyDescent="0.25">
      <c r="A638"/>
      <c r="B638"/>
    </row>
    <row r="639" spans="1:2" x14ac:dyDescent="0.25">
      <c r="A639"/>
      <c r="B639"/>
    </row>
    <row r="640" spans="1:2" x14ac:dyDescent="0.25">
      <c r="A640"/>
      <c r="B640"/>
    </row>
    <row r="641" spans="1:2" x14ac:dyDescent="0.25">
      <c r="A641"/>
      <c r="B641"/>
    </row>
    <row r="642" spans="1:2" x14ac:dyDescent="0.25">
      <c r="A642"/>
      <c r="B642"/>
    </row>
    <row r="643" spans="1:2" x14ac:dyDescent="0.25">
      <c r="A643"/>
      <c r="B643"/>
    </row>
    <row r="644" spans="1:2" x14ac:dyDescent="0.25">
      <c r="A644"/>
      <c r="B644"/>
    </row>
    <row r="645" spans="1:2" x14ac:dyDescent="0.25">
      <c r="A645"/>
      <c r="B645"/>
    </row>
    <row r="646" spans="1:2" x14ac:dyDescent="0.25">
      <c r="A646"/>
      <c r="B646"/>
    </row>
    <row r="647" spans="1:2" x14ac:dyDescent="0.25">
      <c r="A647"/>
      <c r="B647"/>
    </row>
    <row r="648" spans="1:2" x14ac:dyDescent="0.25">
      <c r="A648"/>
      <c r="B648"/>
    </row>
    <row r="649" spans="1:2" x14ac:dyDescent="0.25">
      <c r="A649"/>
      <c r="B649"/>
    </row>
    <row r="650" spans="1:2" x14ac:dyDescent="0.25">
      <c r="A650"/>
      <c r="B650"/>
    </row>
    <row r="651" spans="1:2" x14ac:dyDescent="0.25">
      <c r="A651"/>
      <c r="B651"/>
    </row>
    <row r="652" spans="1:2" x14ac:dyDescent="0.25">
      <c r="A652"/>
      <c r="B652"/>
    </row>
    <row r="653" spans="1:2" x14ac:dyDescent="0.25">
      <c r="A653"/>
      <c r="B653"/>
    </row>
    <row r="654" spans="1:2" x14ac:dyDescent="0.25">
      <c r="A654"/>
      <c r="B654"/>
    </row>
    <row r="655" spans="1:2" x14ac:dyDescent="0.25">
      <c r="A655"/>
      <c r="B655"/>
    </row>
    <row r="656" spans="1:2" x14ac:dyDescent="0.25">
      <c r="A656"/>
      <c r="B656"/>
    </row>
    <row r="657" spans="1:2" x14ac:dyDescent="0.25">
      <c r="A657"/>
      <c r="B657"/>
    </row>
    <row r="658" spans="1:2" x14ac:dyDescent="0.25">
      <c r="A658"/>
      <c r="B658"/>
    </row>
    <row r="659" spans="1:2" x14ac:dyDescent="0.25">
      <c r="A659"/>
      <c r="B659"/>
    </row>
    <row r="660" spans="1:2" x14ac:dyDescent="0.25">
      <c r="A660"/>
      <c r="B660"/>
    </row>
    <row r="661" spans="1:2" x14ac:dyDescent="0.25">
      <c r="A661"/>
      <c r="B661"/>
    </row>
    <row r="662" spans="1:2" x14ac:dyDescent="0.25">
      <c r="A662"/>
      <c r="B662"/>
    </row>
    <row r="663" spans="1:2" x14ac:dyDescent="0.25">
      <c r="A663"/>
      <c r="B663"/>
    </row>
    <row r="664" spans="1:2" x14ac:dyDescent="0.25">
      <c r="A664"/>
      <c r="B664"/>
    </row>
    <row r="665" spans="1:2" x14ac:dyDescent="0.25">
      <c r="A665"/>
      <c r="B665"/>
    </row>
    <row r="666" spans="1:2" x14ac:dyDescent="0.25">
      <c r="A666"/>
      <c r="B666"/>
    </row>
    <row r="667" spans="1:2" x14ac:dyDescent="0.25">
      <c r="A667"/>
      <c r="B667"/>
    </row>
    <row r="668" spans="1:2" x14ac:dyDescent="0.25">
      <c r="A668"/>
      <c r="B668"/>
    </row>
    <row r="669" spans="1:2" x14ac:dyDescent="0.25">
      <c r="A669"/>
      <c r="B669"/>
    </row>
    <row r="670" spans="1:2" x14ac:dyDescent="0.25">
      <c r="A670"/>
      <c r="B670"/>
    </row>
    <row r="671" spans="1:2" x14ac:dyDescent="0.25">
      <c r="A671"/>
      <c r="B671"/>
    </row>
    <row r="672" spans="1:2" x14ac:dyDescent="0.25">
      <c r="A672"/>
      <c r="B672"/>
    </row>
    <row r="673" spans="1:2" x14ac:dyDescent="0.25">
      <c r="A673"/>
      <c r="B673"/>
    </row>
    <row r="674" spans="1:2" x14ac:dyDescent="0.25">
      <c r="A674"/>
      <c r="B674"/>
    </row>
    <row r="675" spans="1:2" x14ac:dyDescent="0.25">
      <c r="A675"/>
      <c r="B675"/>
    </row>
    <row r="676" spans="1:2" x14ac:dyDescent="0.25">
      <c r="A676"/>
      <c r="B676"/>
    </row>
    <row r="677" spans="1:2" x14ac:dyDescent="0.25">
      <c r="A677"/>
      <c r="B677"/>
    </row>
    <row r="678" spans="1:2" x14ac:dyDescent="0.25">
      <c r="A678"/>
      <c r="B678"/>
    </row>
    <row r="679" spans="1:2" x14ac:dyDescent="0.25">
      <c r="A679"/>
      <c r="B679"/>
    </row>
    <row r="680" spans="1:2" x14ac:dyDescent="0.25">
      <c r="A680"/>
      <c r="B680"/>
    </row>
    <row r="681" spans="1:2" x14ac:dyDescent="0.25">
      <c r="A681"/>
      <c r="B681"/>
    </row>
    <row r="682" spans="1:2" x14ac:dyDescent="0.25">
      <c r="A682"/>
      <c r="B682"/>
    </row>
    <row r="683" spans="1:2" x14ac:dyDescent="0.25">
      <c r="A683"/>
      <c r="B683"/>
    </row>
    <row r="684" spans="1:2" x14ac:dyDescent="0.25">
      <c r="A684"/>
      <c r="B684"/>
    </row>
    <row r="685" spans="1:2" x14ac:dyDescent="0.25">
      <c r="A685"/>
      <c r="B685"/>
    </row>
    <row r="686" spans="1:2" x14ac:dyDescent="0.25">
      <c r="A686"/>
      <c r="B686"/>
    </row>
    <row r="687" spans="1:2" x14ac:dyDescent="0.25">
      <c r="A687"/>
      <c r="B687"/>
    </row>
    <row r="688" spans="1:2" x14ac:dyDescent="0.25">
      <c r="A688"/>
      <c r="B688"/>
    </row>
    <row r="689" spans="1:2" x14ac:dyDescent="0.25">
      <c r="A689"/>
      <c r="B689"/>
    </row>
    <row r="690" spans="1:2" x14ac:dyDescent="0.25">
      <c r="A690"/>
      <c r="B690"/>
    </row>
    <row r="691" spans="1:2" x14ac:dyDescent="0.25">
      <c r="A691"/>
      <c r="B691"/>
    </row>
    <row r="692" spans="1:2" x14ac:dyDescent="0.25">
      <c r="A692"/>
      <c r="B692"/>
    </row>
    <row r="693" spans="1:2" x14ac:dyDescent="0.25">
      <c r="A693"/>
      <c r="B693"/>
    </row>
    <row r="694" spans="1:2" x14ac:dyDescent="0.25">
      <c r="A694"/>
      <c r="B694"/>
    </row>
    <row r="695" spans="1:2" x14ac:dyDescent="0.25">
      <c r="A695"/>
      <c r="B695"/>
    </row>
    <row r="696" spans="1:2" x14ac:dyDescent="0.25">
      <c r="A696"/>
      <c r="B696"/>
    </row>
    <row r="697" spans="1:2" x14ac:dyDescent="0.25">
      <c r="A697"/>
      <c r="B697"/>
    </row>
    <row r="698" spans="1:2" x14ac:dyDescent="0.25">
      <c r="A698"/>
      <c r="B698"/>
    </row>
    <row r="699" spans="1:2" x14ac:dyDescent="0.25">
      <c r="A699"/>
      <c r="B699"/>
    </row>
    <row r="700" spans="1:2" x14ac:dyDescent="0.25">
      <c r="A700"/>
      <c r="B700"/>
    </row>
    <row r="701" spans="1:2" x14ac:dyDescent="0.25">
      <c r="A701"/>
      <c r="B701"/>
    </row>
    <row r="702" spans="1:2" x14ac:dyDescent="0.25">
      <c r="A702"/>
      <c r="B702"/>
    </row>
    <row r="703" spans="1:2" x14ac:dyDescent="0.25">
      <c r="A703"/>
      <c r="B703"/>
    </row>
    <row r="704" spans="1:2" x14ac:dyDescent="0.25">
      <c r="A704"/>
      <c r="B704"/>
    </row>
    <row r="705" spans="1:2" x14ac:dyDescent="0.25">
      <c r="A705"/>
      <c r="B705"/>
    </row>
    <row r="706" spans="1:2" x14ac:dyDescent="0.25">
      <c r="A706"/>
      <c r="B706"/>
    </row>
    <row r="707" spans="1:2" x14ac:dyDescent="0.25">
      <c r="A707"/>
      <c r="B707"/>
    </row>
    <row r="708" spans="1:2" x14ac:dyDescent="0.25">
      <c r="A708"/>
      <c r="B708"/>
    </row>
    <row r="709" spans="1:2" x14ac:dyDescent="0.25">
      <c r="A709"/>
      <c r="B709"/>
    </row>
    <row r="710" spans="1:2" x14ac:dyDescent="0.25">
      <c r="A710"/>
      <c r="B710"/>
    </row>
    <row r="711" spans="1:2" x14ac:dyDescent="0.25">
      <c r="A711"/>
      <c r="B711"/>
    </row>
    <row r="712" spans="1:2" x14ac:dyDescent="0.25">
      <c r="A712"/>
      <c r="B712"/>
    </row>
    <row r="713" spans="1:2" x14ac:dyDescent="0.25">
      <c r="A713"/>
      <c r="B713"/>
    </row>
    <row r="714" spans="1:2" x14ac:dyDescent="0.25">
      <c r="A714"/>
      <c r="B714"/>
    </row>
    <row r="715" spans="1:2" x14ac:dyDescent="0.25">
      <c r="A715"/>
      <c r="B715"/>
    </row>
    <row r="716" spans="1:2" x14ac:dyDescent="0.25">
      <c r="A716"/>
      <c r="B716"/>
    </row>
    <row r="717" spans="1:2" x14ac:dyDescent="0.25">
      <c r="A717"/>
      <c r="B717"/>
    </row>
    <row r="718" spans="1:2" x14ac:dyDescent="0.25">
      <c r="A718"/>
      <c r="B718"/>
    </row>
    <row r="719" spans="1:2" x14ac:dyDescent="0.25">
      <c r="A719"/>
      <c r="B719"/>
    </row>
    <row r="720" spans="1:2" x14ac:dyDescent="0.25">
      <c r="A720"/>
      <c r="B720"/>
    </row>
    <row r="721" spans="1:2" x14ac:dyDescent="0.25">
      <c r="A721"/>
      <c r="B721"/>
    </row>
    <row r="722" spans="1:2" x14ac:dyDescent="0.25">
      <c r="A722"/>
      <c r="B722"/>
    </row>
    <row r="723" spans="1:2" x14ac:dyDescent="0.25">
      <c r="A723"/>
      <c r="B723"/>
    </row>
    <row r="724" spans="1:2" x14ac:dyDescent="0.25">
      <c r="A724"/>
      <c r="B724"/>
    </row>
    <row r="725" spans="1:2" x14ac:dyDescent="0.25">
      <c r="A725"/>
      <c r="B725"/>
    </row>
    <row r="726" spans="1:2" x14ac:dyDescent="0.25">
      <c r="A726"/>
      <c r="B726"/>
    </row>
    <row r="727" spans="1:2" x14ac:dyDescent="0.25">
      <c r="A727"/>
      <c r="B727"/>
    </row>
    <row r="728" spans="1:2" x14ac:dyDescent="0.25">
      <c r="A728"/>
      <c r="B728"/>
    </row>
    <row r="729" spans="1:2" x14ac:dyDescent="0.25">
      <c r="A729"/>
      <c r="B729"/>
    </row>
    <row r="730" spans="1:2" x14ac:dyDescent="0.25">
      <c r="A730"/>
      <c r="B730"/>
    </row>
    <row r="731" spans="1:2" x14ac:dyDescent="0.25">
      <c r="A731"/>
      <c r="B731"/>
    </row>
    <row r="732" spans="1:2" x14ac:dyDescent="0.25">
      <c r="A732"/>
      <c r="B732"/>
    </row>
    <row r="733" spans="1:2" x14ac:dyDescent="0.25">
      <c r="A733"/>
      <c r="B733"/>
    </row>
    <row r="734" spans="1:2" x14ac:dyDescent="0.25">
      <c r="A734"/>
      <c r="B734"/>
    </row>
    <row r="735" spans="1:2" x14ac:dyDescent="0.25">
      <c r="A735"/>
      <c r="B735"/>
    </row>
    <row r="736" spans="1:2" x14ac:dyDescent="0.25">
      <c r="A736"/>
      <c r="B736"/>
    </row>
    <row r="737" spans="1:2" x14ac:dyDescent="0.25">
      <c r="A737"/>
      <c r="B737"/>
    </row>
    <row r="738" spans="1:2" x14ac:dyDescent="0.25">
      <c r="A738"/>
      <c r="B738"/>
    </row>
    <row r="739" spans="1:2" x14ac:dyDescent="0.25">
      <c r="A739"/>
      <c r="B739"/>
    </row>
    <row r="740" spans="1:2" x14ac:dyDescent="0.25">
      <c r="A740"/>
      <c r="B740"/>
    </row>
    <row r="741" spans="1:2" x14ac:dyDescent="0.25">
      <c r="A741"/>
      <c r="B741"/>
    </row>
    <row r="742" spans="1:2" x14ac:dyDescent="0.25">
      <c r="A742"/>
      <c r="B742"/>
    </row>
    <row r="743" spans="1:2" x14ac:dyDescent="0.25">
      <c r="A743"/>
      <c r="B743"/>
    </row>
    <row r="744" spans="1:2" x14ac:dyDescent="0.25">
      <c r="A744"/>
      <c r="B744"/>
    </row>
    <row r="745" spans="1:2" x14ac:dyDescent="0.25">
      <c r="A745"/>
      <c r="B745"/>
    </row>
    <row r="746" spans="1:2" x14ac:dyDescent="0.25">
      <c r="A746"/>
      <c r="B746"/>
    </row>
    <row r="747" spans="1:2" x14ac:dyDescent="0.25">
      <c r="A747"/>
      <c r="B747"/>
    </row>
    <row r="748" spans="1:2" x14ac:dyDescent="0.25">
      <c r="A748"/>
      <c r="B748"/>
    </row>
    <row r="749" spans="1:2" x14ac:dyDescent="0.25">
      <c r="A749"/>
      <c r="B749"/>
    </row>
    <row r="750" spans="1:2" x14ac:dyDescent="0.25">
      <c r="A750"/>
      <c r="B750"/>
    </row>
    <row r="751" spans="1:2" x14ac:dyDescent="0.25">
      <c r="A751"/>
      <c r="B751"/>
    </row>
    <row r="752" spans="1:2" x14ac:dyDescent="0.25">
      <c r="A752"/>
      <c r="B752"/>
    </row>
    <row r="753" spans="1:2" x14ac:dyDescent="0.25">
      <c r="A753"/>
      <c r="B753"/>
    </row>
    <row r="754" spans="1:2" x14ac:dyDescent="0.25">
      <c r="A754"/>
      <c r="B754"/>
    </row>
    <row r="755" spans="1:2" x14ac:dyDescent="0.25">
      <c r="A755"/>
      <c r="B755"/>
    </row>
    <row r="756" spans="1:2" x14ac:dyDescent="0.25">
      <c r="A756"/>
      <c r="B756"/>
    </row>
    <row r="757" spans="1:2" x14ac:dyDescent="0.25">
      <c r="A757"/>
      <c r="B757"/>
    </row>
    <row r="758" spans="1:2" x14ac:dyDescent="0.25">
      <c r="A758"/>
      <c r="B758"/>
    </row>
    <row r="759" spans="1:2" x14ac:dyDescent="0.25">
      <c r="A759"/>
      <c r="B759"/>
    </row>
    <row r="760" spans="1:2" x14ac:dyDescent="0.25">
      <c r="A760"/>
      <c r="B760"/>
    </row>
    <row r="761" spans="1:2" x14ac:dyDescent="0.25">
      <c r="A761"/>
      <c r="B761"/>
    </row>
    <row r="762" spans="1:2" x14ac:dyDescent="0.25">
      <c r="A762"/>
      <c r="B762"/>
    </row>
    <row r="763" spans="1:2" x14ac:dyDescent="0.25">
      <c r="A763"/>
      <c r="B763"/>
    </row>
    <row r="764" spans="1:2" x14ac:dyDescent="0.25">
      <c r="A764"/>
      <c r="B764"/>
    </row>
    <row r="765" spans="1:2" x14ac:dyDescent="0.25">
      <c r="A765"/>
      <c r="B765"/>
    </row>
    <row r="766" spans="1:2" x14ac:dyDescent="0.25">
      <c r="A766"/>
      <c r="B766"/>
    </row>
    <row r="767" spans="1:2" x14ac:dyDescent="0.25">
      <c r="A767"/>
      <c r="B767"/>
    </row>
    <row r="768" spans="1:2" x14ac:dyDescent="0.25">
      <c r="A768"/>
      <c r="B768"/>
    </row>
    <row r="769" spans="1:2" x14ac:dyDescent="0.25">
      <c r="A769"/>
      <c r="B769"/>
    </row>
    <row r="770" spans="1:2" x14ac:dyDescent="0.25">
      <c r="A770"/>
      <c r="B770"/>
    </row>
    <row r="771" spans="1:2" x14ac:dyDescent="0.25">
      <c r="A771"/>
      <c r="B771"/>
    </row>
    <row r="772" spans="1:2" x14ac:dyDescent="0.25">
      <c r="A772"/>
      <c r="B772"/>
    </row>
    <row r="773" spans="1:2" x14ac:dyDescent="0.25">
      <c r="A773"/>
      <c r="B773"/>
    </row>
    <row r="774" spans="1:2" x14ac:dyDescent="0.25">
      <c r="A774"/>
      <c r="B774"/>
    </row>
    <row r="775" spans="1:2" x14ac:dyDescent="0.25">
      <c r="A775"/>
      <c r="B775"/>
    </row>
    <row r="776" spans="1:2" x14ac:dyDescent="0.25">
      <c r="A776"/>
      <c r="B776"/>
    </row>
    <row r="777" spans="1:2" x14ac:dyDescent="0.25">
      <c r="A777"/>
      <c r="B777"/>
    </row>
    <row r="778" spans="1:2" x14ac:dyDescent="0.25">
      <c r="A778"/>
      <c r="B778"/>
    </row>
    <row r="779" spans="1:2" x14ac:dyDescent="0.25">
      <c r="A779"/>
      <c r="B779"/>
    </row>
    <row r="780" spans="1:2" x14ac:dyDescent="0.25">
      <c r="A780"/>
      <c r="B780"/>
    </row>
    <row r="781" spans="1:2" x14ac:dyDescent="0.25">
      <c r="A781"/>
      <c r="B781"/>
    </row>
    <row r="782" spans="1:2" x14ac:dyDescent="0.25">
      <c r="A782"/>
      <c r="B782"/>
    </row>
    <row r="783" spans="1:2" x14ac:dyDescent="0.25">
      <c r="A783"/>
      <c r="B783"/>
    </row>
    <row r="784" spans="1:2" x14ac:dyDescent="0.25">
      <c r="A784"/>
      <c r="B784"/>
    </row>
    <row r="785" spans="1:2" x14ac:dyDescent="0.25">
      <c r="A785"/>
      <c r="B785"/>
    </row>
    <row r="786" spans="1:2" x14ac:dyDescent="0.25">
      <c r="A786"/>
      <c r="B786"/>
    </row>
    <row r="787" spans="1:2" x14ac:dyDescent="0.25">
      <c r="A787"/>
      <c r="B787"/>
    </row>
    <row r="788" spans="1:2" x14ac:dyDescent="0.25">
      <c r="A788"/>
      <c r="B788"/>
    </row>
    <row r="789" spans="1:2" x14ac:dyDescent="0.25">
      <c r="A789"/>
      <c r="B789"/>
    </row>
    <row r="790" spans="1:2" x14ac:dyDescent="0.25">
      <c r="A790"/>
      <c r="B790"/>
    </row>
    <row r="791" spans="1:2" x14ac:dyDescent="0.25">
      <c r="A791"/>
      <c r="B791"/>
    </row>
    <row r="792" spans="1:2" x14ac:dyDescent="0.25">
      <c r="A792"/>
      <c r="B792"/>
    </row>
    <row r="793" spans="1:2" x14ac:dyDescent="0.25">
      <c r="A793"/>
      <c r="B793"/>
    </row>
    <row r="794" spans="1:2" x14ac:dyDescent="0.25">
      <c r="A794"/>
      <c r="B794"/>
    </row>
    <row r="795" spans="1:2" x14ac:dyDescent="0.25">
      <c r="A795"/>
      <c r="B795"/>
    </row>
    <row r="796" spans="1:2" x14ac:dyDescent="0.25">
      <c r="A796"/>
      <c r="B796"/>
    </row>
    <row r="797" spans="1:2" x14ac:dyDescent="0.25">
      <c r="A797"/>
      <c r="B797"/>
    </row>
    <row r="798" spans="1:2" x14ac:dyDescent="0.25">
      <c r="A798"/>
      <c r="B798"/>
    </row>
    <row r="799" spans="1:2" x14ac:dyDescent="0.25">
      <c r="A799"/>
      <c r="B799"/>
    </row>
    <row r="800" spans="1:2" x14ac:dyDescent="0.25">
      <c r="A800"/>
      <c r="B800"/>
    </row>
    <row r="801" spans="1:2" x14ac:dyDescent="0.25">
      <c r="A801"/>
      <c r="B801"/>
    </row>
    <row r="802" spans="1:2" x14ac:dyDescent="0.25">
      <c r="A802"/>
      <c r="B802"/>
    </row>
    <row r="803" spans="1:2" x14ac:dyDescent="0.25">
      <c r="A803"/>
      <c r="B803"/>
    </row>
    <row r="804" spans="1:2" x14ac:dyDescent="0.25">
      <c r="A804"/>
      <c r="B804"/>
    </row>
    <row r="805" spans="1:2" x14ac:dyDescent="0.25">
      <c r="A805"/>
      <c r="B805"/>
    </row>
    <row r="806" spans="1:2" x14ac:dyDescent="0.25">
      <c r="A806"/>
      <c r="B806"/>
    </row>
    <row r="807" spans="1:2" x14ac:dyDescent="0.25">
      <c r="A807"/>
      <c r="B807"/>
    </row>
    <row r="808" spans="1:2" x14ac:dyDescent="0.25">
      <c r="A808"/>
      <c r="B808"/>
    </row>
    <row r="809" spans="1:2" x14ac:dyDescent="0.25">
      <c r="A809"/>
      <c r="B809"/>
    </row>
    <row r="810" spans="1:2" x14ac:dyDescent="0.25">
      <c r="A810"/>
      <c r="B810"/>
    </row>
    <row r="811" spans="1:2" x14ac:dyDescent="0.25">
      <c r="A811"/>
      <c r="B811"/>
    </row>
    <row r="812" spans="1:2" x14ac:dyDescent="0.25">
      <c r="A812"/>
      <c r="B812"/>
    </row>
    <row r="813" spans="1:2" x14ac:dyDescent="0.25">
      <c r="A813"/>
      <c r="B813"/>
    </row>
    <row r="814" spans="1:2" x14ac:dyDescent="0.25">
      <c r="A814"/>
      <c r="B814"/>
    </row>
    <row r="815" spans="1:2" x14ac:dyDescent="0.25">
      <c r="A815"/>
      <c r="B815"/>
    </row>
    <row r="816" spans="1:2" x14ac:dyDescent="0.25">
      <c r="A816"/>
      <c r="B816"/>
    </row>
    <row r="817" spans="1:2" x14ac:dyDescent="0.25">
      <c r="A817"/>
      <c r="B817"/>
    </row>
    <row r="818" spans="1:2" x14ac:dyDescent="0.25">
      <c r="A818"/>
      <c r="B818"/>
    </row>
    <row r="819" spans="1:2" x14ac:dyDescent="0.25">
      <c r="A819"/>
      <c r="B819"/>
    </row>
    <row r="820" spans="1:2" x14ac:dyDescent="0.25">
      <c r="A820"/>
      <c r="B820"/>
    </row>
    <row r="821" spans="1:2" x14ac:dyDescent="0.25">
      <c r="A821"/>
      <c r="B821"/>
    </row>
    <row r="822" spans="1:2" x14ac:dyDescent="0.25">
      <c r="A822"/>
      <c r="B822"/>
    </row>
    <row r="823" spans="1:2" x14ac:dyDescent="0.25">
      <c r="A823"/>
      <c r="B823"/>
    </row>
    <row r="824" spans="1:2" x14ac:dyDescent="0.25">
      <c r="A824"/>
      <c r="B824"/>
    </row>
    <row r="825" spans="1:2" x14ac:dyDescent="0.25">
      <c r="A825"/>
      <c r="B825"/>
    </row>
    <row r="826" spans="1:2" x14ac:dyDescent="0.25">
      <c r="A826"/>
      <c r="B826"/>
    </row>
    <row r="827" spans="1:2" x14ac:dyDescent="0.25">
      <c r="A827"/>
      <c r="B827"/>
    </row>
    <row r="828" spans="1:2" x14ac:dyDescent="0.25">
      <c r="A828"/>
      <c r="B828"/>
    </row>
    <row r="829" spans="1:2" x14ac:dyDescent="0.25">
      <c r="A829"/>
      <c r="B829"/>
    </row>
    <row r="830" spans="1:2" x14ac:dyDescent="0.25">
      <c r="A830"/>
      <c r="B830"/>
    </row>
    <row r="831" spans="1:2" x14ac:dyDescent="0.25">
      <c r="A831"/>
      <c r="B831"/>
    </row>
    <row r="832" spans="1:2" x14ac:dyDescent="0.25">
      <c r="A832"/>
      <c r="B832"/>
    </row>
    <row r="833" spans="1:2" x14ac:dyDescent="0.25">
      <c r="A833"/>
      <c r="B833"/>
    </row>
    <row r="834" spans="1:2" x14ac:dyDescent="0.25">
      <c r="A834"/>
      <c r="B834"/>
    </row>
    <row r="835" spans="1:2" x14ac:dyDescent="0.25">
      <c r="A835"/>
      <c r="B835"/>
    </row>
    <row r="836" spans="1:2" x14ac:dyDescent="0.25">
      <c r="A836"/>
      <c r="B836"/>
    </row>
    <row r="837" spans="1:2" x14ac:dyDescent="0.25">
      <c r="A837"/>
      <c r="B837"/>
    </row>
    <row r="838" spans="1:2" x14ac:dyDescent="0.25">
      <c r="A838"/>
      <c r="B838"/>
    </row>
    <row r="839" spans="1:2" x14ac:dyDescent="0.25">
      <c r="A839"/>
      <c r="B839"/>
    </row>
    <row r="840" spans="1:2" x14ac:dyDescent="0.25">
      <c r="A840"/>
      <c r="B840"/>
    </row>
    <row r="841" spans="1:2" x14ac:dyDescent="0.25">
      <c r="A841"/>
      <c r="B841"/>
    </row>
    <row r="842" spans="1:2" x14ac:dyDescent="0.25">
      <c r="A842"/>
      <c r="B842"/>
    </row>
    <row r="843" spans="1:2" x14ac:dyDescent="0.25">
      <c r="A843"/>
      <c r="B843"/>
    </row>
    <row r="844" spans="1:2" x14ac:dyDescent="0.25">
      <c r="A844"/>
      <c r="B844"/>
    </row>
    <row r="845" spans="1:2" x14ac:dyDescent="0.25">
      <c r="A845"/>
      <c r="B845"/>
    </row>
    <row r="846" spans="1:2" x14ac:dyDescent="0.25">
      <c r="A846"/>
      <c r="B846"/>
    </row>
    <row r="847" spans="1:2" x14ac:dyDescent="0.25">
      <c r="A847"/>
      <c r="B847"/>
    </row>
    <row r="848" spans="1:2" x14ac:dyDescent="0.25">
      <c r="A848"/>
      <c r="B848"/>
    </row>
    <row r="849" spans="1:2" x14ac:dyDescent="0.25">
      <c r="A849"/>
      <c r="B849"/>
    </row>
    <row r="850" spans="1:2" x14ac:dyDescent="0.25">
      <c r="A850"/>
      <c r="B850"/>
    </row>
    <row r="851" spans="1:2" x14ac:dyDescent="0.25">
      <c r="A851"/>
      <c r="B851"/>
    </row>
    <row r="852" spans="1:2" x14ac:dyDescent="0.25">
      <c r="A852"/>
      <c r="B852"/>
    </row>
    <row r="853" spans="1:2" x14ac:dyDescent="0.25">
      <c r="A853"/>
      <c r="B853"/>
    </row>
    <row r="854" spans="1:2" x14ac:dyDescent="0.25">
      <c r="A854"/>
      <c r="B854"/>
    </row>
    <row r="855" spans="1:2" x14ac:dyDescent="0.25">
      <c r="A855"/>
      <c r="B855"/>
    </row>
    <row r="856" spans="1:2" x14ac:dyDescent="0.25">
      <c r="A856"/>
      <c r="B856"/>
    </row>
    <row r="857" spans="1:2" x14ac:dyDescent="0.25">
      <c r="A857"/>
      <c r="B857"/>
    </row>
    <row r="858" spans="1:2" x14ac:dyDescent="0.25">
      <c r="A858"/>
      <c r="B858"/>
    </row>
    <row r="859" spans="1:2" x14ac:dyDescent="0.25">
      <c r="A859"/>
      <c r="B859"/>
    </row>
    <row r="860" spans="1:2" x14ac:dyDescent="0.25">
      <c r="A860"/>
      <c r="B860"/>
    </row>
    <row r="861" spans="1:2" x14ac:dyDescent="0.25">
      <c r="A861"/>
      <c r="B861"/>
    </row>
    <row r="862" spans="1:2" x14ac:dyDescent="0.25">
      <c r="A862"/>
      <c r="B862"/>
    </row>
    <row r="863" spans="1:2" x14ac:dyDescent="0.25">
      <c r="A863"/>
      <c r="B863"/>
    </row>
    <row r="864" spans="1:2" x14ac:dyDescent="0.25">
      <c r="A864"/>
      <c r="B864"/>
    </row>
    <row r="865" spans="1:2" x14ac:dyDescent="0.25">
      <c r="A865"/>
      <c r="B865"/>
    </row>
    <row r="866" spans="1:2" x14ac:dyDescent="0.25">
      <c r="A866"/>
      <c r="B866"/>
    </row>
    <row r="867" spans="1:2" x14ac:dyDescent="0.25">
      <c r="A867"/>
      <c r="B867"/>
    </row>
    <row r="868" spans="1:2" x14ac:dyDescent="0.25">
      <c r="A868"/>
      <c r="B868"/>
    </row>
    <row r="869" spans="1:2" x14ac:dyDescent="0.25">
      <c r="A869"/>
      <c r="B869"/>
    </row>
    <row r="870" spans="1:2" x14ac:dyDescent="0.25">
      <c r="A870"/>
      <c r="B870"/>
    </row>
    <row r="871" spans="1:2" x14ac:dyDescent="0.25">
      <c r="A871"/>
      <c r="B871"/>
    </row>
    <row r="872" spans="1:2" x14ac:dyDescent="0.25">
      <c r="A872"/>
      <c r="B872"/>
    </row>
    <row r="873" spans="1:2" x14ac:dyDescent="0.25">
      <c r="A873"/>
      <c r="B873"/>
    </row>
    <row r="874" spans="1:2" x14ac:dyDescent="0.25">
      <c r="A874"/>
      <c r="B874"/>
    </row>
    <row r="875" spans="1:2" x14ac:dyDescent="0.25">
      <c r="A875"/>
      <c r="B875"/>
    </row>
    <row r="876" spans="1:2" x14ac:dyDescent="0.25">
      <c r="A876"/>
      <c r="B876"/>
    </row>
    <row r="877" spans="1:2" x14ac:dyDescent="0.25">
      <c r="A877"/>
      <c r="B877"/>
    </row>
    <row r="878" spans="1:2" x14ac:dyDescent="0.25">
      <c r="A878"/>
      <c r="B878"/>
    </row>
    <row r="879" spans="1:2" x14ac:dyDescent="0.25">
      <c r="A879"/>
      <c r="B879"/>
    </row>
    <row r="880" spans="1:2" x14ac:dyDescent="0.25">
      <c r="A880"/>
      <c r="B880"/>
    </row>
    <row r="881" spans="1:2" x14ac:dyDescent="0.25">
      <c r="A881"/>
      <c r="B881"/>
    </row>
    <row r="882" spans="1:2" x14ac:dyDescent="0.25">
      <c r="A882"/>
      <c r="B882"/>
    </row>
    <row r="883" spans="1:2" x14ac:dyDescent="0.25">
      <c r="A883"/>
      <c r="B883"/>
    </row>
    <row r="884" spans="1:2" x14ac:dyDescent="0.25">
      <c r="A884"/>
      <c r="B884"/>
    </row>
    <row r="885" spans="1:2" x14ac:dyDescent="0.25">
      <c r="A885"/>
      <c r="B885"/>
    </row>
    <row r="886" spans="1:2" x14ac:dyDescent="0.25">
      <c r="A886"/>
      <c r="B886"/>
    </row>
    <row r="887" spans="1:2" x14ac:dyDescent="0.25">
      <c r="A887"/>
      <c r="B887"/>
    </row>
    <row r="888" spans="1:2" x14ac:dyDescent="0.25">
      <c r="A888"/>
      <c r="B888"/>
    </row>
    <row r="889" spans="1:2" x14ac:dyDescent="0.25">
      <c r="A889"/>
      <c r="B889"/>
    </row>
    <row r="890" spans="1:2" x14ac:dyDescent="0.25">
      <c r="A890"/>
      <c r="B890"/>
    </row>
    <row r="891" spans="1:2" x14ac:dyDescent="0.25">
      <c r="A891"/>
      <c r="B891"/>
    </row>
    <row r="892" spans="1:2" x14ac:dyDescent="0.25">
      <c r="A892"/>
      <c r="B892"/>
    </row>
    <row r="893" spans="1:2" x14ac:dyDescent="0.25">
      <c r="A893"/>
      <c r="B893"/>
    </row>
    <row r="894" spans="1:2" x14ac:dyDescent="0.25">
      <c r="A894"/>
      <c r="B894"/>
    </row>
    <row r="895" spans="1:2" x14ac:dyDescent="0.25">
      <c r="A895"/>
      <c r="B895"/>
    </row>
    <row r="896" spans="1:2" x14ac:dyDescent="0.25">
      <c r="A896"/>
      <c r="B896"/>
    </row>
    <row r="897" spans="1:2" x14ac:dyDescent="0.25">
      <c r="A897"/>
      <c r="B897"/>
    </row>
    <row r="898" spans="1:2" x14ac:dyDescent="0.25">
      <c r="A898"/>
      <c r="B898"/>
    </row>
    <row r="899" spans="1:2" x14ac:dyDescent="0.25">
      <c r="A899"/>
      <c r="B899"/>
    </row>
    <row r="900" spans="1:2" x14ac:dyDescent="0.25">
      <c r="A900"/>
      <c r="B900"/>
    </row>
    <row r="901" spans="1:2" x14ac:dyDescent="0.25">
      <c r="A901"/>
      <c r="B901"/>
    </row>
    <row r="902" spans="1:2" x14ac:dyDescent="0.25">
      <c r="A902"/>
      <c r="B902"/>
    </row>
    <row r="903" spans="1:2" x14ac:dyDescent="0.25">
      <c r="A903"/>
      <c r="B903"/>
    </row>
    <row r="904" spans="1:2" x14ac:dyDescent="0.25">
      <c r="A904"/>
      <c r="B904"/>
    </row>
    <row r="905" spans="1:2" x14ac:dyDescent="0.25">
      <c r="A905"/>
      <c r="B905"/>
    </row>
    <row r="906" spans="1:2" x14ac:dyDescent="0.25">
      <c r="A906"/>
      <c r="B906"/>
    </row>
    <row r="907" spans="1:2" x14ac:dyDescent="0.25">
      <c r="A907"/>
      <c r="B907"/>
    </row>
    <row r="908" spans="1:2" x14ac:dyDescent="0.25">
      <c r="A908"/>
      <c r="B908"/>
    </row>
    <row r="909" spans="1:2" x14ac:dyDescent="0.25">
      <c r="A909"/>
      <c r="B909"/>
    </row>
    <row r="910" spans="1:2" x14ac:dyDescent="0.25">
      <c r="A910"/>
      <c r="B910"/>
    </row>
    <row r="911" spans="1:2" x14ac:dyDescent="0.25">
      <c r="A911"/>
      <c r="B911"/>
    </row>
  </sheetData>
  <mergeCells count="2">
    <mergeCell ref="D1:G1"/>
    <mergeCell ref="H1:O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693F1-D589-4355-BF1B-0EB3BBF9D978}">
  <dimension ref="A1:AA1018"/>
  <sheetViews>
    <sheetView topLeftCell="A16" workbookViewId="0">
      <selection activeCell="C7" sqref="C7"/>
    </sheetView>
  </sheetViews>
  <sheetFormatPr defaultRowHeight="15" x14ac:dyDescent="0.25"/>
  <cols>
    <col min="1" max="1" width="30.85546875" customWidth="1"/>
    <col min="2" max="2" width="2.140625" customWidth="1"/>
    <col min="3" max="3" width="14" customWidth="1"/>
    <col min="5" max="5" width="10.5703125" customWidth="1"/>
    <col min="6" max="6" width="20.85546875" customWidth="1"/>
    <col min="7" max="7" width="11.28515625" customWidth="1"/>
    <col min="8" max="8" width="6.7109375" customWidth="1"/>
  </cols>
  <sheetData>
    <row r="1" spans="1:27" ht="15.75" thickBot="1" x14ac:dyDescent="0.3">
      <c r="A1" s="53" t="s">
        <v>41</v>
      </c>
      <c r="B1" s="1"/>
      <c r="C1" s="1"/>
      <c r="D1" s="1" t="s">
        <v>34</v>
      </c>
      <c r="E1" s="1"/>
      <c r="F1" s="54" t="s">
        <v>33</v>
      </c>
      <c r="G1" s="47">
        <v>0.01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thickBot="1" x14ac:dyDescent="0.3">
      <c r="A2" s="48" t="s">
        <v>78</v>
      </c>
      <c r="B2" s="1"/>
      <c r="C2" s="1"/>
      <c r="D2" s="1"/>
      <c r="E2" s="1"/>
      <c r="F2" s="54"/>
      <c r="G2" s="4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thickBot="1" x14ac:dyDescent="0.3">
      <c r="A3" s="48" t="s">
        <v>42</v>
      </c>
      <c r="B3" s="48"/>
      <c r="C3" s="47">
        <v>2275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thickBot="1" x14ac:dyDescent="0.3">
      <c r="A4" s="48" t="s">
        <v>31</v>
      </c>
      <c r="B4" s="48"/>
      <c r="C4" s="47">
        <v>2007.5</v>
      </c>
      <c r="D4" s="48">
        <v>100</v>
      </c>
      <c r="E4" s="22">
        <f>SUM(C4-D4)</f>
        <v>1907.5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thickBot="1" x14ac:dyDescent="0.3">
      <c r="A5" s="48" t="s">
        <v>43</v>
      </c>
      <c r="B5" s="48"/>
      <c r="C5" s="47">
        <v>0</v>
      </c>
      <c r="D5" s="48"/>
      <c r="E5" s="1">
        <f t="shared" ref="E5:E18" si="0">SUM(C5-D5)</f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thickBot="1" x14ac:dyDescent="0.3">
      <c r="A6" s="48" t="s">
        <v>44</v>
      </c>
      <c r="B6" s="48"/>
      <c r="C6" s="47">
        <v>873</v>
      </c>
      <c r="D6" s="48">
        <v>60</v>
      </c>
      <c r="E6" s="1">
        <f t="shared" si="0"/>
        <v>813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thickBot="1" x14ac:dyDescent="0.3">
      <c r="A7" s="48" t="s">
        <v>45</v>
      </c>
      <c r="B7" s="48"/>
      <c r="C7" s="98">
        <v>967</v>
      </c>
      <c r="D7" s="100">
        <v>160</v>
      </c>
      <c r="E7" s="1">
        <f t="shared" si="0"/>
        <v>807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thickBot="1" x14ac:dyDescent="0.3">
      <c r="A8" s="48" t="s">
        <v>46</v>
      </c>
      <c r="B8" s="48"/>
      <c r="C8" s="98">
        <v>1699.1</v>
      </c>
      <c r="D8" s="100">
        <v>160</v>
      </c>
      <c r="E8" s="1">
        <f t="shared" si="0"/>
        <v>1539.1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thickBot="1" x14ac:dyDescent="0.3">
      <c r="A9" s="48" t="s">
        <v>21</v>
      </c>
      <c r="B9" s="48"/>
      <c r="C9" s="98">
        <v>222.3</v>
      </c>
      <c r="D9" s="100">
        <v>75</v>
      </c>
      <c r="E9" s="1">
        <f t="shared" si="0"/>
        <v>147.30000000000001</v>
      </c>
      <c r="F9" s="5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thickBot="1" x14ac:dyDescent="0.3">
      <c r="A10" s="48" t="s">
        <v>22</v>
      </c>
      <c r="B10" s="48"/>
      <c r="C10" s="98">
        <v>115</v>
      </c>
      <c r="D10" s="85"/>
      <c r="E10" s="1">
        <f t="shared" si="0"/>
        <v>115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thickBot="1" x14ac:dyDescent="0.3">
      <c r="A11" s="48" t="s">
        <v>47</v>
      </c>
      <c r="B11" s="48"/>
      <c r="C11" s="98"/>
      <c r="D11" s="85"/>
      <c r="E11" s="1">
        <f t="shared" si="0"/>
        <v>0</v>
      </c>
      <c r="F11" s="55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thickBot="1" x14ac:dyDescent="0.3">
      <c r="A12" s="48" t="s">
        <v>35</v>
      </c>
      <c r="B12" s="48"/>
      <c r="C12" s="98">
        <v>40</v>
      </c>
      <c r="D12" s="85"/>
      <c r="E12" s="1">
        <f t="shared" si="0"/>
        <v>40</v>
      </c>
      <c r="F12" s="55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thickBot="1" x14ac:dyDescent="0.3">
      <c r="A13" s="48" t="s">
        <v>30</v>
      </c>
      <c r="B13" s="48"/>
      <c r="C13" s="47"/>
      <c r="D13" s="1"/>
      <c r="E13" s="1">
        <f t="shared" si="0"/>
        <v>0</v>
      </c>
      <c r="F13" s="55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thickBot="1" x14ac:dyDescent="0.3">
      <c r="A14" s="48" t="s">
        <v>99</v>
      </c>
      <c r="B14" s="48"/>
      <c r="C14" s="47"/>
      <c r="D14" s="48"/>
      <c r="E14" s="1">
        <f t="shared" si="0"/>
        <v>0</v>
      </c>
      <c r="F14" s="55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thickBot="1" x14ac:dyDescent="0.3">
      <c r="A15" s="48" t="s">
        <v>48</v>
      </c>
      <c r="B15" s="48"/>
      <c r="C15" s="47"/>
      <c r="D15" s="1"/>
      <c r="E15" s="1">
        <f t="shared" si="0"/>
        <v>0</v>
      </c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thickBot="1" x14ac:dyDescent="0.3">
      <c r="A16" s="48" t="s">
        <v>28</v>
      </c>
      <c r="B16" s="48"/>
      <c r="C16" s="47">
        <v>70</v>
      </c>
      <c r="D16" s="48">
        <v>30</v>
      </c>
      <c r="E16" s="1">
        <f t="shared" si="0"/>
        <v>40</v>
      </c>
      <c r="F16" s="106"/>
      <c r="G16" s="48"/>
      <c r="H16" s="10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thickBot="1" x14ac:dyDescent="0.3">
      <c r="A17" s="58" t="s">
        <v>49</v>
      </c>
      <c r="B17" s="48"/>
      <c r="C17" s="59">
        <v>80</v>
      </c>
      <c r="D17" s="1"/>
      <c r="E17" s="1">
        <f t="shared" si="0"/>
        <v>80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thickBot="1" x14ac:dyDescent="0.3">
      <c r="A18" s="58" t="s">
        <v>79</v>
      </c>
      <c r="B18" s="48"/>
      <c r="C18" s="59">
        <v>180</v>
      </c>
      <c r="D18" s="1"/>
      <c r="E18" s="1">
        <f t="shared" si="0"/>
        <v>180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thickBot="1" x14ac:dyDescent="0.3">
      <c r="A19" s="53" t="s">
        <v>17</v>
      </c>
      <c r="B19" s="48"/>
      <c r="C19" s="56">
        <f>SUM(C2:C18)</f>
        <v>8528.9000000000015</v>
      </c>
      <c r="D19" s="57">
        <f>SUM(D3:D17)</f>
        <v>585</v>
      </c>
      <c r="E19" s="22">
        <f>SUM(C19-D19)</f>
        <v>7943.9000000000015</v>
      </c>
      <c r="F19" s="1" t="s">
        <v>74</v>
      </c>
      <c r="G19" s="1">
        <v>100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thickBot="1" x14ac:dyDescent="0.3">
      <c r="A20" s="48"/>
      <c r="B20" s="48"/>
      <c r="C20" s="48"/>
      <c r="D20" s="1"/>
      <c r="E20" s="1"/>
      <c r="F20" s="1" t="s">
        <v>76</v>
      </c>
      <c r="G20" s="1">
        <v>100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thickBot="1" x14ac:dyDescent="0.3">
      <c r="A21" s="48"/>
      <c r="B21" s="48"/>
      <c r="C21" s="48"/>
      <c r="D21" s="1"/>
      <c r="E21" s="1"/>
      <c r="F21" s="1" t="s">
        <v>75</v>
      </c>
      <c r="G21" s="1">
        <v>60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thickBot="1" x14ac:dyDescent="0.3">
      <c r="A22" s="53" t="s">
        <v>50</v>
      </c>
      <c r="B22" s="48"/>
      <c r="C22" s="4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thickBot="1" x14ac:dyDescent="0.3">
      <c r="A23" s="48" t="s">
        <v>206</v>
      </c>
      <c r="B23" s="48"/>
      <c r="C23" s="48">
        <v>180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thickBot="1" x14ac:dyDescent="0.3">
      <c r="A24" s="48" t="s">
        <v>200</v>
      </c>
      <c r="B24" s="48"/>
      <c r="C24" s="48">
        <v>30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thickBot="1" x14ac:dyDescent="0.3">
      <c r="A25" s="48" t="s">
        <v>34</v>
      </c>
      <c r="B25" s="48"/>
      <c r="C25" s="48">
        <v>585</v>
      </c>
      <c r="D25" s="1"/>
      <c r="E25" s="1" t="s">
        <v>52</v>
      </c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7.25" customHeight="1" thickBot="1" x14ac:dyDescent="0.3">
      <c r="A26" s="48" t="s">
        <v>51</v>
      </c>
      <c r="B26" s="48"/>
      <c r="C26" s="47">
        <v>260</v>
      </c>
      <c r="D26" s="1"/>
      <c r="E26" s="23">
        <v>45910</v>
      </c>
      <c r="F26" s="1">
        <v>500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thickBot="1" x14ac:dyDescent="0.3">
      <c r="A27" s="48" t="s">
        <v>71</v>
      </c>
      <c r="B27" s="48"/>
      <c r="C27" s="98">
        <v>837.5</v>
      </c>
      <c r="D27" s="1"/>
      <c r="E27" s="23">
        <v>45910</v>
      </c>
      <c r="F27" s="1">
        <v>345</v>
      </c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thickBot="1" x14ac:dyDescent="0.3">
      <c r="A28" s="48" t="s">
        <v>52</v>
      </c>
      <c r="B28" s="48"/>
      <c r="C28" s="47">
        <f>SUM(F26:F29)</f>
        <v>6636.38</v>
      </c>
      <c r="D28" s="1"/>
      <c r="E28" s="23">
        <v>45910</v>
      </c>
      <c r="F28" s="1">
        <v>4780</v>
      </c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thickBot="1" x14ac:dyDescent="0.3">
      <c r="A29" s="53" t="s">
        <v>53</v>
      </c>
      <c r="B29" s="48"/>
      <c r="C29" s="53">
        <f>SUM(C23:C28)</f>
        <v>8528.880000000001</v>
      </c>
      <c r="D29" s="1"/>
      <c r="E29" s="23">
        <v>45911</v>
      </c>
      <c r="F29" s="1">
        <v>1011.38</v>
      </c>
      <c r="G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thickBot="1" x14ac:dyDescent="0.3">
      <c r="A30" s="48"/>
      <c r="B30" s="48"/>
      <c r="C30" s="48"/>
      <c r="D30" s="1"/>
      <c r="E30" s="23">
        <v>45558</v>
      </c>
      <c r="F30" s="1"/>
      <c r="G30" s="1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thickBot="1" x14ac:dyDescent="0.3">
      <c r="A31" s="53" t="s">
        <v>54</v>
      </c>
      <c r="B31" s="48"/>
      <c r="C31" s="48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thickBot="1" x14ac:dyDescent="0.3">
      <c r="A32" s="48"/>
      <c r="B32" s="48"/>
      <c r="C32" s="48"/>
      <c r="D32" s="1"/>
      <c r="E32" s="1"/>
      <c r="F32" s="1"/>
      <c r="G32" s="1">
        <f>SUM(G26:G31)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thickBot="1" x14ac:dyDescent="0.3">
      <c r="A33" s="48"/>
      <c r="B33" s="48"/>
      <c r="C33" s="47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0.5" customHeight="1" thickBot="1" x14ac:dyDescent="0.3">
      <c r="A34" s="48"/>
      <c r="B34" s="48"/>
      <c r="C34" s="87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thickBot="1" x14ac:dyDescent="0.3">
      <c r="A35" s="53" t="s">
        <v>55</v>
      </c>
      <c r="B35" s="48"/>
      <c r="C35" s="56">
        <f>SUM(G1+C19-C29-C33-C34)</f>
        <v>3.0000000000654836E-2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thickBot="1" x14ac:dyDescent="0.3">
      <c r="A37" s="48" t="s">
        <v>55</v>
      </c>
      <c r="C37" s="47">
        <f>C35</f>
        <v>3.0000000000654836E-2</v>
      </c>
      <c r="D37" s="1" t="s">
        <v>56</v>
      </c>
      <c r="E37" s="48">
        <v>0</v>
      </c>
      <c r="F37" s="1" t="s">
        <v>57</v>
      </c>
      <c r="G37" s="22">
        <f>SUM(E37-C37)</f>
        <v>-3.0000000000654836E-2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9.75" thickBot="1" x14ac:dyDescent="0.3">
      <c r="A39" s="1"/>
      <c r="B39" s="1"/>
      <c r="C39" s="1" t="s">
        <v>204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thickBot="1" x14ac:dyDescent="0.3">
      <c r="H40" s="4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thickBo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thickBo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thickBo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thickBo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thickBo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thickBo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thickBo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thickBo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thickBo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thickBo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thickBo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thickBo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thickBo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thickBo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thickBo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thickBo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thickBo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thickBo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thickBo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thickBo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thickBo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thickBo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thickBo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thickBo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thickBo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thickBo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thickBo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thickBo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thickBo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thickBo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thickBo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thickBo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thickBo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thickBo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thickBo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thickBo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thickBo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thickBo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thickBo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thickBo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thickBo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thickBo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thickBo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thickBo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thickBo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thickBo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thickBo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thickBo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thickBo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thickBo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thickBo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thickBo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thickBo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thickBo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thickBo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thickBo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thickBo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thickBo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thickBo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thickBo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thickBo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thickBo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thickBo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thickBo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thickBo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thickBo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thickBo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thickBo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thickBo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thickBo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thickBo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thickBo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thickBo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thickBo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thickBo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thickBo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thickBo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thickBo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thickBo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thickBo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thickBo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thickBo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thickBo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thickBo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thickBo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thickBo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thickBo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thickBo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thickBo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thickBo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thickBo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thickBo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thickBo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thickBo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thickBo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thickBo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thickBo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thickBo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thickBo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thickBo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thickBo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thickBo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thickBo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thickBo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thickBo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thickBo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thickBo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thickBo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thickBo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thickBo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thickBo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thickBo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thickBo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thickBo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thickBo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thickBo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thickBo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thickBo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thickBo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thickBo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thickBo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thickBo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thickBo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thickBo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thickBo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thickBo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thickBo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thickBo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thickBo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thickBo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thickBo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thickBo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thickBo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thickBo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thickBo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thickBo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thickBo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thickBo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thickBo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thickBo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thickBo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thickBo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thickBo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thickBo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thickBo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thickBo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thickBo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thickBo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thickBo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thickBo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thickBo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thickBo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thickBo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thickBo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thickBo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thickBo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thickBo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thickBo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thickBo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thickBo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thickBo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thickBo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thickBo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thickBo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thickBo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thickBo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thickBo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thickBo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thickBo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thickBo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thickBo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thickBo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thickBo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thickBo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thickBo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thickBo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thickBo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thickBo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thickBo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thickBo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thickBo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thickBo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thickBo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thickBo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thickBo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thickBo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thickBo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thickBo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thickBo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thickBo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thickBo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thickBo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thickBo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thickBo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thickBo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thickBo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thickBo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thickBo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thickBo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thickBo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thickBo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thickBo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thickBo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thickBo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thickBo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thickBo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thickBo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thickBo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thickBo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thickBo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thickBo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thickBo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thickBo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thickBo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thickBo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thickBo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thickBo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thickBo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thickBo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thickBo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thickBo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thickBo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thickBo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thickBo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thickBo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thickBo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thickBo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thickBo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thickBo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thickBo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thickBo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thickBo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thickBo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thickBo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thickBo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thickBo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thickBo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thickBo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thickBo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thickBo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thickBo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thickBo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thickBo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thickBo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thickBo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thickBo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thickBo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thickBo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thickBo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thickBo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thickBo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thickBo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thickBo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thickBo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thickBo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thickBo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thickBo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thickBo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thickBo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thickBo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thickBo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thickBo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thickBo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thickBo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thickBo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thickBo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thickBo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thickBo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thickBo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thickBo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thickBo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thickBo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thickBo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thickBo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thickBo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thickBo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thickBo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thickBo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thickBo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thickBo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thickBo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thickBo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thickBo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thickBo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thickBo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thickBo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thickBo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thickBo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thickBo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thickBo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thickBo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thickBo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thickBo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thickBo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thickBo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thickBo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thickBo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thickBo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thickBo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thickBo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thickBo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thickBo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thickBo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thickBo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thickBo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thickBo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thickBo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thickBo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thickBo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thickBo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thickBo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thickBo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thickBo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thickBo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thickBo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thickBo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thickBo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thickBo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thickBo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thickBo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thickBo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thickBo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thickBo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thickBo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thickBo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thickBo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thickBo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thickBo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thickBo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thickBo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thickBo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thickBo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thickBo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thickBo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thickBo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thickBo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thickBo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thickBo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thickBo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thickBo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thickBo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thickBo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thickBo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thickBo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thickBo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thickBo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thickBo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thickBo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thickBo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thickBo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thickBo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thickBo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thickBo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thickBo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thickBo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thickBo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thickBo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thickBo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thickBo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thickBo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thickBo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thickBo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thickBo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thickBo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thickBo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thickBo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thickBo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thickBo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thickBo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thickBo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thickBo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thickBo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thickBo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thickBo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thickBo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thickBo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thickBo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thickBo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thickBo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thickBo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thickBo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thickBo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thickBo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thickBo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thickBo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thickBo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thickBo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thickBo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thickBo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thickBo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thickBo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thickBo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thickBo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thickBo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thickBo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thickBo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thickBo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thickBo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thickBo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thickBo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thickBo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thickBo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thickBo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thickBo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thickBo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thickBo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thickBo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thickBo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thickBo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thickBo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thickBo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thickBo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thickBo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thickBo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thickBo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thickBo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thickBo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thickBo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thickBo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thickBo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thickBo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thickBo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thickBo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thickBo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thickBo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thickBo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thickBo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thickBo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thickBo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thickBo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thickBo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thickBo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thickBo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thickBo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thickBo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thickBo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thickBo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thickBo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thickBo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thickBo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thickBo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thickBo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thickBo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thickBo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thickBo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thickBo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thickBo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thickBo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thickBo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thickBo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thickBo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thickBo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thickBo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thickBo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thickBo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thickBo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thickBo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thickBo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thickBo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thickBo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thickBo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thickBo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thickBo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thickBo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thickBo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thickBo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thickBo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thickBo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thickBo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thickBo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thickBo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thickBo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thickBo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thickBo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thickBo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thickBo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thickBo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thickBo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thickBo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thickBo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thickBo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thickBo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thickBo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thickBo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thickBo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thickBo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thickBo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thickBo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thickBo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thickBo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thickBo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thickBo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thickBo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thickBo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thickBo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thickBo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thickBo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thickBo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thickBo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thickBo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thickBo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thickBo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thickBo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thickBo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thickBo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thickBo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thickBo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thickBo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thickBo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thickBo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thickBo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thickBo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thickBo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thickBo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thickBo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thickBo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thickBo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thickBo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thickBo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thickBo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thickBo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thickBo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thickBo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thickBo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thickBo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thickBo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thickBo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thickBo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thickBo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thickBo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thickBo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thickBo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thickBo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thickBo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thickBo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thickBo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thickBo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thickBo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thickBo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thickBo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thickBo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thickBo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thickBo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thickBo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thickBo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thickBo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thickBo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thickBo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thickBo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thickBo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thickBo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thickBo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thickBo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thickBo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thickBo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thickBo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thickBo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thickBo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thickBo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thickBo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thickBo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thickBo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thickBo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thickBo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thickBo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thickBo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thickBo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thickBo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thickBo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thickBo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thickBo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thickBo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thickBo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thickBo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thickBo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thickBo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thickBo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thickBo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thickBo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thickBo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thickBo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thickBo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thickBo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thickBo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thickBo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thickBo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thickBo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thickBo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thickBo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thickBo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thickBo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thickBo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thickBo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thickBo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thickBo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thickBo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thickBo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thickBo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thickBo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thickBo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thickBo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thickBo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thickBo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thickBo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thickBo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thickBo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thickBo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thickBo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thickBo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thickBo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thickBo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thickBo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thickBo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thickBo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thickBo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thickBo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thickBo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thickBo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thickBo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thickBo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thickBo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thickBo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thickBo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thickBo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thickBo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thickBo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thickBo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thickBo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thickBo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thickBo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thickBo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thickBo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thickBo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thickBo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thickBo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thickBo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thickBo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thickBo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thickBo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thickBo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thickBo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thickBo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thickBo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thickBo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thickBo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thickBo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thickBo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thickBo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thickBo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thickBo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thickBo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thickBo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thickBo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thickBo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thickBo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thickBo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thickBo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thickBo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thickBo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thickBo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thickBo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thickBo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thickBo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thickBo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thickBo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thickBo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thickBo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thickBo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thickBo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thickBo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thickBo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thickBo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thickBo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thickBo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thickBo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thickBo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thickBo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thickBo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thickBo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thickBo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thickBo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thickBo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thickBo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thickBo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thickBo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thickBo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thickBo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thickBo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thickBo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thickBo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thickBo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thickBo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thickBo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thickBo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thickBo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thickBo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thickBo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thickBo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thickBo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thickBo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thickBo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thickBo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thickBo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thickBo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thickBo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thickBo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thickBo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thickBo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thickBo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thickBo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thickBo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thickBo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thickBo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thickBo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thickBo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thickBo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thickBo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thickBo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thickBo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thickBo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thickBo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thickBo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thickBo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thickBo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thickBo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thickBo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thickBo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thickBo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thickBo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thickBo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thickBo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thickBo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thickBo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thickBo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thickBo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thickBo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thickBo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thickBo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thickBo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thickBo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thickBo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thickBo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thickBo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thickBo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thickBo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thickBo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thickBo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thickBo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thickBo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thickBo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thickBo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thickBo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thickBo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thickBo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thickBo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thickBo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thickBo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thickBo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thickBo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thickBo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thickBo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thickBo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thickBo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thickBo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thickBo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thickBo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thickBo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thickBo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thickBo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thickBo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thickBo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thickBo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thickBo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thickBo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thickBo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thickBo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thickBo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thickBo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thickBo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thickBo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thickBo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thickBo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thickBo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thickBo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thickBo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thickBo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thickBo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thickBo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thickBo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thickBo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thickBo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thickBo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thickBo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thickBo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thickBo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thickBo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thickBo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thickBo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thickBo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thickBo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thickBo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thickBo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thickBo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thickBo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thickBo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thickBo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thickBo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thickBo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thickBo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thickBo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thickBo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thickBo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thickBo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thickBo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thickBo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thickBo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thickBo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thickBo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thickBo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thickBo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thickBo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thickBo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thickBo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thickBo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thickBo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thickBo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thickBo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thickBo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thickBo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thickBo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thickBo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thickBo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thickBo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thickBo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thickBo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thickBo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thickBo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thickBo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thickBo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thickBo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thickBo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thickBo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thickBo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thickBo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thickBo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thickBo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thickBo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thickBo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thickBo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thickBo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thickBo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thickBo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thickBo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thickBo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thickBo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thickBo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thickBo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thickBo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thickBo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thickBo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thickBo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thickBo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thickBo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thickBo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thickBo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thickBo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thickBo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thickBo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thickBo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thickBo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thickBo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thickBo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thickBo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thickBo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thickBo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thickBo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thickBo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thickBo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thickBo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thickBo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thickBo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thickBo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thickBo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thickBo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thickBo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thickBo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5.75" thickBo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5.75" thickBo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5.75" thickBo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5.75" thickBo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5.75" thickBot="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5.75" thickBot="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5.75" thickBot="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5.75" thickBot="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5.75" thickBot="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5.75" thickBot="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</sheetData>
  <pageMargins left="0.25" right="0.25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68CF-0CCF-4CC2-92A6-EB887E6A342E}">
  <dimension ref="A1:Z1000"/>
  <sheetViews>
    <sheetView tabSelected="1" topLeftCell="A7" workbookViewId="0">
      <selection activeCell="C6" sqref="C6:C8"/>
    </sheetView>
  </sheetViews>
  <sheetFormatPr defaultRowHeight="15" x14ac:dyDescent="0.25"/>
  <cols>
    <col min="1" max="1" width="19.140625" customWidth="1"/>
    <col min="2" max="2" width="11.140625" customWidth="1"/>
    <col min="3" max="3" width="35.140625" customWidth="1"/>
    <col min="4" max="4" width="18.140625" customWidth="1"/>
    <col min="5" max="5" width="10.7109375" customWidth="1"/>
    <col min="6" max="6" width="20.85546875" customWidth="1"/>
    <col min="7" max="7" width="8" customWidth="1"/>
    <col min="8" max="8" width="19.140625" customWidth="1"/>
    <col min="9" max="9" width="6.140625" customWidth="1"/>
  </cols>
  <sheetData>
    <row r="1" spans="1:26" ht="26.25" customHeight="1" thickBot="1" x14ac:dyDescent="0.45">
      <c r="A1" s="221" t="s">
        <v>233</v>
      </c>
      <c r="B1" s="222"/>
      <c r="C1" s="222"/>
      <c r="D1" s="222"/>
      <c r="E1" s="222"/>
      <c r="F1" s="222"/>
      <c r="G1" s="222"/>
      <c r="H1" s="222"/>
      <c r="I1" s="2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Bot="1" x14ac:dyDescent="0.3">
      <c r="A2" s="60" t="s">
        <v>58</v>
      </c>
      <c r="B2" s="1"/>
      <c r="C2" s="1"/>
      <c r="D2" s="60" t="s">
        <v>59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thickBot="1" x14ac:dyDescent="0.3">
      <c r="A3" s="24" t="s">
        <v>60</v>
      </c>
      <c r="B3" s="8">
        <f>'Bank Statement Reconciliation'!X129</f>
        <v>1150</v>
      </c>
      <c r="C3" s="183" t="s">
        <v>91</v>
      </c>
      <c r="D3" s="24" t="s">
        <v>7</v>
      </c>
      <c r="E3" s="119">
        <v>487.99</v>
      </c>
      <c r="F3" s="215" t="s">
        <v>61</v>
      </c>
      <c r="G3" s="216"/>
      <c r="H3" s="216"/>
      <c r="I3" s="15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thickBot="1" x14ac:dyDescent="0.3">
      <c r="A4" s="24" t="s">
        <v>62</v>
      </c>
      <c r="B4" s="8">
        <v>1310</v>
      </c>
      <c r="C4" s="184" t="s">
        <v>92</v>
      </c>
      <c r="D4" s="24" t="s">
        <v>8</v>
      </c>
      <c r="E4" s="119">
        <v>189.54</v>
      </c>
      <c r="F4" s="215"/>
      <c r="G4" s="216"/>
      <c r="H4" s="216"/>
      <c r="I4" s="15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3">
      <c r="A5" s="24"/>
      <c r="B5" s="8"/>
      <c r="C5" s="184"/>
      <c r="D5" s="24" t="s">
        <v>9</v>
      </c>
      <c r="E5" s="120">
        <v>870</v>
      </c>
      <c r="F5" s="215"/>
      <c r="G5" s="216"/>
      <c r="H5" s="216"/>
      <c r="I5" s="15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thickBot="1" x14ac:dyDescent="0.3">
      <c r="A6" s="4" t="s">
        <v>262</v>
      </c>
      <c r="B6" s="186">
        <v>6636.38</v>
      </c>
      <c r="C6" s="226" t="s">
        <v>269</v>
      </c>
      <c r="D6" s="24" t="s">
        <v>10</v>
      </c>
      <c r="E6" s="120">
        <v>700</v>
      </c>
      <c r="F6" s="217"/>
      <c r="G6" s="218"/>
      <c r="H6" s="218"/>
      <c r="I6" s="15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thickBot="1" x14ac:dyDescent="0.3">
      <c r="A7" s="194"/>
      <c r="B7" s="194"/>
      <c r="C7" s="227"/>
      <c r="D7" s="24" t="s">
        <v>11</v>
      </c>
      <c r="E7" s="119">
        <v>123.19</v>
      </c>
      <c r="F7" s="217"/>
      <c r="G7" s="218"/>
      <c r="H7" s="218"/>
      <c r="I7" s="15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thickBot="1" x14ac:dyDescent="0.3">
      <c r="A8" s="194"/>
      <c r="B8" s="194"/>
      <c r="C8" s="227"/>
      <c r="D8" s="24" t="s">
        <v>63</v>
      </c>
      <c r="E8" s="119">
        <v>405.6</v>
      </c>
      <c r="F8" s="217" t="s">
        <v>95</v>
      </c>
      <c r="G8" s="218"/>
      <c r="H8" s="218"/>
      <c r="I8" s="15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customHeight="1" thickBot="1" x14ac:dyDescent="0.3">
      <c r="A9" s="24" t="s">
        <v>264</v>
      </c>
      <c r="B9" s="8">
        <v>76.8</v>
      </c>
      <c r="C9" s="184"/>
      <c r="D9" s="24" t="s">
        <v>246</v>
      </c>
      <c r="E9" s="187">
        <v>1201.6199999999999</v>
      </c>
      <c r="F9" s="217" t="s">
        <v>249</v>
      </c>
      <c r="G9" s="218"/>
      <c r="H9" s="218"/>
      <c r="I9" s="15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.75" customHeight="1" thickBot="1" x14ac:dyDescent="0.3">
      <c r="A10" s="24" t="s">
        <v>265</v>
      </c>
      <c r="B10" s="8">
        <v>1710.36</v>
      </c>
      <c r="C10" s="194"/>
      <c r="D10" s="4" t="s">
        <v>247</v>
      </c>
      <c r="E10" s="187">
        <v>2331.36</v>
      </c>
      <c r="F10" s="217" t="s">
        <v>263</v>
      </c>
      <c r="G10" s="218"/>
      <c r="H10" s="218"/>
      <c r="I10" s="15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thickBot="1" x14ac:dyDescent="0.3">
      <c r="A11" s="24" t="s">
        <v>81</v>
      </c>
      <c r="B11" s="8">
        <v>30</v>
      </c>
      <c r="C11" s="184" t="s">
        <v>97</v>
      </c>
      <c r="D11" s="24" t="s">
        <v>13</v>
      </c>
      <c r="E11" s="188">
        <v>654.04999999999995</v>
      </c>
      <c r="F11" s="217" t="s">
        <v>93</v>
      </c>
      <c r="G11" s="218"/>
      <c r="H11" s="218"/>
      <c r="I11" s="15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thickBot="1" x14ac:dyDescent="0.3">
      <c r="A12" s="24" t="s">
        <v>37</v>
      </c>
      <c r="B12" s="8"/>
      <c r="C12" s="184"/>
      <c r="D12" s="1" t="s">
        <v>248</v>
      </c>
      <c r="E12" s="188">
        <v>723.17</v>
      </c>
      <c r="F12" s="225" t="s">
        <v>232</v>
      </c>
      <c r="G12" s="225"/>
      <c r="H12" s="22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.75" customHeight="1" thickBot="1" x14ac:dyDescent="0.3">
      <c r="A13" s="24"/>
      <c r="B13" s="8"/>
      <c r="C13" s="184"/>
      <c r="D13" s="194"/>
      <c r="E13" s="195"/>
      <c r="F13" s="225"/>
      <c r="G13" s="225"/>
      <c r="H13" s="225"/>
      <c r="I13" s="148"/>
      <c r="J13" s="14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thickBot="1" x14ac:dyDescent="0.3">
      <c r="A14" s="24" t="s">
        <v>98</v>
      </c>
      <c r="B14" s="8">
        <v>135.03</v>
      </c>
      <c r="C14" s="184"/>
      <c r="D14" s="194"/>
      <c r="E14" s="196"/>
      <c r="F14" s="225"/>
      <c r="G14" s="225"/>
      <c r="H14" s="225"/>
      <c r="I14" s="150"/>
      <c r="J14" s="15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thickBot="1" x14ac:dyDescent="0.3">
      <c r="A15" s="24"/>
      <c r="B15" s="8"/>
      <c r="C15" s="184"/>
      <c r="D15" s="24" t="s">
        <v>65</v>
      </c>
      <c r="E15" s="189">
        <v>176.43</v>
      </c>
      <c r="F15" s="191" t="s">
        <v>231</v>
      </c>
      <c r="G15" s="192"/>
      <c r="H15" s="192"/>
      <c r="I15" s="15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thickBot="1" x14ac:dyDescent="0.3">
      <c r="A16" s="24" t="s">
        <v>250</v>
      </c>
      <c r="B16" s="8">
        <v>30.52</v>
      </c>
      <c r="C16" s="184" t="s">
        <v>259</v>
      </c>
      <c r="D16" s="24" t="s">
        <v>94</v>
      </c>
      <c r="E16" s="188">
        <v>400</v>
      </c>
      <c r="F16" s="215"/>
      <c r="G16" s="216"/>
      <c r="H16" s="216"/>
      <c r="I16" s="15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thickBot="1" x14ac:dyDescent="0.3">
      <c r="A17" s="24"/>
      <c r="B17" s="8"/>
      <c r="C17" s="184"/>
      <c r="D17" s="185" t="s">
        <v>260</v>
      </c>
      <c r="E17" s="188">
        <v>260</v>
      </c>
      <c r="F17" s="217" t="s">
        <v>261</v>
      </c>
      <c r="G17" s="218"/>
      <c r="H17" s="218"/>
      <c r="I17" s="15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3">
      <c r="A18" s="24" t="s">
        <v>66</v>
      </c>
      <c r="B18" s="8">
        <v>147</v>
      </c>
      <c r="C18" s="184"/>
      <c r="D18" s="24" t="s">
        <v>64</v>
      </c>
      <c r="E18" s="188">
        <v>450</v>
      </c>
      <c r="F18" s="215" t="s">
        <v>266</v>
      </c>
      <c r="G18" s="216"/>
      <c r="H18" s="216"/>
      <c r="I18" s="15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thickBot="1" x14ac:dyDescent="0.3">
      <c r="A19" s="24"/>
      <c r="B19" s="8"/>
      <c r="C19" s="192"/>
      <c r="D19" s="24" t="s">
        <v>34</v>
      </c>
      <c r="E19" s="190">
        <v>585</v>
      </c>
      <c r="F19" s="220"/>
      <c r="G19" s="220"/>
      <c r="H19" s="220"/>
      <c r="I19" s="158"/>
      <c r="J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thickBot="1" x14ac:dyDescent="0.3">
      <c r="A20" s="24" t="s">
        <v>77</v>
      </c>
      <c r="B20" s="8">
        <v>12279</v>
      </c>
      <c r="C20" s="185" t="s">
        <v>258</v>
      </c>
      <c r="D20" s="24" t="s">
        <v>254</v>
      </c>
      <c r="E20" s="190">
        <v>387.5</v>
      </c>
      <c r="F20" s="220"/>
      <c r="G20" s="220"/>
      <c r="H20" s="220"/>
      <c r="I20" s="158"/>
      <c r="J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thickBot="1" x14ac:dyDescent="0.3">
      <c r="A21" s="194"/>
      <c r="B21" s="229">
        <v>1781</v>
      </c>
      <c r="C21" s="194"/>
      <c r="D21" s="1" t="s">
        <v>80</v>
      </c>
      <c r="E21" s="119">
        <v>592.5</v>
      </c>
      <c r="F21" s="220"/>
      <c r="G21" s="220"/>
      <c r="H21" s="220"/>
      <c r="I21" s="158"/>
      <c r="J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thickBot="1" x14ac:dyDescent="0.3">
      <c r="A22" s="194"/>
      <c r="B22" s="194"/>
      <c r="C22" s="194"/>
      <c r="D22" s="24"/>
      <c r="E22" s="119"/>
      <c r="F22" s="191"/>
      <c r="G22" s="192"/>
      <c r="H22" s="192"/>
      <c r="I22" s="158"/>
      <c r="J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thickBot="1" x14ac:dyDescent="0.3">
      <c r="A23" s="62" t="s">
        <v>17</v>
      </c>
      <c r="B23" s="63">
        <f>SUM(B3:B21)</f>
        <v>25286.090000000004</v>
      </c>
      <c r="C23" s="194"/>
      <c r="D23" s="62" t="s">
        <v>17</v>
      </c>
      <c r="E23" s="64">
        <f>SUM(E3:E22)</f>
        <v>10537.95</v>
      </c>
      <c r="F23" s="153" t="s">
        <v>67</v>
      </c>
      <c r="G23" s="193"/>
      <c r="H23" s="64">
        <f>SUM(B23-E23)</f>
        <v>14748.140000000003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 thickBot="1" x14ac:dyDescent="0.3">
      <c r="A24" s="197"/>
      <c r="B24" s="198"/>
      <c r="C24" s="201"/>
      <c r="D24" s="1"/>
      <c r="E24" s="199"/>
      <c r="F24" s="228"/>
      <c r="G24" s="228"/>
      <c r="H24" s="2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thickBot="1" x14ac:dyDescent="0.3">
      <c r="A25" s="24"/>
      <c r="B25" s="24" t="s">
        <v>68</v>
      </c>
      <c r="C25" s="24" t="s">
        <v>255</v>
      </c>
      <c r="D25" s="24" t="s">
        <v>57</v>
      </c>
      <c r="E25" s="224" t="s">
        <v>38</v>
      </c>
      <c r="F25" s="224"/>
      <c r="G25" s="24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ht="15.75" customHeight="1" thickBot="1" x14ac:dyDescent="0.3">
      <c r="A26" s="24" t="s">
        <v>69</v>
      </c>
      <c r="B26" s="61">
        <v>2582.56</v>
      </c>
      <c r="C26" s="61">
        <v>945.67</v>
      </c>
      <c r="D26" s="200">
        <f>SUM(C26-B26)</f>
        <v>-1636.8899999999999</v>
      </c>
      <c r="E26" s="1" t="s">
        <v>256</v>
      </c>
      <c r="F26" s="61">
        <f>SUM(B26:B28)</f>
        <v>15588.619999999999</v>
      </c>
      <c r="G26" s="1"/>
      <c r="H26" s="2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15.75" customHeight="1" thickBot="1" x14ac:dyDescent="0.3">
      <c r="A27" s="24" t="s">
        <v>27</v>
      </c>
      <c r="B27" s="61">
        <v>0.01</v>
      </c>
      <c r="C27" s="61">
        <v>0.01</v>
      </c>
      <c r="D27" s="61">
        <f>SUM(C27-B27)</f>
        <v>0</v>
      </c>
      <c r="E27" s="1" t="s">
        <v>257</v>
      </c>
      <c r="F27" s="61">
        <f>SUM(C26:C28)</f>
        <v>30336.760000000002</v>
      </c>
      <c r="G27" s="1"/>
      <c r="H27" s="24"/>
      <c r="I27" s="1"/>
      <c r="J27" s="1"/>
      <c r="K27" s="1"/>
      <c r="L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15.75" customHeight="1" thickBot="1" x14ac:dyDescent="0.3">
      <c r="A28" s="24" t="s">
        <v>96</v>
      </c>
      <c r="B28" s="61">
        <v>13006.05</v>
      </c>
      <c r="C28" s="61">
        <v>29391.08</v>
      </c>
      <c r="D28" s="61">
        <f>SUM(C28-B28)</f>
        <v>16385.030000000002</v>
      </c>
      <c r="E28" s="194"/>
      <c r="F28" s="63">
        <f>SUM(F27-F26)</f>
        <v>14748.140000000003</v>
      </c>
      <c r="G28" s="219" t="s">
        <v>67</v>
      </c>
      <c r="H28" s="22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30.75" customHeight="1" thickBot="1" x14ac:dyDescent="0.3">
      <c r="A29" s="206" t="s">
        <v>267</v>
      </c>
      <c r="B29" s="207"/>
      <c r="C29" s="207"/>
      <c r="D29" s="208"/>
      <c r="E29" s="68" t="s">
        <v>70</v>
      </c>
      <c r="F29" s="68"/>
      <c r="G29" s="68"/>
      <c r="H29" s="68"/>
      <c r="I29" s="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thickBot="1" x14ac:dyDescent="0.3">
      <c r="A30" s="209"/>
      <c r="B30" s="210"/>
      <c r="C30" s="210"/>
      <c r="D30" s="211"/>
      <c r="E30" s="66"/>
      <c r="F30" s="66"/>
      <c r="G30" s="66"/>
      <c r="H30" s="66"/>
      <c r="I30" s="6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thickBot="1" x14ac:dyDescent="0.3">
      <c r="A31" s="212"/>
      <c r="B31" s="213"/>
      <c r="C31" s="213"/>
      <c r="D31" s="214"/>
      <c r="E31" s="65" t="s">
        <v>268</v>
      </c>
      <c r="F31" s="1"/>
      <c r="G31" s="24"/>
      <c r="H31" s="24"/>
      <c r="I31" s="2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thickBo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thickBo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thickBo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thickBo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thickBo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thickBo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thickBo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thickBo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thickBo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thickBo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thickBo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thickBo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thickBo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thickBo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thickBo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thickBo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thickBo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thickBo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thickBo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thickBo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thickBo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thickBo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thickBo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thickBo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thickBo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thickBo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thickBo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thickBo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thickBo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thickBo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thickBo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thickBo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thickBo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thickBo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thickBo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thickBo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thickBo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thickBo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thickBo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thickBo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thickBo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thickBo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thickBo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thickBo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thickBo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thickBo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thickBo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thickBo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thickBo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thickBo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thickBo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thickBo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thickBo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thickBo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thickBo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thickBo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thickBo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thickBo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thickBo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thickBo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thickBo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thickBo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thickBo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thickBo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thickBo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thickBo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thickBo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thickBo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thickBo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thickBo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thickBo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thickBo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thickBo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thickBo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thickBo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thickBo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thickBo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thickBo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thickBo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thickBo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thickBo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thickBo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thickBo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thickBo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thickBo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thickBo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thickBo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thickBo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thickBo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thickBo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thickBo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thickBo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thickBo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thickBo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thickBo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thickBo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thickBo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thickBo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thickBo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thickBo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thickBo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thickBo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thickBo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thickBo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thickBo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thickBo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thickBo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thickBo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thickBo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thickBo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thickBo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thickBo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thickBo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thickBo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thickBo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thickBo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thickBo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thickBo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thickBo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thickBo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thickBo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thickBo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thickBo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thickBo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thickBo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thickBo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thickBo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thickBo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thickBo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thickBo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thickBo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thickBo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thickBo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thickBo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thickBo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thickBo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thickBo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thickBo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thickBo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thickBo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thickBo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thickBo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thickBo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thickBo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thickBo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thickBo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thickBo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thickBo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thickBo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thickBo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thickBo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thickBo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thickBo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thickBo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thickBo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thickBo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thickBo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thickBo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thickBo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thickBo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thickBo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thickBo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thickBo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thickBo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thickBo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thickBo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thickBo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thickBo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thickBo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thickBo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thickBo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thickBo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thickBo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thickBo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thickBo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thickBo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thickBo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thickBo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thickBo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thickBo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thickBo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thickBo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thickBo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thickBo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thickBo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thickBo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thickBo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thickBo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thickBo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thickBo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thickBo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thickBo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thickBo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thickBo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thickBo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thickBo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thickBo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thickBo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thickBo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thickBo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thickBo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thickBo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thickBo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thickBo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thickBo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thickBo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thickBo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thickBo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thickBo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thickBo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thickBo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thickBo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thickBo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thickBo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thickBo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thickBo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thickBo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thickBo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thickBo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thickBo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thickBo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thickBo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thickBo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thickBo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thickBo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thickBo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thickBo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thickBo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thickBo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thickBo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thickBo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thickBo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thickBo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thickBo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thickBo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thickBo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thickBo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thickBo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thickBo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thickBo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thickBo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thickBo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thickBo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thickBo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thickBo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thickBo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thickBo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thickBo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thickBo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thickBo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thickBo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thickBo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thickBo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thickBo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thickBo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thickBo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thickBo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thickBo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thickBo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thickBo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thickBo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thickBo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thickBo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thickBo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thickBo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thickBo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thickBo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thickBo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thickBo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thickBo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thickBo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thickBo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thickBo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thickBo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thickBo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thickBo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thickBo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thickBo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thickBo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thickBo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thickBo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thickBo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thickBo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thickBo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thickBo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thickBo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thickBo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thickBo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thickBo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thickBo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thickBo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thickBo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thickBo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thickBo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thickBo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thickBo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thickBo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thickBo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thickBo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thickBo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thickBo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thickBo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thickBo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thickBo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thickBo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thickBo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thickBo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thickBo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thickBo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thickBo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thickBo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thickBo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thickBo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thickBo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thickBo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thickBo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thickBo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thickBo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thickBo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thickBo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thickBo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thickBo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thickBo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thickBo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thickBo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thickBo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thickBo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thickBo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thickBo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thickBo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thickBo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thickBo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thickBo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thickBo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thickBo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thickBo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thickBo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thickBo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thickBo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thickBo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thickBo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thickBo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thickBo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thickBo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thickBo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thickBo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thickBo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thickBo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thickBo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thickBo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thickBo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thickBo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thickBo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thickBo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thickBo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thickBo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thickBo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thickBo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thickBo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thickBo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thickBo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thickBo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thickBo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thickBo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thickBo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thickBo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thickBo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thickBo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thickBo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thickBo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thickBo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thickBo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thickBo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thickBo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thickBo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thickBo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thickBo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thickBo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thickBo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thickBo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thickBo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thickBo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thickBo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thickBo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thickBo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thickBo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thickBo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thickBo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thickBo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thickBo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thickBo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thickBo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thickBo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thickBo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thickBo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thickBo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thickBo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thickBo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thickBo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thickBo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thickBo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thickBo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thickBo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thickBo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thickBo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thickBo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thickBo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thickBo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thickBo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thickBo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thickBo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thickBo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thickBo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thickBo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thickBo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thickBo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thickBo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thickBo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thickBo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thickBo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thickBo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thickBo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thickBo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thickBo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thickBo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thickBo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thickBo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thickBo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thickBo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thickBo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thickBo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thickBo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thickBo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thickBo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thickBo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thickBo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thickBo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thickBo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thickBo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thickBo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thickBo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thickBo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thickBo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thickBo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thickBo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thickBo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thickBo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thickBo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thickBo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thickBo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thickBo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thickBo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thickBo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thickBo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thickBo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thickBo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thickBo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thickBo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thickBo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thickBo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thickBo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thickBo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thickBo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thickBo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thickBo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thickBo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thickBo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thickBo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thickBo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thickBo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thickBo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thickBo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thickBo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thickBo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thickBo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thickBo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thickBo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thickBo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thickBo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thickBo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thickBo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thickBo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thickBo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thickBo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thickBo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thickBo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thickBo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thickBo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thickBo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thickBo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thickBo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thickBo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thickBo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thickBo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thickBo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thickBo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thickBo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thickBo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thickBo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thickBo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thickBo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thickBo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thickBo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thickBo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thickBo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thickBo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thickBo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thickBo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thickBo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thickBo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thickBo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thickBo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thickBo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thickBo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thickBo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thickBo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thickBo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thickBo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thickBo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thickBo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thickBo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thickBo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thickBo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thickBo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thickBo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thickBo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thickBo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thickBo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thickBo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thickBo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thickBo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thickBo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thickBo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thickBo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thickBo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thickBo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thickBo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thickBo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thickBo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thickBo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thickBo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thickBo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thickBo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thickBo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thickBo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thickBo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thickBo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thickBo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thickBo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thickBo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thickBo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thickBo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thickBo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thickBo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thickBo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thickBo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thickBo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thickBo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thickBo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thickBo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thickBo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thickBo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thickBo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thickBo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thickBo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thickBo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thickBo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thickBo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thickBo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thickBo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thickBo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thickBo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thickBo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thickBo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thickBo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thickBo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thickBo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thickBo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thickBo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thickBo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thickBo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thickBo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thickBo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thickBo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thickBo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thickBo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thickBo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thickBo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thickBo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thickBo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thickBo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thickBo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thickBo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thickBo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thickBo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thickBo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thickBo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thickBo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thickBo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thickBo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thickBo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thickBo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thickBo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thickBo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thickBo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thickBo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thickBo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thickBo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thickBo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thickBo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thickBo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thickBo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thickBo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thickBo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thickBo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thickBo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thickBo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thickBo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thickBo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thickBo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thickBo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thickBo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thickBo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thickBo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thickBo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thickBo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thickBo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thickBo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thickBo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thickBo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thickBo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thickBo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thickBo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thickBo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thickBo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thickBo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thickBo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thickBo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thickBo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thickBo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thickBo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thickBo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thickBo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thickBo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thickBo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thickBo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thickBo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thickBo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thickBo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thickBo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thickBo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thickBo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thickBo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thickBo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thickBo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thickBo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thickBo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thickBo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thickBo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thickBo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thickBo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thickBo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thickBo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thickBo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thickBo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thickBo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thickBo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thickBo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thickBo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thickBo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thickBo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thickBo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thickBo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thickBo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thickBo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thickBo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thickBo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thickBo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thickBo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thickBo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thickBo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thickBo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thickBo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thickBo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thickBo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thickBo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thickBo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thickBo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thickBo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thickBo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thickBo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thickBo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thickBo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thickBo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thickBo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thickBo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thickBo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thickBo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thickBo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thickBo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thickBo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thickBo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thickBo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thickBo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thickBo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thickBo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thickBo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thickBo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thickBo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thickBo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thickBo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thickBo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thickBo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thickBo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thickBo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thickBo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thickBo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thickBo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thickBo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thickBo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thickBo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thickBo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thickBo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thickBo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thickBo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thickBo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thickBo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thickBo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thickBo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thickBo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thickBo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thickBo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thickBo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thickBo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thickBo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thickBo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thickBo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thickBo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thickBo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thickBo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thickBo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thickBo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thickBo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thickBo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thickBo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thickBo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thickBo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thickBo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thickBo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thickBo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thickBo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thickBo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thickBo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thickBo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thickBo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thickBo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thickBo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thickBo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thickBo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thickBo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thickBo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thickBo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thickBo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thickBo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thickBo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thickBo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thickBo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thickBo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thickBo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thickBo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thickBo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thickBo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thickBo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thickBo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thickBo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thickBo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thickBo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thickBo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thickBo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thickBo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thickBo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thickBo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thickBo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thickBo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thickBo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thickBo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thickBo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thickBo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thickBo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thickBo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thickBo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thickBo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thickBo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thickBo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thickBo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thickBo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thickBo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thickBo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thickBo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thickBo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thickBo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thickBo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thickBo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thickBo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thickBo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thickBo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thickBo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thickBo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thickBo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thickBo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thickBo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thickBo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thickBo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thickBo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thickBo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thickBo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thickBo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thickBo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thickBo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thickBo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thickBo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thickBo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thickBo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thickBo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thickBo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thickBo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thickBo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thickBo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thickBo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thickBo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thickBo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thickBo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thickBo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thickBo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thickBo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thickBo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thickBo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thickBo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thickBo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thickBo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thickBo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thickBo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thickBo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thickBo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thickBo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thickBo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thickBo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thickBo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thickBo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thickBo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thickBo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thickBo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thickBo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thickBo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thickBo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thickBo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thickBo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thickBo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thickBo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thickBo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thickBo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thickBo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thickBo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thickBo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thickBo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thickBo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thickBo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thickBo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thickBo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thickBo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thickBo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thickBo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thickBo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thickBo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thickBo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thickBo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thickBo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thickBo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thickBo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thickBo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thickBo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thickBo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thickBo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thickBo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thickBo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thickBo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thickBo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thickBo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thickBo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thickBo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thickBo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thickBo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thickBo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thickBo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thickBo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thickBo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thickBo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thickBo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thickBo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thickBo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thickBo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thickBo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thickBo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thickBo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thickBo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thickBo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thickBo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thickBo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thickBo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thickBo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thickBo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thickBo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thickBo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thickBo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thickBo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thickBo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thickBo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thickBo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thickBo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1:I1"/>
    <mergeCell ref="E25:F25"/>
    <mergeCell ref="F18:H21"/>
    <mergeCell ref="F17:H17"/>
    <mergeCell ref="F11:H11"/>
    <mergeCell ref="F6:H6"/>
    <mergeCell ref="F12:H14"/>
    <mergeCell ref="C6:C8"/>
    <mergeCell ref="F24:H24"/>
    <mergeCell ref="A29:D31"/>
    <mergeCell ref="F3:H3"/>
    <mergeCell ref="F4:H4"/>
    <mergeCell ref="F16:H16"/>
    <mergeCell ref="F5:H5"/>
    <mergeCell ref="F7:H7"/>
    <mergeCell ref="F8:H8"/>
    <mergeCell ref="F9:H9"/>
    <mergeCell ref="G28:H28"/>
    <mergeCell ref="F10:H10"/>
  </mergeCells>
  <pageMargins left="0.23622047244094491" right="0.23622047244094491" top="0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8FA769AC-574C-4003-9A40-60C482CA6BD1}"/>
</file>

<file path=customXml/itemProps2.xml><?xml version="1.0" encoding="utf-8"?>
<ds:datastoreItem xmlns:ds="http://schemas.openxmlformats.org/officeDocument/2006/customXml" ds:itemID="{3D7273D2-7DA9-4F3E-923F-6410F3BC85D4}"/>
</file>

<file path=customXml/itemProps3.xml><?xml version="1.0" encoding="utf-8"?>
<ds:datastoreItem xmlns:ds="http://schemas.openxmlformats.org/officeDocument/2006/customXml" ds:itemID="{3113A4AC-35C4-4E7F-A621-AAA1AD71C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 Statement Reconciliation</vt:lpstr>
      <vt:lpstr>Cash Account</vt:lpstr>
      <vt:lpstr>Cash Tally</vt:lpstr>
      <vt:lpstr>Audited Accounts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Darren Metcalfe</dc:creator>
  <cp:lastModifiedBy>Darren Metcalfe</cp:lastModifiedBy>
  <cp:lastPrinted>2025-11-24T08:49:55Z</cp:lastPrinted>
  <dcterms:created xsi:type="dcterms:W3CDTF">2022-11-06T19:00:42Z</dcterms:created>
  <dcterms:modified xsi:type="dcterms:W3CDTF">2025-11-24T09:06:40Z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