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7"/>
  <workbookPr/>
  <mc:AlternateContent xmlns:mc="http://schemas.openxmlformats.org/markup-compatibility/2006">
    <mc:Choice Requires="x15">
      <x15ac:absPath xmlns:x15ac="http://schemas.microsoft.com/office/spreadsheetml/2010/11/ac" url="C:\Users\susan\OneDrive - The Ayrshire Community Trust\TSI Team\ACIE\Independent Examinations\Barrmill &amp; District Community Association\"/>
    </mc:Choice>
  </mc:AlternateContent>
  <xr:revisionPtr revIDLastSave="17" documentId="13_ncr:1_{0241EC85-97FC-413A-B0EE-54CD4F0DF98A}" xr6:coauthVersionLast="47" xr6:coauthVersionMax="47" xr10:uidLastSave="{CA49B20D-1107-4DDC-8FB6-9CF1339A2CA3}"/>
  <bookViews>
    <workbookView xWindow="-120" yWindow="-120" windowWidth="25440" windowHeight="15270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</sheets>
  <definedNames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J14" i="2"/>
  <c r="L26" i="2"/>
  <c r="L21" i="2"/>
  <c r="L47" i="2"/>
  <c r="L42" i="2"/>
  <c r="L49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J47" i="2"/>
  <c r="H21" i="2"/>
  <c r="D21" i="2"/>
  <c r="F21" i="2"/>
  <c r="J24" i="2"/>
  <c r="J25" i="2"/>
  <c r="D26" i="2"/>
  <c r="D28" i="2"/>
  <c r="D47" i="2"/>
  <c r="D42" i="2"/>
  <c r="F26" i="2"/>
  <c r="F47" i="2"/>
  <c r="F42" i="2"/>
  <c r="H26" i="2"/>
  <c r="H28" i="2"/>
  <c r="H47" i="2"/>
  <c r="H42" i="2"/>
  <c r="H49" i="2"/>
  <c r="J53" i="2"/>
  <c r="K17" i="4"/>
  <c r="J19" i="2"/>
  <c r="F9" i="3"/>
  <c r="H9" i="3"/>
  <c r="J9" i="3"/>
  <c r="L9" i="3"/>
  <c r="N48" i="3"/>
  <c r="P48" i="3"/>
  <c r="P41" i="3"/>
  <c r="N41" i="3"/>
  <c r="P32" i="3"/>
  <c r="N32" i="3"/>
  <c r="L32" i="3"/>
  <c r="P19" i="3"/>
  <c r="N19" i="3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L28" i="2"/>
  <c r="L51" i="2"/>
  <c r="L55" i="2"/>
  <c r="B49" i="2"/>
  <c r="F49" i="2"/>
  <c r="F28" i="2"/>
  <c r="N9" i="3"/>
  <c r="J26" i="2"/>
  <c r="J21" i="2"/>
  <c r="D49" i="2"/>
  <c r="J42" i="2"/>
  <c r="J49" i="2"/>
  <c r="B28" i="2"/>
  <c r="F51" i="2"/>
  <c r="F55" i="2"/>
  <c r="J10" i="3"/>
  <c r="H51" i="2"/>
  <c r="H55" i="2"/>
  <c r="L10" i="3"/>
  <c r="J27" i="2"/>
  <c r="B51" i="2"/>
  <c r="D51" i="2"/>
  <c r="D55" i="2"/>
  <c r="H10" i="3"/>
  <c r="J28" i="2"/>
  <c r="B55" i="2"/>
  <c r="J51" i="2"/>
  <c r="J55" i="2"/>
  <c r="N10" i="3"/>
  <c r="F10" i="3"/>
</calcChain>
</file>

<file path=xl/sharedStrings.xml><?xml version="1.0" encoding="utf-8"?>
<sst xmlns="http://schemas.openxmlformats.org/spreadsheetml/2006/main" count="144" uniqueCount="108">
  <si>
    <t xml:space="preserve">Enter charity name below </t>
  </si>
  <si>
    <t xml:space="preserve">Enter SC No. below   </t>
  </si>
  <si>
    <t>Barrmill &amp; District Community Association</t>
  </si>
  <si>
    <t>SC001557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</si>
  <si>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</si>
  <si>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</si>
  <si>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</si>
  <si>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</si>
  <si>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</si>
  <si>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</si>
  <si>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</si>
  <si>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</si>
  <si>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</si>
  <si>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</si>
  <si>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</si>
  <si>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</si>
  <si>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</si>
  <si>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</si>
  <si>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</si>
  <si>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</si>
  <si>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</si>
  <si>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</si>
  <si>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</si>
  <si>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</si>
  <si>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</si>
  <si>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</si>
  <si>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</si>
  <si>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</si>
  <si>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</si>
  <si>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</si>
  <si>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</si>
  <si>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</si>
  <si>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</si>
  <si>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</si>
  <si>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</si>
  <si>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</si>
  <si>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</si>
  <si>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</si>
  <si>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</si>
  <si>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</si>
  <si>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</si>
  <si>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</si>
  <si>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</si>
  <si>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</si>
  <si>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</si>
  <si>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</si>
  <si>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</si>
  <si>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</si>
  <si>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</si>
  <si>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</si>
  <si>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</si>
  <si>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</si>
  <si>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</si>
  <si>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</si>
  <si>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</si>
  <si>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</si>
  <si>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</si>
  <si>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</si>
  <si>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</si>
  <si>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</si>
  <si>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</si>
  <si>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</si>
  <si>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</si>
  <si>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</si>
  <si>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</si>
  <si>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</si>
  <si>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</si>
  <si>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</si>
  <si>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</si>
  <si>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</si>
  <si>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</si>
  <si>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</si>
  <si>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</si>
  <si>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</si>
  <si>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</si>
  <si>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</si>
  <si>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</si>
  <si>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</si>
  <si>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</si>
  <si>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</si>
  <si>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</si>
  <si>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Signature*</t>
  </si>
  <si>
    <t>Print Name</t>
  </si>
  <si>
    <t>Date of approval</t>
  </si>
  <si>
    <t>Elizabeth Cooke</t>
  </si>
  <si>
    <t>* Please note - OSCR will accept digital or typed signatures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</si>
  <si>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</si>
  <si>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</si>
  <si>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</si>
  <si>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</si>
  <si>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</si>
  <si>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</si>
  <si>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</si>
  <si>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</si>
  <si>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</si>
  <si>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x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</si>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</sst>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</numFmts>
  <fonts count="32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7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164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9" fillId="0" borderId="0" xfId="1" applyNumberFormat="1" applyFont="1" applyAlignment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164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4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12" fillId="0" borderId="0" xfId="1" applyNumberFormat="1" applyFont="1" applyBorder="1" applyProtection="1">
      <protection locked="0"/>
    </xf>
    <xf numFmtId="164" fontId="6" fillId="0" borderId="0" xfId="0" applyNumberFormat="1" applyFont="1" applyAlignment="1" applyProtection="1">
      <alignment wrapText="1"/>
      <protection locked="0"/>
    </xf>
    <xf numFmtId="164" fontId="12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0" fillId="0" borderId="5" xfId="0" applyNumberFormat="1" applyBorder="1"/>
    <xf numFmtId="168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9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6" fontId="10" fillId="0" borderId="0" xfId="1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6" fontId="3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9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2" xfId="1" applyNumberFormat="1" applyFont="1" applyFill="1" applyBorder="1" applyAlignment="1" applyProtection="1">
      <alignment horizontal="right" shrinkToFit="1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3" borderId="14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70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64" fontId="2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7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3" fillId="3" borderId="7" xfId="1" applyNumberFormat="1" applyFont="1" applyFill="1" applyBorder="1" applyAlignment="1" applyProtection="1">
      <alignment wrapText="1"/>
    </xf>
    <xf numFmtId="164" fontId="8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12" fillId="0" borderId="0" xfId="1" applyNumberFormat="1" applyFont="1" applyAlignment="1" applyProtection="1">
      <protection locked="0"/>
    </xf>
    <xf numFmtId="164" fontId="7" fillId="0" borderId="0" xfId="1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70" fontId="3" fillId="0" borderId="3" xfId="1" applyNumberFormat="1" applyFont="1" applyFill="1" applyBorder="1" applyAlignment="1" applyProtection="1">
      <alignment horizontal="right" shrinkToFit="1"/>
    </xf>
    <xf numFmtId="164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164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164" fontId="17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164" fontId="25" fillId="0" borderId="4" xfId="1" applyNumberFormat="1" applyFont="1" applyBorder="1" applyAlignment="1" applyProtection="1">
      <alignment horizontal="right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164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9" fontId="13" fillId="2" borderId="0" xfId="0" applyNumberFormat="1" applyFont="1" applyFill="1" applyAlignment="1" applyProtection="1">
      <alignment horizontal="left" vertical="center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" xfId="1" applyNumberFormat="1" applyFont="1" applyBorder="1" applyAlignment="1" applyProtection="1">
      <alignment horizontal="left" wrapText="1"/>
      <protection locked="0"/>
    </xf>
    <xf numFmtId="164" fontId="2" fillId="0" borderId="20" xfId="1" applyNumberFormat="1" applyFont="1" applyBorder="1" applyAlignment="1" applyProtection="1">
      <alignment horizontal="left" wrapText="1"/>
      <protection locked="0"/>
    </xf>
    <xf numFmtId="164" fontId="2" fillId="0" borderId="23" xfId="1" applyNumberFormat="1" applyFont="1" applyBorder="1" applyAlignment="1" applyProtection="1">
      <alignment horizontal="left" wrapText="1"/>
      <protection locked="0"/>
    </xf>
    <xf numFmtId="164" fontId="2" fillId="0" borderId="4" xfId="1" applyNumberFormat="1" applyFont="1" applyBorder="1" applyAlignment="1" applyProtection="1">
      <alignment horizontal="left" wrapText="1"/>
      <protection locked="0"/>
    </xf>
    <xf numFmtId="164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4" fontId="2" fillId="0" borderId="27" xfId="1" applyNumberFormat="1" applyFont="1" applyBorder="1" applyAlignment="1" applyProtection="1">
      <alignment horizontal="left" vertical="top" wrapText="1"/>
      <protection locked="0"/>
    </xf>
    <xf numFmtId="164" fontId="2" fillId="0" borderId="26" xfId="1" applyNumberFormat="1" applyFont="1" applyBorder="1" applyAlignment="1" applyProtection="1">
      <alignment horizontal="left" vertical="top" wrapText="1"/>
      <protection locked="0"/>
    </xf>
    <xf numFmtId="164" fontId="2" fillId="0" borderId="28" xfId="1" applyNumberFormat="1" applyFont="1" applyBorder="1" applyAlignment="1" applyProtection="1">
      <alignment horizontal="left" vertical="top" wrapText="1"/>
      <protection locked="0"/>
    </xf>
    <xf numFmtId="164" fontId="2" fillId="0" borderId="23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7" fontId="3" fillId="0" borderId="9" xfId="1" applyNumberFormat="1" applyFont="1" applyBorder="1" applyAlignment="1" applyProtection="1">
      <alignment horizontal="center" vertical="center" wrapText="1"/>
      <protection locked="0"/>
    </xf>
    <xf numFmtId="167" fontId="3" fillId="0" borderId="6" xfId="1" applyNumberFormat="1" applyFont="1" applyBorder="1" applyAlignment="1" applyProtection="1">
      <alignment horizontal="center" vertical="center" wrapText="1"/>
      <protection locked="0"/>
    </xf>
    <xf numFmtId="164" fontId="12" fillId="0" borderId="0" xfId="1" applyNumberFormat="1" applyFont="1" applyAlignment="1" applyProtection="1">
      <protection locked="0"/>
    </xf>
    <xf numFmtId="164" fontId="12" fillId="0" borderId="0" xfId="1" applyNumberFormat="1" applyFont="1" applyBorder="1" applyAlignme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03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25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02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zoomScale="75" zoomScaleNormal="85" zoomScaleSheetLayoutView="80" workbookViewId="0">
      <selection activeCell="L2" sqref="L2"/>
    </sheetView>
  </sheetViews>
  <sheetFormatPr defaultColWidth="9.140625" defaultRowHeight="12.75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>
      <c r="A1" s="151"/>
      <c r="B1" s="155" t="s">
        <v>0</v>
      </c>
      <c r="C1" s="155"/>
      <c r="D1" s="155"/>
      <c r="E1" s="155"/>
      <c r="F1" s="155"/>
      <c r="G1" s="155"/>
      <c r="H1" s="155"/>
      <c r="I1" s="155"/>
      <c r="J1" s="155"/>
      <c r="L1" s="119" t="s">
        <v>1</v>
      </c>
      <c r="M1" s="118"/>
    </row>
    <row r="2" spans="1:13" ht="30.75" customHeight="1">
      <c r="A2" s="151"/>
      <c r="B2" s="156" t="s">
        <v>2</v>
      </c>
      <c r="C2" s="156"/>
      <c r="D2" s="156"/>
      <c r="E2" s="156"/>
      <c r="F2" s="156"/>
      <c r="G2" s="156"/>
      <c r="H2" s="156"/>
      <c r="I2" s="156"/>
      <c r="J2" s="156"/>
      <c r="L2" s="120" t="s">
        <v>3</v>
      </c>
      <c r="M2" s="69"/>
    </row>
    <row r="3" spans="1:13" ht="24" customHeight="1">
      <c r="A3" s="151"/>
      <c r="B3" s="152" t="s">
        <v>4</v>
      </c>
      <c r="C3" s="153"/>
      <c r="D3" s="153"/>
      <c r="E3" s="153"/>
      <c r="F3" s="153"/>
      <c r="G3" s="153"/>
      <c r="H3" s="153"/>
      <c r="I3" s="153"/>
      <c r="J3" s="154"/>
      <c r="L3" s="117"/>
    </row>
    <row r="4" spans="1:13" ht="14.25" customHeight="1">
      <c r="A4" s="151"/>
      <c r="B4" s="157" t="s">
        <v>5</v>
      </c>
      <c r="C4" s="159"/>
      <c r="D4" s="160" t="s">
        <v>6</v>
      </c>
      <c r="E4" s="161"/>
      <c r="F4" s="162"/>
      <c r="G4" s="163" t="s">
        <v>7</v>
      </c>
      <c r="H4" s="160" t="s">
        <v>8</v>
      </c>
      <c r="I4" s="161"/>
      <c r="J4" s="162"/>
      <c r="L4" s="117"/>
    </row>
    <row r="5" spans="1:13" ht="16.5" customHeight="1">
      <c r="A5" s="151"/>
      <c r="B5" s="157"/>
      <c r="C5" s="159"/>
      <c r="D5" s="166"/>
      <c r="E5" s="166"/>
      <c r="F5" s="166"/>
      <c r="G5" s="163"/>
      <c r="H5" s="167"/>
      <c r="I5" s="167"/>
      <c r="J5" s="167"/>
      <c r="L5" s="117"/>
    </row>
    <row r="6" spans="1:13" ht="21" customHeight="1">
      <c r="A6" s="151"/>
      <c r="B6" s="158"/>
      <c r="C6" s="159"/>
      <c r="D6" s="164"/>
      <c r="E6" s="164"/>
      <c r="F6" s="164"/>
      <c r="G6" s="163"/>
      <c r="H6" s="165"/>
      <c r="I6" s="165"/>
      <c r="J6" s="165"/>
      <c r="L6" s="117"/>
    </row>
    <row r="8" spans="1:13" ht="20.25">
      <c r="A8" s="47" t="s">
        <v>9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39">
      <c r="A9" s="48"/>
      <c r="B9" s="31" t="s">
        <v>10</v>
      </c>
      <c r="C9" s="2"/>
      <c r="D9" s="2" t="s">
        <v>11</v>
      </c>
      <c r="E9" s="2"/>
      <c r="F9" s="2" t="s">
        <v>12</v>
      </c>
      <c r="G9" s="2"/>
      <c r="H9" s="2" t="s">
        <v>13</v>
      </c>
      <c r="I9" s="2"/>
      <c r="J9" s="2" t="s">
        <v>14</v>
      </c>
      <c r="K9" s="3"/>
      <c r="L9" s="2" t="s">
        <v>15</v>
      </c>
    </row>
    <row r="10" spans="1:13" ht="24" customHeight="1">
      <c r="A10" s="4"/>
      <c r="B10" s="32" t="s">
        <v>16</v>
      </c>
      <c r="C10" s="6"/>
      <c r="D10" s="32" t="s">
        <v>16</v>
      </c>
      <c r="E10" s="32"/>
      <c r="F10" s="32" t="s">
        <v>16</v>
      </c>
      <c r="G10" s="32"/>
      <c r="H10" s="32" t="s">
        <v>16</v>
      </c>
      <c r="I10" s="32"/>
      <c r="J10" s="32" t="s">
        <v>16</v>
      </c>
      <c r="K10" s="32"/>
      <c r="L10" s="32" t="s">
        <v>16</v>
      </c>
    </row>
    <row r="11" spans="1:13" ht="20.100000000000001" customHeight="1">
      <c r="A11" s="26" t="s">
        <v>17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>
      <c r="A12" s="84" t="s">
        <v>18</v>
      </c>
      <c r="B12" s="126">
        <v>100</v>
      </c>
      <c r="C12" s="127"/>
      <c r="D12" s="126"/>
      <c r="E12" s="127"/>
      <c r="F12" s="126"/>
      <c r="G12" s="127"/>
      <c r="H12" s="126"/>
      <c r="I12" s="127"/>
      <c r="J12" s="128">
        <f>H12+D12+B12+F12</f>
        <v>100</v>
      </c>
      <c r="K12" s="129"/>
      <c r="L12" s="126">
        <v>273</v>
      </c>
    </row>
    <row r="13" spans="1:13" ht="20.100000000000001" customHeight="1">
      <c r="A13" s="84" t="s">
        <v>19</v>
      </c>
      <c r="B13" s="126"/>
      <c r="C13" s="127"/>
      <c r="D13" s="126"/>
      <c r="E13" s="127"/>
      <c r="F13" s="126"/>
      <c r="G13" s="127"/>
      <c r="H13" s="126"/>
      <c r="I13" s="127"/>
      <c r="J13" s="128">
        <f t="shared" ref="J13:J21" si="0">H13+D13+B13+F13</f>
        <v>0</v>
      </c>
      <c r="K13" s="129"/>
      <c r="L13" s="126"/>
    </row>
    <row r="14" spans="1:13" ht="20.100000000000001" customHeight="1">
      <c r="A14" s="84" t="s">
        <v>20</v>
      </c>
      <c r="B14" s="126"/>
      <c r="C14" s="127"/>
      <c r="D14" s="126"/>
      <c r="E14" s="127"/>
      <c r="F14" s="126"/>
      <c r="G14" s="127"/>
      <c r="H14" s="126"/>
      <c r="I14" s="127"/>
      <c r="J14" s="128">
        <f t="shared" si="0"/>
        <v>0</v>
      </c>
      <c r="K14" s="129"/>
      <c r="L14" s="126">
        <v>6952</v>
      </c>
    </row>
    <row r="15" spans="1:13" ht="20.100000000000001" customHeight="1">
      <c r="A15" s="84" t="s">
        <v>21</v>
      </c>
      <c r="B15" s="126">
        <v>47.87</v>
      </c>
      <c r="C15" s="127"/>
      <c r="D15" s="126"/>
      <c r="E15" s="127"/>
      <c r="F15" s="126"/>
      <c r="G15" s="127"/>
      <c r="H15" s="126"/>
      <c r="I15" s="127"/>
      <c r="J15" s="128">
        <f t="shared" si="0"/>
        <v>47.87</v>
      </c>
      <c r="K15" s="129"/>
      <c r="L15" s="126">
        <v>925</v>
      </c>
    </row>
    <row r="16" spans="1:13" ht="20.100000000000001" customHeight="1">
      <c r="A16" s="84" t="s">
        <v>22</v>
      </c>
      <c r="B16" s="126"/>
      <c r="C16" s="127"/>
      <c r="D16" s="126"/>
      <c r="E16" s="127"/>
      <c r="F16" s="126"/>
      <c r="G16" s="127"/>
      <c r="H16" s="126"/>
      <c r="I16" s="127"/>
      <c r="J16" s="128">
        <f t="shared" si="0"/>
        <v>0</v>
      </c>
      <c r="K16" s="129"/>
      <c r="L16" s="126"/>
    </row>
    <row r="17" spans="1:12" ht="26.25">
      <c r="A17" s="84" t="s">
        <v>23</v>
      </c>
      <c r="B17" s="126"/>
      <c r="C17" s="127"/>
      <c r="D17" s="126"/>
      <c r="E17" s="127"/>
      <c r="F17" s="126"/>
      <c r="G17" s="127"/>
      <c r="H17" s="126"/>
      <c r="I17" s="127"/>
      <c r="J17" s="128">
        <f t="shared" si="0"/>
        <v>0</v>
      </c>
      <c r="K17" s="129"/>
      <c r="L17" s="126"/>
    </row>
    <row r="18" spans="1:12" ht="20.100000000000001" customHeight="1">
      <c r="A18" s="84" t="s">
        <v>24</v>
      </c>
      <c r="B18" s="126">
        <v>3914.72</v>
      </c>
      <c r="C18" s="127"/>
      <c r="D18" s="126"/>
      <c r="E18" s="127"/>
      <c r="F18" s="126"/>
      <c r="G18" s="127"/>
      <c r="H18" s="126"/>
      <c r="I18" s="127"/>
      <c r="J18" s="128">
        <f t="shared" si="0"/>
        <v>3914.72</v>
      </c>
      <c r="K18" s="129"/>
      <c r="L18" s="126">
        <v>6448</v>
      </c>
    </row>
    <row r="19" spans="1:12" ht="26.25">
      <c r="A19" s="84" t="s">
        <v>25</v>
      </c>
      <c r="B19" s="126">
        <v>24.36</v>
      </c>
      <c r="C19" s="127"/>
      <c r="D19" s="126"/>
      <c r="E19" s="127"/>
      <c r="F19" s="126"/>
      <c r="G19" s="127"/>
      <c r="H19" s="126"/>
      <c r="I19" s="127"/>
      <c r="J19" s="128">
        <f t="shared" si="0"/>
        <v>24.36</v>
      </c>
      <c r="K19" s="129"/>
      <c r="L19" s="126">
        <v>1503</v>
      </c>
    </row>
    <row r="20" spans="1:12" ht="20.100000000000001" customHeight="1">
      <c r="A20" s="84"/>
      <c r="B20" s="126"/>
      <c r="C20" s="127"/>
      <c r="D20" s="126"/>
      <c r="E20" s="127"/>
      <c r="F20" s="126"/>
      <c r="G20" s="127"/>
      <c r="H20" s="126"/>
      <c r="I20" s="127"/>
      <c r="J20" s="128">
        <f t="shared" si="0"/>
        <v>0</v>
      </c>
      <c r="K20" s="129"/>
      <c r="L20" s="126"/>
    </row>
    <row r="21" spans="1:12" ht="17.25" customHeight="1" thickBot="1">
      <c r="A21" s="9" t="s">
        <v>26</v>
      </c>
      <c r="B21" s="130">
        <f>SUM(B12:B20)</f>
        <v>4086.95</v>
      </c>
      <c r="C21" s="131"/>
      <c r="D21" s="130">
        <f>SUM(D12:D20)</f>
        <v>0</v>
      </c>
      <c r="E21" s="127"/>
      <c r="F21" s="130">
        <f>SUM(F12:F20)</f>
        <v>0</v>
      </c>
      <c r="G21" s="127"/>
      <c r="H21" s="130">
        <f>SUM(H12:H20)</f>
        <v>0</v>
      </c>
      <c r="I21" s="127"/>
      <c r="J21" s="132">
        <f t="shared" si="0"/>
        <v>4086.95</v>
      </c>
      <c r="K21" s="129"/>
      <c r="L21" s="130">
        <f>SUM(L12:L20)</f>
        <v>16101</v>
      </c>
    </row>
    <row r="22" spans="1:12" ht="16.5" customHeight="1" thickTop="1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26.25">
      <c r="A23" s="67" t="s">
        <v>27</v>
      </c>
      <c r="B23" s="133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>
      <c r="A24" s="84" t="s">
        <v>28</v>
      </c>
      <c r="B24" s="126"/>
      <c r="C24" s="127"/>
      <c r="D24" s="126"/>
      <c r="E24" s="127"/>
      <c r="F24" s="126"/>
      <c r="G24" s="127"/>
      <c r="H24" s="126"/>
      <c r="I24" s="127"/>
      <c r="J24" s="128">
        <f>H24+D24+B24+F24</f>
        <v>0</v>
      </c>
      <c r="K24" s="129"/>
      <c r="L24" s="126"/>
    </row>
    <row r="25" spans="1:12" ht="20.100000000000001" customHeight="1">
      <c r="A25" s="84" t="s">
        <v>29</v>
      </c>
      <c r="B25" s="126"/>
      <c r="C25" s="127"/>
      <c r="D25" s="126"/>
      <c r="E25" s="127"/>
      <c r="F25" s="126"/>
      <c r="G25" s="127"/>
      <c r="H25" s="126"/>
      <c r="I25" s="127"/>
      <c r="J25" s="128">
        <f>H25+D25+B25+F25</f>
        <v>0</v>
      </c>
      <c r="K25" s="129"/>
      <c r="L25" s="126"/>
    </row>
    <row r="26" spans="1:12" ht="17.25" customHeight="1" thickBot="1">
      <c r="A26" s="9" t="s">
        <v>30</v>
      </c>
      <c r="B26" s="130">
        <f>SUM(B24:B25)</f>
        <v>0</v>
      </c>
      <c r="C26" s="131"/>
      <c r="D26" s="130">
        <f>SUM(D24:D25)</f>
        <v>0</v>
      </c>
      <c r="E26" s="127"/>
      <c r="F26" s="130">
        <f>SUM(F24:F25)</f>
        <v>0</v>
      </c>
      <c r="G26" s="127"/>
      <c r="H26" s="130">
        <f>SUM(H24:H25)</f>
        <v>0</v>
      </c>
      <c r="I26" s="127"/>
      <c r="J26" s="130">
        <f>SUM(J24:J25)</f>
        <v>0</v>
      </c>
      <c r="K26" s="129"/>
      <c r="L26" s="130">
        <f>SUM(L24:L25)</f>
        <v>0</v>
      </c>
    </row>
    <row r="27" spans="1:12" ht="8.25" customHeight="1" thickTop="1">
      <c r="A27" s="25"/>
      <c r="B27" s="134"/>
      <c r="C27" s="135"/>
      <c r="D27" s="134"/>
      <c r="E27" s="135"/>
      <c r="F27" s="134"/>
      <c r="G27" s="135"/>
      <c r="H27" s="134"/>
      <c r="I27" s="136"/>
      <c r="J27" s="116" t="str">
        <f>IF(B26+D26+F26+H26-J26=0," ","error")</f>
        <v xml:space="preserve"> </v>
      </c>
      <c r="K27" s="129"/>
      <c r="L27" s="116"/>
    </row>
    <row r="28" spans="1:12" ht="20.100000000000001" customHeight="1" thickBot="1">
      <c r="A28" s="9" t="s">
        <v>31</v>
      </c>
      <c r="B28" s="137">
        <f>B26+B21</f>
        <v>4086.95</v>
      </c>
      <c r="C28" s="136"/>
      <c r="D28" s="137">
        <f>D26+D21</f>
        <v>0</v>
      </c>
      <c r="E28" s="136"/>
      <c r="F28" s="137">
        <f>F26+F21</f>
        <v>0</v>
      </c>
      <c r="G28" s="136"/>
      <c r="H28" s="137">
        <f>H26+H21</f>
        <v>0</v>
      </c>
      <c r="I28" s="136"/>
      <c r="J28" s="137">
        <f>J26+J21</f>
        <v>4086.95</v>
      </c>
      <c r="K28" s="129"/>
      <c r="L28" s="137">
        <f>L26+L21</f>
        <v>16101</v>
      </c>
    </row>
    <row r="29" spans="1:12" ht="16.5" customHeight="1" thickTop="1">
      <c r="B29" s="138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>
      <c r="A30" s="27" t="s">
        <v>32</v>
      </c>
      <c r="B30" s="139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12" ht="20.100000000000001" customHeight="1">
      <c r="A31" s="85" t="s">
        <v>33</v>
      </c>
      <c r="B31" s="126"/>
      <c r="C31" s="134"/>
      <c r="D31" s="126"/>
      <c r="E31" s="127"/>
      <c r="F31" s="126"/>
      <c r="G31" s="127"/>
      <c r="H31" s="126"/>
      <c r="I31" s="127"/>
      <c r="J31" s="128">
        <f>H31+D31+B31+F31</f>
        <v>0</v>
      </c>
      <c r="K31" s="116"/>
      <c r="L31" s="126"/>
    </row>
    <row r="32" spans="1:12" ht="20.100000000000001" customHeight="1">
      <c r="A32" s="85" t="s">
        <v>34</v>
      </c>
      <c r="B32" s="126"/>
      <c r="C32" s="134"/>
      <c r="D32" s="126"/>
      <c r="E32" s="127"/>
      <c r="F32" s="126"/>
      <c r="G32" s="127"/>
      <c r="H32" s="126"/>
      <c r="I32" s="127"/>
      <c r="J32" s="128">
        <f t="shared" ref="J32:J41" si="1">H32+D32+B32+F32</f>
        <v>0</v>
      </c>
      <c r="K32" s="116"/>
      <c r="L32" s="126"/>
    </row>
    <row r="33" spans="1:12" ht="20.100000000000001" customHeight="1">
      <c r="A33" s="85" t="s">
        <v>35</v>
      </c>
      <c r="B33" s="126"/>
      <c r="C33" s="134"/>
      <c r="D33" s="126"/>
      <c r="E33" s="127"/>
      <c r="F33" s="126"/>
      <c r="G33" s="127"/>
      <c r="H33" s="126"/>
      <c r="I33" s="127"/>
      <c r="J33" s="128">
        <f t="shared" si="1"/>
        <v>0</v>
      </c>
      <c r="K33" s="116"/>
      <c r="L33" s="126"/>
    </row>
    <row r="34" spans="1:12" ht="26.25">
      <c r="A34" s="85" t="s">
        <v>36</v>
      </c>
      <c r="B34" s="126">
        <v>7271.36</v>
      </c>
      <c r="C34" s="134"/>
      <c r="D34" s="126">
        <v>6814.31</v>
      </c>
      <c r="E34" s="127"/>
      <c r="F34" s="126"/>
      <c r="G34" s="127"/>
      <c r="H34" s="126"/>
      <c r="I34" s="127"/>
      <c r="J34" s="128">
        <f t="shared" si="1"/>
        <v>14085.67</v>
      </c>
      <c r="K34" s="116"/>
      <c r="L34" s="126">
        <v>23478</v>
      </c>
    </row>
    <row r="35" spans="1:12" ht="20.100000000000001" customHeight="1">
      <c r="A35" s="85" t="s">
        <v>37</v>
      </c>
      <c r="B35" s="126"/>
      <c r="C35" s="134"/>
      <c r="D35" s="126"/>
      <c r="E35" s="127"/>
      <c r="F35" s="126"/>
      <c r="G35" s="127"/>
      <c r="H35" s="126"/>
      <c r="I35" s="127"/>
      <c r="J35" s="128">
        <f t="shared" si="1"/>
        <v>0</v>
      </c>
      <c r="K35" s="116"/>
      <c r="L35" s="126"/>
    </row>
    <row r="36" spans="1:12" ht="20.100000000000001" customHeight="1">
      <c r="A36" s="85" t="s">
        <v>38</v>
      </c>
      <c r="B36" s="126"/>
      <c r="C36" s="134"/>
      <c r="D36" s="126"/>
      <c r="E36" s="127"/>
      <c r="F36" s="126"/>
      <c r="G36" s="127"/>
      <c r="H36" s="126"/>
      <c r="I36" s="127"/>
      <c r="J36" s="128">
        <f t="shared" si="1"/>
        <v>0</v>
      </c>
      <c r="K36" s="116"/>
      <c r="L36" s="126"/>
    </row>
    <row r="37" spans="1:12" ht="20.100000000000001" customHeight="1">
      <c r="A37" s="86" t="s">
        <v>39</v>
      </c>
      <c r="B37" s="126">
        <v>600</v>
      </c>
      <c r="C37" s="134"/>
      <c r="D37" s="126"/>
      <c r="E37" s="127"/>
      <c r="F37" s="126"/>
      <c r="G37" s="127"/>
      <c r="H37" s="126"/>
      <c r="I37" s="127"/>
      <c r="J37" s="128">
        <f t="shared" si="1"/>
        <v>600</v>
      </c>
      <c r="K37" s="116"/>
      <c r="L37" s="126">
        <v>600</v>
      </c>
    </row>
    <row r="38" spans="1:12" ht="20.100000000000001" customHeight="1">
      <c r="A38" s="86" t="s">
        <v>40</v>
      </c>
      <c r="B38" s="126"/>
      <c r="C38" s="134"/>
      <c r="D38" s="126"/>
      <c r="E38" s="127"/>
      <c r="F38" s="126"/>
      <c r="G38" s="127"/>
      <c r="H38" s="126"/>
      <c r="I38" s="127"/>
      <c r="J38" s="128">
        <f t="shared" si="1"/>
        <v>0</v>
      </c>
      <c r="K38" s="116"/>
      <c r="L38" s="126"/>
    </row>
    <row r="39" spans="1:12" ht="20.100000000000001" customHeight="1">
      <c r="A39" s="86" t="s">
        <v>41</v>
      </c>
      <c r="B39" s="126"/>
      <c r="C39" s="134"/>
      <c r="D39" s="126"/>
      <c r="E39" s="127"/>
      <c r="F39" s="126"/>
      <c r="G39" s="127"/>
      <c r="H39" s="126"/>
      <c r="I39" s="127"/>
      <c r="J39" s="128">
        <f t="shared" si="1"/>
        <v>0</v>
      </c>
      <c r="K39" s="116"/>
      <c r="L39" s="126"/>
    </row>
    <row r="40" spans="1:12" ht="20.100000000000001" customHeight="1">
      <c r="A40" s="86" t="s">
        <v>42</v>
      </c>
      <c r="B40" s="126"/>
      <c r="C40" s="134"/>
      <c r="D40" s="126"/>
      <c r="E40" s="127"/>
      <c r="F40" s="126"/>
      <c r="G40" s="127"/>
      <c r="H40" s="126"/>
      <c r="I40" s="127"/>
      <c r="J40" s="128">
        <f t="shared" si="1"/>
        <v>0</v>
      </c>
      <c r="K40" s="116"/>
      <c r="L40" s="126"/>
    </row>
    <row r="41" spans="1:12" ht="20.100000000000001" customHeight="1" thickBot="1">
      <c r="A41" s="85"/>
      <c r="B41" s="141"/>
      <c r="C41" s="134"/>
      <c r="D41" s="141"/>
      <c r="E41" s="127"/>
      <c r="F41" s="141"/>
      <c r="G41" s="127"/>
      <c r="H41" s="141"/>
      <c r="I41" s="127"/>
      <c r="J41" s="128">
        <f t="shared" si="1"/>
        <v>0</v>
      </c>
      <c r="K41" s="116"/>
      <c r="L41" s="141"/>
    </row>
    <row r="42" spans="1:12" ht="20.100000000000001" customHeight="1" thickTop="1" thickBot="1">
      <c r="A42" s="13" t="s">
        <v>43</v>
      </c>
      <c r="B42" s="130">
        <f>SUM(B31:B41)</f>
        <v>7871.36</v>
      </c>
      <c r="C42" s="142"/>
      <c r="D42" s="130">
        <f>SUM(D31:D41)</f>
        <v>6814.31</v>
      </c>
      <c r="E42" s="127"/>
      <c r="F42" s="130">
        <f>SUM(F31:F41)</f>
        <v>0</v>
      </c>
      <c r="G42" s="127"/>
      <c r="H42" s="130">
        <f>SUM(H31:H41)</f>
        <v>0</v>
      </c>
      <c r="I42" s="127"/>
      <c r="J42" s="130">
        <f>SUM(J31:J41)</f>
        <v>14685.67</v>
      </c>
      <c r="K42" s="116"/>
      <c r="L42" s="130">
        <f>SUM(L31:L41)</f>
        <v>24078</v>
      </c>
    </row>
    <row r="43" spans="1:12" s="14" customFormat="1" ht="17.25" customHeight="1" thickTop="1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26.25">
      <c r="A44" s="67" t="s">
        <v>44</v>
      </c>
      <c r="B44" s="133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>
      <c r="A45" s="85" t="s">
        <v>45</v>
      </c>
      <c r="B45" s="126"/>
      <c r="C45" s="134"/>
      <c r="D45" s="126"/>
      <c r="E45" s="127"/>
      <c r="F45" s="126"/>
      <c r="G45" s="127"/>
      <c r="H45" s="126"/>
      <c r="I45" s="127"/>
      <c r="J45" s="128">
        <f>H45+D45+F45+B45</f>
        <v>0</v>
      </c>
      <c r="K45" s="116"/>
      <c r="L45" s="126"/>
    </row>
    <row r="46" spans="1:12" ht="20.100000000000001" customHeight="1" thickBot="1">
      <c r="A46" s="85" t="s">
        <v>46</v>
      </c>
      <c r="B46" s="141"/>
      <c r="C46" s="134"/>
      <c r="D46" s="141"/>
      <c r="E46" s="127"/>
      <c r="F46" s="141"/>
      <c r="G46" s="127"/>
      <c r="H46" s="141"/>
      <c r="I46" s="127"/>
      <c r="J46" s="128">
        <f>H46+D46+F46+B46</f>
        <v>0</v>
      </c>
      <c r="K46" s="116"/>
      <c r="L46" s="141"/>
    </row>
    <row r="47" spans="1:12" ht="20.100000000000001" customHeight="1" thickTop="1" thickBot="1">
      <c r="A47" s="13" t="s">
        <v>47</v>
      </c>
      <c r="B47" s="130">
        <f>SUM(B45:B46)</f>
        <v>0</v>
      </c>
      <c r="C47" s="142"/>
      <c r="D47" s="130">
        <f>SUM(D45:D46)</f>
        <v>0</v>
      </c>
      <c r="E47" s="127"/>
      <c r="F47" s="130">
        <f>SUM(F45:F46)</f>
        <v>0</v>
      </c>
      <c r="G47" s="127"/>
      <c r="H47" s="130">
        <f>SUM(H45:H46)</f>
        <v>0</v>
      </c>
      <c r="I47" s="127"/>
      <c r="J47" s="130">
        <f>SUM(J45:J46)</f>
        <v>0</v>
      </c>
      <c r="K47" s="116"/>
      <c r="L47" s="130">
        <f>SUM(L45:L46)</f>
        <v>0</v>
      </c>
    </row>
    <row r="48" spans="1:12" ht="13.5" customHeight="1" thickTop="1" thickBot="1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00000000000001" customHeight="1" thickTop="1" thickBot="1">
      <c r="A49" s="39" t="s">
        <v>48</v>
      </c>
      <c r="B49" s="143">
        <f>+B47+B42</f>
        <v>7871.36</v>
      </c>
      <c r="C49" s="129"/>
      <c r="D49" s="143">
        <f>+D47+D42</f>
        <v>6814.31</v>
      </c>
      <c r="E49" s="129"/>
      <c r="F49" s="143">
        <f>+F47+F42</f>
        <v>0</v>
      </c>
      <c r="G49" s="129"/>
      <c r="H49" s="143">
        <f>+H47+H42</f>
        <v>0</v>
      </c>
      <c r="I49" s="129"/>
      <c r="J49" s="143">
        <f>+J47+J42</f>
        <v>14685.67</v>
      </c>
      <c r="K49" s="129"/>
      <c r="L49" s="143">
        <f>+L47+L42</f>
        <v>24078</v>
      </c>
    </row>
    <row r="50" spans="1:13" ht="14.25" thickTop="1" thickBot="1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00000000000001" customHeight="1" thickTop="1" thickBot="1">
      <c r="A51" s="40" t="s">
        <v>49</v>
      </c>
      <c r="B51" s="105">
        <f>+B28-B49</f>
        <v>-3784.41</v>
      </c>
      <c r="C51" s="87"/>
      <c r="D51" s="105">
        <f>+D28-D49</f>
        <v>-6814.31</v>
      </c>
      <c r="E51" s="87"/>
      <c r="F51" s="105">
        <f>+F28-F49</f>
        <v>0</v>
      </c>
      <c r="G51" s="87"/>
      <c r="H51" s="105">
        <f>+H28-H49</f>
        <v>0</v>
      </c>
      <c r="I51" s="87"/>
      <c r="J51" s="106">
        <f>IF((B51+D51+F51+H51)=(+J28-J49),H51+F51+D51+B51,"Cross Add Error")</f>
        <v>-10598.720000000001</v>
      </c>
      <c r="K51" s="95"/>
      <c r="L51" s="105">
        <f>+L28-L49</f>
        <v>-7977</v>
      </c>
      <c r="M51" s="88"/>
    </row>
    <row r="52" spans="1:13" ht="14.25" customHeight="1" thickBot="1">
      <c r="A52" s="40"/>
      <c r="B52" s="148"/>
      <c r="C52" s="87"/>
      <c r="D52" s="148"/>
      <c r="E52" s="87"/>
      <c r="F52" s="148"/>
      <c r="G52" s="87"/>
      <c r="H52" s="148"/>
      <c r="I52" s="87"/>
      <c r="J52" s="148"/>
      <c r="K52" s="95"/>
      <c r="L52" s="148"/>
      <c r="M52" s="88"/>
    </row>
    <row r="53" spans="1:13" ht="19.5" customHeight="1" thickTop="1" thickBot="1">
      <c r="A53" s="91" t="s">
        <v>50</v>
      </c>
      <c r="B53" s="115"/>
      <c r="C53" s="87"/>
      <c r="D53" s="115"/>
      <c r="E53" s="87"/>
      <c r="F53" s="115"/>
      <c r="G53" s="87"/>
      <c r="H53" s="115"/>
      <c r="I53" s="87"/>
      <c r="J53" s="104">
        <f>IF(H53+F53+D53+B53=0,0,"Transfer error")</f>
        <v>0</v>
      </c>
      <c r="K53" s="95"/>
      <c r="L53" s="115"/>
    </row>
    <row r="54" spans="1:13" ht="14.25" customHeight="1" thickTop="1" thickBot="1">
      <c r="A54" s="11"/>
      <c r="B54" s="147"/>
      <c r="C54" s="87"/>
      <c r="D54" s="147"/>
      <c r="E54" s="87"/>
      <c r="F54" s="103"/>
      <c r="G54" s="87"/>
      <c r="H54" s="147"/>
      <c r="I54" s="87"/>
      <c r="J54" s="149"/>
      <c r="K54" s="95"/>
      <c r="L54" s="147"/>
    </row>
    <row r="55" spans="1:13" ht="29.25" customHeight="1" thickTop="1" thickBot="1">
      <c r="A55" s="13" t="s">
        <v>51</v>
      </c>
      <c r="B55" s="102">
        <f>+B51+B53</f>
        <v>-3784.41</v>
      </c>
      <c r="C55" s="87"/>
      <c r="D55" s="102">
        <f>+D51+D53</f>
        <v>-6814.31</v>
      </c>
      <c r="E55" s="87"/>
      <c r="F55" s="102">
        <f>+F51+F53</f>
        <v>0</v>
      </c>
      <c r="G55" s="87"/>
      <c r="H55" s="102">
        <f>+H51+H53</f>
        <v>0</v>
      </c>
      <c r="I55" s="87"/>
      <c r="J55" s="102">
        <f>+J51+J53</f>
        <v>-10598.720000000001</v>
      </c>
      <c r="K55" s="95"/>
      <c r="L55" s="102">
        <f>+L51+L53</f>
        <v>-7977</v>
      </c>
    </row>
    <row r="56" spans="1:13" ht="13.5" thickTop="1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tabSelected="1" zoomScale="75" zoomScaleNormal="75" zoomScaleSheetLayoutView="80" workbookViewId="0">
      <pane ySplit="2" topLeftCell="A45" activePane="bottomLeft" state="frozen"/>
      <selection pane="bottomLeft" activeCell="P51" sqref="P51"/>
      <selection activeCell="D45" sqref="D45"/>
    </sheetView>
  </sheetViews>
  <sheetFormatPr defaultColWidth="9.140625" defaultRowHeight="12.75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9.140625" style="1" customWidth="1"/>
    <col min="17" max="16384" width="9.140625" style="1"/>
  </cols>
  <sheetData>
    <row r="1" spans="1:16" ht="27" customHeight="1">
      <c r="B1" s="168" t="str">
        <f>'R&amp;P Accounts'!B2</f>
        <v>Barrmill &amp; District Community Association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N1" s="168" t="str">
        <f>'R&amp;P Accounts'!L2</f>
        <v>SC001557</v>
      </c>
      <c r="O1" s="168"/>
      <c r="P1" s="168"/>
    </row>
    <row r="2" spans="1:16" s="46" customFormat="1" ht="26.25" customHeight="1">
      <c r="A2" s="80" t="s">
        <v>52</v>
      </c>
      <c r="B2" s="43"/>
      <c r="C2" s="42"/>
      <c r="D2" s="42"/>
      <c r="E2" s="42"/>
      <c r="F2" s="192"/>
      <c r="G2" s="192"/>
      <c r="H2" s="192"/>
      <c r="I2" s="44"/>
      <c r="J2" s="44"/>
      <c r="K2" s="44"/>
      <c r="L2" s="45"/>
      <c r="M2" s="44"/>
      <c r="N2" s="45"/>
      <c r="O2" s="44"/>
      <c r="P2" s="45"/>
    </row>
    <row r="3" spans="1:16" ht="40.5" customHeight="1">
      <c r="A3" s="50" t="s">
        <v>53</v>
      </c>
      <c r="B3" s="171" t="s">
        <v>54</v>
      </c>
      <c r="C3" s="171"/>
      <c r="D3" s="171"/>
      <c r="E3" s="18"/>
      <c r="F3" s="72" t="s">
        <v>55</v>
      </c>
      <c r="G3" s="15"/>
      <c r="H3" s="72" t="s">
        <v>56</v>
      </c>
      <c r="I3" s="82"/>
      <c r="J3" s="72" t="s">
        <v>12</v>
      </c>
      <c r="K3" s="82"/>
      <c r="L3" s="72" t="s">
        <v>57</v>
      </c>
      <c r="M3" s="82"/>
      <c r="N3" s="72" t="s">
        <v>58</v>
      </c>
      <c r="O3" s="82"/>
      <c r="P3" s="72" t="s">
        <v>59</v>
      </c>
    </row>
    <row r="4" spans="1:16">
      <c r="B4" s="172"/>
      <c r="C4" s="172"/>
      <c r="D4" s="172"/>
      <c r="E4" s="68"/>
      <c r="F4" s="17" t="s">
        <v>16</v>
      </c>
      <c r="H4" s="17" t="s">
        <v>16</v>
      </c>
      <c r="I4" s="12"/>
      <c r="J4" s="17" t="s">
        <v>16</v>
      </c>
      <c r="K4" s="12"/>
      <c r="L4" s="17" t="s">
        <v>16</v>
      </c>
      <c r="M4" s="12"/>
      <c r="N4" s="17" t="s">
        <v>16</v>
      </c>
      <c r="O4" s="12"/>
      <c r="P4" s="17" t="s">
        <v>16</v>
      </c>
    </row>
    <row r="5" spans="1:16" ht="30" customHeight="1">
      <c r="A5" s="188" t="s">
        <v>60</v>
      </c>
      <c r="B5" s="173" t="s">
        <v>61</v>
      </c>
      <c r="C5" s="173"/>
      <c r="D5" s="173"/>
      <c r="E5" s="23"/>
      <c r="F5" s="107">
        <v>18696</v>
      </c>
      <c r="G5" s="108"/>
      <c r="H5" s="107">
        <v>8737.4500000000007</v>
      </c>
      <c r="I5" s="108"/>
      <c r="J5" s="107"/>
      <c r="K5" s="108"/>
      <c r="L5" s="107"/>
      <c r="M5" s="108"/>
      <c r="N5" s="109">
        <f>F5+H5+J5+L5</f>
        <v>27433.45</v>
      </c>
      <c r="O5" s="108"/>
      <c r="P5" s="107">
        <v>35410</v>
      </c>
    </row>
    <row r="6" spans="1:16" ht="30" customHeight="1">
      <c r="A6" s="189"/>
      <c r="B6" s="173" t="s">
        <v>62</v>
      </c>
      <c r="C6" s="173"/>
      <c r="D6" s="173"/>
      <c r="E6" s="23"/>
      <c r="F6" s="107">
        <v>-3784</v>
      </c>
      <c r="G6" s="108"/>
      <c r="H6" s="107">
        <v>-6814</v>
      </c>
      <c r="I6" s="108"/>
      <c r="J6" s="107"/>
      <c r="K6" s="108"/>
      <c r="L6" s="107"/>
      <c r="M6" s="108"/>
      <c r="N6" s="109">
        <f>F6+H6+J6+L6</f>
        <v>-10598</v>
      </c>
      <c r="O6" s="108"/>
      <c r="P6" s="107">
        <v>-7977</v>
      </c>
    </row>
    <row r="7" spans="1:16" ht="26.25" customHeight="1">
      <c r="A7" s="189"/>
      <c r="B7" s="193"/>
      <c r="C7" s="194"/>
      <c r="D7" s="195"/>
      <c r="E7" s="23"/>
      <c r="F7" s="110"/>
      <c r="G7" s="108"/>
      <c r="H7" s="110"/>
      <c r="I7" s="108"/>
      <c r="J7" s="110"/>
      <c r="K7" s="108"/>
      <c r="L7" s="110"/>
      <c r="M7" s="108"/>
      <c r="N7" s="109">
        <f>F7+H7+J7+L7</f>
        <v>0</v>
      </c>
      <c r="O7" s="108"/>
      <c r="P7" s="110"/>
    </row>
    <row r="8" spans="1:16" ht="26.25" customHeight="1" thickBot="1">
      <c r="A8" s="189"/>
      <c r="B8" s="173"/>
      <c r="C8" s="173"/>
      <c r="D8" s="173"/>
      <c r="E8" s="23"/>
      <c r="F8" s="111"/>
      <c r="G8" s="108"/>
      <c r="H8" s="111"/>
      <c r="I8" s="108"/>
      <c r="J8" s="111"/>
      <c r="K8" s="108"/>
      <c r="L8" s="111"/>
      <c r="M8" s="108"/>
      <c r="N8" s="112">
        <f>F8+H8+J8+L8</f>
        <v>0</v>
      </c>
      <c r="O8" s="108"/>
      <c r="P8" s="111"/>
    </row>
    <row r="9" spans="1:16" ht="30" customHeight="1" thickTop="1" thickBot="1">
      <c r="B9" s="190" t="s">
        <v>63</v>
      </c>
      <c r="C9" s="190"/>
      <c r="D9" s="190"/>
      <c r="E9" s="41"/>
      <c r="F9" s="113">
        <f>SUM(F5:F8)</f>
        <v>14912</v>
      </c>
      <c r="G9" s="96"/>
      <c r="H9" s="113">
        <f>SUM(H5:H8)</f>
        <v>1923.4500000000007</v>
      </c>
      <c r="I9" s="92"/>
      <c r="J9" s="113">
        <f>SUM(J5:J8)</f>
        <v>0</v>
      </c>
      <c r="K9" s="92"/>
      <c r="L9" s="113">
        <f>SUM(L5:L8)</f>
        <v>0</v>
      </c>
      <c r="M9" s="169"/>
      <c r="N9" s="114">
        <f>F9+H9+J9+L9</f>
        <v>16835.45</v>
      </c>
      <c r="O9" s="169"/>
      <c r="P9" s="113">
        <f>SUM(P5:P8)</f>
        <v>27433</v>
      </c>
    </row>
    <row r="10" spans="1:16" ht="26.25" customHeight="1" thickTop="1">
      <c r="B10" s="191" t="s">
        <v>64</v>
      </c>
      <c r="C10" s="191"/>
      <c r="D10" s="191"/>
      <c r="E10" s="22"/>
      <c r="F10" s="97">
        <f>F6-'R&amp;P Accounts'!B55</f>
        <v>0.40999999999985448</v>
      </c>
      <c r="G10" s="92"/>
      <c r="H10" s="97">
        <f>H6-'R&amp;P Accounts'!D55</f>
        <v>0.31000000000040018</v>
      </c>
      <c r="I10" s="92"/>
      <c r="J10" s="97">
        <f>J6-'R&amp;P Accounts'!F55</f>
        <v>0</v>
      </c>
      <c r="K10" s="92"/>
      <c r="L10" s="97">
        <f>L6-'R&amp;P Accounts'!H55</f>
        <v>0</v>
      </c>
      <c r="M10" s="169"/>
      <c r="N10" s="97">
        <f>N6-'R&amp;P Accounts'!J55</f>
        <v>0.72000000000116415</v>
      </c>
      <c r="O10" s="169"/>
      <c r="P10" s="97"/>
    </row>
    <row r="11" spans="1:16">
      <c r="B11" s="255"/>
      <c r="C11" s="255"/>
      <c r="D11" s="255"/>
      <c r="E11" s="19"/>
      <c r="G11" s="170"/>
      <c r="I11" s="170"/>
      <c r="J11" s="12"/>
      <c r="K11" s="12"/>
      <c r="M11" s="170"/>
      <c r="O11" s="170"/>
    </row>
    <row r="12" spans="1:16" ht="30.75" customHeight="1">
      <c r="B12" s="177" t="s">
        <v>65</v>
      </c>
      <c r="C12" s="177"/>
      <c r="D12" s="177"/>
      <c r="E12" s="20"/>
      <c r="G12" s="170"/>
      <c r="H12" s="5"/>
      <c r="I12" s="170"/>
      <c r="J12" s="174" t="s">
        <v>66</v>
      </c>
      <c r="K12" s="174"/>
      <c r="L12" s="174"/>
      <c r="M12" s="170"/>
      <c r="N12" s="5" t="s">
        <v>67</v>
      </c>
      <c r="O12" s="170"/>
      <c r="P12" s="5" t="s">
        <v>68</v>
      </c>
    </row>
    <row r="13" spans="1:16" s="61" customFormat="1">
      <c r="B13" s="178"/>
      <c r="C13" s="178"/>
      <c r="D13" s="178"/>
      <c r="E13" s="62"/>
      <c r="F13" s="63"/>
      <c r="H13" s="63"/>
      <c r="I13" s="64"/>
      <c r="J13" s="64"/>
      <c r="K13" s="64"/>
      <c r="M13" s="64"/>
      <c r="N13" s="17" t="s">
        <v>16</v>
      </c>
      <c r="O13" s="12"/>
      <c r="P13" s="17" t="s">
        <v>16</v>
      </c>
    </row>
    <row r="14" spans="1:16" ht="20.100000000000001" customHeight="1">
      <c r="A14" s="188" t="s">
        <v>69</v>
      </c>
      <c r="B14" s="179"/>
      <c r="C14" s="179"/>
      <c r="D14" s="179"/>
      <c r="E14" s="24"/>
      <c r="G14" s="170"/>
      <c r="I14" s="12"/>
      <c r="J14" s="196"/>
      <c r="K14" s="197"/>
      <c r="L14" s="198"/>
      <c r="M14" s="18"/>
      <c r="N14" s="98"/>
      <c r="O14" s="92"/>
      <c r="P14" s="98"/>
    </row>
    <row r="15" spans="1:16" ht="20.100000000000001" customHeight="1">
      <c r="A15" s="189"/>
      <c r="B15" s="179"/>
      <c r="C15" s="179"/>
      <c r="D15" s="179"/>
      <c r="E15" s="24"/>
      <c r="G15" s="170"/>
      <c r="H15" s="5"/>
      <c r="I15" s="12"/>
      <c r="J15" s="196"/>
      <c r="K15" s="197"/>
      <c r="L15" s="198"/>
      <c r="M15" s="18"/>
      <c r="N15" s="98"/>
      <c r="O15" s="92"/>
      <c r="P15" s="98"/>
    </row>
    <row r="16" spans="1:16" ht="20.100000000000001" customHeight="1">
      <c r="A16" s="189"/>
      <c r="B16" s="179"/>
      <c r="C16" s="179"/>
      <c r="D16" s="179"/>
      <c r="E16" s="24"/>
      <c r="F16" s="12"/>
      <c r="G16" s="12"/>
      <c r="H16" s="59"/>
      <c r="I16" s="12"/>
      <c r="J16" s="196"/>
      <c r="K16" s="197"/>
      <c r="L16" s="198"/>
      <c r="M16" s="18"/>
      <c r="N16" s="98"/>
      <c r="O16" s="92"/>
      <c r="P16" s="98"/>
    </row>
    <row r="17" spans="1:16" ht="20.100000000000001" customHeight="1">
      <c r="A17" s="189"/>
      <c r="B17" s="179"/>
      <c r="C17" s="179"/>
      <c r="D17" s="179"/>
      <c r="E17" s="24"/>
      <c r="F17" s="12"/>
      <c r="G17" s="12"/>
      <c r="H17" s="59"/>
      <c r="I17" s="12"/>
      <c r="J17" s="196"/>
      <c r="K17" s="197"/>
      <c r="L17" s="198"/>
      <c r="M17" s="18"/>
      <c r="N17" s="98"/>
      <c r="O17" s="92"/>
      <c r="P17" s="98"/>
    </row>
    <row r="18" spans="1:16" ht="20.100000000000001" customHeight="1" thickBot="1">
      <c r="A18" s="189"/>
      <c r="B18" s="179"/>
      <c r="C18" s="179"/>
      <c r="D18" s="179"/>
      <c r="E18" s="24"/>
      <c r="F18" s="12"/>
      <c r="G18" s="12"/>
      <c r="H18" s="59"/>
      <c r="I18" s="12"/>
      <c r="J18" s="196"/>
      <c r="K18" s="197"/>
      <c r="L18" s="198"/>
      <c r="M18" s="18"/>
      <c r="N18" s="99"/>
      <c r="O18" s="92"/>
      <c r="P18" s="99"/>
    </row>
    <row r="19" spans="1:16" ht="20.100000000000001" customHeight="1" thickBot="1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70</v>
      </c>
      <c r="M19" s="18"/>
      <c r="N19" s="100">
        <f>SUM(N14:N18)</f>
        <v>0</v>
      </c>
      <c r="O19" s="92"/>
      <c r="P19" s="100">
        <f>SUM(P14:P18)</f>
        <v>0</v>
      </c>
    </row>
    <row r="20" spans="1:16">
      <c r="B20" s="256"/>
      <c r="C20" s="256"/>
      <c r="D20" s="256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>
      <c r="B21" s="177" t="s">
        <v>65</v>
      </c>
      <c r="C21" s="177"/>
      <c r="D21" s="177"/>
      <c r="E21" s="21"/>
      <c r="G21" s="12"/>
      <c r="H21" s="174" t="s">
        <v>66</v>
      </c>
      <c r="I21" s="174"/>
      <c r="J21" s="174"/>
      <c r="K21" s="12"/>
      <c r="L21" s="5" t="s">
        <v>71</v>
      </c>
      <c r="M21" s="12"/>
      <c r="N21" s="5" t="s">
        <v>72</v>
      </c>
      <c r="O21" s="12"/>
      <c r="P21" s="5" t="s">
        <v>68</v>
      </c>
    </row>
    <row r="22" spans="1:16" s="61" customFormat="1">
      <c r="B22" s="178"/>
      <c r="C22" s="178"/>
      <c r="D22" s="178"/>
      <c r="E22" s="62"/>
      <c r="I22" s="64"/>
      <c r="J22" s="63"/>
      <c r="K22" s="64"/>
      <c r="L22" s="17" t="s">
        <v>16</v>
      </c>
      <c r="M22" s="12"/>
      <c r="N22" s="17" t="s">
        <v>16</v>
      </c>
      <c r="O22" s="12"/>
      <c r="P22" s="17" t="s">
        <v>16</v>
      </c>
    </row>
    <row r="23" spans="1:16" ht="20.100000000000001" customHeight="1">
      <c r="A23" s="188" t="s">
        <v>73</v>
      </c>
      <c r="B23" s="179"/>
      <c r="C23" s="179"/>
      <c r="D23" s="179"/>
      <c r="E23" s="24"/>
      <c r="G23" s="12"/>
      <c r="H23" s="185"/>
      <c r="I23" s="186"/>
      <c r="J23" s="187"/>
      <c r="K23" s="18"/>
      <c r="L23" s="98"/>
      <c r="M23" s="92"/>
      <c r="N23" s="98"/>
      <c r="O23" s="92"/>
      <c r="P23" s="98"/>
    </row>
    <row r="24" spans="1:16" ht="20.100000000000001" customHeight="1">
      <c r="A24" s="189"/>
      <c r="B24" s="179"/>
      <c r="C24" s="179"/>
      <c r="D24" s="179"/>
      <c r="E24" s="24"/>
      <c r="G24" s="12"/>
      <c r="H24" s="185"/>
      <c r="I24" s="186"/>
      <c r="J24" s="187"/>
      <c r="K24" s="18"/>
      <c r="L24" s="98"/>
      <c r="M24" s="92"/>
      <c r="N24" s="98"/>
      <c r="O24" s="92"/>
      <c r="P24" s="98"/>
    </row>
    <row r="25" spans="1:16" ht="20.100000000000001" customHeight="1">
      <c r="A25" s="189"/>
      <c r="B25" s="179"/>
      <c r="C25" s="179"/>
      <c r="D25" s="179"/>
      <c r="E25" s="24"/>
      <c r="G25" s="12"/>
      <c r="H25" s="185"/>
      <c r="I25" s="186"/>
      <c r="J25" s="187"/>
      <c r="K25" s="18"/>
      <c r="L25" s="98"/>
      <c r="M25" s="92"/>
      <c r="N25" s="98"/>
      <c r="O25" s="92"/>
      <c r="P25" s="98"/>
    </row>
    <row r="26" spans="1:16" ht="20.100000000000001" customHeight="1">
      <c r="A26" s="189"/>
      <c r="B26" s="179"/>
      <c r="C26" s="179"/>
      <c r="D26" s="179"/>
      <c r="E26" s="24"/>
      <c r="G26" s="12"/>
      <c r="H26" s="185"/>
      <c r="I26" s="186"/>
      <c r="J26" s="187"/>
      <c r="K26" s="18"/>
      <c r="L26" s="98"/>
      <c r="M26" s="92"/>
      <c r="N26" s="98"/>
      <c r="O26" s="92"/>
      <c r="P26" s="98"/>
    </row>
    <row r="27" spans="1:16" ht="20.100000000000001" customHeight="1">
      <c r="A27" s="189"/>
      <c r="B27" s="179"/>
      <c r="C27" s="179"/>
      <c r="D27" s="179"/>
      <c r="E27" s="24"/>
      <c r="G27" s="12"/>
      <c r="H27" s="185"/>
      <c r="I27" s="186"/>
      <c r="J27" s="187"/>
      <c r="K27" s="18"/>
      <c r="L27" s="98"/>
      <c r="M27" s="92"/>
      <c r="N27" s="98"/>
      <c r="O27" s="92"/>
      <c r="P27" s="98"/>
    </row>
    <row r="28" spans="1:16" ht="20.100000000000001" customHeight="1">
      <c r="A28" s="189"/>
      <c r="B28" s="179"/>
      <c r="C28" s="179"/>
      <c r="D28" s="179"/>
      <c r="E28" s="24"/>
      <c r="G28" s="12"/>
      <c r="H28" s="185"/>
      <c r="I28" s="186"/>
      <c r="J28" s="187"/>
      <c r="K28" s="18"/>
      <c r="L28" s="98"/>
      <c r="M28" s="92"/>
      <c r="N28" s="98"/>
      <c r="O28" s="92"/>
      <c r="P28" s="98"/>
    </row>
    <row r="29" spans="1:16" ht="20.100000000000001" customHeight="1">
      <c r="A29" s="189"/>
      <c r="B29" s="179"/>
      <c r="C29" s="179"/>
      <c r="D29" s="179"/>
      <c r="E29" s="24"/>
      <c r="G29" s="12"/>
      <c r="H29" s="185"/>
      <c r="I29" s="186"/>
      <c r="J29" s="187"/>
      <c r="K29" s="18"/>
      <c r="L29" s="98"/>
      <c r="M29" s="92"/>
      <c r="N29" s="98"/>
      <c r="O29" s="92"/>
      <c r="P29" s="98"/>
    </row>
    <row r="30" spans="1:16" ht="20.100000000000001" customHeight="1">
      <c r="A30" s="189"/>
      <c r="B30" s="179"/>
      <c r="C30" s="179"/>
      <c r="D30" s="179"/>
      <c r="E30" s="24"/>
      <c r="G30" s="12"/>
      <c r="H30" s="185"/>
      <c r="I30" s="186"/>
      <c r="J30" s="187"/>
      <c r="K30" s="18"/>
      <c r="L30" s="98"/>
      <c r="M30" s="92"/>
      <c r="N30" s="98"/>
      <c r="O30" s="92"/>
      <c r="P30" s="98"/>
    </row>
    <row r="31" spans="1:16" ht="20.100000000000001" customHeight="1" thickBot="1">
      <c r="A31" s="189"/>
      <c r="B31" s="179"/>
      <c r="C31" s="179"/>
      <c r="D31" s="179"/>
      <c r="E31" s="24"/>
      <c r="G31" s="12"/>
      <c r="H31" s="185"/>
      <c r="I31" s="186"/>
      <c r="J31" s="187"/>
      <c r="K31" s="18"/>
      <c r="L31" s="99"/>
      <c r="M31" s="92"/>
      <c r="N31" s="99"/>
      <c r="O31" s="92"/>
      <c r="P31" s="99"/>
    </row>
    <row r="32" spans="1:16" ht="20.100000000000001" customHeight="1" thickBot="1">
      <c r="A32" s="70"/>
      <c r="B32" s="71"/>
      <c r="C32" s="71"/>
      <c r="D32" s="71"/>
      <c r="E32" s="24"/>
      <c r="G32" s="12"/>
      <c r="I32" s="12"/>
      <c r="J32" s="72" t="s">
        <v>74</v>
      </c>
      <c r="K32" s="12"/>
      <c r="L32" s="100">
        <f>SUM(L23:L31)</f>
        <v>0</v>
      </c>
      <c r="M32" s="92"/>
      <c r="N32" s="100">
        <f>SUM(N23:N31)</f>
        <v>0</v>
      </c>
      <c r="O32" s="92"/>
      <c r="P32" s="100">
        <f>SUM(P23:P31)</f>
        <v>0</v>
      </c>
    </row>
    <row r="33" spans="1:16" ht="10.5" customHeight="1">
      <c r="B33" s="255"/>
      <c r="C33" s="255"/>
      <c r="D33" s="255"/>
      <c r="E33" s="183"/>
      <c r="G33" s="183"/>
      <c r="H33" s="17"/>
      <c r="I33" s="170"/>
      <c r="J33" s="12"/>
      <c r="K33" s="12"/>
      <c r="L33" s="66"/>
      <c r="M33" s="170"/>
      <c r="N33" s="66"/>
      <c r="O33" s="184"/>
      <c r="P33" s="66"/>
    </row>
    <row r="34" spans="1:16" ht="19.5" customHeight="1">
      <c r="B34" s="177" t="s">
        <v>65</v>
      </c>
      <c r="C34" s="177"/>
      <c r="D34" s="177"/>
      <c r="E34" s="183"/>
      <c r="G34" s="183"/>
      <c r="H34" s="17"/>
      <c r="I34" s="170"/>
      <c r="J34" s="174" t="s">
        <v>75</v>
      </c>
      <c r="K34" s="174"/>
      <c r="L34" s="174"/>
      <c r="M34" s="170"/>
      <c r="N34" s="5" t="s">
        <v>76</v>
      </c>
      <c r="O34" s="184"/>
      <c r="P34" s="5" t="s">
        <v>68</v>
      </c>
    </row>
    <row r="35" spans="1:16" s="61" customFormat="1">
      <c r="B35" s="178"/>
      <c r="C35" s="178"/>
      <c r="D35" s="178"/>
      <c r="E35" s="62"/>
      <c r="F35" s="1"/>
      <c r="H35" s="63"/>
      <c r="I35" s="64"/>
      <c r="J35" s="64"/>
      <c r="K35" s="64"/>
      <c r="M35" s="64"/>
      <c r="N35" s="17" t="s">
        <v>16</v>
      </c>
      <c r="O35" s="12"/>
      <c r="P35" s="17" t="s">
        <v>16</v>
      </c>
    </row>
    <row r="36" spans="1:16" ht="20.100000000000001" customHeight="1">
      <c r="A36" s="188" t="s">
        <v>77</v>
      </c>
      <c r="B36" s="179"/>
      <c r="C36" s="179"/>
      <c r="D36" s="179"/>
      <c r="E36" s="24"/>
      <c r="G36" s="12"/>
      <c r="H36" s="17"/>
      <c r="I36" s="12"/>
      <c r="J36" s="180"/>
      <c r="K36" s="181"/>
      <c r="L36" s="182"/>
      <c r="M36" s="12"/>
      <c r="N36" s="94"/>
      <c r="O36" s="95"/>
      <c r="P36" s="94"/>
    </row>
    <row r="37" spans="1:16" ht="20.100000000000001" customHeight="1">
      <c r="A37" s="189"/>
      <c r="B37" s="179"/>
      <c r="C37" s="179"/>
      <c r="D37" s="179"/>
      <c r="E37" s="24"/>
      <c r="G37" s="12"/>
      <c r="H37" s="17"/>
      <c r="I37" s="12"/>
      <c r="J37" s="180"/>
      <c r="K37" s="181"/>
      <c r="L37" s="182"/>
      <c r="M37" s="12"/>
      <c r="N37" s="94"/>
      <c r="O37" s="95"/>
      <c r="P37" s="94"/>
    </row>
    <row r="38" spans="1:16" ht="20.100000000000001" customHeight="1">
      <c r="A38" s="189"/>
      <c r="B38" s="179"/>
      <c r="C38" s="179"/>
      <c r="D38" s="179"/>
      <c r="E38" s="24"/>
      <c r="G38" s="12"/>
      <c r="H38" s="17"/>
      <c r="I38" s="12"/>
      <c r="J38" s="180"/>
      <c r="K38" s="181"/>
      <c r="L38" s="182"/>
      <c r="M38" s="12"/>
      <c r="N38" s="94"/>
      <c r="O38" s="95"/>
      <c r="P38" s="94"/>
    </row>
    <row r="39" spans="1:16" ht="20.100000000000001" customHeight="1">
      <c r="A39" s="189"/>
      <c r="B39" s="179"/>
      <c r="C39" s="179"/>
      <c r="D39" s="179"/>
      <c r="E39" s="24"/>
      <c r="G39" s="12"/>
      <c r="H39" s="17"/>
      <c r="I39" s="12"/>
      <c r="J39" s="180"/>
      <c r="K39" s="181"/>
      <c r="L39" s="182"/>
      <c r="M39" s="12"/>
      <c r="N39" s="94"/>
      <c r="O39" s="95"/>
      <c r="P39" s="94"/>
    </row>
    <row r="40" spans="1:16" ht="20.100000000000001" customHeight="1" thickBot="1">
      <c r="A40" s="189"/>
      <c r="B40" s="179"/>
      <c r="C40" s="179"/>
      <c r="D40" s="179"/>
      <c r="E40" s="24"/>
      <c r="G40" s="12"/>
      <c r="H40" s="17"/>
      <c r="I40" s="12"/>
      <c r="J40" s="180"/>
      <c r="K40" s="181"/>
      <c r="L40" s="182"/>
      <c r="M40" s="12"/>
      <c r="N40" s="144"/>
      <c r="O40" s="95"/>
      <c r="P40" s="144"/>
    </row>
    <row r="41" spans="1:16" ht="20.100000000000001" customHeight="1" thickBot="1">
      <c r="A41" s="70"/>
      <c r="B41" s="71"/>
      <c r="C41" s="71"/>
      <c r="D41" s="71"/>
      <c r="E41" s="24"/>
      <c r="G41" s="12"/>
      <c r="H41" s="17"/>
      <c r="I41" s="12"/>
      <c r="K41" s="12"/>
      <c r="L41" s="72" t="s">
        <v>74</v>
      </c>
      <c r="M41" s="12"/>
      <c r="N41" s="145">
        <f>SUM(N36:N40)</f>
        <v>0</v>
      </c>
      <c r="O41" s="95"/>
      <c r="P41" s="145">
        <f>SUM(P36:P40)</f>
        <v>0</v>
      </c>
    </row>
    <row r="42" spans="1:16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1.75">
      <c r="B43" s="177" t="s">
        <v>65</v>
      </c>
      <c r="C43" s="177"/>
      <c r="D43" s="177"/>
      <c r="E43" s="12"/>
      <c r="G43" s="12"/>
      <c r="H43" s="12"/>
      <c r="I43" s="12"/>
      <c r="J43" s="174" t="s">
        <v>75</v>
      </c>
      <c r="K43" s="174"/>
      <c r="L43" s="174"/>
      <c r="M43" s="12"/>
      <c r="N43" s="17" t="s">
        <v>78</v>
      </c>
      <c r="O43" s="12"/>
      <c r="P43" s="5" t="s">
        <v>68</v>
      </c>
    </row>
    <row r="44" spans="1:16" s="61" customFormat="1">
      <c r="B44" s="178"/>
      <c r="C44" s="178"/>
      <c r="D44" s="178"/>
      <c r="E44" s="62"/>
      <c r="F44" s="63"/>
      <c r="H44" s="63"/>
      <c r="I44" s="64"/>
      <c r="J44" s="64"/>
      <c r="K44" s="64"/>
      <c r="L44" s="63"/>
      <c r="M44" s="64"/>
      <c r="N44" s="17" t="s">
        <v>16</v>
      </c>
      <c r="O44" s="12"/>
      <c r="P44" s="17" t="s">
        <v>16</v>
      </c>
    </row>
    <row r="45" spans="1:16" ht="20.100000000000001" customHeight="1">
      <c r="A45" s="188" t="s">
        <v>79</v>
      </c>
      <c r="B45" s="179"/>
      <c r="C45" s="179"/>
      <c r="D45" s="179"/>
      <c r="E45" s="24"/>
      <c r="G45" s="12"/>
      <c r="H45" s="12"/>
      <c r="I45" s="12"/>
      <c r="J45" s="180"/>
      <c r="K45" s="181"/>
      <c r="L45" s="182"/>
      <c r="M45" s="12"/>
      <c r="N45" s="93"/>
      <c r="O45" s="92"/>
      <c r="P45" s="93"/>
    </row>
    <row r="46" spans="1:16" ht="20.100000000000001" customHeight="1">
      <c r="A46" s="189"/>
      <c r="B46" s="179"/>
      <c r="C46" s="179"/>
      <c r="D46" s="179"/>
      <c r="E46" s="24"/>
      <c r="G46" s="12"/>
      <c r="H46" s="12"/>
      <c r="I46" s="12"/>
      <c r="J46" s="180"/>
      <c r="K46" s="181"/>
      <c r="L46" s="182"/>
      <c r="M46" s="12"/>
      <c r="N46" s="93"/>
      <c r="O46" s="92"/>
      <c r="P46" s="93"/>
    </row>
    <row r="47" spans="1:16" ht="20.100000000000001" customHeight="1" thickBot="1">
      <c r="A47" s="189"/>
      <c r="B47" s="179"/>
      <c r="C47" s="179"/>
      <c r="D47" s="179"/>
      <c r="E47" s="24"/>
      <c r="G47" s="12"/>
      <c r="H47" s="12"/>
      <c r="I47" s="12"/>
      <c r="J47" s="180"/>
      <c r="K47" s="181"/>
      <c r="L47" s="182"/>
      <c r="M47" s="12"/>
      <c r="N47" s="101"/>
      <c r="O47" s="92"/>
      <c r="P47" s="101"/>
    </row>
    <row r="48" spans="1:16" ht="20.100000000000001" customHeight="1" thickBot="1">
      <c r="A48" s="70"/>
      <c r="B48" s="71"/>
      <c r="C48" s="71"/>
      <c r="D48" s="71"/>
      <c r="E48" s="24"/>
      <c r="G48" s="12"/>
      <c r="H48" s="12"/>
      <c r="I48" s="12"/>
      <c r="K48" s="12"/>
      <c r="L48" s="72" t="s">
        <v>74</v>
      </c>
      <c r="M48" s="12"/>
      <c r="N48" s="100">
        <f>SUM(N45:N47)</f>
        <v>0</v>
      </c>
      <c r="O48" s="92"/>
      <c r="P48" s="100">
        <f>SUM(P45:P47)</f>
        <v>0</v>
      </c>
    </row>
    <row r="49" spans="1:16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>
      <c r="A50" s="73" t="s">
        <v>80</v>
      </c>
      <c r="B50" s="175" t="s">
        <v>81</v>
      </c>
      <c r="C50" s="175"/>
      <c r="D50" s="175"/>
      <c r="E50" s="175"/>
      <c r="F50" s="175"/>
      <c r="G50" s="74"/>
      <c r="H50" s="176" t="s">
        <v>82</v>
      </c>
      <c r="I50" s="176"/>
      <c r="J50" s="176"/>
      <c r="K50" s="176"/>
      <c r="L50" s="176"/>
      <c r="M50" s="75"/>
      <c r="N50" s="75"/>
      <c r="O50" s="76"/>
      <c r="P50" s="77" t="s">
        <v>83</v>
      </c>
    </row>
    <row r="51" spans="1:16" ht="33.75" customHeight="1">
      <c r="A51" s="51"/>
      <c r="B51" s="199" t="s">
        <v>84</v>
      </c>
      <c r="C51" s="200"/>
      <c r="D51" s="200"/>
      <c r="E51" s="200"/>
      <c r="F51" s="201"/>
      <c r="G51" s="65"/>
      <c r="H51" s="199" t="s">
        <v>84</v>
      </c>
      <c r="I51" s="200"/>
      <c r="J51" s="200"/>
      <c r="K51" s="200"/>
      <c r="L51" s="200"/>
      <c r="M51" s="200"/>
      <c r="N51" s="201"/>
      <c r="P51" s="78">
        <v>45971</v>
      </c>
    </row>
    <row r="52" spans="1:16" ht="33.75" customHeight="1">
      <c r="A52" s="51"/>
      <c r="B52" s="202"/>
      <c r="C52" s="203"/>
      <c r="D52" s="203"/>
      <c r="E52" s="203"/>
      <c r="F52" s="204"/>
      <c r="G52" s="65"/>
      <c r="H52" s="205"/>
      <c r="I52" s="206"/>
      <c r="J52" s="206"/>
      <c r="K52" s="206"/>
      <c r="L52" s="206"/>
      <c r="M52" s="206"/>
      <c r="N52" s="207"/>
      <c r="P52" s="79"/>
    </row>
    <row r="53" spans="1:16" ht="13.5">
      <c r="F53" s="65"/>
      <c r="G53" s="65"/>
    </row>
    <row r="54" spans="1:16">
      <c r="B54" s="150" t="s">
        <v>85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31" zoomScale="85" zoomScaleNormal="85" zoomScaleSheetLayoutView="80" workbookViewId="0">
      <selection activeCell="K29" sqref="K29:K30"/>
    </sheetView>
  </sheetViews>
  <sheetFormatPr defaultColWidth="9.140625" defaultRowHeight="12.75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>
      <c r="B1" s="168" t="str">
        <f>'R&amp;P Accounts'!B2</f>
        <v>Barrmill &amp; District Community Association</v>
      </c>
      <c r="C1" s="168"/>
      <c r="D1" s="168"/>
      <c r="E1" s="168"/>
      <c r="F1" s="168"/>
      <c r="G1" s="168"/>
      <c r="H1" s="168"/>
      <c r="I1" s="168"/>
      <c r="J1" s="168"/>
      <c r="K1" s="242" t="str">
        <f>'R&amp;P Accounts'!L2</f>
        <v>SC001557</v>
      </c>
      <c r="L1" s="242"/>
    </row>
    <row r="2" spans="1:12" ht="10.5" customHeight="1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2" s="46" customFormat="1" ht="26.25" customHeight="1">
      <c r="A3" s="42" t="s">
        <v>86</v>
      </c>
      <c r="B3" s="43"/>
      <c r="C3" s="42"/>
      <c r="D3" s="42"/>
      <c r="E3" s="42"/>
      <c r="F3" s="42"/>
      <c r="G3" s="243"/>
      <c r="H3" s="243"/>
      <c r="I3" s="243"/>
      <c r="J3" s="243"/>
      <c r="K3" s="81"/>
    </row>
    <row r="4" spans="1:12" ht="15" customHeight="1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spans="1:12" ht="20.100000000000001" customHeight="1">
      <c r="A5" s="226" t="s">
        <v>87</v>
      </c>
      <c r="B5" s="244"/>
      <c r="C5" s="245"/>
      <c r="D5" s="245"/>
      <c r="E5" s="245"/>
      <c r="F5" s="245"/>
      <c r="G5" s="245"/>
      <c r="H5" s="245"/>
      <c r="I5" s="245"/>
      <c r="J5" s="245"/>
      <c r="K5" s="246"/>
    </row>
    <row r="6" spans="1:12" ht="20.100000000000001" customHeight="1">
      <c r="A6" s="227"/>
      <c r="B6" s="247"/>
      <c r="C6" s="248"/>
      <c r="D6" s="248"/>
      <c r="E6" s="248"/>
      <c r="F6" s="248"/>
      <c r="G6" s="248"/>
      <c r="H6" s="248"/>
      <c r="I6" s="248"/>
      <c r="J6" s="248"/>
      <c r="K6" s="249"/>
    </row>
    <row r="7" spans="1:12" ht="29.25" customHeight="1">
      <c r="A7" s="227"/>
      <c r="B7" s="247"/>
      <c r="C7" s="248"/>
      <c r="D7" s="248"/>
      <c r="E7" s="248"/>
      <c r="F7" s="248"/>
      <c r="G7" s="248"/>
      <c r="H7" s="248"/>
      <c r="I7" s="248"/>
      <c r="J7" s="248"/>
      <c r="K7" s="249"/>
    </row>
    <row r="8" spans="1:12" ht="41.25" customHeight="1">
      <c r="A8" s="227"/>
      <c r="B8" s="247"/>
      <c r="C8" s="248"/>
      <c r="D8" s="248"/>
      <c r="E8" s="248"/>
      <c r="F8" s="248"/>
      <c r="G8" s="248"/>
      <c r="H8" s="248"/>
      <c r="I8" s="248"/>
      <c r="J8" s="248"/>
      <c r="K8" s="249"/>
    </row>
    <row r="9" spans="1:12" ht="64.5" customHeight="1">
      <c r="A9" s="227"/>
      <c r="B9" s="250"/>
      <c r="C9" s="251"/>
      <c r="D9" s="251"/>
      <c r="E9" s="251"/>
      <c r="F9" s="251"/>
      <c r="G9" s="251"/>
      <c r="H9" s="251"/>
      <c r="I9" s="251"/>
      <c r="J9" s="251"/>
      <c r="K9" s="252"/>
    </row>
    <row r="10" spans="1:12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</row>
    <row r="11" spans="1:12" ht="27" customHeight="1">
      <c r="B11" s="213" t="s">
        <v>88</v>
      </c>
      <c r="C11" s="213"/>
      <c r="D11" s="213"/>
      <c r="E11" s="213"/>
      <c r="F11" s="213"/>
      <c r="G11" s="12"/>
      <c r="H11" s="17" t="s">
        <v>89</v>
      </c>
      <c r="I11" s="12"/>
      <c r="J11" s="17" t="s">
        <v>90</v>
      </c>
      <c r="K11" s="17" t="s">
        <v>91</v>
      </c>
    </row>
    <row r="12" spans="1:12" ht="20.100000000000001" customHeight="1">
      <c r="A12" s="226" t="s">
        <v>92</v>
      </c>
      <c r="B12" s="228"/>
      <c r="C12" s="229"/>
      <c r="D12" s="229"/>
      <c r="E12" s="229"/>
      <c r="F12" s="230"/>
      <c r="G12" s="18"/>
      <c r="H12" s="121"/>
      <c r="I12" s="122"/>
      <c r="J12" s="123"/>
      <c r="K12" s="124"/>
    </row>
    <row r="13" spans="1:12" ht="20.100000000000001" customHeight="1">
      <c r="A13" s="227"/>
      <c r="B13" s="228"/>
      <c r="C13" s="229"/>
      <c r="D13" s="229"/>
      <c r="E13" s="229"/>
      <c r="F13" s="230"/>
      <c r="G13" s="18"/>
      <c r="H13" s="121"/>
      <c r="I13" s="122"/>
      <c r="J13" s="123"/>
      <c r="K13" s="124"/>
    </row>
    <row r="14" spans="1:12" ht="20.100000000000001" customHeight="1">
      <c r="A14" s="227"/>
      <c r="B14" s="228"/>
      <c r="C14" s="229"/>
      <c r="D14" s="229"/>
      <c r="E14" s="229"/>
      <c r="F14" s="230"/>
      <c r="G14" s="18"/>
      <c r="H14" s="121"/>
      <c r="I14" s="122"/>
      <c r="J14" s="123"/>
      <c r="K14" s="124"/>
    </row>
    <row r="15" spans="1:12" ht="20.100000000000001" customHeight="1">
      <c r="A15" s="227"/>
      <c r="B15" s="228"/>
      <c r="C15" s="229"/>
      <c r="D15" s="229"/>
      <c r="E15" s="229"/>
      <c r="F15" s="230"/>
      <c r="G15" s="18"/>
      <c r="H15" s="121"/>
      <c r="I15" s="122"/>
      <c r="J15" s="123"/>
      <c r="K15" s="124"/>
    </row>
    <row r="16" spans="1:12" ht="20.100000000000001" customHeight="1">
      <c r="A16" s="227"/>
      <c r="B16" s="231"/>
      <c r="C16" s="232"/>
      <c r="D16" s="232"/>
      <c r="E16" s="232"/>
      <c r="F16" s="233"/>
      <c r="G16" s="18"/>
      <c r="H16" s="121"/>
      <c r="I16" s="122"/>
      <c r="J16" s="123"/>
      <c r="K16" s="125"/>
    </row>
    <row r="17" spans="1:11" ht="20.25" customHeight="1">
      <c r="A17" s="12"/>
      <c r="B17" s="235" t="s">
        <v>70</v>
      </c>
      <c r="C17" s="235"/>
      <c r="D17" s="235"/>
      <c r="E17" s="235"/>
      <c r="F17" s="235"/>
      <c r="G17" s="235"/>
      <c r="H17" s="235"/>
      <c r="I17" s="235"/>
      <c r="J17" s="235"/>
      <c r="K17" s="146">
        <f>SUM(K12:K16)</f>
        <v>0</v>
      </c>
    </row>
    <row r="18" spans="1:11" ht="15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>
      <c r="A19" s="60" t="s">
        <v>93</v>
      </c>
      <c r="B19" s="236" t="s">
        <v>94</v>
      </c>
      <c r="C19" s="237"/>
      <c r="D19" s="237"/>
      <c r="E19" s="237"/>
      <c r="F19" s="237"/>
      <c r="G19" s="237"/>
      <c r="H19" s="237"/>
      <c r="I19" s="237"/>
      <c r="J19" s="238"/>
      <c r="K19" s="211" t="s">
        <v>95</v>
      </c>
    </row>
    <row r="20" spans="1:11" ht="17.25" customHeight="1">
      <c r="A20" s="16"/>
      <c r="B20" s="239"/>
      <c r="C20" s="240"/>
      <c r="D20" s="240"/>
      <c r="E20" s="240"/>
      <c r="F20" s="240"/>
      <c r="G20" s="240"/>
      <c r="H20" s="240"/>
      <c r="I20" s="240"/>
      <c r="J20" s="241"/>
      <c r="K20" s="212"/>
    </row>
    <row r="21" spans="1:11" ht="12.75" customHeight="1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</row>
    <row r="22" spans="1:11" ht="27" customHeight="1">
      <c r="B22" s="213" t="s">
        <v>96</v>
      </c>
      <c r="C22" s="213"/>
      <c r="D22" s="213"/>
      <c r="E22" s="213"/>
      <c r="F22" s="213"/>
      <c r="G22" s="213"/>
      <c r="H22" s="213"/>
      <c r="I22" s="213"/>
      <c r="J22" s="213"/>
      <c r="K22" s="17" t="s">
        <v>91</v>
      </c>
    </row>
    <row r="23" spans="1:11" ht="19.5" customHeight="1">
      <c r="A23" s="226" t="s">
        <v>97</v>
      </c>
      <c r="B23" s="228"/>
      <c r="C23" s="229"/>
      <c r="D23" s="229"/>
      <c r="E23" s="229"/>
      <c r="F23" s="229"/>
      <c r="G23" s="229"/>
      <c r="H23" s="229"/>
      <c r="I23" s="229"/>
      <c r="J23" s="230"/>
      <c r="K23" s="89"/>
    </row>
    <row r="24" spans="1:11" ht="20.100000000000001" customHeight="1">
      <c r="A24" s="227"/>
      <c r="B24" s="228"/>
      <c r="C24" s="229"/>
      <c r="D24" s="229"/>
      <c r="E24" s="229"/>
      <c r="F24" s="229"/>
      <c r="G24" s="229"/>
      <c r="H24" s="229"/>
      <c r="I24" s="229"/>
      <c r="J24" s="230"/>
      <c r="K24" s="89"/>
    </row>
    <row r="25" spans="1:11" ht="20.100000000000001" customHeight="1">
      <c r="A25" s="227"/>
      <c r="B25" s="228"/>
      <c r="C25" s="229"/>
      <c r="D25" s="229"/>
      <c r="E25" s="229"/>
      <c r="F25" s="229"/>
      <c r="G25" s="229"/>
      <c r="H25" s="229"/>
      <c r="I25" s="229"/>
      <c r="J25" s="230"/>
      <c r="K25" s="89"/>
    </row>
    <row r="26" spans="1:11" ht="20.100000000000001" customHeight="1">
      <c r="A26" s="227"/>
      <c r="B26" s="228"/>
      <c r="C26" s="229"/>
      <c r="D26" s="229"/>
      <c r="E26" s="229"/>
      <c r="F26" s="229"/>
      <c r="G26" s="229"/>
      <c r="H26" s="229"/>
      <c r="I26" s="229"/>
      <c r="J26" s="230"/>
      <c r="K26" s="89"/>
    </row>
    <row r="27" spans="1:11" ht="20.100000000000001" customHeight="1">
      <c r="A27" s="227"/>
      <c r="B27" s="231"/>
      <c r="C27" s="232"/>
      <c r="D27" s="232"/>
      <c r="E27" s="232"/>
      <c r="F27" s="232"/>
      <c r="G27" s="232"/>
      <c r="H27" s="232"/>
      <c r="I27" s="232"/>
      <c r="J27" s="233"/>
      <c r="K27" s="89"/>
    </row>
    <row r="28" spans="1:11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83"/>
    </row>
    <row r="29" spans="1:11" ht="20.100000000000001" customHeight="1">
      <c r="A29" s="60" t="s">
        <v>98</v>
      </c>
      <c r="B29" s="236" t="s">
        <v>99</v>
      </c>
      <c r="C29" s="237"/>
      <c r="D29" s="237"/>
      <c r="E29" s="237"/>
      <c r="F29" s="237"/>
      <c r="G29" s="237"/>
      <c r="H29" s="237"/>
      <c r="I29" s="237"/>
      <c r="J29" s="238"/>
      <c r="K29" s="253" t="s">
        <v>95</v>
      </c>
    </row>
    <row r="30" spans="1:11" ht="17.25" customHeight="1">
      <c r="A30" s="16"/>
      <c r="B30" s="239"/>
      <c r="C30" s="240"/>
      <c r="D30" s="240"/>
      <c r="E30" s="240"/>
      <c r="F30" s="240"/>
      <c r="G30" s="240"/>
      <c r="H30" s="240"/>
      <c r="I30" s="240"/>
      <c r="J30" s="241"/>
      <c r="K30" s="254"/>
    </row>
    <row r="31" spans="1:11" ht="12.75" customHeight="1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183"/>
    </row>
    <row r="32" spans="1:11" ht="27" customHeight="1">
      <c r="A32" s="224"/>
      <c r="B32" s="224"/>
      <c r="C32" s="224"/>
      <c r="D32" s="224"/>
      <c r="E32" s="224"/>
      <c r="F32" s="224"/>
      <c r="G32" s="224"/>
      <c r="H32" s="224"/>
      <c r="I32" s="12"/>
      <c r="J32" s="17" t="s">
        <v>100</v>
      </c>
      <c r="K32" s="17" t="s">
        <v>91</v>
      </c>
    </row>
    <row r="33" spans="1:11" ht="20.100000000000001" customHeight="1">
      <c r="A33" s="226" t="s">
        <v>101</v>
      </c>
      <c r="B33" s="228"/>
      <c r="C33" s="229"/>
      <c r="D33" s="229"/>
      <c r="E33" s="229"/>
      <c r="F33" s="229"/>
      <c r="G33" s="229"/>
      <c r="H33" s="230"/>
      <c r="I33" s="18"/>
      <c r="J33" s="89"/>
      <c r="K33" s="89"/>
    </row>
    <row r="34" spans="1:11" ht="20.100000000000001" customHeight="1">
      <c r="A34" s="227"/>
      <c r="B34" s="228"/>
      <c r="C34" s="229"/>
      <c r="D34" s="229"/>
      <c r="E34" s="229"/>
      <c r="F34" s="229"/>
      <c r="G34" s="229"/>
      <c r="H34" s="230"/>
      <c r="I34" s="18"/>
      <c r="J34" s="89"/>
      <c r="K34" s="89"/>
    </row>
    <row r="35" spans="1:11" ht="20.100000000000001" customHeight="1">
      <c r="A35" s="227"/>
      <c r="B35" s="228"/>
      <c r="C35" s="229"/>
      <c r="D35" s="229"/>
      <c r="E35" s="229"/>
      <c r="F35" s="229"/>
      <c r="G35" s="229"/>
      <c r="H35" s="230"/>
      <c r="I35" s="18"/>
      <c r="J35" s="89"/>
      <c r="K35" s="89"/>
    </row>
    <row r="36" spans="1:11" ht="20.100000000000001" customHeight="1">
      <c r="A36" s="227"/>
      <c r="B36" s="228"/>
      <c r="C36" s="229"/>
      <c r="D36" s="229"/>
      <c r="E36" s="229"/>
      <c r="F36" s="229"/>
      <c r="G36" s="229"/>
      <c r="H36" s="230"/>
      <c r="I36" s="18"/>
      <c r="J36" s="89"/>
      <c r="K36" s="89"/>
    </row>
    <row r="37" spans="1:11" ht="20.100000000000001" customHeight="1">
      <c r="A37" s="227"/>
      <c r="B37" s="231"/>
      <c r="C37" s="232"/>
      <c r="D37" s="232"/>
      <c r="E37" s="232"/>
      <c r="F37" s="232"/>
      <c r="G37" s="232"/>
      <c r="H37" s="233"/>
      <c r="I37" s="18"/>
      <c r="J37" s="89"/>
      <c r="K37" s="89"/>
    </row>
    <row r="38" spans="1:11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183"/>
    </row>
    <row r="39" spans="1:11" ht="31.5">
      <c r="B39" s="234" t="s">
        <v>102</v>
      </c>
      <c r="C39" s="234"/>
      <c r="D39" s="234"/>
      <c r="E39" s="12"/>
      <c r="F39" s="234" t="s">
        <v>103</v>
      </c>
      <c r="G39" s="234"/>
      <c r="H39" s="234"/>
      <c r="I39" s="12"/>
      <c r="J39" s="17" t="s">
        <v>104</v>
      </c>
      <c r="K39" s="17" t="s">
        <v>105</v>
      </c>
    </row>
    <row r="40" spans="1:11" ht="20.100000000000001" customHeight="1">
      <c r="A40" s="226" t="s">
        <v>106</v>
      </c>
      <c r="B40" s="228"/>
      <c r="C40" s="229"/>
      <c r="D40" s="230"/>
      <c r="E40" s="90"/>
      <c r="F40" s="208"/>
      <c r="G40" s="209"/>
      <c r="H40" s="210"/>
      <c r="I40" s="18"/>
      <c r="J40" s="89"/>
      <c r="K40" s="89"/>
    </row>
    <row r="41" spans="1:11" ht="20.100000000000001" customHeight="1">
      <c r="A41" s="227"/>
      <c r="B41" s="231"/>
      <c r="C41" s="232"/>
      <c r="D41" s="233"/>
      <c r="E41" s="90"/>
      <c r="F41" s="208"/>
      <c r="G41" s="209"/>
      <c r="H41" s="210"/>
      <c r="I41" s="18"/>
      <c r="J41" s="89"/>
      <c r="K41" s="89"/>
    </row>
    <row r="42" spans="1:11" ht="20.100000000000001" customHeight="1">
      <c r="A42" s="227"/>
      <c r="B42" s="228"/>
      <c r="C42" s="229"/>
      <c r="D42" s="230"/>
      <c r="E42" s="90"/>
      <c r="F42" s="208"/>
      <c r="G42" s="209"/>
      <c r="H42" s="210"/>
      <c r="I42" s="18"/>
      <c r="J42" s="89"/>
      <c r="K42" s="89"/>
    </row>
    <row r="43" spans="1:11" ht="20.100000000000001" customHeight="1">
      <c r="A43" s="227"/>
      <c r="B43" s="228"/>
      <c r="C43" s="229"/>
      <c r="D43" s="230"/>
      <c r="E43" s="90"/>
      <c r="F43" s="208"/>
      <c r="G43" s="209"/>
      <c r="H43" s="210"/>
      <c r="I43" s="18"/>
      <c r="J43" s="89"/>
      <c r="K43" s="89"/>
    </row>
    <row r="44" spans="1:11" ht="20.100000000000001" customHeight="1">
      <c r="A44" s="227"/>
      <c r="B44" s="231"/>
      <c r="C44" s="232"/>
      <c r="D44" s="233"/>
      <c r="E44" s="90"/>
      <c r="F44" s="208"/>
      <c r="G44" s="209"/>
      <c r="H44" s="210"/>
      <c r="I44" s="18"/>
      <c r="J44" s="89"/>
      <c r="K44" s="89"/>
    </row>
    <row r="45" spans="1:11">
      <c r="A45" s="224"/>
      <c r="B45" s="225"/>
      <c r="C45" s="225"/>
      <c r="D45" s="225"/>
      <c r="E45" s="225"/>
      <c r="F45" s="225"/>
      <c r="G45" s="225"/>
      <c r="H45" s="225"/>
      <c r="I45" s="225"/>
      <c r="J45" s="225"/>
      <c r="K45" s="225"/>
    </row>
    <row r="46" spans="1:11" ht="19.5" customHeight="1">
      <c r="A46" s="214" t="s">
        <v>107</v>
      </c>
      <c r="B46" s="215"/>
      <c r="C46" s="216"/>
      <c r="D46" s="216"/>
      <c r="E46" s="216"/>
      <c r="F46" s="216"/>
      <c r="G46" s="216"/>
      <c r="H46" s="216"/>
      <c r="I46" s="216"/>
      <c r="J46" s="216"/>
      <c r="K46" s="217"/>
    </row>
    <row r="47" spans="1:11" ht="19.5" customHeight="1">
      <c r="A47" s="214"/>
      <c r="B47" s="218"/>
      <c r="C47" s="219"/>
      <c r="D47" s="219"/>
      <c r="E47" s="219"/>
      <c r="F47" s="219"/>
      <c r="G47" s="219"/>
      <c r="H47" s="219"/>
      <c r="I47" s="219"/>
      <c r="J47" s="219"/>
      <c r="K47" s="220"/>
    </row>
    <row r="48" spans="1:11" ht="19.5" customHeight="1">
      <c r="A48" s="214"/>
      <c r="B48" s="218"/>
      <c r="C48" s="219"/>
      <c r="D48" s="219"/>
      <c r="E48" s="219"/>
      <c r="F48" s="219"/>
      <c r="G48" s="219"/>
      <c r="H48" s="219"/>
      <c r="I48" s="219"/>
      <c r="J48" s="219"/>
      <c r="K48" s="220"/>
    </row>
    <row r="49" spans="1:11" ht="19.5" customHeight="1">
      <c r="A49" s="214"/>
      <c r="B49" s="218"/>
      <c r="C49" s="219"/>
      <c r="D49" s="219"/>
      <c r="E49" s="219"/>
      <c r="F49" s="219"/>
      <c r="G49" s="219"/>
      <c r="H49" s="219"/>
      <c r="I49" s="219"/>
      <c r="J49" s="219"/>
      <c r="K49" s="220"/>
    </row>
    <row r="50" spans="1:11" ht="10.5" customHeight="1">
      <c r="A50" s="214"/>
      <c r="B50" s="218"/>
      <c r="C50" s="219"/>
      <c r="D50" s="219"/>
      <c r="E50" s="219"/>
      <c r="F50" s="219"/>
      <c r="G50" s="219"/>
      <c r="H50" s="219"/>
      <c r="I50" s="219"/>
      <c r="J50" s="219"/>
      <c r="K50" s="220"/>
    </row>
    <row r="51" spans="1:11" ht="11.25" customHeight="1">
      <c r="A51" s="214"/>
      <c r="B51" s="218"/>
      <c r="C51" s="219"/>
      <c r="D51" s="219"/>
      <c r="E51" s="219"/>
      <c r="F51" s="219"/>
      <c r="G51" s="219"/>
      <c r="H51" s="219"/>
      <c r="I51" s="219"/>
      <c r="J51" s="219"/>
      <c r="K51" s="220"/>
    </row>
    <row r="52" spans="1:11" ht="12.75" customHeight="1">
      <c r="A52" s="214"/>
      <c r="B52" s="218"/>
      <c r="C52" s="219"/>
      <c r="D52" s="219"/>
      <c r="E52" s="219"/>
      <c r="F52" s="219"/>
      <c r="G52" s="219"/>
      <c r="H52" s="219"/>
      <c r="I52" s="219"/>
      <c r="J52" s="219"/>
      <c r="K52" s="220"/>
    </row>
    <row r="53" spans="1:11" ht="5.25" customHeight="1">
      <c r="A53" s="214"/>
      <c r="B53" s="218"/>
      <c r="C53" s="219"/>
      <c r="D53" s="219"/>
      <c r="E53" s="219"/>
      <c r="F53" s="219"/>
      <c r="G53" s="219"/>
      <c r="H53" s="219"/>
      <c r="I53" s="219"/>
      <c r="J53" s="219"/>
      <c r="K53" s="220"/>
    </row>
    <row r="54" spans="1:11" ht="4.5" customHeight="1">
      <c r="A54" s="214"/>
      <c r="B54" s="218"/>
      <c r="C54" s="219"/>
      <c r="D54" s="219"/>
      <c r="E54" s="219"/>
      <c r="F54" s="219"/>
      <c r="G54" s="219"/>
      <c r="H54" s="219"/>
      <c r="I54" s="219"/>
      <c r="J54" s="219"/>
      <c r="K54" s="220"/>
    </row>
    <row r="55" spans="1:11" ht="4.5" customHeight="1">
      <c r="A55" s="214"/>
      <c r="B55" s="221"/>
      <c r="C55" s="222"/>
      <c r="D55" s="222"/>
      <c r="E55" s="222"/>
      <c r="F55" s="222"/>
      <c r="G55" s="222"/>
      <c r="H55" s="222"/>
      <c r="I55" s="222"/>
      <c r="J55" s="222"/>
      <c r="K55" s="223"/>
    </row>
    <row r="56" spans="1:11">
      <c r="B56" s="52"/>
    </row>
  </sheetData>
  <mergeCells count="54"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K29:K30"/>
    <mergeCell ref="A28:K28"/>
    <mergeCell ref="B23:J23"/>
    <mergeCell ref="B24:J24"/>
    <mergeCell ref="B25:J25"/>
    <mergeCell ref="B26:J26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1408f3-8ac9-4346-8fae-7a8076793e8c" xsi:nil="true"/>
    <lcf76f155ced4ddcb4097134ff3c332f xmlns="0efcb20c-a255-4ef4-a666-2774ba48434a">
      <Terms xmlns="http://schemas.microsoft.com/office/infopath/2007/PartnerControls"/>
    </lcf76f155ced4ddcb4097134ff3c332f>
    <DocTags xmlns="0efcb20c-a255-4ef4-a666-2774ba4843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2D4340-E494-4273-9472-5DECF9480F23}"/>
</file>

<file path=customXml/itemProps2.xml><?xml version="1.0" encoding="utf-8"?>
<ds:datastoreItem xmlns:ds="http://schemas.openxmlformats.org/officeDocument/2006/customXml" ds:itemID="{9C48B36F-3E1F-4689-92F6-F35BB6603E14}"/>
</file>

<file path=customXml/itemProps3.xml><?xml version="1.0" encoding="utf-8"?>
<ds:datastoreItem xmlns:ds="http://schemas.openxmlformats.org/officeDocument/2006/customXml" ds:itemID="{68180C6D-D90F-4117-87D4-B099E4256A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Susan Manson</cp:lastModifiedBy>
  <cp:revision/>
  <dcterms:created xsi:type="dcterms:W3CDTF">2007-04-10T16:51:52Z</dcterms:created>
  <dcterms:modified xsi:type="dcterms:W3CDTF">2026-03-25T18:12:33Z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MediaServiceImageTags">
    <vt:lpwstr/>
  </property>
</Properties>
</file>