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et\OneDrive\Documents\OSCR\OSCR 2025\"/>
    </mc:Choice>
  </mc:AlternateContent>
  <xr:revisionPtr revIDLastSave="0" documentId="13_ncr:1_{7F9ECD24-9927-4853-9650-B73ED16A1C97}" xr6:coauthVersionLast="47" xr6:coauthVersionMax="47" xr10:uidLastSave="{00000000-0000-0000-0000-000000000000}"/>
  <bookViews>
    <workbookView xWindow="-120" yWindow="-120" windowWidth="20730" windowHeight="11160" firstSheet="2" activeTab="5" xr2:uid="{00000000-000D-0000-FFFF-FFFF00000000}"/>
  </bookViews>
  <sheets>
    <sheet name="R&amp;P Accounts" sheetId="1" r:id="rId1"/>
    <sheet name="Statement of balances" sheetId="2" r:id="rId2"/>
    <sheet name="Notes" sheetId="3" r:id="rId3"/>
    <sheet name="Additional notes (1)  " sheetId="4" r:id="rId4"/>
    <sheet name="Additional notes (2)" sheetId="5" r:id="rId5"/>
    <sheet name="Additional notes (3)" sheetId="6" r:id="rId6"/>
  </sheets>
  <definedNames>
    <definedName name="_xlnm.Print_Area" localSheetId="3">'Additional notes (1)  '!$A$1:$M$64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2" i="1" l="1"/>
  <c r="N6" i="2"/>
  <c r="N5" i="2"/>
  <c r="F9" i="2"/>
  <c r="H9" i="2"/>
  <c r="N9" i="2" s="1"/>
  <c r="K59" i="4" l="1"/>
  <c r="M25" i="4" l="1"/>
  <c r="J34" i="1"/>
  <c r="J42" i="1" s="1"/>
  <c r="K58" i="4"/>
  <c r="E61" i="4"/>
  <c r="P9" i="2" l="1"/>
  <c r="K16" i="5" l="1"/>
  <c r="K9" i="5"/>
  <c r="K17" i="5" s="1"/>
  <c r="C17" i="5"/>
  <c r="K57" i="4"/>
  <c r="K56" i="4"/>
  <c r="K55" i="4"/>
  <c r="K54" i="4"/>
  <c r="K53" i="4"/>
  <c r="K52" i="4"/>
  <c r="K51" i="4"/>
  <c r="K50" i="4"/>
  <c r="K49" i="4"/>
  <c r="K48" i="4"/>
  <c r="K47" i="4"/>
  <c r="C61" i="4"/>
  <c r="K32" i="4"/>
  <c r="C40" i="4"/>
  <c r="K10" i="4"/>
  <c r="K11" i="4"/>
  <c r="K40" i="4" l="1"/>
  <c r="K61" i="4"/>
  <c r="D42" i="1"/>
  <c r="D21" i="1" l="1"/>
  <c r="B21" i="1"/>
  <c r="J19" i="1"/>
  <c r="J21" i="1" l="1"/>
  <c r="M61" i="4"/>
  <c r="L21" i="1"/>
  <c r="M63" i="4" l="1"/>
  <c r="C1" i="6"/>
  <c r="K9" i="6"/>
  <c r="K10" i="6"/>
  <c r="K11" i="6"/>
  <c r="K12" i="6"/>
  <c r="K13" i="6"/>
  <c r="K14" i="6"/>
  <c r="K15" i="6"/>
  <c r="K16" i="6"/>
  <c r="C17" i="6"/>
  <c r="E17" i="6"/>
  <c r="G17" i="6"/>
  <c r="I17" i="6"/>
  <c r="M17" i="6"/>
  <c r="J22" i="1"/>
  <c r="K20" i="6"/>
  <c r="K21" i="6"/>
  <c r="C22" i="6"/>
  <c r="E22" i="6"/>
  <c r="G22" i="6"/>
  <c r="I22" i="6"/>
  <c r="M22" i="6"/>
  <c r="K28" i="6"/>
  <c r="K29" i="6"/>
  <c r="K30" i="6"/>
  <c r="K31" i="6"/>
  <c r="K32" i="6"/>
  <c r="K33" i="6"/>
  <c r="K34" i="6"/>
  <c r="K35" i="6"/>
  <c r="K36" i="6"/>
  <c r="K37" i="6"/>
  <c r="K38" i="6"/>
  <c r="C39" i="6"/>
  <c r="E39" i="6"/>
  <c r="G39" i="6"/>
  <c r="I39" i="6"/>
  <c r="M39" i="6"/>
  <c r="K42" i="6"/>
  <c r="K43" i="6"/>
  <c r="C44" i="6"/>
  <c r="E44" i="6"/>
  <c r="E46" i="6" s="1"/>
  <c r="G44" i="6"/>
  <c r="I44" i="6"/>
  <c r="I46" i="6" s="1"/>
  <c r="M44" i="6"/>
  <c r="K50" i="6"/>
  <c r="M17" i="5"/>
  <c r="M24" i="5" s="1"/>
  <c r="K20" i="5"/>
  <c r="K21" i="5"/>
  <c r="C22" i="5"/>
  <c r="C24" i="5"/>
  <c r="E22" i="5"/>
  <c r="E24" i="5" s="1"/>
  <c r="G22" i="5"/>
  <c r="G24" i="5" s="1"/>
  <c r="I22" i="5"/>
  <c r="I24" i="5"/>
  <c r="M22" i="5"/>
  <c r="K28" i="5"/>
  <c r="K29" i="5"/>
  <c r="K30" i="5"/>
  <c r="K31" i="5"/>
  <c r="K32" i="5"/>
  <c r="K33" i="5"/>
  <c r="K34" i="5"/>
  <c r="K35" i="5"/>
  <c r="K36" i="5"/>
  <c r="K37" i="5"/>
  <c r="K38" i="5"/>
  <c r="C39" i="5"/>
  <c r="E39" i="5"/>
  <c r="G39" i="5"/>
  <c r="I39" i="5"/>
  <c r="M39" i="5"/>
  <c r="K42" i="5"/>
  <c r="K43" i="5"/>
  <c r="C44" i="5"/>
  <c r="E44" i="5"/>
  <c r="G44" i="5"/>
  <c r="G46" i="5" s="1"/>
  <c r="I44" i="5"/>
  <c r="M44" i="5"/>
  <c r="K50" i="5"/>
  <c r="C1" i="4"/>
  <c r="G16" i="4"/>
  <c r="I16" i="4"/>
  <c r="M14" i="4"/>
  <c r="M16" i="4" s="1"/>
  <c r="F16" i="4"/>
  <c r="H16" i="4"/>
  <c r="J16" i="4"/>
  <c r="L16" i="4"/>
  <c r="K22" i="4"/>
  <c r="K23" i="4"/>
  <c r="K24" i="4"/>
  <c r="C25" i="4"/>
  <c r="C27" i="4" s="1"/>
  <c r="E25" i="4"/>
  <c r="E27" i="4" s="1"/>
  <c r="M27" i="4"/>
  <c r="F27" i="4"/>
  <c r="J27" i="4"/>
  <c r="L27" i="4"/>
  <c r="K42" i="4"/>
  <c r="C42" i="4"/>
  <c r="E42" i="4"/>
  <c r="M40" i="4"/>
  <c r="M42" i="4" s="1"/>
  <c r="G42" i="4"/>
  <c r="I42" i="4"/>
  <c r="K63" i="4"/>
  <c r="C63" i="4"/>
  <c r="E63" i="4"/>
  <c r="G63" i="4"/>
  <c r="I63" i="4"/>
  <c r="K17" i="3"/>
  <c r="N19" i="2"/>
  <c r="P19" i="2"/>
  <c r="L32" i="2"/>
  <c r="N32" i="2"/>
  <c r="P32" i="2"/>
  <c r="N41" i="2"/>
  <c r="P41" i="2"/>
  <c r="N48" i="2"/>
  <c r="P48" i="2"/>
  <c r="J24" i="1"/>
  <c r="J25" i="1"/>
  <c r="J26" i="1" s="1"/>
  <c r="J28" i="1" s="1"/>
  <c r="B26" i="1"/>
  <c r="D26" i="1"/>
  <c r="D28" i="1" s="1"/>
  <c r="F26" i="1"/>
  <c r="F28" i="1" s="1"/>
  <c r="H26" i="1"/>
  <c r="H28" i="1" s="1"/>
  <c r="L26" i="1"/>
  <c r="L28" i="1" s="1"/>
  <c r="J31" i="1"/>
  <c r="J32" i="1"/>
  <c r="J33" i="1"/>
  <c r="J45" i="1"/>
  <c r="J46" i="1"/>
  <c r="B47" i="1"/>
  <c r="B49" i="1" s="1"/>
  <c r="D47" i="1"/>
  <c r="D49" i="1" s="1"/>
  <c r="F47" i="1"/>
  <c r="F49" i="1" s="1"/>
  <c r="H47" i="1"/>
  <c r="H49" i="1"/>
  <c r="L47" i="1"/>
  <c r="J53" i="1"/>
  <c r="M24" i="6" l="1"/>
  <c r="C46" i="5"/>
  <c r="M48" i="5"/>
  <c r="M52" i="5" s="1"/>
  <c r="G48" i="5"/>
  <c r="G52" i="5" s="1"/>
  <c r="J47" i="1"/>
  <c r="J49" i="1" s="1"/>
  <c r="J50" i="1" s="1"/>
  <c r="I46" i="5"/>
  <c r="I48" i="5" s="1"/>
  <c r="I52" i="5" s="1"/>
  <c r="E46" i="5"/>
  <c r="G46" i="6"/>
  <c r="C46" i="6"/>
  <c r="E24" i="6"/>
  <c r="E48" i="6" s="1"/>
  <c r="E52" i="6" s="1"/>
  <c r="K25" i="4"/>
  <c r="K27" i="4" s="1"/>
  <c r="K44" i="5"/>
  <c r="K22" i="5"/>
  <c r="K44" i="6"/>
  <c r="I24" i="6"/>
  <c r="I48" i="6" s="1"/>
  <c r="I52" i="6" s="1"/>
  <c r="K22" i="6"/>
  <c r="G24" i="6"/>
  <c r="G48" i="6" s="1"/>
  <c r="G52" i="6" s="1"/>
  <c r="C24" i="6"/>
  <c r="F51" i="1"/>
  <c r="F55" i="1" s="1"/>
  <c r="J10" i="2" s="1"/>
  <c r="J27" i="1"/>
  <c r="K39" i="5"/>
  <c r="K40" i="5" s="1"/>
  <c r="K39" i="6"/>
  <c r="K40" i="6" s="1"/>
  <c r="K17" i="6"/>
  <c r="K24" i="6" s="1"/>
  <c r="M46" i="6"/>
  <c r="H51" i="1"/>
  <c r="H55" i="1" s="1"/>
  <c r="L10" i="2" s="1"/>
  <c r="L49" i="1"/>
  <c r="L51" i="1" s="1"/>
  <c r="L55" i="1" s="1"/>
  <c r="P10" i="2" s="1"/>
  <c r="E48" i="5"/>
  <c r="E52" i="5" s="1"/>
  <c r="D51" i="1"/>
  <c r="D55" i="1" s="1"/>
  <c r="H10" i="2" s="1"/>
  <c r="C48" i="5"/>
  <c r="C52" i="5" s="1"/>
  <c r="K46" i="6"/>
  <c r="K47" i="6" s="1"/>
  <c r="K45" i="6"/>
  <c r="K24" i="5"/>
  <c r="K18" i="5"/>
  <c r="K45" i="5"/>
  <c r="J43" i="1"/>
  <c r="B28" i="1"/>
  <c r="B51" i="1" s="1"/>
  <c r="J48" i="1"/>
  <c r="M48" i="6" l="1"/>
  <c r="M52" i="6" s="1"/>
  <c r="K46" i="5"/>
  <c r="K47" i="5" s="1"/>
  <c r="C48" i="6"/>
  <c r="C52" i="6" s="1"/>
  <c r="K18" i="6"/>
  <c r="K25" i="5"/>
  <c r="J29" i="1"/>
  <c r="K48" i="6"/>
  <c r="K52" i="6" s="1"/>
  <c r="K53" i="6" s="1"/>
  <c r="K25" i="6"/>
  <c r="K48" i="5" l="1"/>
  <c r="K52" i="5" s="1"/>
  <c r="B55" i="1"/>
  <c r="J51" i="1"/>
  <c r="J55" i="1" s="1"/>
  <c r="N10" i="2" s="1"/>
  <c r="J56" i="1" l="1"/>
  <c r="F10" i="2"/>
  <c r="K53" i="5"/>
  <c r="C14" i="4"/>
  <c r="E14" i="4"/>
  <c r="E16" i="4" s="1"/>
  <c r="C16" i="4" l="1"/>
  <c r="K14" i="4"/>
  <c r="K16" i="4" s="1"/>
</calcChain>
</file>

<file path=xl/sharedStrings.xml><?xml version="1.0" encoding="utf-8"?>
<sst xmlns="http://schemas.openxmlformats.org/spreadsheetml/2006/main" count="314" uniqueCount="162">
  <si>
    <t xml:space="preserve">Enter charity name below </t>
  </si>
  <si>
    <t xml:space="preserve">Enter SC No. below   </t>
  </si>
  <si>
    <t>High Blantyre Baptist Church</t>
  </si>
  <si>
    <t>Receipts and payments accounts</t>
  </si>
  <si>
    <t>For the period from</t>
  </si>
  <si>
    <t>Period start date</t>
  </si>
  <si>
    <t>to</t>
  </si>
  <si>
    <t>Period end date</t>
  </si>
  <si>
    <t>Section A Statement of receipts and payments</t>
  </si>
  <si>
    <t>Unrestricted funds</t>
  </si>
  <si>
    <t>Restricted funds</t>
  </si>
  <si>
    <t xml:space="preserve">Expendable endowment funds </t>
  </si>
  <si>
    <t>Permanent endowment funds</t>
  </si>
  <si>
    <t>Total funds current period</t>
  </si>
  <si>
    <t xml:space="preserve">Total funds last period </t>
  </si>
  <si>
    <t>to nearest £</t>
  </si>
  <si>
    <t xml:space="preserve">A1 Receipts 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</si>
  <si>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</si>
  <si>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</si>
  <si>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</si>
  <si>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</si>
  <si>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</si>
  <si>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</si>
  <si>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Rents from land &amp; buildings</t>
  </si>
  <si>
    <t>Gross receipts from other charitable activities</t>
  </si>
  <si>
    <t xml:space="preserve">A1 Sub total </t>
  </si>
  <si>
    <t>A2 Receipts from asset &amp; investment sales</t>
  </si>
  <si>
    <t>Proceeds from sale of fixed assets</t>
  </si>
  <si>
    <t>Proceeds from sale of investments</t>
  </si>
  <si>
    <t xml:space="preserve">A2 Sub total </t>
  </si>
  <si>
    <t>Total receipts</t>
  </si>
  <si>
    <t>A3 Payments</t>
  </si>
  <si>
    <t>Expenses for fundraising activities</t>
  </si>
  <si>
    <t>Gross trading payments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</si>
  <si>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</si>
  <si>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</si>
  <si>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</si>
  <si>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</si>
  <si>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</si>
  <si>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</si>
  <si>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</si>
  <si>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 xml:space="preserve">Other </t>
  </si>
  <si>
    <t>A3 Sub total</t>
  </si>
  <si>
    <t>A4 Payments relating to asset and investment movements</t>
  </si>
  <si>
    <t>Purchases of fixed assets</t>
  </si>
  <si>
    <t>Purchase of investments</t>
  </si>
  <si>
    <t>A4 Sub total</t>
  </si>
  <si>
    <t>Total payments</t>
  </si>
  <si>
    <t>Net receipts / (payments)</t>
  </si>
  <si>
    <t>A5 Transfers to / (from) funds</t>
  </si>
  <si>
    <t>Surplus / (deficit) for year</t>
  </si>
  <si>
    <t>Section B Statement of balances</t>
  </si>
  <si>
    <t>Categories</t>
  </si>
  <si>
    <t xml:space="preserve">Details </t>
  </si>
  <si>
    <t xml:space="preserve">Unrestricted funds </t>
  </si>
  <si>
    <t xml:space="preserve">Restricted funds </t>
  </si>
  <si>
    <t xml:space="preserve">Permanent endowment funds </t>
  </si>
  <si>
    <t>Total current period</t>
  </si>
  <si>
    <t xml:space="preserve">Total last period </t>
  </si>
  <si>
    <t>B1 Cash funds</t>
  </si>
  <si>
    <t>Cash and bank balances at start of year</t>
  </si>
  <si>
    <t>Surplus / (deficit) shown on receipts and payments account</t>
  </si>
  <si>
    <t>Cash and bank balances at end of year</t>
  </si>
  <si>
    <t>(Agree balances with receipts and payments account(s))</t>
  </si>
  <si>
    <t>Details</t>
  </si>
  <si>
    <t>Fund to which asset belongs</t>
  </si>
  <si>
    <t>Market valuation</t>
  </si>
  <si>
    <t>Last year</t>
  </si>
  <si>
    <t>B2 Investments</t>
  </si>
  <si>
    <t xml:space="preserve">Total </t>
  </si>
  <si>
    <t>Cost (if available)</t>
  </si>
  <si>
    <t>Current value (if available)</t>
  </si>
  <si>
    <t>B3 Other assets</t>
  </si>
  <si>
    <t>Total</t>
  </si>
  <si>
    <t>Fund to which liability relates</t>
  </si>
  <si>
    <t>Amount due</t>
  </si>
  <si>
    <t>B4 Liabilities</t>
  </si>
  <si>
    <t>Amount due (estimate)</t>
  </si>
  <si>
    <t>B5 Contingent liabilities</t>
  </si>
  <si>
    <t xml:space="preserve">Signed by one or two trustees on behalf of all the trustees </t>
  </si>
  <si>
    <t>Signature</t>
  </si>
  <si>
    <t>Print Name</t>
  </si>
  <si>
    <t>Date of approval</t>
  </si>
  <si>
    <t>Janet Young</t>
  </si>
  <si>
    <t xml:space="preserve">Section C Notes to the Accounts </t>
  </si>
  <si>
    <t>C1 Nature and purpose of funds (may be stated on analysis of funds worksheets)</t>
  </si>
  <si>
    <t>Type of activity or project supported</t>
  </si>
  <si>
    <t>Individual / institution</t>
  </si>
  <si>
    <t xml:space="preserve">Number of grants made </t>
  </si>
  <si>
    <t>£</t>
  </si>
  <si>
    <t>C2 Grants</t>
  </si>
  <si>
    <t>C3a Trustee remuneration</t>
  </si>
  <si>
    <t>If no remuneration was paid during the period to any charity trustee or person connected to a trustee cross this box (otherwise complete section 3b)</t>
  </si>
  <si>
    <t>X</t>
  </si>
  <si>
    <t>Authority under which paid</t>
  </si>
  <si>
    <t>C3b Trustee remuneration - details</t>
  </si>
  <si>
    <t>C4a Trustee expenses</t>
  </si>
  <si>
    <t>If no expenses were paid to any charity trustee during the period then cross this box (otherwise complete section 4b)</t>
  </si>
  <si>
    <t xml:space="preserve">Number of trustees </t>
  </si>
  <si>
    <t>C4b Trustee expenses - details</t>
  </si>
  <si>
    <t>Nature of relationship</t>
  </si>
  <si>
    <t>Nature of transaction</t>
  </si>
  <si>
    <t>Transaction amount (£)</t>
  </si>
  <si>
    <t>Balance outstanding at period end (£)</t>
  </si>
  <si>
    <t>C5 Transactions with trustees and connected persons</t>
  </si>
  <si>
    <t>C6 Other information</t>
  </si>
  <si>
    <t>Additional analysis (1)</t>
  </si>
  <si>
    <t xml:space="preserve">Analysis of receipts and payments </t>
  </si>
  <si>
    <t xml:space="preserve">1 Donations </t>
  </si>
  <si>
    <t>Offerings</t>
  </si>
  <si>
    <t xml:space="preserve">2 Grants </t>
  </si>
  <si>
    <t xml:space="preserve">3  Gross receipts from other charitable activities </t>
  </si>
  <si>
    <t>Sundry Income</t>
  </si>
  <si>
    <t xml:space="preserve">4  Payments relating directly to charitable activities </t>
  </si>
  <si>
    <t>PASTOR'S SALARY</t>
  </si>
  <si>
    <t>NATIONAL INSURANCE &amp; TAX</t>
  </si>
  <si>
    <t>CAR ALLOWANCE AND MILEAGE</t>
  </si>
  <si>
    <t>UTILITIES CHURCH</t>
  </si>
  <si>
    <t>SLC MANSE</t>
  </si>
  <si>
    <t>EVANGELISM</t>
  </si>
  <si>
    <t>BOOK ALLOWANCE</t>
  </si>
  <si>
    <t>INSURANCE CHURCH/MANSE</t>
  </si>
  <si>
    <t>PENSION FUND</t>
  </si>
  <si>
    <t>MISCELLANEOUS</t>
  </si>
  <si>
    <t>BMS</t>
  </si>
  <si>
    <t>Additional analysis (2)</t>
  </si>
  <si>
    <t>5  Breakdown of unrestricted funds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</si>
  <si>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</si>
  <si>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</si>
  <si>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</si>
  <si>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</si>
  <si>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General Fund</t>
  </si>
  <si>
    <t xml:space="preserve">Total unrestricted funds </t>
  </si>
  <si>
    <t xml:space="preserve">Total unrestricted funds last period </t>
  </si>
  <si>
    <t xml:space="preserve">Receipts  </t>
  </si>
  <si>
    <t xml:space="preserve">Sub total </t>
  </si>
  <si>
    <t>Receipts from asset &amp; investment sales</t>
  </si>
  <si>
    <t xml:space="preserve">Total receipts </t>
  </si>
  <si>
    <t>Payments</t>
  </si>
  <si>
    <t>Payments relating to asset and investment movements</t>
  </si>
  <si>
    <t xml:space="preserve"> Sub total</t>
  </si>
  <si>
    <t xml:space="preserve">Transfers to / (from) funds </t>
  </si>
  <si>
    <t xml:space="preserve">Nature and purpose of funds </t>
  </si>
  <si>
    <t>Additional analysis (3)</t>
  </si>
  <si>
    <t>6  Breakdown of restricted funds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</si>
  <si>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</si>
  <si>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</si>
  <si>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</si>
  <si>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</si>
  <si>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Designated Fund</t>
  </si>
  <si>
    <t xml:space="preserve">Total restricted funds </t>
  </si>
  <si>
    <t xml:space="preserve">Total restricted funds last period </t>
  </si>
  <si>
    <t>General fund (unrestruicted)</t>
  </si>
  <si>
    <t>Most of income used to pay pastros salary and associated costs and general running expenses</t>
  </si>
  <si>
    <t>gifts given for specific purpose</t>
  </si>
  <si>
    <t>Designated fund (restricted)</t>
  </si>
  <si>
    <t>DESIGNATED FUND</t>
  </si>
  <si>
    <t>General Fund: all income from offerings, gift aid,  donations, grants  and other activities. This fund is used to pay Pastor's salary and associated costs, and general running expenses of Church</t>
  </si>
  <si>
    <t xml:space="preserve">Designated Fund: money given for specific purpose eg  kitchen refurb, cost to change to SCIO                                                                                                                                                                                             </t>
  </si>
  <si>
    <t>MANSE PHONE</t>
  </si>
  <si>
    <t>SC052120</t>
  </si>
  <si>
    <t>Church accounts comprise of 2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</si>
</sst>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dd/mm/yyyy;@"/>
    <numFmt numFmtId="166" formatCode="* #,##0_-;\(* #,##0\)_-;_-* &quot;-&quot;??_-;_-@_-"/>
  </numFmts>
  <fonts count="45" x14ac:knownFonts="1">
    <font>
      <sz val="10"/>
      <name val="Arial"/>
    </font>
    <font>
      <sz val="11"/>
      <color indexed="8"/>
      <name val="Calibri"/>
    </font>
    <font>
      <sz val="11"/>
      <color indexed="9"/>
      <name val="Calibri"/>
    </font>
    <font>
      <sz val="11"/>
      <color indexed="20"/>
      <name val="Calibri"/>
    </font>
    <font>
      <b/>
      <sz val="11"/>
      <color indexed="13"/>
      <name val="Calibri"/>
    </font>
    <font>
      <b/>
      <sz val="11"/>
      <color indexed="9"/>
      <name val="Calibri"/>
    </font>
    <font>
      <sz val="10"/>
      <name val="Arial"/>
    </font>
    <font>
      <i/>
      <sz val="11"/>
      <color indexed="23"/>
      <name val="Calibri"/>
    </font>
    <font>
      <sz val="11"/>
      <color indexed="17"/>
      <name val="Calibri"/>
    </font>
    <font>
      <b/>
      <sz val="15"/>
      <color indexed="18"/>
      <name val="Calibri"/>
    </font>
    <font>
      <b/>
      <sz val="13"/>
      <color indexed="18"/>
      <name val="Calibri"/>
    </font>
    <font>
      <b/>
      <sz val="11"/>
      <color indexed="18"/>
      <name val="Calibri"/>
    </font>
    <font>
      <sz val="11"/>
      <color indexed="18"/>
      <name val="Calibri"/>
    </font>
    <font>
      <sz val="11"/>
      <color indexed="13"/>
      <name val="Calibri"/>
    </font>
    <font>
      <sz val="11"/>
      <color indexed="16"/>
      <name val="Calibri"/>
    </font>
    <font>
      <b/>
      <sz val="11"/>
      <color indexed="8"/>
      <name val="Calibri"/>
    </font>
    <font>
      <b/>
      <sz val="18"/>
      <color indexed="18"/>
      <name val="Cambria"/>
    </font>
    <font>
      <sz val="11"/>
      <color indexed="10"/>
      <name val="Calibri"/>
    </font>
    <font>
      <b/>
      <i/>
      <sz val="10"/>
      <name val="Arial"/>
    </font>
    <font>
      <sz val="10"/>
      <color indexed="22"/>
      <name val="Arial"/>
    </font>
    <font>
      <b/>
      <sz val="16"/>
      <name val="Arial"/>
    </font>
    <font>
      <b/>
      <sz val="12"/>
      <name val="Arial"/>
    </font>
    <font>
      <b/>
      <sz val="18"/>
      <name val="Arial"/>
    </font>
    <font>
      <b/>
      <sz val="10"/>
      <color indexed="22"/>
      <name val="Arial"/>
    </font>
    <font>
      <b/>
      <sz val="11"/>
      <name val="Arial"/>
    </font>
    <font>
      <b/>
      <sz val="16"/>
      <color indexed="9"/>
      <name val="Arial"/>
    </font>
    <font>
      <b/>
      <sz val="11"/>
      <color indexed="23"/>
      <name val="Arial"/>
    </font>
    <font>
      <b/>
      <sz val="9"/>
      <name val="Arial"/>
    </font>
    <font>
      <sz val="9"/>
      <name val="Arial"/>
    </font>
    <font>
      <b/>
      <sz val="8"/>
      <color indexed="12"/>
      <name val="Arial"/>
    </font>
    <font>
      <sz val="8"/>
      <name val="Arial"/>
    </font>
    <font>
      <sz val="11"/>
      <name val="Arial"/>
    </font>
    <font>
      <b/>
      <i/>
      <sz val="12"/>
      <name val="Arial"/>
    </font>
    <font>
      <b/>
      <sz val="8"/>
      <name val="Arial"/>
    </font>
    <font>
      <b/>
      <sz val="10"/>
      <name val="Arial"/>
    </font>
    <font>
      <sz val="12"/>
      <name val="Arial"/>
    </font>
    <font>
      <sz val="9"/>
      <color indexed="22"/>
      <name val="Arial"/>
    </font>
    <font>
      <sz val="11"/>
      <color indexed="22"/>
      <name val="Arial"/>
    </font>
    <font>
      <i/>
      <sz val="10"/>
      <name val="Arial"/>
    </font>
    <font>
      <b/>
      <i/>
      <sz val="9"/>
      <name val="Arial"/>
    </font>
    <font>
      <i/>
      <sz val="9"/>
      <name val="Arial"/>
    </font>
    <font>
      <i/>
      <sz val="18"/>
      <name val="Brush Script MT"/>
    </font>
    <font>
      <sz val="18"/>
      <name val="Arial"/>
    </font>
    <font>
      <sz val="10"/>
      <color indexed="23"/>
      <name val="Arial"/>
    </font>
    <font>
      <b/>
      <sz val="9"/>
      <color indexed="22"/>
      <name val="Arial"/>
    </font>
  </fonts>
  <fills count="1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13"/>
      </patternFill>
    </fill>
    <fill>
      <patternFill patternType="solid">
        <fgColor indexed="21"/>
      </patternFill>
    </fill>
    <fill>
      <patternFill patternType="solid">
        <fgColor indexed="20"/>
      </patternFill>
    </fill>
    <fill>
      <patternFill patternType="solid">
        <fgColor indexed="15"/>
      </patternFill>
    </fill>
    <fill>
      <patternFill patternType="solid">
        <fgColor indexed="18"/>
      </patternFill>
    </fill>
    <fill>
      <patternFill patternType="solid">
        <fgColor indexed="10"/>
      </patternFill>
    </fill>
    <fill>
      <patternFill patternType="solid">
        <fgColor indexed="23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double">
        <color indexed="1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3" fillId="2" borderId="0" applyNumberFormat="0" applyBorder="0" applyAlignment="0" applyProtection="0"/>
    <xf numFmtId="0" fontId="4" fillId="2" borderId="1" applyNumberFormat="0" applyAlignment="0" applyProtection="0"/>
    <xf numFmtId="0" fontId="5" fillId="11" borderId="2" applyNumberFormat="0" applyAlignment="0" applyProtection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1" applyNumberFormat="0" applyAlignment="0" applyProtection="0"/>
    <xf numFmtId="0" fontId="13" fillId="0" borderId="6" applyNumberFormat="0" applyFill="0" applyAlignment="0" applyProtection="0"/>
    <xf numFmtId="0" fontId="14" fillId="2" borderId="0" applyNumberFormat="0" applyBorder="0" applyAlignment="0" applyProtection="0"/>
    <xf numFmtId="0" fontId="6" fillId="3" borderId="7" applyNumberFormat="0" applyFont="0" applyAlignment="0" applyProtection="0"/>
    <xf numFmtId="0" fontId="15" fillId="2" borderId="8" applyNumberFormat="0" applyAlignment="0" applyProtection="0"/>
    <xf numFmtId="0" fontId="16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52">
    <xf numFmtId="0" fontId="0" fillId="0" borderId="0" xfId="0"/>
    <xf numFmtId="0" fontId="18" fillId="0" borderId="0" xfId="0" applyFont="1" applyAlignment="1" applyProtection="1">
      <alignment horizontal="centerContinuous" vertical="center"/>
      <protection locked="0"/>
    </xf>
    <xf numFmtId="0" fontId="19" fillId="0" borderId="0" xfId="0" applyFont="1" applyAlignment="1" applyProtection="1">
      <alignment horizontal="centerContinuous" vertical="top"/>
      <protection locked="0"/>
    </xf>
    <xf numFmtId="0" fontId="6" fillId="0" borderId="0" xfId="0" applyFont="1" applyProtection="1">
      <protection locked="0"/>
    </xf>
    <xf numFmtId="0" fontId="19" fillId="0" borderId="0" xfId="0" applyFont="1" applyAlignment="1" applyProtection="1">
      <alignment horizontal="center" vertical="top" wrapText="1"/>
      <protection locked="0"/>
    </xf>
    <xf numFmtId="0" fontId="6" fillId="0" borderId="0" xfId="0" applyFont="1"/>
    <xf numFmtId="0" fontId="20" fillId="0" borderId="0" xfId="0" applyFont="1" applyAlignment="1" applyProtection="1">
      <alignment horizontal="left" vertical="top" wrapText="1"/>
      <protection locked="0"/>
    </xf>
    <xf numFmtId="0" fontId="20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0" fontId="22" fillId="0" borderId="10" xfId="0" applyFont="1" applyBorder="1" applyAlignment="1" applyProtection="1">
      <alignment horizontal="centerContinuous" vertical="top"/>
      <protection locked="0"/>
    </xf>
    <xf numFmtId="0" fontId="23" fillId="0" borderId="11" xfId="0" applyFont="1" applyBorder="1" applyAlignment="1" applyProtection="1">
      <alignment horizontal="centerContinuous" vertical="top"/>
      <protection locked="0"/>
    </xf>
    <xf numFmtId="0" fontId="23" fillId="0" borderId="12" xfId="0" applyFont="1" applyBorder="1" applyAlignment="1" applyProtection="1">
      <alignment horizontal="centerContinuous" vertical="top"/>
      <protection locked="0"/>
    </xf>
    <xf numFmtId="0" fontId="20" fillId="0" borderId="0" xfId="0" applyFont="1" applyAlignment="1" applyProtection="1">
      <alignment vertical="center" wrapText="1"/>
      <protection locked="0"/>
    </xf>
    <xf numFmtId="0" fontId="24" fillId="0" borderId="13" xfId="0" applyFont="1" applyBorder="1" applyAlignment="1" applyProtection="1">
      <alignment horizontal="centerContinuous" vertical="center" wrapText="1"/>
      <protection locked="0"/>
    </xf>
    <xf numFmtId="0" fontId="24" fillId="0" borderId="14" xfId="0" applyFont="1" applyBorder="1" applyAlignment="1" applyProtection="1">
      <alignment horizontal="centerContinuous" vertical="center" wrapText="1"/>
      <protection locked="0"/>
    </xf>
    <xf numFmtId="0" fontId="19" fillId="0" borderId="15" xfId="0" applyFont="1" applyBorder="1" applyAlignment="1" applyProtection="1">
      <alignment horizontal="centerContinuous" vertical="top" wrapText="1"/>
      <protection locked="0"/>
    </xf>
    <xf numFmtId="0" fontId="19" fillId="0" borderId="16" xfId="0" applyFont="1" applyBorder="1" applyAlignment="1" applyProtection="1">
      <alignment horizontal="centerContinuous" vertical="top" wrapText="1"/>
      <protection locked="0"/>
    </xf>
    <xf numFmtId="0" fontId="19" fillId="0" borderId="17" xfId="0" applyFont="1" applyBorder="1" applyAlignment="1" applyProtection="1">
      <alignment horizontal="centerContinuous" vertical="top" wrapText="1"/>
      <protection locked="0"/>
    </xf>
    <xf numFmtId="0" fontId="24" fillId="0" borderId="0" xfId="0" applyFont="1" applyAlignment="1" applyProtection="1">
      <alignment horizontal="centerContinuous" vertical="center" wrapText="1"/>
      <protection locked="0"/>
    </xf>
    <xf numFmtId="0" fontId="19" fillId="0" borderId="0" xfId="0" applyFont="1" applyAlignment="1" applyProtection="1">
      <alignment horizontal="centerContinuous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18" xfId="0" applyFont="1" applyBorder="1" applyAlignment="1" applyProtection="1">
      <alignment horizontal="centerContinuous" vertical="center" wrapText="1"/>
      <protection locked="0"/>
    </xf>
    <xf numFmtId="0" fontId="24" fillId="0" borderId="16" xfId="0" applyFont="1" applyBorder="1" applyAlignment="1" applyProtection="1">
      <alignment horizontal="centerContinuous" vertical="center"/>
      <protection locked="0"/>
    </xf>
    <xf numFmtId="41" fontId="6" fillId="0" borderId="0" xfId="28" applyNumberFormat="1" applyFont="1" applyProtection="1">
      <protection locked="0"/>
    </xf>
    <xf numFmtId="0" fontId="25" fillId="12" borderId="0" xfId="0" applyFont="1" applyFill="1" applyProtection="1">
      <protection locked="0"/>
    </xf>
    <xf numFmtId="41" fontId="25" fillId="12" borderId="0" xfId="28" applyNumberFormat="1" applyFont="1" applyFill="1" applyBorder="1" applyAlignment="1" applyProtection="1">
      <protection locked="0"/>
    </xf>
    <xf numFmtId="0" fontId="20" fillId="12" borderId="0" xfId="0" applyFont="1" applyFill="1" applyProtection="1">
      <protection locked="0"/>
    </xf>
    <xf numFmtId="0" fontId="6" fillId="12" borderId="0" xfId="0" applyFont="1" applyFill="1" applyProtection="1">
      <protection locked="0"/>
    </xf>
    <xf numFmtId="0" fontId="26" fillId="0" borderId="0" xfId="0" applyFont="1" applyAlignment="1" applyProtection="1">
      <alignment horizontal="center" vertical="center" wrapText="1"/>
      <protection locked="0"/>
    </xf>
    <xf numFmtId="41" fontId="24" fillId="0" borderId="0" xfId="28" applyNumberFormat="1" applyFont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wrapText="1"/>
      <protection locked="0"/>
    </xf>
    <xf numFmtId="0" fontId="24" fillId="0" borderId="0" xfId="0" applyFont="1" applyAlignment="1" applyProtection="1">
      <alignment horizontal="right"/>
      <protection locked="0"/>
    </xf>
    <xf numFmtId="41" fontId="27" fillId="0" borderId="0" xfId="28" applyNumberFormat="1" applyFont="1" applyAlignment="1" applyProtection="1">
      <alignment horizontal="center" vertical="center" wrapText="1"/>
      <protection locked="0"/>
    </xf>
    <xf numFmtId="0" fontId="28" fillId="0" borderId="0" xfId="0" applyFont="1" applyAlignment="1" applyProtection="1">
      <alignment vertical="center" wrapText="1"/>
      <protection locked="0"/>
    </xf>
    <xf numFmtId="0" fontId="24" fillId="0" borderId="0" xfId="0" applyFont="1" applyAlignment="1" applyProtection="1">
      <alignment horizontal="left"/>
      <protection locked="0"/>
    </xf>
    <xf numFmtId="41" fontId="29" fillId="0" borderId="0" xfId="28" applyNumberFormat="1" applyFont="1" applyAlignment="1" applyProtection="1">
      <alignment horizontal="right" vertical="center" wrapText="1"/>
      <protection locked="0"/>
    </xf>
    <xf numFmtId="0" fontId="30" fillId="0" borderId="0" xfId="0" applyFont="1" applyAlignment="1" applyProtection="1">
      <alignment vertical="center" wrapText="1"/>
      <protection locked="0"/>
    </xf>
    <xf numFmtId="0" fontId="30" fillId="0" borderId="0" xfId="0" applyFont="1" applyAlignment="1" applyProtection="1">
      <alignment wrapText="1"/>
      <protection locked="0"/>
    </xf>
    <xf numFmtId="0" fontId="31" fillId="0" borderId="19" xfId="0" applyFont="1" applyBorder="1" applyAlignment="1" applyProtection="1">
      <alignment horizontal="left" wrapText="1"/>
      <protection locked="0"/>
    </xf>
    <xf numFmtId="41" fontId="24" fillId="0" borderId="19" xfId="28" applyNumberFormat="1" applyFont="1" applyBorder="1" applyAlignment="1" applyProtection="1">
      <alignment wrapText="1"/>
      <protection locked="0"/>
    </xf>
    <xf numFmtId="41" fontId="24" fillId="0" borderId="0" xfId="28" applyNumberFormat="1" applyFont="1" applyAlignment="1" applyProtection="1">
      <alignment wrapText="1"/>
      <protection locked="0"/>
    </xf>
    <xf numFmtId="41" fontId="24" fillId="13" borderId="19" xfId="28" applyNumberFormat="1" applyFont="1" applyFill="1" applyBorder="1" applyAlignment="1" applyProtection="1">
      <alignment wrapText="1"/>
    </xf>
    <xf numFmtId="41" fontId="31" fillId="0" borderId="0" xfId="0" applyNumberFormat="1" applyFont="1" applyAlignment="1" applyProtection="1">
      <alignment wrapText="1"/>
      <protection locked="0"/>
    </xf>
    <xf numFmtId="0" fontId="32" fillId="0" borderId="0" xfId="0" applyFont="1" applyAlignment="1" applyProtection="1">
      <alignment horizontal="right" wrapText="1"/>
      <protection locked="0"/>
    </xf>
    <xf numFmtId="41" fontId="24" fillId="13" borderId="20" xfId="28" applyNumberFormat="1" applyFont="1" applyFill="1" applyBorder="1" applyAlignment="1" applyProtection="1">
      <alignment wrapText="1"/>
    </xf>
    <xf numFmtId="41" fontId="24" fillId="0" borderId="21" xfId="28" applyNumberFormat="1" applyFont="1" applyBorder="1" applyAlignment="1" applyProtection="1">
      <alignment wrapText="1"/>
      <protection locked="0"/>
    </xf>
    <xf numFmtId="41" fontId="24" fillId="13" borderId="22" xfId="28" applyNumberFormat="1" applyFont="1" applyFill="1" applyBorder="1" applyAlignment="1" applyProtection="1">
      <alignment wrapText="1"/>
    </xf>
    <xf numFmtId="0" fontId="28" fillId="0" borderId="0" xfId="0" applyFont="1" applyAlignment="1" applyProtection="1">
      <alignment wrapText="1"/>
      <protection locked="0"/>
    </xf>
    <xf numFmtId="41" fontId="28" fillId="0" borderId="0" xfId="28" applyNumberFormat="1" applyFont="1" applyAlignment="1" applyProtection="1">
      <alignment wrapText="1"/>
      <protection locked="0"/>
    </xf>
    <xf numFmtId="41" fontId="28" fillId="0" borderId="0" xfId="0" applyNumberFormat="1" applyFont="1" applyAlignment="1" applyProtection="1">
      <alignment wrapText="1"/>
      <protection locked="0"/>
    </xf>
    <xf numFmtId="41" fontId="30" fillId="0" borderId="0" xfId="0" applyNumberFormat="1" applyFont="1" applyProtection="1">
      <protection locked="0"/>
    </xf>
    <xf numFmtId="41" fontId="6" fillId="0" borderId="0" xfId="0" applyNumberFormat="1" applyFont="1" applyProtection="1">
      <protection locked="0"/>
    </xf>
    <xf numFmtId="0" fontId="24" fillId="0" borderId="0" xfId="0" applyFont="1" applyAlignment="1" applyProtection="1">
      <alignment horizontal="left" wrapText="1"/>
      <protection locked="0"/>
    </xf>
    <xf numFmtId="41" fontId="29" fillId="0" borderId="0" xfId="28" applyNumberFormat="1" applyFont="1" applyAlignment="1" applyProtection="1">
      <alignment wrapText="1"/>
      <protection locked="0"/>
    </xf>
    <xf numFmtId="0" fontId="24" fillId="0" borderId="0" xfId="0" applyFont="1" applyAlignment="1" applyProtection="1">
      <alignment horizontal="right" wrapText="1"/>
      <protection locked="0"/>
    </xf>
    <xf numFmtId="41" fontId="24" fillId="0" borderId="0" xfId="28" applyNumberFormat="1" applyFont="1" applyBorder="1" applyAlignment="1" applyProtection="1">
      <alignment wrapText="1"/>
      <protection locked="0"/>
    </xf>
    <xf numFmtId="41" fontId="31" fillId="0" borderId="0" xfId="28" applyNumberFormat="1" applyFont="1" applyBorder="1" applyAlignment="1" applyProtection="1">
      <alignment wrapText="1"/>
      <protection locked="0"/>
    </xf>
    <xf numFmtId="41" fontId="31" fillId="0" borderId="0" xfId="28" applyNumberFormat="1" applyFont="1" applyAlignment="1" applyProtection="1">
      <alignment wrapText="1"/>
      <protection locked="0"/>
    </xf>
    <xf numFmtId="41" fontId="31" fillId="0" borderId="0" xfId="0" applyNumberFormat="1" applyFont="1" applyProtection="1">
      <protection locked="0"/>
    </xf>
    <xf numFmtId="41" fontId="24" fillId="13" borderId="23" xfId="28" applyNumberFormat="1" applyFont="1" applyFill="1" applyBorder="1" applyAlignment="1" applyProtection="1">
      <alignment wrapText="1"/>
    </xf>
    <xf numFmtId="41" fontId="6" fillId="0" borderId="0" xfId="28" applyNumberFormat="1" applyFont="1" applyAlignment="1" applyProtection="1">
      <protection locked="0"/>
    </xf>
    <xf numFmtId="0" fontId="24" fillId="0" borderId="0" xfId="0" applyFont="1" applyAlignment="1" applyProtection="1">
      <alignment horizontal="left" vertical="top"/>
      <protection locked="0"/>
    </xf>
    <xf numFmtId="41" fontId="33" fillId="0" borderId="0" xfId="28" applyNumberFormat="1" applyFont="1" applyAlignment="1" applyProtection="1">
      <alignment wrapText="1"/>
      <protection locked="0"/>
    </xf>
    <xf numFmtId="41" fontId="30" fillId="0" borderId="0" xfId="0" applyNumberFormat="1" applyFont="1" applyAlignment="1" applyProtection="1">
      <alignment wrapText="1"/>
      <protection locked="0"/>
    </xf>
    <xf numFmtId="0" fontId="31" fillId="0" borderId="19" xfId="0" applyFont="1" applyBorder="1" applyAlignment="1" applyProtection="1">
      <alignment horizontal="left" vertical="top" wrapText="1"/>
      <protection locked="0"/>
    </xf>
    <xf numFmtId="0" fontId="31" fillId="0" borderId="19" xfId="0" applyFont="1" applyBorder="1" applyAlignment="1" applyProtection="1">
      <alignment horizontal="right" vertical="top" wrapText="1"/>
      <protection locked="0"/>
    </xf>
    <xf numFmtId="41" fontId="24" fillId="0" borderId="24" xfId="28" applyNumberFormat="1" applyFont="1" applyBorder="1" applyAlignment="1" applyProtection="1">
      <alignment wrapText="1"/>
      <protection locked="0"/>
    </xf>
    <xf numFmtId="0" fontId="32" fillId="0" borderId="0" xfId="0" applyFont="1" applyAlignment="1" applyProtection="1">
      <alignment horizontal="right" vertical="top" wrapText="1"/>
      <protection locked="0"/>
    </xf>
    <xf numFmtId="41" fontId="24" fillId="0" borderId="25" xfId="28" applyNumberFormat="1" applyFont="1" applyBorder="1" applyAlignment="1" applyProtection="1">
      <alignment wrapText="1"/>
      <protection locked="0"/>
    </xf>
    <xf numFmtId="0" fontId="30" fillId="0" borderId="0" xfId="0" applyFont="1" applyProtection="1">
      <protection locked="0"/>
    </xf>
    <xf numFmtId="41" fontId="30" fillId="0" borderId="0" xfId="28" applyNumberFormat="1" applyFont="1" applyAlignment="1" applyProtection="1">
      <protection locked="0"/>
    </xf>
    <xf numFmtId="41" fontId="30" fillId="0" borderId="26" xfId="0" applyNumberFormat="1" applyFont="1" applyBorder="1" applyProtection="1">
      <protection locked="0"/>
    </xf>
    <xf numFmtId="41" fontId="34" fillId="0" borderId="11" xfId="28" applyNumberFormat="1" applyFont="1" applyBorder="1" applyAlignment="1" applyProtection="1">
      <protection locked="0"/>
    </xf>
    <xf numFmtId="0" fontId="32" fillId="0" borderId="21" xfId="0" applyFont="1" applyBorder="1" applyAlignment="1" applyProtection="1">
      <alignment horizontal="right" vertical="center"/>
      <protection locked="0"/>
    </xf>
    <xf numFmtId="41" fontId="24" fillId="13" borderId="27" xfId="28" applyNumberFormat="1" applyFont="1" applyFill="1" applyBorder="1" applyAlignment="1" applyProtection="1">
      <alignment wrapText="1"/>
    </xf>
    <xf numFmtId="0" fontId="6" fillId="0" borderId="0" xfId="0" applyFont="1" applyAlignment="1" applyProtection="1">
      <alignment horizontal="center" vertical="center"/>
      <protection locked="0"/>
    </xf>
    <xf numFmtId="41" fontId="28" fillId="0" borderId="0" xfId="28" applyNumberFormat="1" applyFont="1" applyBorder="1" applyAlignment="1" applyProtection="1">
      <protection locked="0"/>
    </xf>
    <xf numFmtId="41" fontId="28" fillId="0" borderId="0" xfId="0" applyNumberFormat="1" applyFont="1" applyProtection="1">
      <protection locked="0"/>
    </xf>
    <xf numFmtId="41" fontId="28" fillId="0" borderId="0" xfId="0" applyNumberFormat="1" applyFont="1" applyAlignment="1" applyProtection="1">
      <alignment vertical="top" wrapText="1"/>
      <protection locked="0"/>
    </xf>
    <xf numFmtId="0" fontId="32" fillId="0" borderId="0" xfId="0" applyFont="1" applyAlignment="1" applyProtection="1">
      <alignment horizontal="right" vertical="top"/>
      <protection locked="0"/>
    </xf>
    <xf numFmtId="166" fontId="24" fillId="13" borderId="28" xfId="28" applyNumberFormat="1" applyFont="1" applyFill="1" applyBorder="1" applyAlignment="1" applyProtection="1">
      <alignment horizontal="right"/>
    </xf>
    <xf numFmtId="41" fontId="24" fillId="0" borderId="0" xfId="28" applyNumberFormat="1" applyFont="1" applyAlignment="1" applyProtection="1">
      <alignment horizontal="right" wrapText="1"/>
      <protection locked="0"/>
    </xf>
    <xf numFmtId="166" fontId="24" fillId="13" borderId="29" xfId="28" applyNumberFormat="1" applyFont="1" applyFill="1" applyBorder="1" applyAlignment="1" applyProtection="1">
      <alignment horizontal="right"/>
    </xf>
    <xf numFmtId="41" fontId="31" fillId="0" borderId="0" xfId="0" applyNumberFormat="1" applyFont="1" applyAlignment="1" applyProtection="1">
      <alignment horizontal="right" vertical="top" wrapText="1"/>
      <protection locked="0"/>
    </xf>
    <xf numFmtId="0" fontId="31" fillId="0" borderId="0" xfId="0" applyFont="1" applyProtection="1">
      <protection locked="0"/>
    </xf>
    <xf numFmtId="166" fontId="24" fillId="0" borderId="0" xfId="28" applyNumberFormat="1" applyFont="1" applyFill="1" applyBorder="1" applyAlignment="1" applyProtection="1">
      <alignment horizontal="right"/>
    </xf>
    <xf numFmtId="0" fontId="21" fillId="0" borderId="0" xfId="0" applyFont="1" applyAlignment="1" applyProtection="1">
      <alignment vertical="top"/>
      <protection locked="0"/>
    </xf>
    <xf numFmtId="166" fontId="24" fillId="13" borderId="30" xfId="28" applyNumberFormat="1" applyFont="1" applyFill="1" applyBorder="1" applyAlignment="1" applyProtection="1">
      <alignment horizontal="right"/>
      <protection locked="0"/>
    </xf>
    <xf numFmtId="166" fontId="24" fillId="13" borderId="31" xfId="28" applyNumberFormat="1" applyFont="1" applyFill="1" applyBorder="1" applyAlignment="1" applyProtection="1">
      <alignment horizontal="right"/>
    </xf>
    <xf numFmtId="0" fontId="24" fillId="0" borderId="0" xfId="0" applyFont="1" applyAlignment="1" applyProtection="1">
      <alignment vertical="top"/>
      <protection locked="0"/>
    </xf>
    <xf numFmtId="166" fontId="24" fillId="0" borderId="0" xfId="28" applyNumberFormat="1" applyFont="1" applyBorder="1" applyAlignment="1" applyProtection="1">
      <alignment horizontal="right"/>
      <protection locked="0"/>
    </xf>
    <xf numFmtId="166" fontId="24" fillId="0" borderId="0" xfId="28" applyNumberFormat="1" applyFont="1" applyAlignment="1" applyProtection="1">
      <alignment horizontal="right"/>
      <protection locked="0"/>
    </xf>
    <xf numFmtId="166" fontId="24" fillId="0" borderId="26" xfId="28" applyNumberFormat="1" applyFont="1" applyFill="1" applyBorder="1" applyAlignment="1" applyProtection="1">
      <alignment horizontal="right"/>
    </xf>
    <xf numFmtId="166" fontId="24" fillId="13" borderId="27" xfId="28" applyNumberFormat="1" applyFont="1" applyFill="1" applyBorder="1" applyAlignment="1" applyProtection="1">
      <alignment horizontal="right"/>
    </xf>
    <xf numFmtId="41" fontId="20" fillId="0" borderId="0" xfId="28" applyNumberFormat="1" applyFont="1" applyFill="1" applyAlignment="1" applyProtection="1">
      <alignment horizontal="left"/>
      <protection locked="0"/>
    </xf>
    <xf numFmtId="0" fontId="25" fillId="12" borderId="0" xfId="0" applyFont="1" applyFill="1" applyAlignment="1" applyProtection="1">
      <alignment horizontal="left" vertical="center"/>
      <protection locked="0"/>
    </xf>
    <xf numFmtId="41" fontId="25" fillId="12" borderId="0" xfId="28" applyNumberFormat="1" applyFont="1" applyFill="1" applyBorder="1" applyAlignment="1" applyProtection="1">
      <alignment vertical="center"/>
      <protection locked="0"/>
    </xf>
    <xf numFmtId="0" fontId="25" fillId="12" borderId="0" xfId="0" applyFont="1" applyFill="1" applyAlignment="1" applyProtection="1">
      <alignment vertical="center"/>
      <protection locked="0"/>
    </xf>
    <xf numFmtId="165" fontId="25" fillId="12" borderId="0" xfId="0" applyNumberFormat="1" applyFont="1" applyFill="1" applyAlignment="1" applyProtection="1">
      <alignment horizontal="left" vertical="center"/>
      <protection locked="0"/>
    </xf>
    <xf numFmtId="0" fontId="20" fillId="12" borderId="0" xfId="0" applyFont="1" applyFill="1" applyAlignment="1" applyProtection="1">
      <alignment vertical="center"/>
      <protection locked="0"/>
    </xf>
    <xf numFmtId="0" fontId="6" fillId="12" borderId="0" xfId="0" applyFont="1" applyFill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6" fillId="0" borderId="0" xfId="0" applyFont="1" applyAlignment="1" applyProtection="1">
      <alignment horizontal="center" wrapText="1"/>
      <protection locked="0"/>
    </xf>
    <xf numFmtId="41" fontId="26" fillId="0" borderId="0" xfId="28" applyNumberFormat="1" applyFont="1" applyBorder="1" applyAlignment="1" applyProtection="1">
      <alignment horizontal="centerContinuous" wrapText="1"/>
      <protection locked="0"/>
    </xf>
    <xf numFmtId="0" fontId="31" fillId="0" borderId="0" xfId="0" applyFont="1" applyAlignment="1" applyProtection="1">
      <alignment vertical="top" wrapText="1"/>
      <protection locked="0"/>
    </xf>
    <xf numFmtId="0" fontId="34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41" fontId="27" fillId="0" borderId="0" xfId="28" applyNumberFormat="1" applyFont="1" applyBorder="1" applyAlignment="1" applyProtection="1">
      <alignment horizontal="right" vertical="top" wrapText="1"/>
      <protection locked="0"/>
    </xf>
    <xf numFmtId="0" fontId="28" fillId="0" borderId="0" xfId="0" applyFont="1" applyAlignment="1" applyProtection="1">
      <alignment horizontal="center" vertical="top" wrapText="1"/>
      <protection locked="0"/>
    </xf>
    <xf numFmtId="0" fontId="27" fillId="0" borderId="0" xfId="0" applyFont="1" applyAlignment="1" applyProtection="1">
      <alignment horizontal="center" vertical="top" wrapText="1"/>
      <protection locked="0"/>
    </xf>
    <xf numFmtId="0" fontId="28" fillId="0" borderId="0" xfId="0" applyFont="1" applyAlignment="1" applyProtection="1">
      <alignment vertical="top" wrapText="1"/>
      <protection locked="0"/>
    </xf>
    <xf numFmtId="0" fontId="21" fillId="0" borderId="32" xfId="0" applyFont="1" applyBorder="1" applyAlignment="1" applyProtection="1">
      <alignment vertical="top" wrapText="1"/>
      <protection locked="0"/>
    </xf>
    <xf numFmtId="41" fontId="31" fillId="0" borderId="19" xfId="28" applyNumberFormat="1" applyFont="1" applyBorder="1" applyAlignment="1" applyProtection="1">
      <alignment horizontal="left" vertical="top" wrapText="1"/>
      <protection locked="0"/>
    </xf>
    <xf numFmtId="164" fontId="28" fillId="0" borderId="0" xfId="28" applyNumberFormat="1" applyFont="1" applyAlignment="1" applyProtection="1">
      <alignment vertical="center" wrapText="1"/>
      <protection locked="0"/>
    </xf>
    <xf numFmtId="166" fontId="24" fillId="0" borderId="19" xfId="28" applyNumberFormat="1" applyFont="1" applyBorder="1" applyAlignment="1" applyProtection="1">
      <alignment horizontal="right" vertical="center"/>
      <protection locked="0"/>
    </xf>
    <xf numFmtId="166" fontId="31" fillId="0" borderId="0" xfId="0" applyNumberFormat="1" applyFont="1" applyAlignment="1" applyProtection="1">
      <alignment horizontal="right" vertical="top"/>
      <protection locked="0"/>
    </xf>
    <xf numFmtId="166" fontId="24" fillId="13" borderId="19" xfId="28" applyNumberFormat="1" applyFont="1" applyFill="1" applyBorder="1" applyAlignment="1" applyProtection="1">
      <alignment horizontal="right" vertical="center"/>
      <protection locked="0"/>
    </xf>
    <xf numFmtId="0" fontId="35" fillId="0" borderId="32" xfId="0" applyFont="1" applyBorder="1" applyAlignment="1" applyProtection="1">
      <alignment vertical="top" wrapText="1"/>
      <protection locked="0"/>
    </xf>
    <xf numFmtId="41" fontId="31" fillId="0" borderId="10" xfId="28" applyNumberFormat="1" applyFont="1" applyBorder="1" applyAlignment="1" applyProtection="1">
      <alignment horizontal="left" vertical="top" wrapText="1"/>
      <protection locked="0"/>
    </xf>
    <xf numFmtId="41" fontId="31" fillId="0" borderId="11" xfId="28" applyNumberFormat="1" applyFont="1" applyBorder="1" applyAlignment="1" applyProtection="1">
      <alignment horizontal="left" vertical="top" wrapText="1"/>
      <protection locked="0"/>
    </xf>
    <xf numFmtId="41" fontId="31" fillId="0" borderId="12" xfId="28" applyNumberFormat="1" applyFont="1" applyBorder="1" applyAlignment="1" applyProtection="1">
      <alignment horizontal="left" vertical="top" wrapText="1"/>
      <protection locked="0"/>
    </xf>
    <xf numFmtId="166" fontId="24" fillId="0" borderId="33" xfId="28" applyNumberFormat="1" applyFont="1" applyBorder="1" applyAlignment="1" applyProtection="1">
      <alignment horizontal="right" vertical="center"/>
      <protection locked="0"/>
    </xf>
    <xf numFmtId="166" fontId="24" fillId="0" borderId="24" xfId="28" applyNumberFormat="1" applyFont="1" applyBorder="1" applyAlignment="1" applyProtection="1">
      <alignment horizontal="right" vertical="center"/>
      <protection locked="0"/>
    </xf>
    <xf numFmtId="166" fontId="24" fillId="13" borderId="33" xfId="28" applyNumberFormat="1" applyFont="1" applyFill="1" applyBorder="1" applyAlignment="1" applyProtection="1">
      <alignment horizontal="right" vertical="center"/>
      <protection locked="0"/>
    </xf>
    <xf numFmtId="41" fontId="24" fillId="0" borderId="34" xfId="28" applyNumberFormat="1" applyFont="1" applyBorder="1" applyAlignment="1" applyProtection="1">
      <alignment horizontal="left" vertical="center" wrapText="1"/>
      <protection locked="0"/>
    </xf>
    <xf numFmtId="164" fontId="28" fillId="0" borderId="21" xfId="28" applyNumberFormat="1" applyFont="1" applyBorder="1" applyAlignment="1" applyProtection="1">
      <alignment vertical="center" wrapText="1"/>
      <protection locked="0"/>
    </xf>
    <xf numFmtId="166" fontId="24" fillId="13" borderId="27" xfId="28" applyNumberFormat="1" applyFont="1" applyFill="1" applyBorder="1" applyAlignment="1" applyProtection="1">
      <alignment horizontal="right" vertical="center"/>
    </xf>
    <xf numFmtId="0" fontId="31" fillId="0" borderId="35" xfId="0" applyFont="1" applyBorder="1" applyAlignment="1" applyProtection="1">
      <alignment horizontal="right" vertical="top" wrapText="1"/>
      <protection locked="0"/>
    </xf>
    <xf numFmtId="0" fontId="31" fillId="0" borderId="0" xfId="0" applyFont="1" applyAlignment="1" applyProtection="1">
      <alignment horizontal="right" vertical="top" wrapText="1"/>
      <protection locked="0"/>
    </xf>
    <xf numFmtId="166" fontId="24" fillId="13" borderId="30" xfId="28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left" wrapText="1"/>
      <protection locked="0"/>
    </xf>
    <xf numFmtId="0" fontId="36" fillId="0" borderId="0" xfId="0" applyFont="1" applyAlignment="1" applyProtection="1">
      <alignment vertical="top" wrapText="1"/>
      <protection locked="0"/>
    </xf>
    <xf numFmtId="164" fontId="37" fillId="13" borderId="0" xfId="0" applyNumberFormat="1" applyFont="1" applyFill="1" applyAlignment="1">
      <alignment horizontal="right" wrapText="1"/>
    </xf>
    <xf numFmtId="0" fontId="28" fillId="0" borderId="0" xfId="0" applyFont="1" applyAlignment="1" applyProtection="1">
      <alignment vertical="top"/>
      <protection locked="0"/>
    </xf>
    <xf numFmtId="0" fontId="26" fillId="0" borderId="0" xfId="0" applyFont="1" applyAlignment="1" applyProtection="1">
      <alignment horizontal="centerContinuous" wrapText="1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centerContinuous" vertical="center" wrapText="1"/>
      <protection locked="0"/>
    </xf>
    <xf numFmtId="0" fontId="38" fillId="0" borderId="0" xfId="0" applyFont="1" applyProtection="1">
      <protection locked="0"/>
    </xf>
    <xf numFmtId="41" fontId="39" fillId="0" borderId="16" xfId="28" applyNumberFormat="1" applyFont="1" applyBorder="1" applyAlignment="1" applyProtection="1">
      <alignment horizontal="right" vertical="top" wrapText="1"/>
      <protection locked="0"/>
    </xf>
    <xf numFmtId="0" fontId="40" fillId="0" borderId="0" xfId="0" applyFont="1" applyAlignment="1" applyProtection="1">
      <alignment horizontal="center" vertical="top" wrapText="1"/>
      <protection locked="0"/>
    </xf>
    <xf numFmtId="0" fontId="39" fillId="0" borderId="0" xfId="0" applyFont="1" applyAlignment="1" applyProtection="1">
      <alignment horizontal="center" vertical="top" wrapText="1"/>
      <protection locked="0"/>
    </xf>
    <xf numFmtId="0" fontId="40" fillId="0" borderId="0" xfId="0" applyFont="1" applyAlignment="1" applyProtection="1">
      <alignment vertical="top" wrapText="1"/>
      <protection locked="0"/>
    </xf>
    <xf numFmtId="41" fontId="31" fillId="0" borderId="19" xfId="28" applyNumberFormat="1" applyFont="1" applyBorder="1" applyAlignment="1" applyProtection="1">
      <alignment horizontal="left" wrapText="1"/>
      <protection locked="0"/>
    </xf>
    <xf numFmtId="164" fontId="27" fillId="0" borderId="0" xfId="28" applyNumberFormat="1" applyFont="1" applyAlignment="1" applyProtection="1">
      <alignment vertical="top" wrapText="1"/>
      <protection locked="0"/>
    </xf>
    <xf numFmtId="0" fontId="31" fillId="0" borderId="10" xfId="0" applyFont="1" applyBorder="1" applyAlignment="1" applyProtection="1">
      <alignment horizontal="centerContinuous" vertical="top" wrapText="1"/>
      <protection locked="0"/>
    </xf>
    <xf numFmtId="0" fontId="31" fillId="0" borderId="11" xfId="0" applyFont="1" applyBorder="1" applyAlignment="1" applyProtection="1">
      <alignment horizontal="centerContinuous" vertical="top" wrapText="1"/>
      <protection locked="0"/>
    </xf>
    <xf numFmtId="0" fontId="31" fillId="0" borderId="12" xfId="0" applyFont="1" applyBorder="1" applyAlignment="1" applyProtection="1">
      <alignment horizontal="centerContinuous" vertical="top" wrapText="1"/>
      <protection locked="0"/>
    </xf>
    <xf numFmtId="164" fontId="24" fillId="0" borderId="19" xfId="28" applyNumberFormat="1" applyFont="1" applyBorder="1" applyAlignment="1" applyProtection="1">
      <alignment horizontal="right" vertical="top" wrapText="1"/>
      <protection locked="0"/>
    </xf>
    <xf numFmtId="164" fontId="27" fillId="0" borderId="0" xfId="28" applyNumberFormat="1" applyFont="1" applyBorder="1" applyAlignment="1" applyProtection="1">
      <alignment vertical="top" wrapText="1"/>
      <protection locked="0"/>
    </xf>
    <xf numFmtId="164" fontId="24" fillId="0" borderId="33" xfId="28" applyNumberFormat="1" applyFont="1" applyBorder="1" applyAlignment="1" applyProtection="1">
      <alignment horizontal="right" vertical="top" wrapText="1"/>
      <protection locked="0"/>
    </xf>
    <xf numFmtId="0" fontId="35" fillId="0" borderId="0" xfId="0" applyFont="1" applyAlignment="1" applyProtection="1">
      <alignment vertical="top" wrapText="1"/>
      <protection locked="0"/>
    </xf>
    <xf numFmtId="41" fontId="28" fillId="0" borderId="0" xfId="28" applyNumberFormat="1" applyFont="1" applyBorder="1" applyAlignment="1" applyProtection="1">
      <alignment horizontal="left" vertical="top" wrapText="1"/>
      <protection locked="0"/>
    </xf>
    <xf numFmtId="164" fontId="34" fillId="0" borderId="0" xfId="28" applyNumberFormat="1" applyFont="1" applyBorder="1" applyAlignment="1" applyProtection="1">
      <alignment horizontal="center" vertical="center" wrapText="1"/>
      <protection locked="0"/>
    </xf>
    <xf numFmtId="164" fontId="24" fillId="0" borderId="30" xfId="28" applyNumberFormat="1" applyFont="1" applyBorder="1" applyAlignment="1" applyProtection="1">
      <alignment horizontal="right" vertical="top" wrapText="1"/>
      <protection locked="0"/>
    </xf>
    <xf numFmtId="41" fontId="6" fillId="0" borderId="0" xfId="28" applyNumberFormat="1" applyFont="1" applyBorder="1" applyProtection="1">
      <protection locked="0"/>
    </xf>
    <xf numFmtId="0" fontId="28" fillId="0" borderId="0" xfId="0" applyFont="1" applyAlignment="1" applyProtection="1">
      <alignment horizontal="center" vertical="center" wrapText="1"/>
      <protection locked="0"/>
    </xf>
    <xf numFmtId="0" fontId="31" fillId="0" borderId="10" xfId="0" applyFont="1" applyBorder="1" applyAlignment="1" applyProtection="1">
      <alignment horizontal="centerContinuous"/>
      <protection locked="0"/>
    </xf>
    <xf numFmtId="0" fontId="31" fillId="0" borderId="11" xfId="0" applyFont="1" applyBorder="1" applyAlignment="1" applyProtection="1">
      <alignment horizontal="centerContinuous"/>
      <protection locked="0"/>
    </xf>
    <xf numFmtId="0" fontId="31" fillId="0" borderId="12" xfId="0" applyFont="1" applyBorder="1" applyAlignment="1" applyProtection="1">
      <alignment horizontal="centerContinuous"/>
      <protection locked="0"/>
    </xf>
    <xf numFmtId="0" fontId="28" fillId="0" borderId="0" xfId="0" applyFont="1" applyAlignment="1" applyProtection="1">
      <alignment horizontal="centerContinuous" vertical="top" wrapText="1"/>
      <protection locked="0"/>
    </xf>
    <xf numFmtId="0" fontId="27" fillId="0" borderId="0" xfId="0" applyFont="1" applyAlignment="1" applyProtection="1">
      <alignment horizontal="center" wrapText="1"/>
      <protection locked="0"/>
    </xf>
    <xf numFmtId="0" fontId="31" fillId="0" borderId="10" xfId="0" applyFont="1" applyBorder="1" applyAlignment="1" applyProtection="1">
      <alignment horizontal="centerContinuous" wrapText="1"/>
      <protection locked="0"/>
    </xf>
    <xf numFmtId="0" fontId="31" fillId="0" borderId="11" xfId="0" applyFont="1" applyBorder="1" applyAlignment="1" applyProtection="1">
      <alignment horizontal="centerContinuous" wrapText="1"/>
      <protection locked="0"/>
    </xf>
    <xf numFmtId="0" fontId="31" fillId="0" borderId="12" xfId="0" applyFont="1" applyBorder="1" applyAlignment="1" applyProtection="1">
      <alignment horizontal="centerContinuous" wrapText="1"/>
      <protection locked="0"/>
    </xf>
    <xf numFmtId="41" fontId="24" fillId="0" borderId="19" xfId="28" applyNumberFormat="1" applyFont="1" applyBorder="1" applyAlignment="1" applyProtection="1">
      <alignment horizontal="right" vertical="top" wrapText="1"/>
      <protection locked="0"/>
    </xf>
    <xf numFmtId="41" fontId="24" fillId="0" borderId="33" xfId="28" applyNumberFormat="1" applyFont="1" applyBorder="1" applyAlignment="1" applyProtection="1">
      <alignment horizontal="right" vertical="top" wrapText="1"/>
      <protection locked="0"/>
    </xf>
    <xf numFmtId="41" fontId="24" fillId="0" borderId="30" xfId="28" applyNumberFormat="1" applyFont="1" applyBorder="1" applyAlignment="1" applyProtection="1">
      <alignment horizontal="right" vertical="top" wrapText="1"/>
      <protection locked="0"/>
    </xf>
    <xf numFmtId="0" fontId="28" fillId="0" borderId="0" xfId="0" applyFont="1" applyAlignment="1" applyProtection="1">
      <alignment horizontal="right" vertical="top" wrapText="1"/>
      <protection locked="0"/>
    </xf>
    <xf numFmtId="41" fontId="28" fillId="0" borderId="0" xfId="28" applyNumberFormat="1" applyFont="1" applyBorder="1" applyAlignment="1" applyProtection="1">
      <alignment vertical="top" wrapText="1"/>
      <protection locked="0"/>
    </xf>
    <xf numFmtId="3" fontId="24" fillId="0" borderId="19" xfId="28" applyNumberFormat="1" applyFont="1" applyBorder="1" applyAlignment="1" applyProtection="1">
      <alignment horizontal="right" vertical="top" wrapText="1"/>
      <protection locked="0"/>
    </xf>
    <xf numFmtId="3" fontId="24" fillId="0" borderId="33" xfId="28" applyNumberFormat="1" applyFont="1" applyBorder="1" applyAlignment="1" applyProtection="1">
      <alignment horizontal="right" vertical="top" wrapText="1"/>
      <protection locked="0"/>
    </xf>
    <xf numFmtId="0" fontId="34" fillId="0" borderId="0" xfId="0" applyFont="1" applyAlignment="1">
      <alignment vertical="top" wrapText="1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vertical="center"/>
    </xf>
    <xf numFmtId="0" fontId="24" fillId="0" borderId="16" xfId="0" applyFont="1" applyBorder="1" applyAlignment="1">
      <alignment horizontal="centerContinuous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Protection="1">
      <protection locked="0"/>
    </xf>
    <xf numFmtId="0" fontId="24" fillId="0" borderId="16" xfId="0" applyFont="1" applyBorder="1" applyAlignment="1">
      <alignment horizontal="center" vertical="center" wrapText="1"/>
    </xf>
    <xf numFmtId="0" fontId="31" fillId="0" borderId="0" xfId="0" applyFont="1" applyAlignment="1">
      <alignment horizontal="right" vertical="top" wrapText="1"/>
    </xf>
    <xf numFmtId="0" fontId="41" fillId="0" borderId="10" xfId="0" applyFont="1" applyBorder="1" applyAlignment="1">
      <alignment horizontal="centerContinuous"/>
    </xf>
    <xf numFmtId="0" fontId="42" fillId="0" borderId="11" xfId="0" applyFont="1" applyBorder="1" applyAlignment="1">
      <alignment horizontal="centerContinuous"/>
    </xf>
    <xf numFmtId="0" fontId="42" fillId="0" borderId="12" xfId="0" applyFont="1" applyBorder="1" applyAlignment="1">
      <alignment horizontal="centerContinuous"/>
    </xf>
    <xf numFmtId="0" fontId="31" fillId="0" borderId="0" xfId="0" applyFont="1" applyAlignment="1">
      <alignment vertical="center"/>
    </xf>
    <xf numFmtId="0" fontId="31" fillId="0" borderId="10" xfId="0" applyFont="1" applyBorder="1" applyAlignment="1">
      <alignment horizontal="centerContinuous"/>
    </xf>
    <xf numFmtId="0" fontId="31" fillId="0" borderId="11" xfId="0" applyFont="1" applyBorder="1" applyAlignment="1">
      <alignment horizontal="centerContinuous"/>
    </xf>
    <xf numFmtId="0" fontId="31" fillId="0" borderId="12" xfId="0" applyFont="1" applyBorder="1" applyAlignment="1">
      <alignment horizontal="centerContinuous"/>
    </xf>
    <xf numFmtId="0" fontId="43" fillId="0" borderId="10" xfId="0" applyFont="1" applyBorder="1" applyAlignment="1">
      <alignment horizontal="centerContinuous" vertical="top" wrapText="1"/>
    </xf>
    <xf numFmtId="0" fontId="43" fillId="0" borderId="11" xfId="0" applyFont="1" applyBorder="1" applyAlignment="1">
      <alignment horizontal="centerContinuous" vertical="top" wrapText="1"/>
    </xf>
    <xf numFmtId="0" fontId="43" fillId="0" borderId="12" xfId="0" applyFont="1" applyBorder="1" applyAlignment="1">
      <alignment horizontal="centerContinuous" vertical="top" wrapText="1"/>
    </xf>
    <xf numFmtId="0" fontId="31" fillId="0" borderId="10" xfId="0" applyFont="1" applyBorder="1" applyAlignment="1">
      <alignment horizontal="centerContinuous" vertical="top"/>
    </xf>
    <xf numFmtId="0" fontId="31" fillId="0" borderId="11" xfId="0" applyFont="1" applyBorder="1" applyAlignment="1">
      <alignment horizontal="centerContinuous" vertical="top"/>
    </xf>
    <xf numFmtId="0" fontId="31" fillId="0" borderId="12" xfId="0" applyFont="1" applyBorder="1" applyAlignment="1">
      <alignment horizontal="centerContinuous" vertical="top"/>
    </xf>
    <xf numFmtId="0" fontId="34" fillId="0" borderId="19" xfId="0" applyFont="1" applyBorder="1" applyAlignment="1">
      <alignment horizontal="center"/>
    </xf>
    <xf numFmtId="0" fontId="20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centerContinuous"/>
      <protection locked="0"/>
    </xf>
    <xf numFmtId="165" fontId="25" fillId="12" borderId="0" xfId="0" applyNumberFormat="1" applyFont="1" applyFill="1" applyAlignment="1" applyProtection="1">
      <alignment vertical="center"/>
      <protection locked="0"/>
    </xf>
    <xf numFmtId="0" fontId="31" fillId="0" borderId="34" xfId="28" applyNumberFormat="1" applyFont="1" applyBorder="1" applyAlignment="1" applyProtection="1">
      <alignment horizontal="left" vertical="center" wrapText="1"/>
      <protection locked="0"/>
    </xf>
    <xf numFmtId="0" fontId="31" fillId="0" borderId="36" xfId="28" applyNumberFormat="1" applyFont="1" applyBorder="1" applyAlignment="1" applyProtection="1">
      <alignment horizontal="left" vertical="center" wrapText="1"/>
      <protection locked="0"/>
    </xf>
    <xf numFmtId="0" fontId="31" fillId="0" borderId="14" xfId="28" applyNumberFormat="1" applyFont="1" applyBorder="1" applyAlignment="1" applyProtection="1">
      <alignment horizontal="left" vertical="center" wrapText="1"/>
      <protection locked="0"/>
    </xf>
    <xf numFmtId="0" fontId="31" fillId="0" borderId="0" xfId="28" applyNumberFormat="1" applyFont="1" applyBorder="1" applyAlignment="1" applyProtection="1">
      <alignment horizontal="left" vertical="center" wrapText="1"/>
      <protection locked="0"/>
    </xf>
    <xf numFmtId="0" fontId="31" fillId="0" borderId="32" xfId="28" applyNumberFormat="1" applyFont="1" applyBorder="1" applyAlignment="1" applyProtection="1">
      <alignment horizontal="left" vertical="center" wrapText="1"/>
      <protection locked="0"/>
    </xf>
    <xf numFmtId="0" fontId="31" fillId="0" borderId="15" xfId="28" applyNumberFormat="1" applyFont="1" applyBorder="1" applyAlignment="1" applyProtection="1">
      <alignment horizontal="left" vertical="center" wrapText="1"/>
      <protection locked="0"/>
    </xf>
    <xf numFmtId="0" fontId="31" fillId="0" borderId="16" xfId="28" applyNumberFormat="1" applyFont="1" applyBorder="1" applyAlignment="1" applyProtection="1">
      <alignment horizontal="left" vertical="center" wrapText="1"/>
      <protection locked="0"/>
    </xf>
    <xf numFmtId="0" fontId="31" fillId="0" borderId="17" xfId="28" applyNumberFormat="1" applyFont="1" applyBorder="1" applyAlignment="1" applyProtection="1">
      <alignment horizontal="left" vertical="center" wrapText="1"/>
      <protection locked="0"/>
    </xf>
    <xf numFmtId="0" fontId="26" fillId="0" borderId="16" xfId="0" applyFont="1" applyBorder="1" applyAlignment="1" applyProtection="1">
      <alignment horizontal="centerContinuous" vertical="center" wrapText="1"/>
      <protection locked="0"/>
    </xf>
    <xf numFmtId="41" fontId="31" fillId="0" borderId="10" xfId="28" applyNumberFormat="1" applyFont="1" applyBorder="1" applyAlignment="1" applyProtection="1">
      <alignment horizontal="left" wrapText="1"/>
      <protection locked="0"/>
    </xf>
    <xf numFmtId="41" fontId="31" fillId="0" borderId="11" xfId="28" applyNumberFormat="1" applyFont="1" applyBorder="1" applyAlignment="1" applyProtection="1">
      <alignment horizontal="left" wrapText="1"/>
      <protection locked="0"/>
    </xf>
    <xf numFmtId="41" fontId="31" fillId="0" borderId="12" xfId="28" applyNumberFormat="1" applyFont="1" applyBorder="1" applyAlignment="1" applyProtection="1">
      <alignment horizontal="left" wrapText="1"/>
      <protection locked="0"/>
    </xf>
    <xf numFmtId="0" fontId="24" fillId="0" borderId="19" xfId="28" applyNumberFormat="1" applyFont="1" applyBorder="1" applyAlignment="1" applyProtection="1">
      <alignment wrapText="1"/>
      <protection locked="0"/>
    </xf>
    <xf numFmtId="0" fontId="31" fillId="0" borderId="0" xfId="0" applyFont="1" applyAlignment="1" applyProtection="1">
      <alignment wrapText="1"/>
      <protection locked="0"/>
    </xf>
    <xf numFmtId="3" fontId="24" fillId="0" borderId="19" xfId="28" applyNumberFormat="1" applyFont="1" applyBorder="1" applyAlignment="1" applyProtection="1">
      <alignment wrapText="1"/>
      <protection locked="0"/>
    </xf>
    <xf numFmtId="3" fontId="24" fillId="0" borderId="19" xfId="28" applyNumberFormat="1" applyFont="1" applyBorder="1" applyAlignment="1" applyProtection="1">
      <alignment horizontal="right" wrapText="1"/>
      <protection locked="0"/>
    </xf>
    <xf numFmtId="41" fontId="31" fillId="0" borderId="15" xfId="28" applyNumberFormat="1" applyFont="1" applyBorder="1" applyAlignment="1" applyProtection="1">
      <alignment horizontal="left" wrapText="1"/>
      <protection locked="0"/>
    </xf>
    <xf numFmtId="41" fontId="31" fillId="0" borderId="16" xfId="28" applyNumberFormat="1" applyFont="1" applyBorder="1" applyAlignment="1" applyProtection="1">
      <alignment horizontal="left" wrapText="1"/>
      <protection locked="0"/>
    </xf>
    <xf numFmtId="41" fontId="31" fillId="0" borderId="17" xfId="28" applyNumberFormat="1" applyFont="1" applyBorder="1" applyAlignment="1" applyProtection="1">
      <alignment horizontal="left" wrapText="1"/>
      <protection locked="0"/>
    </xf>
    <xf numFmtId="3" fontId="24" fillId="0" borderId="33" xfId="28" applyNumberFormat="1" applyFont="1" applyBorder="1" applyAlignment="1" applyProtection="1">
      <alignment horizontal="right" wrapText="1"/>
      <protection locked="0"/>
    </xf>
    <xf numFmtId="0" fontId="24" fillId="0" borderId="0" xfId="0" applyFont="1" applyAlignment="1" applyProtection="1">
      <alignment horizontal="right" vertical="top" wrapText="1"/>
      <protection locked="0"/>
    </xf>
    <xf numFmtId="41" fontId="24" fillId="0" borderId="19" xfId="0" applyNumberFormat="1" applyFont="1" applyBorder="1" applyAlignment="1" applyProtection="1">
      <alignment horizontal="right" wrapText="1"/>
      <protection locked="0"/>
    </xf>
    <xf numFmtId="0" fontId="21" fillId="0" borderId="0" xfId="0" applyFont="1" applyAlignment="1" applyProtection="1">
      <alignment horizontal="left" vertical="top" wrapText="1"/>
      <protection locked="0"/>
    </xf>
    <xf numFmtId="41" fontId="31" fillId="0" borderId="34" xfId="28" applyNumberFormat="1" applyFont="1" applyBorder="1" applyAlignment="1" applyProtection="1">
      <alignment horizontal="left" vertical="top" wrapText="1"/>
      <protection locked="0"/>
    </xf>
    <xf numFmtId="41" fontId="31" fillId="0" borderId="36" xfId="28" applyNumberFormat="1" applyFont="1" applyBorder="1" applyAlignment="1" applyProtection="1">
      <alignment horizontal="left" vertical="top" wrapText="1"/>
      <protection locked="0"/>
    </xf>
    <xf numFmtId="11" fontId="24" fillId="0" borderId="33" xfId="28" applyNumberFormat="1" applyFont="1" applyBorder="1" applyAlignment="1" applyProtection="1">
      <alignment horizontal="centerContinuous" vertical="center" wrapText="1"/>
      <protection locked="0"/>
    </xf>
    <xf numFmtId="41" fontId="31" fillId="0" borderId="15" xfId="28" applyNumberFormat="1" applyFont="1" applyBorder="1" applyAlignment="1" applyProtection="1">
      <alignment horizontal="left" vertical="top" wrapText="1"/>
      <protection locked="0"/>
    </xf>
    <xf numFmtId="41" fontId="31" fillId="0" borderId="16" xfId="28" applyNumberFormat="1" applyFont="1" applyBorder="1" applyAlignment="1" applyProtection="1">
      <alignment horizontal="left" vertical="top" wrapText="1"/>
      <protection locked="0"/>
    </xf>
    <xf numFmtId="41" fontId="31" fillId="0" borderId="17" xfId="28" applyNumberFormat="1" applyFont="1" applyBorder="1" applyAlignment="1" applyProtection="1">
      <alignment horizontal="left" vertical="top" wrapText="1"/>
      <protection locked="0"/>
    </xf>
    <xf numFmtId="11" fontId="24" fillId="0" borderId="18" xfId="28" applyNumberFormat="1" applyFont="1" applyBorder="1" applyAlignment="1" applyProtection="1">
      <alignment horizontal="centerContinuous" vertical="center" wrapText="1"/>
      <protection locked="0"/>
    </xf>
    <xf numFmtId="3" fontId="24" fillId="0" borderId="19" xfId="28" applyNumberFormat="1" applyFont="1" applyBorder="1" applyAlignment="1" applyProtection="1">
      <alignment vertical="top" wrapText="1"/>
      <protection locked="0"/>
    </xf>
    <xf numFmtId="0" fontId="24" fillId="0" borderId="33" xfId="28" applyNumberFormat="1" applyFont="1" applyBorder="1" applyAlignment="1" applyProtection="1">
      <alignment horizontal="centerContinuous" vertical="center" wrapText="1"/>
      <protection locked="0"/>
    </xf>
    <xf numFmtId="0" fontId="24" fillId="0" borderId="18" xfId="28" applyNumberFormat="1" applyFont="1" applyBorder="1" applyAlignment="1" applyProtection="1">
      <alignment horizontal="centerContinuous" vertical="center" wrapText="1"/>
      <protection locked="0"/>
    </xf>
    <xf numFmtId="0" fontId="26" fillId="0" borderId="16" xfId="0" applyFont="1" applyBorder="1" applyAlignment="1" applyProtection="1">
      <alignment horizontal="centerContinuous" wrapText="1"/>
      <protection locked="0"/>
    </xf>
    <xf numFmtId="164" fontId="24" fillId="0" borderId="0" xfId="28" applyNumberFormat="1" applyFont="1" applyBorder="1" applyAlignment="1" applyProtection="1">
      <alignment vertical="top" wrapText="1"/>
      <protection locked="0"/>
    </xf>
    <xf numFmtId="0" fontId="31" fillId="0" borderId="10" xfId="0" applyFont="1" applyBorder="1" applyAlignment="1" applyProtection="1">
      <alignment horizontal="left" wrapText="1"/>
      <protection locked="0"/>
    </xf>
    <xf numFmtId="0" fontId="31" fillId="0" borderId="11" xfId="0" applyFont="1" applyBorder="1" applyAlignment="1" applyProtection="1">
      <alignment horizontal="left" wrapText="1"/>
      <protection locked="0"/>
    </xf>
    <xf numFmtId="0" fontId="31" fillId="0" borderId="12" xfId="0" applyFont="1" applyBorder="1" applyAlignment="1" applyProtection="1">
      <alignment horizontal="left" wrapText="1"/>
      <protection locked="0"/>
    </xf>
    <xf numFmtId="0" fontId="6" fillId="0" borderId="16" xfId="0" applyFont="1" applyBorder="1" applyAlignment="1" applyProtection="1">
      <alignment horizontal="centerContinuous"/>
      <protection locked="0"/>
    </xf>
    <xf numFmtId="0" fontId="21" fillId="0" borderId="0" xfId="0" applyFont="1" applyAlignment="1" applyProtection="1">
      <alignment horizontal="left" vertical="top"/>
      <protection locked="0"/>
    </xf>
    <xf numFmtId="41" fontId="31" fillId="0" borderId="37" xfId="28" applyNumberFormat="1" applyFont="1" applyBorder="1" applyAlignment="1" applyProtection="1">
      <alignment horizontal="centerContinuous"/>
      <protection locked="0"/>
    </xf>
    <xf numFmtId="41" fontId="31" fillId="0" borderId="34" xfId="28" applyNumberFormat="1" applyFont="1" applyBorder="1" applyAlignment="1" applyProtection="1">
      <alignment horizontal="centerContinuous"/>
      <protection locked="0"/>
    </xf>
    <xf numFmtId="41" fontId="31" fillId="0" borderId="36" xfId="28" applyNumberFormat="1" applyFont="1" applyBorder="1" applyAlignment="1" applyProtection="1">
      <alignment horizontal="centerContinuous"/>
      <protection locked="0"/>
    </xf>
    <xf numFmtId="41" fontId="31" fillId="0" borderId="14" xfId="28" applyNumberFormat="1" applyFont="1" applyBorder="1" applyAlignment="1" applyProtection="1">
      <alignment horizontal="centerContinuous"/>
      <protection locked="0"/>
    </xf>
    <xf numFmtId="41" fontId="31" fillId="0" borderId="0" xfId="28" applyNumberFormat="1" applyFont="1" applyBorder="1" applyAlignment="1" applyProtection="1">
      <alignment horizontal="centerContinuous"/>
      <protection locked="0"/>
    </xf>
    <xf numFmtId="41" fontId="31" fillId="0" borderId="32" xfId="28" applyNumberFormat="1" applyFont="1" applyBorder="1" applyAlignment="1" applyProtection="1">
      <alignment horizontal="centerContinuous"/>
      <protection locked="0"/>
    </xf>
    <xf numFmtId="41" fontId="31" fillId="0" borderId="15" xfId="28" applyNumberFormat="1" applyFont="1" applyBorder="1" applyAlignment="1" applyProtection="1">
      <alignment horizontal="centerContinuous"/>
      <protection locked="0"/>
    </xf>
    <xf numFmtId="41" fontId="31" fillId="0" borderId="16" xfId="28" applyNumberFormat="1" applyFont="1" applyBorder="1" applyAlignment="1" applyProtection="1">
      <alignment horizontal="centerContinuous"/>
      <protection locked="0"/>
    </xf>
    <xf numFmtId="41" fontId="31" fillId="0" borderId="17" xfId="28" applyNumberFormat="1" applyFont="1" applyBorder="1" applyAlignment="1" applyProtection="1">
      <alignment horizontal="centerContinuous"/>
      <protection locked="0"/>
    </xf>
    <xf numFmtId="0" fontId="6" fillId="0" borderId="0" xfId="0" applyFont="1" applyAlignment="1" applyProtection="1">
      <alignment horizontal="center"/>
      <protection locked="0"/>
    </xf>
    <xf numFmtId="0" fontId="31" fillId="0" borderId="19" xfId="0" applyFont="1" applyBorder="1" applyAlignment="1" applyProtection="1">
      <alignment vertical="top" wrapText="1"/>
      <protection locked="0"/>
    </xf>
    <xf numFmtId="41" fontId="24" fillId="0" borderId="19" xfId="28" applyNumberFormat="1" applyFont="1" applyBorder="1" applyAlignment="1" applyProtection="1">
      <alignment vertical="top" wrapText="1"/>
      <protection locked="0"/>
    </xf>
    <xf numFmtId="41" fontId="24" fillId="0" borderId="0" xfId="28" applyNumberFormat="1" applyFont="1" applyBorder="1" applyAlignment="1" applyProtection="1">
      <alignment vertical="top" wrapText="1"/>
      <protection locked="0"/>
    </xf>
    <xf numFmtId="41" fontId="24" fillId="0" borderId="0" xfId="0" applyNumberFormat="1" applyFont="1" applyAlignment="1" applyProtection="1">
      <alignment vertical="top" wrapText="1"/>
      <protection locked="0"/>
    </xf>
    <xf numFmtId="41" fontId="24" fillId="0" borderId="19" xfId="0" applyNumberFormat="1" applyFont="1" applyBorder="1" applyProtection="1">
      <protection locked="0"/>
    </xf>
    <xf numFmtId="0" fontId="24" fillId="0" borderId="19" xfId="0" applyFont="1" applyBorder="1" applyAlignment="1" applyProtection="1">
      <alignment horizontal="left" vertical="top" wrapText="1"/>
      <protection locked="0"/>
    </xf>
    <xf numFmtId="0" fontId="24" fillId="0" borderId="0" xfId="0" applyFont="1" applyAlignment="1" applyProtection="1">
      <alignment horizontal="left" vertical="top" wrapText="1"/>
      <protection locked="0"/>
    </xf>
    <xf numFmtId="41" fontId="24" fillId="0" borderId="18" xfId="28" applyNumberFormat="1" applyFont="1" applyBorder="1" applyAlignment="1" applyProtection="1">
      <alignment vertical="top" wrapText="1"/>
      <protection locked="0"/>
    </xf>
    <xf numFmtId="41" fontId="24" fillId="0" borderId="0" xfId="28" applyNumberFormat="1" applyFont="1" applyBorder="1" applyAlignment="1" applyProtection="1">
      <alignment horizontal="center" vertical="top" wrapText="1"/>
      <protection locked="0"/>
    </xf>
    <xf numFmtId="0" fontId="24" fillId="0" borderId="0" xfId="0" applyFont="1" applyAlignment="1" applyProtection="1">
      <alignment horizontal="center" vertical="top" wrapText="1"/>
      <protection locked="0"/>
    </xf>
    <xf numFmtId="41" fontId="24" fillId="13" borderId="22" xfId="28" applyNumberFormat="1" applyFont="1" applyFill="1" applyBorder="1" applyAlignment="1" applyProtection="1">
      <alignment vertical="top" wrapText="1"/>
      <protection locked="0"/>
    </xf>
    <xf numFmtId="43" fontId="21" fillId="0" borderId="0" xfId="0" applyNumberFormat="1" applyFont="1" applyAlignment="1" applyProtection="1">
      <alignment horizontal="left" vertical="top" wrapText="1"/>
      <protection locked="0"/>
    </xf>
    <xf numFmtId="41" fontId="24" fillId="0" borderId="0" xfId="28" applyNumberFormat="1" applyFont="1" applyBorder="1" applyAlignment="1" applyProtection="1">
      <alignment horizontal="centerContinuous" vertical="top" wrapText="1"/>
      <protection locked="0"/>
    </xf>
    <xf numFmtId="41" fontId="24" fillId="0" borderId="0" xfId="28" applyNumberFormat="1" applyFont="1" applyFill="1" applyBorder="1" applyAlignment="1" applyProtection="1">
      <alignment vertical="top" wrapText="1"/>
      <protection locked="0"/>
    </xf>
    <xf numFmtId="41" fontId="24" fillId="0" borderId="19" xfId="0" applyNumberFormat="1" applyFont="1" applyBorder="1" applyAlignment="1" applyProtection="1">
      <alignment vertical="top" wrapText="1"/>
      <protection locked="0"/>
    </xf>
    <xf numFmtId="41" fontId="31" fillId="0" borderId="0" xfId="28" applyNumberFormat="1" applyFont="1" applyFill="1" applyBorder="1" applyAlignment="1" applyProtection="1">
      <alignment vertical="top" wrapText="1"/>
      <protection locked="0"/>
    </xf>
    <xf numFmtId="41" fontId="31" fillId="0" borderId="0" xfId="28" applyNumberFormat="1" applyFont="1" applyBorder="1" applyAlignment="1" applyProtection="1">
      <alignment vertical="top" wrapText="1"/>
      <protection locked="0"/>
    </xf>
    <xf numFmtId="0" fontId="24" fillId="0" borderId="0" xfId="28" applyNumberFormat="1" applyFont="1" applyBorder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horizontal="left"/>
      <protection locked="0"/>
    </xf>
    <xf numFmtId="41" fontId="24" fillId="0" borderId="0" xfId="28" applyNumberFormat="1" applyFont="1" applyBorder="1" applyAlignment="1" applyProtection="1">
      <alignment horizontal="right" vertical="top" wrapText="1"/>
      <protection locked="0"/>
    </xf>
    <xf numFmtId="41" fontId="24" fillId="0" borderId="0" xfId="0" applyNumberFormat="1" applyFont="1" applyAlignment="1" applyProtection="1">
      <alignment horizontal="right" vertical="top" wrapText="1"/>
      <protection locked="0"/>
    </xf>
    <xf numFmtId="41" fontId="24" fillId="0" borderId="19" xfId="0" applyNumberFormat="1" applyFont="1" applyBorder="1" applyAlignment="1" applyProtection="1">
      <alignment horizontal="right"/>
      <protection locked="0"/>
    </xf>
    <xf numFmtId="41" fontId="24" fillId="0" borderId="19" xfId="0" applyNumberFormat="1" applyFont="1" applyBorder="1" applyAlignment="1" applyProtection="1">
      <alignment horizontal="right" vertical="top" wrapText="1"/>
      <protection locked="0"/>
    </xf>
    <xf numFmtId="41" fontId="24" fillId="0" borderId="18" xfId="28" applyNumberFormat="1" applyFont="1" applyBorder="1" applyAlignment="1" applyProtection="1">
      <alignment horizontal="right" vertical="top" wrapText="1"/>
      <protection locked="0"/>
    </xf>
    <xf numFmtId="41" fontId="24" fillId="13" borderId="22" xfId="28" applyNumberFormat="1" applyFont="1" applyFill="1" applyBorder="1" applyAlignment="1" applyProtection="1">
      <alignment horizontal="right" vertical="top" wrapText="1"/>
      <protection locked="0"/>
    </xf>
    <xf numFmtId="41" fontId="31" fillId="0" borderId="0" xfId="28" applyNumberFormat="1" applyFont="1" applyFill="1" applyBorder="1" applyAlignment="1" applyProtection="1">
      <alignment horizontal="right" vertical="top" wrapText="1"/>
      <protection locked="0"/>
    </xf>
    <xf numFmtId="41" fontId="31" fillId="0" borderId="0" xfId="28" applyNumberFormat="1" applyFont="1" applyBorder="1" applyAlignment="1" applyProtection="1">
      <alignment horizontal="right" vertical="top" wrapText="1"/>
      <protection locked="0"/>
    </xf>
    <xf numFmtId="0" fontId="24" fillId="0" borderId="0" xfId="28" applyNumberFormat="1" applyFont="1" applyBorder="1" applyAlignment="1" applyProtection="1">
      <alignment horizontal="right" vertical="top" wrapText="1"/>
      <protection locked="0"/>
    </xf>
    <xf numFmtId="3" fontId="27" fillId="0" borderId="0" xfId="28" applyNumberFormat="1" applyFont="1" applyBorder="1" applyAlignment="1" applyProtection="1">
      <alignment vertical="top" wrapText="1"/>
      <protection locked="0"/>
    </xf>
    <xf numFmtId="41" fontId="25" fillId="0" borderId="0" xfId="28" applyNumberFormat="1" applyFont="1" applyFill="1" applyAlignment="1" applyProtection="1">
      <alignment horizontal="centerContinuous"/>
      <protection locked="0"/>
    </xf>
    <xf numFmtId="0" fontId="0" fillId="12" borderId="0" xfId="0" applyFill="1"/>
    <xf numFmtId="41" fontId="23" fillId="0" borderId="0" xfId="28" applyNumberFormat="1" applyFont="1" applyBorder="1" applyAlignment="1" applyProtection="1">
      <alignment horizontal="center" vertical="top" wrapText="1"/>
      <protection locked="0"/>
    </xf>
    <xf numFmtId="41" fontId="34" fillId="0" borderId="0" xfId="28" applyNumberFormat="1" applyFont="1" applyBorder="1" applyAlignment="1" applyProtection="1">
      <alignment horizontal="center" vertical="top" wrapText="1"/>
      <protection locked="0"/>
    </xf>
    <xf numFmtId="41" fontId="27" fillId="0" borderId="0" xfId="28" applyNumberFormat="1" applyFont="1" applyBorder="1" applyAlignment="1" applyProtection="1">
      <alignment horizontal="center" vertical="top" wrapText="1"/>
      <protection locked="0"/>
    </xf>
    <xf numFmtId="0" fontId="27" fillId="0" borderId="0" xfId="0" applyFont="1" applyAlignment="1" applyProtection="1">
      <alignment vertical="top" wrapText="1"/>
      <protection locked="0"/>
    </xf>
    <xf numFmtId="3" fontId="34" fillId="0" borderId="0" xfId="28" applyNumberFormat="1" applyFont="1" applyBorder="1" applyAlignment="1" applyProtection="1">
      <alignment horizontal="center" vertical="top" wrapText="1"/>
      <protection locked="0"/>
    </xf>
    <xf numFmtId="0" fontId="34" fillId="0" borderId="0" xfId="0" applyFont="1" applyAlignment="1" applyProtection="1">
      <alignment horizontal="center" vertical="top" wrapText="1"/>
      <protection locked="0"/>
    </xf>
    <xf numFmtId="0" fontId="24" fillId="0" borderId="0" xfId="0" applyFont="1" applyAlignment="1" applyProtection="1">
      <alignment vertical="top" wrapText="1"/>
      <protection locked="0"/>
    </xf>
    <xf numFmtId="41" fontId="24" fillId="0" borderId="0" xfId="0" applyNumberFormat="1" applyFont="1" applyAlignment="1" applyProtection="1">
      <alignment horizontal="left" wrapText="1"/>
      <protection locked="0"/>
    </xf>
    <xf numFmtId="41" fontId="24" fillId="0" borderId="19" xfId="0" applyNumberFormat="1" applyFont="1" applyBorder="1" applyAlignment="1" applyProtection="1">
      <alignment horizontal="left" wrapText="1"/>
      <protection locked="0"/>
    </xf>
    <xf numFmtId="41" fontId="24" fillId="0" borderId="0" xfId="0" applyNumberFormat="1" applyFont="1" applyAlignment="1" applyProtection="1">
      <alignment horizontal="left" vertical="top" wrapText="1"/>
      <protection locked="0"/>
    </xf>
    <xf numFmtId="41" fontId="24" fillId="0" borderId="0" xfId="28" applyNumberFormat="1" applyFont="1" applyFill="1" applyBorder="1" applyAlignment="1" applyProtection="1">
      <alignment horizontal="left" vertical="top" wrapText="1"/>
      <protection locked="0"/>
    </xf>
    <xf numFmtId="41" fontId="24" fillId="0" borderId="19" xfId="28" applyNumberFormat="1" applyFont="1" applyFill="1" applyBorder="1" applyAlignment="1" applyProtection="1">
      <alignment horizontal="left" vertical="top" wrapText="1"/>
      <protection locked="0"/>
    </xf>
    <xf numFmtId="41" fontId="24" fillId="0" borderId="0" xfId="0" applyNumberFormat="1" applyFont="1" applyAlignment="1" applyProtection="1">
      <alignment horizontal="left"/>
      <protection locked="0"/>
    </xf>
    <xf numFmtId="41" fontId="24" fillId="0" borderId="19" xfId="0" applyNumberFormat="1" applyFont="1" applyBorder="1" applyAlignment="1" applyProtection="1">
      <alignment horizontal="left"/>
      <protection locked="0"/>
    </xf>
    <xf numFmtId="41" fontId="24" fillId="0" borderId="33" xfId="0" applyNumberFormat="1" applyFont="1" applyBorder="1" applyAlignment="1" applyProtection="1">
      <alignment horizontal="left"/>
      <protection locked="0"/>
    </xf>
    <xf numFmtId="0" fontId="32" fillId="0" borderId="0" xfId="0" applyFont="1" applyAlignment="1" applyProtection="1">
      <alignment horizontal="right"/>
      <protection locked="0"/>
    </xf>
    <xf numFmtId="41" fontId="24" fillId="0" borderId="30" xfId="28" applyNumberFormat="1" applyFont="1" applyFill="1" applyBorder="1" applyAlignment="1" applyProtection="1">
      <alignment horizontal="left"/>
      <protection locked="0"/>
    </xf>
    <xf numFmtId="41" fontId="24" fillId="0" borderId="0" xfId="28" applyNumberFormat="1" applyFont="1" applyFill="1" applyBorder="1" applyAlignment="1" applyProtection="1">
      <alignment horizontal="left"/>
      <protection locked="0"/>
    </xf>
    <xf numFmtId="0" fontId="35" fillId="0" borderId="0" xfId="0" applyFont="1" applyAlignment="1" applyProtection="1">
      <alignment vertical="top"/>
      <protection locked="0"/>
    </xf>
    <xf numFmtId="41" fontId="6" fillId="0" borderId="0" xfId="0" applyNumberFormat="1" applyFont="1" applyAlignment="1" applyProtection="1">
      <alignment vertical="top"/>
      <protection locked="0"/>
    </xf>
    <xf numFmtId="41" fontId="24" fillId="0" borderId="0" xfId="0" applyNumberFormat="1" applyFont="1" applyProtection="1">
      <protection locked="0"/>
    </xf>
    <xf numFmtId="41" fontId="24" fillId="0" borderId="19" xfId="0" applyNumberFormat="1" applyFont="1" applyBorder="1" applyAlignment="1" applyProtection="1">
      <alignment wrapText="1"/>
      <protection locked="0"/>
    </xf>
    <xf numFmtId="41" fontId="24" fillId="0" borderId="18" xfId="0" applyNumberFormat="1" applyFont="1" applyBorder="1" applyProtection="1">
      <protection locked="0"/>
    </xf>
    <xf numFmtId="41" fontId="24" fillId="13" borderId="22" xfId="0" applyNumberFormat="1" applyFont="1" applyFill="1" applyBorder="1" applyProtection="1">
      <protection locked="0"/>
    </xf>
    <xf numFmtId="41" fontId="24" fillId="13" borderId="30" xfId="0" applyNumberFormat="1" applyFont="1" applyFill="1" applyBorder="1" applyProtection="1">
      <protection locked="0"/>
    </xf>
    <xf numFmtId="43" fontId="6" fillId="0" borderId="0" xfId="0" applyNumberFormat="1" applyFont="1" applyProtection="1">
      <protection locked="0"/>
    </xf>
    <xf numFmtId="41" fontId="24" fillId="0" borderId="19" xfId="28" applyNumberFormat="1" applyFont="1" applyBorder="1" applyProtection="1">
      <protection locked="0"/>
    </xf>
    <xf numFmtId="0" fontId="31" fillId="0" borderId="18" xfId="0" applyFont="1" applyBorder="1" applyAlignment="1" applyProtection="1">
      <alignment horizontal="left" vertical="top" wrapText="1"/>
      <protection locked="0"/>
    </xf>
    <xf numFmtId="41" fontId="24" fillId="13" borderId="22" xfId="28" applyNumberFormat="1" applyFont="1" applyFill="1" applyBorder="1" applyProtection="1">
      <protection locked="0"/>
    </xf>
    <xf numFmtId="41" fontId="24" fillId="13" borderId="30" xfId="28" applyNumberFormat="1" applyFont="1" applyFill="1" applyBorder="1" applyProtection="1">
      <protection locked="0"/>
    </xf>
    <xf numFmtId="41" fontId="34" fillId="0" borderId="0" xfId="28" applyNumberFormat="1" applyFont="1" applyProtection="1">
      <protection locked="0"/>
    </xf>
    <xf numFmtId="0" fontId="34" fillId="0" borderId="0" xfId="0" applyFont="1" applyProtection="1">
      <protection locked="0"/>
    </xf>
    <xf numFmtId="0" fontId="32" fillId="0" borderId="0" xfId="0" applyFont="1" applyAlignment="1" applyProtection="1">
      <alignment horizontal="right" vertical="center"/>
      <protection locked="0"/>
    </xf>
    <xf numFmtId="0" fontId="31" fillId="0" borderId="0" xfId="0" applyFont="1"/>
    <xf numFmtId="166" fontId="24" fillId="0" borderId="0" xfId="0" applyNumberFormat="1" applyFont="1" applyAlignment="1" applyProtection="1">
      <alignment horizontal="right"/>
      <protection locked="0"/>
    </xf>
    <xf numFmtId="166" fontId="24" fillId="0" borderId="0" xfId="28" applyNumberFormat="1" applyFont="1" applyFill="1" applyBorder="1" applyAlignment="1" applyProtection="1">
      <alignment horizontal="right"/>
      <protection locked="0"/>
    </xf>
    <xf numFmtId="166" fontId="24" fillId="13" borderId="30" xfId="0" applyNumberFormat="1" applyFont="1" applyFill="1" applyBorder="1" applyAlignment="1" applyProtection="1">
      <alignment horizontal="right"/>
      <protection locked="0"/>
    </xf>
    <xf numFmtId="0" fontId="21" fillId="0" borderId="33" xfId="0" applyFont="1" applyBorder="1" applyProtection="1">
      <protection locked="0"/>
    </xf>
    <xf numFmtId="0" fontId="31" fillId="0" borderId="37" xfId="0" applyFont="1" applyBorder="1" applyAlignment="1">
      <alignment horizontal="centerContinuous" wrapText="1"/>
    </xf>
    <xf numFmtId="0" fontId="31" fillId="0" borderId="34" xfId="0" applyFont="1" applyBorder="1" applyAlignment="1">
      <alignment horizontal="centerContinuous" wrapText="1"/>
    </xf>
    <xf numFmtId="0" fontId="31" fillId="0" borderId="36" xfId="0" applyFont="1" applyBorder="1" applyAlignment="1">
      <alignment horizontal="centerContinuous" wrapText="1"/>
    </xf>
    <xf numFmtId="0" fontId="31" fillId="0" borderId="14" xfId="0" applyFont="1" applyBorder="1" applyAlignment="1">
      <alignment horizontal="centerContinuous" wrapText="1"/>
    </xf>
    <xf numFmtId="0" fontId="31" fillId="0" borderId="0" xfId="0" applyFont="1" applyAlignment="1">
      <alignment horizontal="centerContinuous" wrapText="1"/>
    </xf>
    <xf numFmtId="0" fontId="31" fillId="0" borderId="32" xfId="0" applyFont="1" applyBorder="1" applyAlignment="1">
      <alignment horizontal="centerContinuous" wrapText="1"/>
    </xf>
    <xf numFmtId="0" fontId="31" fillId="0" borderId="15" xfId="0" applyFont="1" applyBorder="1" applyAlignment="1">
      <alignment horizontal="centerContinuous" wrapText="1"/>
    </xf>
    <xf numFmtId="0" fontId="31" fillId="0" borderId="16" xfId="0" applyFont="1" applyBorder="1" applyAlignment="1">
      <alignment horizontal="centerContinuous" wrapText="1"/>
    </xf>
    <xf numFmtId="0" fontId="31" fillId="0" borderId="17" xfId="0" applyFont="1" applyBorder="1" applyAlignment="1">
      <alignment horizontal="centerContinuous" wrapText="1"/>
    </xf>
    <xf numFmtId="41" fontId="44" fillId="0" borderId="0" xfId="28" applyNumberFormat="1" applyFont="1" applyBorder="1" applyAlignment="1" applyProtection="1">
      <alignment horizontal="center" vertical="top" wrapText="1"/>
      <protection locked="0"/>
    </xf>
    <xf numFmtId="41" fontId="24" fillId="0" borderId="0" xfId="0" applyNumberFormat="1" applyFont="1" applyAlignment="1" applyProtection="1">
      <alignment wrapText="1"/>
      <protection locked="0"/>
    </xf>
    <xf numFmtId="41" fontId="24" fillId="0" borderId="0" xfId="0" applyNumberFormat="1" applyFont="1" applyAlignment="1" applyProtection="1">
      <alignment horizontal="center" vertical="top" wrapText="1"/>
      <protection locked="0"/>
    </xf>
    <xf numFmtId="41" fontId="31" fillId="0" borderId="19" xfId="28" applyNumberFormat="1" applyFont="1" applyBorder="1" applyAlignment="1" applyProtection="1">
      <alignment vertical="top" wrapText="1"/>
      <protection locked="0"/>
    </xf>
    <xf numFmtId="41" fontId="31" fillId="0" borderId="19" xfId="0" applyNumberFormat="1" applyFont="1" applyBorder="1" applyProtection="1">
      <protection locked="0"/>
    </xf>
    <xf numFmtId="41" fontId="24" fillId="0" borderId="33" xfId="0" applyNumberFormat="1" applyFont="1" applyBorder="1" applyProtection="1">
      <protection locked="0"/>
    </xf>
    <xf numFmtId="41" fontId="31" fillId="0" borderId="33" xfId="0" applyNumberFormat="1" applyFont="1" applyBorder="1" applyProtection="1">
      <protection locked="0"/>
    </xf>
    <xf numFmtId="41" fontId="24" fillId="13" borderId="30" xfId="28" applyNumberFormat="1" applyFont="1" applyFill="1" applyBorder="1" applyAlignment="1" applyProtection="1">
      <protection locked="0"/>
    </xf>
    <xf numFmtId="41" fontId="24" fillId="0" borderId="0" xfId="28" applyNumberFormat="1" applyFont="1" applyBorder="1" applyAlignment="1" applyProtection="1">
      <protection locked="0"/>
    </xf>
    <xf numFmtId="43" fontId="6" fillId="0" borderId="0" xfId="0" applyNumberFormat="1" applyFont="1" applyAlignment="1" applyProtection="1">
      <alignment vertical="top"/>
      <protection locked="0"/>
    </xf>
    <xf numFmtId="166" fontId="31" fillId="0" borderId="0" xfId="28" applyNumberFormat="1" applyFont="1" applyAlignment="1" applyProtection="1">
      <alignment horizontal="right"/>
      <protection locked="0"/>
    </xf>
    <xf numFmtId="166" fontId="31" fillId="0" borderId="0" xfId="0" applyNumberFormat="1" applyFont="1" applyAlignment="1" applyProtection="1">
      <alignment horizontal="right"/>
      <protection locked="0"/>
    </xf>
    <xf numFmtId="0" fontId="31" fillId="0" borderId="37" xfId="0" applyFont="1" applyBorder="1" applyAlignment="1" applyProtection="1">
      <alignment horizontal="centerContinuous" wrapText="1"/>
      <protection locked="0"/>
    </xf>
    <xf numFmtId="0" fontId="31" fillId="0" borderId="34" xfId="0" applyFont="1" applyBorder="1" applyAlignment="1" applyProtection="1">
      <alignment horizontal="centerContinuous" wrapText="1"/>
      <protection locked="0"/>
    </xf>
    <xf numFmtId="0" fontId="31" fillId="0" borderId="36" xfId="0" applyFont="1" applyBorder="1" applyAlignment="1" applyProtection="1">
      <alignment horizontal="centerContinuous" wrapText="1"/>
      <protection locked="0"/>
    </xf>
    <xf numFmtId="0" fontId="31" fillId="0" borderId="14" xfId="0" applyFont="1" applyBorder="1" applyAlignment="1" applyProtection="1">
      <alignment horizontal="centerContinuous" wrapText="1"/>
      <protection locked="0"/>
    </xf>
    <xf numFmtId="0" fontId="31" fillId="0" borderId="0" xfId="0" applyFont="1" applyAlignment="1" applyProtection="1">
      <alignment horizontal="centerContinuous" wrapText="1"/>
      <protection locked="0"/>
    </xf>
    <xf numFmtId="0" fontId="31" fillId="0" borderId="32" xfId="0" applyFont="1" applyBorder="1" applyAlignment="1" applyProtection="1">
      <alignment horizontal="centerContinuous" wrapText="1"/>
      <protection locked="0"/>
    </xf>
    <xf numFmtId="0" fontId="31" fillId="0" borderId="15" xfId="0" applyFont="1" applyBorder="1" applyAlignment="1" applyProtection="1">
      <alignment horizontal="centerContinuous" wrapText="1"/>
      <protection locked="0"/>
    </xf>
    <xf numFmtId="0" fontId="31" fillId="0" borderId="16" xfId="0" applyFont="1" applyBorder="1" applyAlignment="1" applyProtection="1">
      <alignment horizontal="centerContinuous" wrapText="1"/>
      <protection locked="0"/>
    </xf>
    <xf numFmtId="0" fontId="31" fillId="0" borderId="17" xfId="0" applyFont="1" applyBorder="1" applyAlignment="1" applyProtection="1">
      <alignment horizontal="centerContinuous" wrapText="1"/>
      <protection locked="0"/>
    </xf>
    <xf numFmtId="41" fontId="31" fillId="0" borderId="37" xfId="28" applyNumberFormat="1" applyFont="1" applyBorder="1" applyAlignment="1" applyProtection="1">
      <alignment horizontal="left" vertical="top"/>
      <protection locked="0"/>
    </xf>
    <xf numFmtId="0" fontId="31" fillId="0" borderId="37" xfId="28" applyNumberFormat="1" applyFont="1" applyBorder="1" applyAlignment="1" applyProtection="1">
      <alignment horizontal="left" vertical="center"/>
      <protection locked="0"/>
    </xf>
    <xf numFmtId="14" fontId="0" fillId="0" borderId="19" xfId="0" applyNumberFormat="1" applyBorder="1"/>
    <xf numFmtId="0" fontId="20" fillId="0" borderId="0" xfId="0" applyFont="1" applyAlignment="1" applyProtection="1">
      <alignment horizontal="left" vertical="top"/>
      <protection locked="0"/>
    </xf>
    <xf numFmtId="0" fontId="31" fillId="0" borderId="0" xfId="28" applyNumberFormat="1" applyFont="1" applyBorder="1" applyAlignment="1" applyProtection="1">
      <alignment horizontal="left" vertical="center"/>
      <protection locked="0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1371" name="Rectangle 27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1372" name="Rectangle 28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1373" name="Rectangle 29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1374" name="Rectangle 30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1055" name="Text 3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01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1056" name="Text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01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1057" name="Text 3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</xdr:txBody>
    </xdr:sp>
    <xdr:clientData/>
  </xdr:twoCellAnchor>
  <xdr:twoCellAnchor>
    <xdr:from>
      <xdr:col>3</xdr:col>
      <xdr:colOff>9525</xdr:colOff>
      <xdr:row>4</xdr:row>
      <xdr:rowOff>0</xdr:rowOff>
    </xdr:from>
    <xdr:to>
      <xdr:col>3</xdr:col>
      <xdr:colOff>571500</xdr:colOff>
      <xdr:row>4</xdr:row>
      <xdr:rowOff>180975</xdr:rowOff>
    </xdr:to>
    <xdr:sp macro="" textlink="">
      <xdr:nvSpPr>
        <xdr:cNvPr id="1058" name="Text 34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3552825" y="1104900"/>
          <a:ext cx="5619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9525</xdr:rowOff>
    </xdr:from>
    <xdr:to>
      <xdr:col>5</xdr:col>
      <xdr:colOff>209550</xdr:colOff>
      <xdr:row>4</xdr:row>
      <xdr:rowOff>180975</xdr:rowOff>
    </xdr:to>
    <xdr:sp macro="" textlink="">
      <xdr:nvSpPr>
        <xdr:cNvPr id="1059" name="Text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4171950" y="1114425"/>
          <a:ext cx="77152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266700</xdr:colOff>
      <xdr:row>4</xdr:row>
      <xdr:rowOff>9525</xdr:rowOff>
    </xdr:from>
    <xdr:to>
      <xdr:col>6</xdr:col>
      <xdr:colOff>0</xdr:colOff>
      <xdr:row>4</xdr:row>
      <xdr:rowOff>180975</xdr:rowOff>
    </xdr:to>
    <xdr:sp macro="" textlink="">
      <xdr:nvSpPr>
        <xdr:cNvPr id="1060" name="Text 3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5000625" y="1114425"/>
          <a:ext cx="65722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9525</xdr:colOff>
      <xdr:row>4</xdr:row>
      <xdr:rowOff>9525</xdr:rowOff>
    </xdr:from>
    <xdr:to>
      <xdr:col>7</xdr:col>
      <xdr:colOff>590550</xdr:colOff>
      <xdr:row>4</xdr:row>
      <xdr:rowOff>180975</xdr:rowOff>
    </xdr:to>
    <xdr:sp macro="" textlink="">
      <xdr:nvSpPr>
        <xdr:cNvPr id="1061" name="Text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5905500" y="1114425"/>
          <a:ext cx="58102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647700</xdr:colOff>
      <xdr:row>4</xdr:row>
      <xdr:rowOff>9525</xdr:rowOff>
    </xdr:from>
    <xdr:to>
      <xdr:col>9</xdr:col>
      <xdr:colOff>304800</xdr:colOff>
      <xdr:row>4</xdr:row>
      <xdr:rowOff>180975</xdr:rowOff>
    </xdr:to>
    <xdr:sp macro="" textlink="">
      <xdr:nvSpPr>
        <xdr:cNvPr id="1062" name="Text 38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>
          <a:spLocks noChangeArrowheads="1"/>
        </xdr:cNvSpPr>
      </xdr:nvSpPr>
      <xdr:spPr bwMode="auto">
        <a:xfrm>
          <a:off x="6543675" y="1114425"/>
          <a:ext cx="79057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361950</xdr:colOff>
      <xdr:row>4</xdr:row>
      <xdr:rowOff>9525</xdr:rowOff>
    </xdr:from>
    <xdr:to>
      <xdr:col>10</xdr:col>
      <xdr:colOff>0</xdr:colOff>
      <xdr:row>4</xdr:row>
      <xdr:rowOff>180975</xdr:rowOff>
    </xdr:to>
    <xdr:sp macro="" textlink="">
      <xdr:nvSpPr>
        <xdr:cNvPr id="1063" name="Text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7391400" y="1114425"/>
          <a:ext cx="70485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1064" name="Text 4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31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1065" name="Text 4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12</a:t>
          </a:r>
        </a:p>
      </xdr:txBody>
    </xdr:sp>
    <xdr:clientData/>
  </xdr:twoCellAnchor>
  <xdr:twoCellAnchor>
    <xdr:from>
      <xdr:col>9</xdr:col>
      <xdr:colOff>361950</xdr:colOff>
      <xdr:row>5</xdr:row>
      <xdr:rowOff>9525</xdr:rowOff>
    </xdr:from>
    <xdr:to>
      <xdr:col>10</xdr:col>
      <xdr:colOff>0</xdr:colOff>
      <xdr:row>6</xdr:row>
      <xdr:rowOff>0</xdr:rowOff>
    </xdr:to>
    <xdr:sp macro="" textlink="">
      <xdr:nvSpPr>
        <xdr:cNvPr id="1066" name="Text 42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7391400" y="1323975"/>
          <a:ext cx="704850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0</xdr:colOff>
          <xdr:row>1</xdr:row>
          <xdr:rowOff>333375</xdr:rowOff>
        </xdr:to>
        <xdr:sp macro="" textlink="">
          <xdr:nvSpPr>
            <xdr:cNvPr id="1050" name="Picture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2229" name="Rectangle 1">
          <a:extLst>
            <a:ext uri="{FF2B5EF4-FFF2-40B4-BE49-F238E27FC236}">
              <a16:creationId xmlns:a16="http://schemas.microsoft.com/office/drawing/2014/main" id="{00000000-0008-0000-0100-0000B508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2230" name="Rectangle 2">
          <a:extLst>
            <a:ext uri="{FF2B5EF4-FFF2-40B4-BE49-F238E27FC236}">
              <a16:creationId xmlns:a16="http://schemas.microsoft.com/office/drawing/2014/main" id="{00000000-0008-0000-0100-0000B608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2231" name="Rectangle 3">
          <a:extLst>
            <a:ext uri="{FF2B5EF4-FFF2-40B4-BE49-F238E27FC236}">
              <a16:creationId xmlns:a16="http://schemas.microsoft.com/office/drawing/2014/main" id="{00000000-0008-0000-0100-0000B708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9525</xdr:rowOff>
    </xdr:to>
    <xdr:pic>
      <xdr:nvPicPr>
        <xdr:cNvPr id="2232" name="Picture 4">
          <a:extLst>
            <a:ext uri="{FF2B5EF4-FFF2-40B4-BE49-F238E27FC236}">
              <a16:creationId xmlns:a16="http://schemas.microsoft.com/office/drawing/2014/main" id="{00000000-0008-0000-0100-0000B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0"/>
          <a:ext cx="12001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2233" name="Rectangle 5">
          <a:extLst>
            <a:ext uri="{FF2B5EF4-FFF2-40B4-BE49-F238E27FC236}">
              <a16:creationId xmlns:a16="http://schemas.microsoft.com/office/drawing/2014/main" id="{00000000-0008-0000-0100-0000B908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2234" name="Rectangle 6">
          <a:extLst>
            <a:ext uri="{FF2B5EF4-FFF2-40B4-BE49-F238E27FC236}">
              <a16:creationId xmlns:a16="http://schemas.microsoft.com/office/drawing/2014/main" id="{00000000-0008-0000-0100-0000BA08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2235" name="Rectangle 7">
          <a:extLst>
            <a:ext uri="{FF2B5EF4-FFF2-40B4-BE49-F238E27FC236}">
              <a16:creationId xmlns:a16="http://schemas.microsoft.com/office/drawing/2014/main" id="{00000000-0008-0000-0100-0000BB08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2236" name="Rectangle 8">
          <a:extLst>
            <a:ext uri="{FF2B5EF4-FFF2-40B4-BE49-F238E27FC236}">
              <a16:creationId xmlns:a16="http://schemas.microsoft.com/office/drawing/2014/main" id="{00000000-0008-0000-0100-0000BC08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2237" name="Rectangle 9">
          <a:extLst>
            <a:ext uri="{FF2B5EF4-FFF2-40B4-BE49-F238E27FC236}">
              <a16:creationId xmlns:a16="http://schemas.microsoft.com/office/drawing/2014/main" id="{00000000-0008-0000-0100-0000BD08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50</xdr:row>
      <xdr:rowOff>88900</xdr:rowOff>
    </xdr:from>
    <xdr:to>
      <xdr:col>2</xdr:col>
      <xdr:colOff>209550</xdr:colOff>
      <xdr:row>51</xdr:row>
      <xdr:rowOff>174625</xdr:rowOff>
    </xdr:to>
    <xdr:pic>
      <xdr:nvPicPr>
        <xdr:cNvPr id="2238" name="Picture 10">
          <a:extLst>
            <a:ext uri="{FF2B5EF4-FFF2-40B4-BE49-F238E27FC236}">
              <a16:creationId xmlns:a16="http://schemas.microsoft.com/office/drawing/2014/main" id="{00000000-0008-0000-01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0400" y="13462000"/>
          <a:ext cx="1479550" cy="51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3173" name="Rectangle 1">
          <a:extLst>
            <a:ext uri="{FF2B5EF4-FFF2-40B4-BE49-F238E27FC236}">
              <a16:creationId xmlns:a16="http://schemas.microsoft.com/office/drawing/2014/main" id="{00000000-0008-0000-0200-0000650C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3174" name="Rectangle 2">
          <a:extLst>
            <a:ext uri="{FF2B5EF4-FFF2-40B4-BE49-F238E27FC236}">
              <a16:creationId xmlns:a16="http://schemas.microsoft.com/office/drawing/2014/main" id="{00000000-0008-0000-0200-0000660C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3175" name="Rectangle 3">
          <a:extLst>
            <a:ext uri="{FF2B5EF4-FFF2-40B4-BE49-F238E27FC236}">
              <a16:creationId xmlns:a16="http://schemas.microsoft.com/office/drawing/2014/main" id="{00000000-0008-0000-0200-0000670C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9525</xdr:rowOff>
    </xdr:to>
    <xdr:pic>
      <xdr:nvPicPr>
        <xdr:cNvPr id="3176" name="Picture 4">
          <a:extLst>
            <a:ext uri="{FF2B5EF4-FFF2-40B4-BE49-F238E27FC236}">
              <a16:creationId xmlns:a16="http://schemas.microsoft.com/office/drawing/2014/main" id="{00000000-0008-0000-0200-00006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0"/>
          <a:ext cx="12001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3177" name="Rectangle 5">
          <a:extLst>
            <a:ext uri="{FF2B5EF4-FFF2-40B4-BE49-F238E27FC236}">
              <a16:creationId xmlns:a16="http://schemas.microsoft.com/office/drawing/2014/main" id="{00000000-0008-0000-0200-0000690C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4437" name="Rectangle 1">
          <a:extLst>
            <a:ext uri="{FF2B5EF4-FFF2-40B4-BE49-F238E27FC236}">
              <a16:creationId xmlns:a16="http://schemas.microsoft.com/office/drawing/2014/main" id="{00000000-0008-0000-0300-00005511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4438" name="Rectangle 2">
          <a:extLst>
            <a:ext uri="{FF2B5EF4-FFF2-40B4-BE49-F238E27FC236}">
              <a16:creationId xmlns:a16="http://schemas.microsoft.com/office/drawing/2014/main" id="{00000000-0008-0000-0300-00005611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4439" name="Rectangle 3">
          <a:extLst>
            <a:ext uri="{FF2B5EF4-FFF2-40B4-BE49-F238E27FC236}">
              <a16:creationId xmlns:a16="http://schemas.microsoft.com/office/drawing/2014/main" id="{00000000-0008-0000-0300-00005711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9525</xdr:rowOff>
    </xdr:to>
    <xdr:pic>
      <xdr:nvPicPr>
        <xdr:cNvPr id="4440" name="Picture 4">
          <a:extLst>
            <a:ext uri="{FF2B5EF4-FFF2-40B4-BE49-F238E27FC236}">
              <a16:creationId xmlns:a16="http://schemas.microsoft.com/office/drawing/2014/main" id="{00000000-0008-0000-0300-00005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0"/>
          <a:ext cx="12001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4441" name="Rectangle 5">
          <a:extLst>
            <a:ext uri="{FF2B5EF4-FFF2-40B4-BE49-F238E27FC236}">
              <a16:creationId xmlns:a16="http://schemas.microsoft.com/office/drawing/2014/main" id="{00000000-0008-0000-0300-00005911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4442" name="Rectangle 6">
          <a:extLst>
            <a:ext uri="{FF2B5EF4-FFF2-40B4-BE49-F238E27FC236}">
              <a16:creationId xmlns:a16="http://schemas.microsoft.com/office/drawing/2014/main" id="{00000000-0008-0000-0300-00005A11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4443" name="Rectangle 7">
          <a:extLst>
            <a:ext uri="{FF2B5EF4-FFF2-40B4-BE49-F238E27FC236}">
              <a16:creationId xmlns:a16="http://schemas.microsoft.com/office/drawing/2014/main" id="{00000000-0008-0000-0300-00005B11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4444" name="Rectangle 8">
          <a:extLst>
            <a:ext uri="{FF2B5EF4-FFF2-40B4-BE49-F238E27FC236}">
              <a16:creationId xmlns:a16="http://schemas.microsoft.com/office/drawing/2014/main" id="{00000000-0008-0000-0300-00005C11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4445" name="Rectangle 9">
          <a:extLst>
            <a:ext uri="{FF2B5EF4-FFF2-40B4-BE49-F238E27FC236}">
              <a16:creationId xmlns:a16="http://schemas.microsoft.com/office/drawing/2014/main" id="{00000000-0008-0000-0300-00005D11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4446" name="Rectangle 10">
          <a:extLst>
            <a:ext uri="{FF2B5EF4-FFF2-40B4-BE49-F238E27FC236}">
              <a16:creationId xmlns:a16="http://schemas.microsoft.com/office/drawing/2014/main" id="{00000000-0008-0000-0300-00005E11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4447" name="Rectangle 11">
          <a:extLst>
            <a:ext uri="{FF2B5EF4-FFF2-40B4-BE49-F238E27FC236}">
              <a16:creationId xmlns:a16="http://schemas.microsoft.com/office/drawing/2014/main" id="{00000000-0008-0000-0300-00005F11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4448" name="Rectangle 12">
          <a:extLst>
            <a:ext uri="{FF2B5EF4-FFF2-40B4-BE49-F238E27FC236}">
              <a16:creationId xmlns:a16="http://schemas.microsoft.com/office/drawing/2014/main" id="{00000000-0008-0000-0300-00006011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4449" name="Rectangle 13">
          <a:extLst>
            <a:ext uri="{FF2B5EF4-FFF2-40B4-BE49-F238E27FC236}">
              <a16:creationId xmlns:a16="http://schemas.microsoft.com/office/drawing/2014/main" id="{00000000-0008-0000-0300-00006111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4450" name="Rectangle 14">
          <a:extLst>
            <a:ext uri="{FF2B5EF4-FFF2-40B4-BE49-F238E27FC236}">
              <a16:creationId xmlns:a16="http://schemas.microsoft.com/office/drawing/2014/main" id="{00000000-0008-0000-0300-00006211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4451" name="Rectangle 15">
          <a:extLst>
            <a:ext uri="{FF2B5EF4-FFF2-40B4-BE49-F238E27FC236}">
              <a16:creationId xmlns:a16="http://schemas.microsoft.com/office/drawing/2014/main" id="{00000000-0008-0000-0300-00006311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4452" name="Rectangle 16">
          <a:extLst>
            <a:ext uri="{FF2B5EF4-FFF2-40B4-BE49-F238E27FC236}">
              <a16:creationId xmlns:a16="http://schemas.microsoft.com/office/drawing/2014/main" id="{00000000-0008-0000-0300-00006411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4453" name="Rectangle 17">
          <a:extLst>
            <a:ext uri="{FF2B5EF4-FFF2-40B4-BE49-F238E27FC236}">
              <a16:creationId xmlns:a16="http://schemas.microsoft.com/office/drawing/2014/main" id="{00000000-0008-0000-0300-00006511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5341" name="Rectangle 1">
          <a:extLst>
            <a:ext uri="{FF2B5EF4-FFF2-40B4-BE49-F238E27FC236}">
              <a16:creationId xmlns:a16="http://schemas.microsoft.com/office/drawing/2014/main" id="{00000000-0008-0000-0500-0000DD14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5342" name="Rectangle 2">
          <a:extLst>
            <a:ext uri="{FF2B5EF4-FFF2-40B4-BE49-F238E27FC236}">
              <a16:creationId xmlns:a16="http://schemas.microsoft.com/office/drawing/2014/main" id="{00000000-0008-0000-0500-0000DE14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5343" name="Rectangle 3">
          <a:extLst>
            <a:ext uri="{FF2B5EF4-FFF2-40B4-BE49-F238E27FC236}">
              <a16:creationId xmlns:a16="http://schemas.microsoft.com/office/drawing/2014/main" id="{00000000-0008-0000-0500-0000DF14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9525</xdr:rowOff>
    </xdr:to>
    <xdr:pic>
      <xdr:nvPicPr>
        <xdr:cNvPr id="5344" name="Picture 4">
          <a:extLst>
            <a:ext uri="{FF2B5EF4-FFF2-40B4-BE49-F238E27FC236}">
              <a16:creationId xmlns:a16="http://schemas.microsoft.com/office/drawing/2014/main" id="{00000000-0008-0000-0500-0000E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0"/>
          <a:ext cx="12001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5345" name="Rectangle 5">
          <a:extLst>
            <a:ext uri="{FF2B5EF4-FFF2-40B4-BE49-F238E27FC236}">
              <a16:creationId xmlns:a16="http://schemas.microsoft.com/office/drawing/2014/main" id="{00000000-0008-0000-0500-0000E114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5346" name="Rectangle 6">
          <a:extLst>
            <a:ext uri="{FF2B5EF4-FFF2-40B4-BE49-F238E27FC236}">
              <a16:creationId xmlns:a16="http://schemas.microsoft.com/office/drawing/2014/main" id="{00000000-0008-0000-0500-0000E214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5347" name="Rectangle 7">
          <a:extLst>
            <a:ext uri="{FF2B5EF4-FFF2-40B4-BE49-F238E27FC236}">
              <a16:creationId xmlns:a16="http://schemas.microsoft.com/office/drawing/2014/main" id="{00000000-0008-0000-0500-0000E314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5348" name="Rectangle 8">
          <a:extLst>
            <a:ext uri="{FF2B5EF4-FFF2-40B4-BE49-F238E27FC236}">
              <a16:creationId xmlns:a16="http://schemas.microsoft.com/office/drawing/2014/main" id="{00000000-0008-0000-0500-0000E414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5349" name="Rectangle 9">
          <a:extLst>
            <a:ext uri="{FF2B5EF4-FFF2-40B4-BE49-F238E27FC236}">
              <a16:creationId xmlns:a16="http://schemas.microsoft.com/office/drawing/2014/main" id="{00000000-0008-0000-0500-0000E514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5350" name="Rectangle 10">
          <a:extLst>
            <a:ext uri="{FF2B5EF4-FFF2-40B4-BE49-F238E27FC236}">
              <a16:creationId xmlns:a16="http://schemas.microsoft.com/office/drawing/2014/main" id="{00000000-0008-0000-0500-0000E614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5351" name="Rectangle 11">
          <a:extLst>
            <a:ext uri="{FF2B5EF4-FFF2-40B4-BE49-F238E27FC236}">
              <a16:creationId xmlns:a16="http://schemas.microsoft.com/office/drawing/2014/main" id="{00000000-0008-0000-0500-0000E714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6"/>
  <sheetViews>
    <sheetView topLeftCell="A36" zoomScale="75" workbookViewId="0">
      <selection activeCell="O36" sqref="O36"/>
    </sheetView>
  </sheetViews>
  <sheetFormatPr defaultRowHeight="12.75" x14ac:dyDescent="0.2"/>
  <cols>
    <col min="1" max="1" width="35.28515625" style="3" customWidth="1"/>
    <col min="2" max="2" width="16.140625" style="23" customWidth="1"/>
    <col min="3" max="3" width="1.7109375" style="3" customWidth="1"/>
    <col min="4" max="4" width="16.28515625" style="3" customWidth="1"/>
    <col min="5" max="5" width="1.5703125" style="3" customWidth="1"/>
    <col min="6" max="6" width="13.85546875" style="3" customWidth="1"/>
    <col min="7" max="7" width="3.5703125" style="3" customWidth="1"/>
    <col min="8" max="8" width="15.42578125" style="3" customWidth="1"/>
    <col min="9" max="9" width="1.5703125" style="3" customWidth="1"/>
    <col min="10" max="10" width="16" style="3" customWidth="1"/>
    <col min="11" max="11" width="1.5703125" style="3" customWidth="1"/>
    <col min="12" max="12" width="16.85546875" style="3" customWidth="1"/>
    <col min="13" max="16384" width="9.140625" style="3"/>
  </cols>
  <sheetData>
    <row r="1" spans="1:16" ht="18" customHeight="1" x14ac:dyDescent="0.2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L1" s="4" t="s">
        <v>1</v>
      </c>
      <c r="M1" s="5"/>
    </row>
    <row r="2" spans="1:16" ht="30.75" customHeight="1" x14ac:dyDescent="0.2">
      <c r="A2" s="1"/>
      <c r="B2" s="350" t="s">
        <v>2</v>
      </c>
      <c r="C2" s="6"/>
      <c r="D2" s="6"/>
      <c r="E2" s="6"/>
      <c r="F2" s="6"/>
      <c r="G2" s="6"/>
      <c r="H2" s="6"/>
      <c r="I2" s="6"/>
      <c r="J2" s="6"/>
      <c r="L2" s="7" t="s">
        <v>160</v>
      </c>
      <c r="M2" s="8"/>
    </row>
    <row r="3" spans="1:16" ht="24" customHeight="1" x14ac:dyDescent="0.2">
      <c r="A3" s="1"/>
      <c r="B3" s="9" t="s">
        <v>3</v>
      </c>
      <c r="C3" s="10"/>
      <c r="D3" s="10"/>
      <c r="E3" s="10"/>
      <c r="F3" s="10"/>
      <c r="G3" s="10"/>
      <c r="H3" s="10"/>
      <c r="I3" s="10"/>
      <c r="J3" s="11"/>
      <c r="L3" s="12"/>
    </row>
    <row r="4" spans="1:16" ht="14.25" customHeight="1" x14ac:dyDescent="0.2">
      <c r="A4" s="1"/>
      <c r="B4" s="13" t="s">
        <v>4</v>
      </c>
      <c r="C4" s="14"/>
      <c r="D4" s="15" t="s">
        <v>5</v>
      </c>
      <c r="E4" s="16"/>
      <c r="F4" s="17"/>
      <c r="G4" s="18" t="s">
        <v>6</v>
      </c>
      <c r="H4" s="15" t="s">
        <v>7</v>
      </c>
      <c r="I4" s="16"/>
      <c r="J4" s="17"/>
      <c r="L4" s="12"/>
    </row>
    <row r="5" spans="1:16" ht="16.5" customHeight="1" x14ac:dyDescent="0.2">
      <c r="A5" s="1"/>
      <c r="B5" s="13"/>
      <c r="C5" s="14"/>
      <c r="D5" s="19"/>
      <c r="E5" s="19"/>
      <c r="F5" s="19"/>
      <c r="G5" s="18"/>
      <c r="H5" s="20"/>
      <c r="I5" s="20"/>
      <c r="J5" s="20"/>
      <c r="L5" s="12"/>
    </row>
    <row r="6" spans="1:16" ht="21" customHeight="1" x14ac:dyDescent="0.2">
      <c r="A6" s="1"/>
      <c r="B6" s="21"/>
      <c r="C6" s="14"/>
      <c r="D6" s="22"/>
      <c r="E6" s="22"/>
      <c r="F6" s="22"/>
      <c r="G6" s="18"/>
      <c r="H6" s="18"/>
      <c r="I6" s="18"/>
      <c r="J6" s="18"/>
      <c r="L6" s="12"/>
    </row>
    <row r="8" spans="1:16" ht="20.25" x14ac:dyDescent="0.3">
      <c r="A8" s="24" t="s">
        <v>8</v>
      </c>
      <c r="B8" s="25"/>
      <c r="C8" s="24"/>
      <c r="D8" s="24"/>
      <c r="E8" s="24"/>
      <c r="F8" s="24"/>
      <c r="G8" s="24"/>
      <c r="H8" s="24"/>
      <c r="I8" s="24"/>
      <c r="J8" s="24"/>
      <c r="K8" s="26"/>
      <c r="L8" s="27"/>
    </row>
    <row r="9" spans="1:16" ht="45" customHeight="1" x14ac:dyDescent="0.25">
      <c r="A9" s="28"/>
      <c r="B9" s="29" t="s">
        <v>9</v>
      </c>
      <c r="C9" s="30"/>
      <c r="D9" s="30" t="s">
        <v>10</v>
      </c>
      <c r="E9" s="30"/>
      <c r="F9" s="30" t="s">
        <v>11</v>
      </c>
      <c r="G9" s="30"/>
      <c r="H9" s="30" t="s">
        <v>12</v>
      </c>
      <c r="I9" s="30"/>
      <c r="J9" s="30" t="s">
        <v>13</v>
      </c>
      <c r="K9" s="31"/>
      <c r="L9" s="30" t="s">
        <v>14</v>
      </c>
    </row>
    <row r="10" spans="1:16" ht="24" customHeight="1" x14ac:dyDescent="0.25">
      <c r="A10" s="32"/>
      <c r="B10" s="33" t="s">
        <v>15</v>
      </c>
      <c r="C10" s="34"/>
      <c r="D10" s="33" t="s">
        <v>15</v>
      </c>
      <c r="E10" s="33"/>
      <c r="F10" s="33" t="s">
        <v>15</v>
      </c>
      <c r="G10" s="33"/>
      <c r="H10" s="33" t="s">
        <v>15</v>
      </c>
      <c r="I10" s="33"/>
      <c r="J10" s="33" t="s">
        <v>15</v>
      </c>
      <c r="K10" s="33"/>
      <c r="L10" s="33" t="s">
        <v>15</v>
      </c>
    </row>
    <row r="11" spans="1:16" ht="20.100000000000001" customHeight="1" x14ac:dyDescent="0.25">
      <c r="A11" s="35" t="s">
        <v>16</v>
      </c>
      <c r="B11" s="36"/>
      <c r="C11" s="37"/>
      <c r="D11" s="37"/>
      <c r="E11" s="37"/>
      <c r="F11" s="37"/>
      <c r="G11" s="37"/>
      <c r="H11" s="37"/>
      <c r="I11" s="37"/>
      <c r="J11" s="37"/>
      <c r="K11" s="38"/>
    </row>
    <row r="12" spans="1:16" ht="20.100000000000001" customHeight="1" x14ac:dyDescent="0.25">
      <c r="A12" s="39" t="s">
        <v>17</v>
      </c>
      <c r="B12" s="40">
        <v>37501</v>
      </c>
      <c r="C12" s="41"/>
      <c r="D12" s="40"/>
      <c r="E12" s="41"/>
      <c r="F12" s="40"/>
      <c r="G12" s="41"/>
      <c r="H12" s="40"/>
      <c r="I12" s="41"/>
      <c r="J12" s="42">
        <v>37501</v>
      </c>
      <c r="K12" s="43"/>
      <c r="L12" s="42">
        <v>40554</v>
      </c>
      <c r="P12"/>
    </row>
    <row r="13" spans="1:16" ht="20.100000000000001" customHeight="1" x14ac:dyDescent="0.25">
      <c r="A13" s="39" t="s">
        <v>18</v>
      </c>
      <c r="B13" s="40"/>
      <c r="C13" s="41"/>
      <c r="D13" s="40"/>
      <c r="E13" s="41"/>
      <c r="F13" s="40"/>
      <c r="G13" s="41"/>
      <c r="H13" s="40"/>
      <c r="I13" s="41"/>
      <c r="J13" s="42"/>
      <c r="K13" s="43"/>
      <c r="L13" s="42"/>
      <c r="P13"/>
    </row>
    <row r="14" spans="1:16" ht="20.100000000000001" customHeight="1" x14ac:dyDescent="0.25">
      <c r="A14" s="39" t="s">
        <v>19</v>
      </c>
      <c r="B14" s="40"/>
      <c r="C14" s="41"/>
      <c r="D14" s="40"/>
      <c r="E14" s="41"/>
      <c r="F14" s="40"/>
      <c r="G14" s="41"/>
      <c r="H14" s="40"/>
      <c r="I14" s="41"/>
      <c r="J14" s="42"/>
      <c r="K14" s="43"/>
      <c r="L14" s="42"/>
      <c r="P14"/>
    </row>
    <row r="15" spans="1:16" ht="20.100000000000001" customHeight="1" x14ac:dyDescent="0.25">
      <c r="A15" s="39" t="s">
        <v>20</v>
      </c>
      <c r="B15" s="40"/>
      <c r="C15" s="41"/>
      <c r="D15" s="40"/>
      <c r="E15" s="41"/>
      <c r="F15" s="40"/>
      <c r="G15" s="41"/>
      <c r="H15" s="40"/>
      <c r="I15" s="41"/>
      <c r="J15" s="42"/>
      <c r="K15" s="43"/>
      <c r="L15" s="42"/>
      <c r="P15"/>
    </row>
    <row r="16" spans="1:16" ht="20.100000000000001" customHeight="1" x14ac:dyDescent="0.25">
      <c r="A16" s="39" t="s">
        <v>21</v>
      </c>
      <c r="B16" s="40"/>
      <c r="C16" s="41"/>
      <c r="D16" s="40"/>
      <c r="E16" s="41"/>
      <c r="F16" s="40"/>
      <c r="G16" s="41"/>
      <c r="H16" s="40"/>
      <c r="I16" s="41"/>
      <c r="J16" s="42"/>
      <c r="K16" s="43"/>
      <c r="L16" s="42"/>
      <c r="P16"/>
    </row>
    <row r="17" spans="1:16" ht="29.25" customHeight="1" x14ac:dyDescent="0.25">
      <c r="A17" s="39" t="s">
        <v>22</v>
      </c>
      <c r="B17" s="40"/>
      <c r="C17" s="41"/>
      <c r="D17" s="40"/>
      <c r="E17" s="41"/>
      <c r="F17" s="40"/>
      <c r="G17" s="41"/>
      <c r="H17" s="40"/>
      <c r="I17" s="41"/>
      <c r="J17" s="42"/>
      <c r="K17" s="43"/>
      <c r="L17" s="42"/>
      <c r="P17"/>
    </row>
    <row r="18" spans="1:16" ht="20.100000000000001" customHeight="1" x14ac:dyDescent="0.25">
      <c r="A18" s="39" t="s">
        <v>23</v>
      </c>
      <c r="B18" s="40"/>
      <c r="C18" s="41"/>
      <c r="D18" s="40"/>
      <c r="E18" s="41"/>
      <c r="F18" s="40"/>
      <c r="G18" s="41"/>
      <c r="H18" s="40"/>
      <c r="I18" s="41"/>
      <c r="J18" s="42"/>
      <c r="K18" s="43"/>
      <c r="L18" s="42"/>
      <c r="P18"/>
    </row>
    <row r="19" spans="1:16" ht="29.25" customHeight="1" x14ac:dyDescent="0.25">
      <c r="A19" s="39" t="s">
        <v>24</v>
      </c>
      <c r="B19" s="40">
        <v>775</v>
      </c>
      <c r="C19" s="41"/>
      <c r="D19" s="40">
        <v>0</v>
      </c>
      <c r="E19" s="41"/>
      <c r="F19" s="40"/>
      <c r="G19" s="41"/>
      <c r="H19" s="40"/>
      <c r="I19" s="41"/>
      <c r="J19" s="42">
        <f>SUM(B19:I19)</f>
        <v>775</v>
      </c>
      <c r="K19" s="43"/>
      <c r="L19" s="42">
        <v>535</v>
      </c>
      <c r="P19"/>
    </row>
    <row r="20" spans="1:16" ht="20.100000000000001" customHeight="1" x14ac:dyDescent="0.25">
      <c r="A20" s="39"/>
      <c r="B20" s="40"/>
      <c r="C20" s="41"/>
      <c r="D20" s="40"/>
      <c r="E20" s="41"/>
      <c r="F20" s="40"/>
      <c r="G20" s="41"/>
      <c r="H20" s="40"/>
      <c r="I20" s="41"/>
      <c r="J20" s="42"/>
      <c r="K20" s="43"/>
      <c r="L20" s="42"/>
      <c r="P20"/>
    </row>
    <row r="21" spans="1:16" ht="17.25" customHeight="1" thickBot="1" x14ac:dyDescent="0.3">
      <c r="A21" s="44" t="s">
        <v>25</v>
      </c>
      <c r="B21" s="45">
        <f>SUM(B12:B20)</f>
        <v>38276</v>
      </c>
      <c r="C21" s="46"/>
      <c r="D21" s="45">
        <f>SUM(D12:D20)</f>
        <v>0</v>
      </c>
      <c r="E21" s="41"/>
      <c r="F21" s="45"/>
      <c r="G21" s="41"/>
      <c r="H21" s="45"/>
      <c r="I21" s="41"/>
      <c r="J21" s="47">
        <f>SUM(J12:J20)</f>
        <v>38276</v>
      </c>
      <c r="K21" s="43"/>
      <c r="L21" s="47">
        <f>SUM(L12:L20)</f>
        <v>41089</v>
      </c>
    </row>
    <row r="22" spans="1:16" ht="16.5" customHeight="1" thickTop="1" x14ac:dyDescent="0.2">
      <c r="A22" s="48"/>
      <c r="B22" s="49"/>
      <c r="C22" s="50"/>
      <c r="D22" s="50"/>
      <c r="E22" s="50"/>
      <c r="F22" s="50"/>
      <c r="G22" s="50"/>
      <c r="H22" s="50"/>
      <c r="I22" s="50"/>
      <c r="J22" s="51" t="str">
        <f>IF(B21+D21+F21+H21-J21=0," ","error")</f>
        <v xml:space="preserve"> </v>
      </c>
      <c r="K22" s="50"/>
      <c r="L22" s="52"/>
    </row>
    <row r="23" spans="1:16" ht="30" customHeight="1" x14ac:dyDescent="0.25">
      <c r="A23" s="53" t="s">
        <v>26</v>
      </c>
      <c r="B23" s="54"/>
      <c r="C23" s="38"/>
      <c r="D23" s="38"/>
      <c r="E23" s="38"/>
      <c r="F23" s="38"/>
      <c r="G23" s="38"/>
      <c r="H23" s="38"/>
      <c r="I23" s="38"/>
      <c r="J23" s="38"/>
      <c r="K23" s="38"/>
    </row>
    <row r="24" spans="1:16" ht="20.100000000000001" customHeight="1" x14ac:dyDescent="0.25">
      <c r="A24" s="39" t="s">
        <v>27</v>
      </c>
      <c r="B24" s="40"/>
      <c r="C24" s="41"/>
      <c r="D24" s="40"/>
      <c r="E24" s="41"/>
      <c r="F24" s="40"/>
      <c r="G24" s="41"/>
      <c r="H24" s="40"/>
      <c r="I24" s="41"/>
      <c r="J24" s="42">
        <f>H24+D24+B24+F24</f>
        <v>0</v>
      </c>
      <c r="K24" s="43"/>
      <c r="L24" s="40"/>
    </row>
    <row r="25" spans="1:16" ht="20.100000000000001" customHeight="1" x14ac:dyDescent="0.25">
      <c r="A25" s="39" t="s">
        <v>28</v>
      </c>
      <c r="B25" s="40"/>
      <c r="C25" s="41"/>
      <c r="D25" s="40"/>
      <c r="E25" s="41"/>
      <c r="F25" s="40"/>
      <c r="G25" s="41"/>
      <c r="H25" s="40"/>
      <c r="I25" s="41"/>
      <c r="J25" s="42">
        <f>H25+D25+B25+F25</f>
        <v>0</v>
      </c>
      <c r="K25" s="43"/>
      <c r="L25" s="40"/>
    </row>
    <row r="26" spans="1:16" ht="17.25" customHeight="1" thickBot="1" x14ac:dyDescent="0.3">
      <c r="A26" s="44" t="s">
        <v>29</v>
      </c>
      <c r="B26" s="45">
        <f>SUM(B24:B25)</f>
        <v>0</v>
      </c>
      <c r="C26" s="46"/>
      <c r="D26" s="45">
        <f>SUM(D24:D25)</f>
        <v>0</v>
      </c>
      <c r="E26" s="41"/>
      <c r="F26" s="45">
        <f>SUM(F24:F25)</f>
        <v>0</v>
      </c>
      <c r="G26" s="41"/>
      <c r="H26" s="45">
        <f>SUM(H24:H25)</f>
        <v>0</v>
      </c>
      <c r="I26" s="41"/>
      <c r="J26" s="45">
        <f>SUM(J24:J25)</f>
        <v>0</v>
      </c>
      <c r="K26" s="43"/>
      <c r="L26" s="45">
        <f>SUM(L24:L25)</f>
        <v>0</v>
      </c>
    </row>
    <row r="27" spans="1:16" ht="8.25" customHeight="1" thickTop="1" x14ac:dyDescent="0.25">
      <c r="A27" s="55"/>
      <c r="B27" s="56"/>
      <c r="C27" s="57"/>
      <c r="D27" s="56"/>
      <c r="E27" s="57"/>
      <c r="F27" s="56"/>
      <c r="G27" s="57"/>
      <c r="H27" s="56"/>
      <c r="I27" s="58"/>
      <c r="J27" s="59" t="str">
        <f>IF(B26+D26+F26+H26-J26=0," ","error")</f>
        <v xml:space="preserve"> </v>
      </c>
      <c r="K27" s="43"/>
      <c r="L27" s="59"/>
    </row>
    <row r="28" spans="1:16" ht="20.100000000000001" customHeight="1" thickBot="1" x14ac:dyDescent="0.3">
      <c r="A28" s="44" t="s">
        <v>30</v>
      </c>
      <c r="B28" s="60">
        <f>B26+B21</f>
        <v>38276</v>
      </c>
      <c r="C28" s="58"/>
      <c r="D28" s="60">
        <f>D26+D21</f>
        <v>0</v>
      </c>
      <c r="E28" s="58"/>
      <c r="F28" s="60">
        <f>F26+F21</f>
        <v>0</v>
      </c>
      <c r="G28" s="58"/>
      <c r="H28" s="60">
        <f>H26+H21</f>
        <v>0</v>
      </c>
      <c r="I28" s="58"/>
      <c r="J28" s="60">
        <f>J26+J21</f>
        <v>38276</v>
      </c>
      <c r="K28" s="43"/>
      <c r="L28" s="60">
        <f>L26+L21</f>
        <v>41089</v>
      </c>
    </row>
    <row r="29" spans="1:16" ht="16.5" customHeight="1" thickTop="1" x14ac:dyDescent="0.2">
      <c r="B29" s="61"/>
      <c r="C29" s="52"/>
      <c r="D29" s="52"/>
      <c r="E29" s="52"/>
      <c r="F29" s="52"/>
      <c r="G29" s="52"/>
      <c r="H29" s="52"/>
      <c r="I29" s="52"/>
      <c r="J29" s="51" t="str">
        <f>IF(B28+D28+H28-J28=0," ","error")</f>
        <v xml:space="preserve"> </v>
      </c>
      <c r="K29" s="52"/>
      <c r="L29" s="52"/>
    </row>
    <row r="30" spans="1:16" ht="18" customHeight="1" x14ac:dyDescent="0.2">
      <c r="A30" s="62" t="s">
        <v>31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</row>
    <row r="31" spans="1:16" ht="20.100000000000001" customHeight="1" x14ac:dyDescent="0.25">
      <c r="A31" s="65" t="s">
        <v>32</v>
      </c>
      <c r="B31" s="40"/>
      <c r="C31" s="56"/>
      <c r="D31" s="40"/>
      <c r="E31" s="41"/>
      <c r="F31" s="40"/>
      <c r="G31" s="41"/>
      <c r="H31" s="40"/>
      <c r="I31" s="41"/>
      <c r="J31" s="42">
        <f t="shared" ref="J31:J33" si="0">H31+D31+B31+F31</f>
        <v>0</v>
      </c>
      <c r="K31" s="59"/>
      <c r="L31" s="40"/>
    </row>
    <row r="32" spans="1:16" ht="20.100000000000001" customHeight="1" x14ac:dyDescent="0.25">
      <c r="A32" s="65" t="s">
        <v>33</v>
      </c>
      <c r="B32" s="40"/>
      <c r="C32" s="56"/>
      <c r="D32" s="40"/>
      <c r="E32" s="41"/>
      <c r="F32" s="40"/>
      <c r="G32" s="41"/>
      <c r="H32" s="40"/>
      <c r="I32" s="41"/>
      <c r="J32" s="42">
        <f t="shared" si="0"/>
        <v>0</v>
      </c>
      <c r="K32" s="59"/>
      <c r="L32" s="40"/>
    </row>
    <row r="33" spans="1:12" ht="20.100000000000001" customHeight="1" x14ac:dyDescent="0.25">
      <c r="A33" s="65" t="s">
        <v>34</v>
      </c>
      <c r="B33" s="40"/>
      <c r="C33" s="56"/>
      <c r="D33" s="40"/>
      <c r="E33" s="41"/>
      <c r="F33" s="40"/>
      <c r="G33" s="41"/>
      <c r="H33" s="40"/>
      <c r="I33" s="41"/>
      <c r="J33" s="42">
        <f t="shared" si="0"/>
        <v>0</v>
      </c>
      <c r="K33" s="59"/>
      <c r="L33" s="40"/>
    </row>
    <row r="34" spans="1:12" ht="28.5" customHeight="1" x14ac:dyDescent="0.25">
      <c r="A34" s="65" t="s">
        <v>35</v>
      </c>
      <c r="B34" s="40">
        <v>41047</v>
      </c>
      <c r="C34" s="56"/>
      <c r="D34" s="40">
        <v>3000</v>
      </c>
      <c r="E34" s="41"/>
      <c r="F34" s="40"/>
      <c r="G34" s="41"/>
      <c r="H34" s="40"/>
      <c r="I34" s="41"/>
      <c r="J34" s="42">
        <f>B34+D34</f>
        <v>44047</v>
      </c>
      <c r="K34" s="59"/>
      <c r="L34" s="40">
        <v>38146</v>
      </c>
    </row>
    <row r="35" spans="1:12" ht="20.100000000000001" customHeight="1" x14ac:dyDescent="0.25">
      <c r="A35" s="65" t="s">
        <v>36</v>
      </c>
      <c r="B35" s="40"/>
      <c r="C35" s="56"/>
      <c r="D35" s="40"/>
      <c r="E35" s="41"/>
      <c r="F35" s="40"/>
      <c r="G35" s="41"/>
      <c r="H35" s="40"/>
      <c r="I35" s="41"/>
      <c r="J35" s="42"/>
      <c r="K35" s="59"/>
      <c r="L35" s="40">
        <v>0</v>
      </c>
    </row>
    <row r="36" spans="1:12" ht="20.100000000000001" customHeight="1" x14ac:dyDescent="0.25">
      <c r="A36" s="65" t="s">
        <v>37</v>
      </c>
      <c r="B36" s="40"/>
      <c r="C36" s="56"/>
      <c r="D36" s="40"/>
      <c r="E36" s="41"/>
      <c r="F36" s="40"/>
      <c r="G36" s="41"/>
      <c r="H36" s="40"/>
      <c r="I36" s="41"/>
      <c r="J36" s="42"/>
      <c r="K36" s="59"/>
      <c r="L36" s="40"/>
    </row>
    <row r="37" spans="1:12" ht="20.100000000000001" customHeight="1" x14ac:dyDescent="0.25">
      <c r="A37" s="66" t="s">
        <v>38</v>
      </c>
      <c r="B37" s="40"/>
      <c r="C37" s="56"/>
      <c r="D37" s="40"/>
      <c r="E37" s="41"/>
      <c r="F37" s="40"/>
      <c r="G37" s="41"/>
      <c r="H37" s="40"/>
      <c r="I37" s="41"/>
      <c r="J37" s="42"/>
      <c r="K37" s="59"/>
      <c r="L37" s="40"/>
    </row>
    <row r="38" spans="1:12" ht="20.100000000000001" customHeight="1" x14ac:dyDescent="0.25">
      <c r="A38" s="66" t="s">
        <v>39</v>
      </c>
      <c r="B38" s="40"/>
      <c r="C38" s="56"/>
      <c r="D38" s="40"/>
      <c r="E38" s="41"/>
      <c r="F38" s="40"/>
      <c r="G38" s="41"/>
      <c r="H38" s="40"/>
      <c r="I38" s="41"/>
      <c r="J38" s="42"/>
      <c r="K38" s="59"/>
      <c r="L38" s="40"/>
    </row>
    <row r="39" spans="1:12" ht="20.100000000000001" customHeight="1" x14ac:dyDescent="0.25">
      <c r="A39" s="66" t="s">
        <v>40</v>
      </c>
      <c r="B39" s="40"/>
      <c r="C39" s="56"/>
      <c r="D39" s="40"/>
      <c r="E39" s="41"/>
      <c r="F39" s="40"/>
      <c r="G39" s="41"/>
      <c r="H39" s="40"/>
      <c r="I39" s="41"/>
      <c r="J39" s="42"/>
      <c r="K39" s="59"/>
      <c r="L39" s="40"/>
    </row>
    <row r="40" spans="1:12" ht="20.100000000000001" customHeight="1" x14ac:dyDescent="0.25">
      <c r="A40" s="66" t="s">
        <v>41</v>
      </c>
      <c r="B40" s="40"/>
      <c r="C40" s="56"/>
      <c r="D40" s="40"/>
      <c r="E40" s="41"/>
      <c r="F40" s="40"/>
      <c r="G40" s="41"/>
      <c r="H40" s="40"/>
      <c r="I40" s="41"/>
      <c r="J40" s="42"/>
      <c r="K40" s="59"/>
      <c r="L40" s="40"/>
    </row>
    <row r="41" spans="1:12" ht="20.100000000000001" customHeight="1" thickBot="1" x14ac:dyDescent="0.3">
      <c r="A41" s="65"/>
      <c r="B41" s="67"/>
      <c r="C41" s="56"/>
      <c r="D41" s="67"/>
      <c r="E41" s="41"/>
      <c r="F41" s="67"/>
      <c r="G41" s="41"/>
      <c r="H41" s="67"/>
      <c r="I41" s="41"/>
      <c r="J41" s="42"/>
      <c r="K41" s="59"/>
      <c r="L41" s="67"/>
    </row>
    <row r="42" spans="1:12" ht="20.100000000000001" customHeight="1" thickTop="1" thickBot="1" x14ac:dyDescent="0.3">
      <c r="A42" s="68" t="s">
        <v>42</v>
      </c>
      <c r="B42" s="45">
        <f>SUM(B31:B41)</f>
        <v>41047</v>
      </c>
      <c r="C42" s="69"/>
      <c r="D42" s="45">
        <f>SUM(D34:D41)</f>
        <v>3000</v>
      </c>
      <c r="E42" s="41"/>
      <c r="F42" s="45"/>
      <c r="G42" s="41"/>
      <c r="H42" s="45"/>
      <c r="I42" s="41"/>
      <c r="J42" s="45">
        <f>SUM(J31:J41)</f>
        <v>44047</v>
      </c>
      <c r="K42" s="59"/>
      <c r="L42" s="45">
        <v>38146</v>
      </c>
    </row>
    <row r="43" spans="1:12" s="70" customFormat="1" ht="17.25" customHeight="1" thickTop="1" x14ac:dyDescent="0.2">
      <c r="B43" s="71"/>
      <c r="C43" s="51"/>
      <c r="D43" s="72"/>
      <c r="E43" s="51"/>
      <c r="F43" s="51"/>
      <c r="G43" s="51"/>
      <c r="H43" s="51"/>
      <c r="I43" s="51"/>
      <c r="J43" s="51" t="str">
        <f>IF(B42+D42+F42+H42-J42=0," ","error")</f>
        <v xml:space="preserve"> </v>
      </c>
      <c r="K43" s="51"/>
      <c r="L43" s="51"/>
    </row>
    <row r="44" spans="1:12" ht="30" customHeight="1" x14ac:dyDescent="0.25">
      <c r="A44" s="53" t="s">
        <v>43</v>
      </c>
      <c r="B44" s="54"/>
      <c r="C44" s="38"/>
      <c r="D44" s="38"/>
      <c r="E44" s="38"/>
      <c r="F44" s="38"/>
      <c r="G44" s="38"/>
      <c r="H44" s="38"/>
      <c r="I44" s="38"/>
      <c r="J44" s="38"/>
      <c r="K44" s="38"/>
    </row>
    <row r="45" spans="1:12" ht="20.100000000000001" customHeight="1" x14ac:dyDescent="0.25">
      <c r="A45" s="65" t="s">
        <v>44</v>
      </c>
      <c r="B45" s="40"/>
      <c r="C45" s="56"/>
      <c r="D45" s="40"/>
      <c r="E45" s="41"/>
      <c r="F45" s="40"/>
      <c r="G45" s="41"/>
      <c r="H45" s="40"/>
      <c r="I45" s="41"/>
      <c r="J45" s="42">
        <f>H45+D45+F45+B45</f>
        <v>0</v>
      </c>
      <c r="K45" s="59"/>
      <c r="L45" s="40"/>
    </row>
    <row r="46" spans="1:12" ht="20.100000000000001" customHeight="1" thickBot="1" x14ac:dyDescent="0.3">
      <c r="A46" s="65" t="s">
        <v>45</v>
      </c>
      <c r="B46" s="67"/>
      <c r="C46" s="56"/>
      <c r="D46" s="67"/>
      <c r="E46" s="41"/>
      <c r="F46" s="67"/>
      <c r="G46" s="41"/>
      <c r="H46" s="67"/>
      <c r="I46" s="41"/>
      <c r="J46" s="42">
        <f>H46+D46+F46+B46</f>
        <v>0</v>
      </c>
      <c r="K46" s="59"/>
      <c r="L46" s="67"/>
    </row>
    <row r="47" spans="1:12" ht="20.100000000000001" customHeight="1" thickTop="1" thickBot="1" x14ac:dyDescent="0.3">
      <c r="A47" s="68" t="s">
        <v>46</v>
      </c>
      <c r="B47" s="45">
        <f>SUM(B45:B46)</f>
        <v>0</v>
      </c>
      <c r="C47" s="69"/>
      <c r="D47" s="45">
        <f>SUM(D45:D46)</f>
        <v>0</v>
      </c>
      <c r="E47" s="41"/>
      <c r="F47" s="45">
        <f>SUM(F45:F46)</f>
        <v>0</v>
      </c>
      <c r="G47" s="41"/>
      <c r="H47" s="45">
        <f>SUM(H45:H46)</f>
        <v>0</v>
      </c>
      <c r="I47" s="41"/>
      <c r="J47" s="45">
        <f>SUM(J45:J46)</f>
        <v>0</v>
      </c>
      <c r="K47" s="59"/>
      <c r="L47" s="45">
        <f>SUM(L45:L46)</f>
        <v>0</v>
      </c>
    </row>
    <row r="48" spans="1:12" ht="13.5" customHeight="1" thickTop="1" thickBot="1" x14ac:dyDescent="0.25">
      <c r="B48" s="73"/>
      <c r="C48" s="52"/>
      <c r="D48" s="73"/>
      <c r="E48" s="52"/>
      <c r="F48" s="52"/>
      <c r="G48" s="52"/>
      <c r="H48" s="73"/>
      <c r="I48" s="52"/>
      <c r="J48" s="51" t="str">
        <f>IF(B47+D47+F47+H47-J47=0," ","error")</f>
        <v xml:space="preserve"> </v>
      </c>
      <c r="K48" s="52"/>
      <c r="L48" s="52"/>
    </row>
    <row r="49" spans="1:13" s="76" customFormat="1" ht="20.100000000000001" customHeight="1" thickTop="1" thickBot="1" x14ac:dyDescent="0.3">
      <c r="A49" s="74" t="s">
        <v>47</v>
      </c>
      <c r="B49" s="75">
        <f>+B47+B42</f>
        <v>41047</v>
      </c>
      <c r="C49" s="43"/>
      <c r="D49" s="75">
        <f>+D47+D42</f>
        <v>3000</v>
      </c>
      <c r="E49" s="43"/>
      <c r="F49" s="75">
        <f>+F47+F42</f>
        <v>0</v>
      </c>
      <c r="G49" s="43"/>
      <c r="H49" s="75">
        <f>+H47+H42</f>
        <v>0</v>
      </c>
      <c r="I49" s="43"/>
      <c r="J49" s="75">
        <f>+J47+J42</f>
        <v>44047</v>
      </c>
      <c r="K49" s="43"/>
      <c r="L49" s="75">
        <f>+L47+L42</f>
        <v>38146</v>
      </c>
    </row>
    <row r="50" spans="1:13" ht="14.25" thickTop="1" thickBot="1" x14ac:dyDescent="0.25">
      <c r="B50" s="77"/>
      <c r="C50" s="78"/>
      <c r="D50" s="78"/>
      <c r="E50" s="78"/>
      <c r="F50" s="78"/>
      <c r="G50" s="78"/>
      <c r="H50" s="78"/>
      <c r="I50" s="78"/>
      <c r="J50" s="51" t="str">
        <f>IF(B49+D49+F49+H49-J49=0," ","error")</f>
        <v xml:space="preserve"> </v>
      </c>
      <c r="K50" s="79"/>
      <c r="L50" s="52"/>
    </row>
    <row r="51" spans="1:13" ht="20.100000000000001" customHeight="1" thickTop="1" thickBot="1" x14ac:dyDescent="0.3">
      <c r="A51" s="80" t="s">
        <v>48</v>
      </c>
      <c r="B51" s="81">
        <f>B28-B42</f>
        <v>-2771</v>
      </c>
      <c r="C51" s="82"/>
      <c r="D51" s="81">
        <f>+D28-D49</f>
        <v>-3000</v>
      </c>
      <c r="E51" s="82"/>
      <c r="F51" s="81">
        <f>+F28-F49</f>
        <v>0</v>
      </c>
      <c r="G51" s="82"/>
      <c r="H51" s="81">
        <f>+H28-H49</f>
        <v>0</v>
      </c>
      <c r="I51" s="82"/>
      <c r="J51" s="83">
        <f>IF((B51+D51+F51+H51)=(+J28-J49),H51+F51+D51+B51,"Cross Add Error")</f>
        <v>-5771</v>
      </c>
      <c r="K51" s="84"/>
      <c r="L51" s="81">
        <f>+L28-L49</f>
        <v>2943</v>
      </c>
      <c r="M51" s="85"/>
    </row>
    <row r="52" spans="1:13" ht="14.25" customHeight="1" thickBot="1" x14ac:dyDescent="0.3">
      <c r="A52" s="80"/>
      <c r="B52" s="86"/>
      <c r="C52" s="82"/>
      <c r="D52" s="86"/>
      <c r="E52" s="82"/>
      <c r="F52" s="86"/>
      <c r="G52" s="82"/>
      <c r="H52" s="86"/>
      <c r="I52" s="82"/>
      <c r="J52" s="86"/>
      <c r="K52" s="84"/>
      <c r="L52" s="86"/>
      <c r="M52" s="85"/>
    </row>
    <row r="53" spans="1:13" ht="19.5" customHeight="1" thickTop="1" thickBot="1" x14ac:dyDescent="0.3">
      <c r="A53" s="87" t="s">
        <v>49</v>
      </c>
      <c r="B53" s="88"/>
      <c r="C53" s="82"/>
      <c r="D53" s="88"/>
      <c r="E53" s="82"/>
      <c r="F53" s="88"/>
      <c r="G53" s="82"/>
      <c r="H53" s="88"/>
      <c r="I53" s="82"/>
      <c r="J53" s="89">
        <f>IF(H53+F53+D53+B53=0,0,"Transfer error")</f>
        <v>0</v>
      </c>
      <c r="K53" s="84"/>
      <c r="L53" s="88"/>
    </row>
    <row r="54" spans="1:13" ht="14.25" customHeight="1" thickTop="1" thickBot="1" x14ac:dyDescent="0.3">
      <c r="A54" s="90"/>
      <c r="B54" s="91"/>
      <c r="C54" s="82"/>
      <c r="D54" s="91"/>
      <c r="E54" s="82"/>
      <c r="F54" s="92"/>
      <c r="G54" s="82"/>
      <c r="H54" s="91"/>
      <c r="I54" s="82"/>
      <c r="J54" s="93"/>
      <c r="K54" s="84"/>
      <c r="L54" s="91"/>
    </row>
    <row r="55" spans="1:13" ht="29.25" customHeight="1" thickTop="1" thickBot="1" x14ac:dyDescent="0.3">
      <c r="A55" s="68" t="s">
        <v>50</v>
      </c>
      <c r="B55" s="94">
        <f>+B51+B53</f>
        <v>-2771</v>
      </c>
      <c r="C55" s="82"/>
      <c r="D55" s="94">
        <f>+D51+D53</f>
        <v>-3000</v>
      </c>
      <c r="E55" s="82"/>
      <c r="F55" s="94">
        <f>+F51+F53</f>
        <v>0</v>
      </c>
      <c r="G55" s="82"/>
      <c r="H55" s="94">
        <f>+H51+H53</f>
        <v>0</v>
      </c>
      <c r="I55" s="82"/>
      <c r="J55" s="94">
        <f>+J51+J53</f>
        <v>-5771</v>
      </c>
      <c r="K55" s="84"/>
      <c r="L55" s="94">
        <f>+L51+L53</f>
        <v>2943</v>
      </c>
    </row>
    <row r="56" spans="1:13" ht="13.5" thickTop="1" x14ac:dyDescent="0.2">
      <c r="J56" s="51" t="str">
        <f>IF(B55+D55+H55-J55=0," ","error")</f>
        <v xml:space="preserve"> </v>
      </c>
    </row>
  </sheetData>
  <phoneticPr fontId="30" type="noConversion"/>
  <pageMargins left="0.55118110236220474" right="0.51181102362204722" top="0.47244094488188981" bottom="0.39370078740157483" header="0.5" footer="0.5"/>
  <pageSetup paperSize="9" scale="65" orientation="portrait" r:id="rId1"/>
  <headerFooter alignWithMargins="0">
    <oddHeader>&amp;LAPPENDIX 2</oddHeader>
  </headerFooter>
  <drawing r:id="rId2"/>
  <legacyDrawing r:id="rId3"/>
  <oleObjects>
    <mc:AlternateContent xmlns:mc="http://schemas.openxmlformats.org/markup-compatibility/2006">
      <mc:Choice Requires="x14">
        <oleObject progId="MSPhotoEd.3" shapeId="1050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0</xdr:colOff>
                <xdr:row>1</xdr:row>
                <xdr:rowOff>333375</xdr:rowOff>
              </to>
            </anchor>
          </objectPr>
        </oleObject>
      </mc:Choice>
      <mc:Fallback>
        <oleObject progId="MSPhotoEd.3" shapeId="1050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zoomScale="75" workbookViewId="0">
      <pane ySplit="2" topLeftCell="A3" activePane="bottomLeft" state="frozen"/>
      <selection activeCell="D45" sqref="D45"/>
      <selection pane="bottomLeft" activeCell="H6" sqref="H6"/>
    </sheetView>
  </sheetViews>
  <sheetFormatPr defaultRowHeight="12.75" x14ac:dyDescent="0.2"/>
  <cols>
    <col min="1" max="1" width="28.85546875" style="3" customWidth="1"/>
    <col min="2" max="2" width="19" style="23" customWidth="1"/>
    <col min="3" max="3" width="3.85546875" style="3" customWidth="1"/>
    <col min="4" max="4" width="15.42578125" style="3" customWidth="1"/>
    <col min="5" max="5" width="1.5703125" style="3" customWidth="1"/>
    <col min="6" max="6" width="15.42578125" style="3" customWidth="1"/>
    <col min="7" max="7" width="1.42578125" style="3" customWidth="1"/>
    <col min="8" max="8" width="15.42578125" style="3" customWidth="1"/>
    <col min="9" max="9" width="1.5703125" style="3" customWidth="1"/>
    <col min="10" max="10" width="15.5703125" style="3" customWidth="1"/>
    <col min="11" max="11" width="1.5703125" style="3" customWidth="1"/>
    <col min="12" max="12" width="14.7109375" style="3" customWidth="1"/>
    <col min="13" max="13" width="1.5703125" style="3" customWidth="1"/>
    <col min="14" max="14" width="14.7109375" style="3" customWidth="1"/>
    <col min="15" max="15" width="1.5703125" style="3" customWidth="1"/>
    <col min="16" max="16" width="18.140625" style="3" customWidth="1"/>
    <col min="17" max="16384" width="9.140625" style="3"/>
  </cols>
  <sheetData>
    <row r="1" spans="1:16" ht="27" customHeight="1" x14ac:dyDescent="0.3">
      <c r="B1" s="95" t="s">
        <v>2</v>
      </c>
      <c r="C1" s="95"/>
      <c r="D1" s="95"/>
      <c r="E1" s="95"/>
      <c r="F1" s="95"/>
      <c r="G1" s="95"/>
      <c r="H1" s="95"/>
      <c r="I1" s="95"/>
      <c r="J1" s="95"/>
      <c r="K1" s="95"/>
      <c r="L1" s="95"/>
      <c r="N1" s="95" t="s">
        <v>160</v>
      </c>
      <c r="O1" s="95"/>
      <c r="P1" s="95"/>
    </row>
    <row r="2" spans="1:16" s="102" customFormat="1" ht="26.25" customHeight="1" x14ac:dyDescent="0.2">
      <c r="A2" s="96" t="s">
        <v>51</v>
      </c>
      <c r="B2" s="97"/>
      <c r="C2" s="98"/>
      <c r="D2" s="98"/>
      <c r="E2" s="98"/>
      <c r="F2" s="99"/>
      <c r="G2" s="99"/>
      <c r="H2" s="99"/>
      <c r="I2" s="100"/>
      <c r="J2" s="100"/>
      <c r="K2" s="100"/>
      <c r="L2" s="101"/>
      <c r="M2" s="100"/>
      <c r="N2" s="101"/>
      <c r="O2" s="100"/>
      <c r="P2" s="101"/>
    </row>
    <row r="3" spans="1:16" ht="40.5" customHeight="1" x14ac:dyDescent="0.25">
      <c r="A3" s="103" t="s">
        <v>52</v>
      </c>
      <c r="B3" s="104" t="s">
        <v>53</v>
      </c>
      <c r="C3" s="104"/>
      <c r="D3" s="104"/>
      <c r="E3" s="105"/>
      <c r="F3" s="106" t="s">
        <v>54</v>
      </c>
      <c r="G3" s="76"/>
      <c r="H3" s="106" t="s">
        <v>55</v>
      </c>
      <c r="I3" s="107"/>
      <c r="J3" s="106" t="s">
        <v>11</v>
      </c>
      <c r="K3" s="107"/>
      <c r="L3" s="106" t="s">
        <v>56</v>
      </c>
      <c r="M3" s="107"/>
      <c r="N3" s="106" t="s">
        <v>57</v>
      </c>
      <c r="O3" s="107"/>
      <c r="P3" s="106" t="s">
        <v>58</v>
      </c>
    </row>
    <row r="4" spans="1:16" x14ac:dyDescent="0.2">
      <c r="B4" s="108"/>
      <c r="C4" s="108"/>
      <c r="D4" s="108"/>
      <c r="E4" s="109"/>
      <c r="F4" s="110" t="s">
        <v>15</v>
      </c>
      <c r="H4" s="110" t="s">
        <v>15</v>
      </c>
      <c r="I4" s="111"/>
      <c r="J4" s="110" t="s">
        <v>15</v>
      </c>
      <c r="K4" s="111"/>
      <c r="L4" s="110" t="s">
        <v>15</v>
      </c>
      <c r="M4" s="111"/>
      <c r="N4" s="110" t="s">
        <v>15</v>
      </c>
      <c r="O4" s="111"/>
      <c r="P4" s="110" t="s">
        <v>15</v>
      </c>
    </row>
    <row r="5" spans="1:16" ht="30" customHeight="1" x14ac:dyDescent="0.2">
      <c r="A5" s="112" t="s">
        <v>59</v>
      </c>
      <c r="B5" s="113" t="s">
        <v>60</v>
      </c>
      <c r="C5" s="113"/>
      <c r="D5" s="113"/>
      <c r="E5" s="114"/>
      <c r="F5" s="115">
        <v>3238</v>
      </c>
      <c r="G5" s="116"/>
      <c r="H5" s="115">
        <v>3424</v>
      </c>
      <c r="I5" s="116"/>
      <c r="J5" s="115"/>
      <c r="K5" s="116"/>
      <c r="L5" s="115"/>
      <c r="M5" s="116"/>
      <c r="N5" s="117">
        <f>SUM(F5:M5)</f>
        <v>6662</v>
      </c>
      <c r="O5" s="116"/>
      <c r="P5" s="115">
        <v>3719</v>
      </c>
    </row>
    <row r="6" spans="1:16" ht="30" customHeight="1" x14ac:dyDescent="0.2">
      <c r="A6" s="118"/>
      <c r="B6" s="113" t="s">
        <v>61</v>
      </c>
      <c r="C6" s="113"/>
      <c r="D6" s="113"/>
      <c r="E6" s="114"/>
      <c r="F6" s="115">
        <v>-2771</v>
      </c>
      <c r="G6" s="116"/>
      <c r="H6" s="115">
        <v>-3000</v>
      </c>
      <c r="I6" s="116"/>
      <c r="J6" s="115"/>
      <c r="K6" s="116"/>
      <c r="L6" s="115"/>
      <c r="M6" s="116"/>
      <c r="N6" s="117">
        <f>SUM(F6:M6)</f>
        <v>-5771</v>
      </c>
      <c r="O6" s="116"/>
      <c r="P6" s="115">
        <v>2943</v>
      </c>
    </row>
    <row r="7" spans="1:16" ht="26.25" customHeight="1" x14ac:dyDescent="0.2">
      <c r="A7" s="118"/>
      <c r="B7" s="119"/>
      <c r="C7" s="120"/>
      <c r="D7" s="121"/>
      <c r="E7" s="114"/>
      <c r="F7" s="122"/>
      <c r="G7" s="116"/>
      <c r="H7" s="122"/>
      <c r="I7" s="116"/>
      <c r="J7" s="122"/>
      <c r="K7" s="116"/>
      <c r="L7" s="122"/>
      <c r="M7" s="116"/>
      <c r="N7" s="117"/>
      <c r="O7" s="116"/>
      <c r="P7" s="122"/>
    </row>
    <row r="8" spans="1:16" ht="26.25" customHeight="1" thickBot="1" x14ac:dyDescent="0.25">
      <c r="A8" s="118"/>
      <c r="B8" s="113"/>
      <c r="C8" s="113"/>
      <c r="D8" s="113"/>
      <c r="E8" s="114"/>
      <c r="F8" s="123"/>
      <c r="G8" s="116"/>
      <c r="H8" s="123"/>
      <c r="I8" s="116"/>
      <c r="J8" s="123"/>
      <c r="K8" s="116"/>
      <c r="L8" s="123"/>
      <c r="M8" s="116"/>
      <c r="N8" s="124"/>
      <c r="O8" s="116"/>
      <c r="P8" s="123"/>
    </row>
    <row r="9" spans="1:16" ht="30" customHeight="1" thickTop="1" thickBot="1" x14ac:dyDescent="0.25">
      <c r="B9" s="125" t="s">
        <v>62</v>
      </c>
      <c r="C9" s="125"/>
      <c r="D9" s="125"/>
      <c r="E9" s="126"/>
      <c r="F9" s="127">
        <f>SUM(F5:F8)</f>
        <v>467</v>
      </c>
      <c r="G9" s="128"/>
      <c r="H9" s="127">
        <f>SUM(H5:H8)</f>
        <v>424</v>
      </c>
      <c r="I9" s="129"/>
      <c r="J9" s="127"/>
      <c r="K9" s="129"/>
      <c r="L9" s="127"/>
      <c r="M9" s="129"/>
      <c r="N9" s="130">
        <f>SUM(F9:M9)</f>
        <v>891</v>
      </c>
      <c r="O9" s="129"/>
      <c r="P9" s="127">
        <f>P5+P6</f>
        <v>6662</v>
      </c>
    </row>
    <row r="10" spans="1:16" ht="26.25" customHeight="1" thickTop="1" x14ac:dyDescent="0.2">
      <c r="B10" s="131" t="s">
        <v>63</v>
      </c>
      <c r="C10" s="131"/>
      <c r="D10" s="131"/>
      <c r="E10" s="132"/>
      <c r="F10" s="133">
        <f>F6-'R&amp;P Accounts'!$B$55</f>
        <v>0</v>
      </c>
      <c r="G10" s="129"/>
      <c r="H10" s="133">
        <f>H6-'R&amp;P Accounts'!$D$55</f>
        <v>0</v>
      </c>
      <c r="I10" s="129"/>
      <c r="J10" s="133">
        <f>J6-'R&amp;P Accounts'!$F$55</f>
        <v>0</v>
      </c>
      <c r="K10" s="129"/>
      <c r="L10" s="133">
        <f>L6-'R&amp;P Accounts'!$H$55</f>
        <v>0</v>
      </c>
      <c r="M10" s="129"/>
      <c r="N10" s="133">
        <f>N6-'R&amp;P Accounts'!$J$55</f>
        <v>0</v>
      </c>
      <c r="O10" s="129"/>
      <c r="P10" s="133">
        <f>P6-'R&amp;P Accounts'!$L$55</f>
        <v>0</v>
      </c>
    </row>
    <row r="11" spans="1:16" x14ac:dyDescent="0.2">
      <c r="C11" s="23"/>
      <c r="D11" s="23"/>
      <c r="E11" s="134"/>
      <c r="G11" s="111"/>
      <c r="I11" s="111"/>
      <c r="J11" s="111"/>
      <c r="K11" s="111"/>
      <c r="M11" s="111"/>
      <c r="O11" s="111"/>
    </row>
    <row r="12" spans="1:16" ht="30.75" customHeight="1" x14ac:dyDescent="0.25">
      <c r="B12" s="135" t="s">
        <v>64</v>
      </c>
      <c r="C12" s="135"/>
      <c r="D12" s="135"/>
      <c r="E12" s="136"/>
      <c r="G12" s="111"/>
      <c r="H12" s="137"/>
      <c r="I12" s="111"/>
      <c r="J12" s="138" t="s">
        <v>65</v>
      </c>
      <c r="K12" s="138"/>
      <c r="L12" s="138"/>
      <c r="M12" s="111"/>
      <c r="N12" s="137" t="s">
        <v>66</v>
      </c>
      <c r="O12" s="111"/>
      <c r="P12" s="137" t="s">
        <v>67</v>
      </c>
    </row>
    <row r="13" spans="1:16" s="139" customFormat="1" x14ac:dyDescent="0.2">
      <c r="B13" s="140"/>
      <c r="C13" s="140"/>
      <c r="D13" s="140"/>
      <c r="E13" s="141"/>
      <c r="F13" s="142"/>
      <c r="H13" s="142"/>
      <c r="I13" s="143"/>
      <c r="J13" s="143"/>
      <c r="K13" s="143"/>
      <c r="M13" s="143"/>
      <c r="N13" s="110" t="s">
        <v>15</v>
      </c>
      <c r="O13" s="111"/>
      <c r="P13" s="110" t="s">
        <v>15</v>
      </c>
    </row>
    <row r="14" spans="1:16" ht="20.100000000000001" customHeight="1" x14ac:dyDescent="0.2">
      <c r="A14" s="112" t="s">
        <v>68</v>
      </c>
      <c r="B14" s="144"/>
      <c r="C14" s="144"/>
      <c r="D14" s="144"/>
      <c r="E14" s="145"/>
      <c r="G14" s="111"/>
      <c r="I14" s="111"/>
      <c r="J14" s="146"/>
      <c r="K14" s="147"/>
      <c r="L14" s="148"/>
      <c r="M14" s="105"/>
      <c r="N14" s="149"/>
      <c r="O14" s="129"/>
      <c r="P14" s="149"/>
    </row>
    <row r="15" spans="1:16" ht="20.100000000000001" customHeight="1" x14ac:dyDescent="0.2">
      <c r="A15" s="118"/>
      <c r="B15" s="144"/>
      <c r="C15" s="144"/>
      <c r="D15" s="144"/>
      <c r="E15" s="145"/>
      <c r="G15" s="111"/>
      <c r="H15" s="137"/>
      <c r="I15" s="111"/>
      <c r="J15" s="146"/>
      <c r="K15" s="147"/>
      <c r="L15" s="148"/>
      <c r="M15" s="105"/>
      <c r="N15" s="149"/>
      <c r="O15" s="129"/>
      <c r="P15" s="149"/>
    </row>
    <row r="16" spans="1:16" ht="20.100000000000001" customHeight="1" x14ac:dyDescent="0.2">
      <c r="A16" s="118"/>
      <c r="B16" s="144"/>
      <c r="C16" s="144"/>
      <c r="D16" s="144"/>
      <c r="E16" s="145"/>
      <c r="F16" s="111"/>
      <c r="G16" s="111"/>
      <c r="H16" s="150"/>
      <c r="I16" s="111"/>
      <c r="J16" s="146"/>
      <c r="K16" s="147"/>
      <c r="L16" s="148"/>
      <c r="M16" s="105"/>
      <c r="N16" s="149"/>
      <c r="O16" s="129"/>
      <c r="P16" s="149"/>
    </row>
    <row r="17" spans="1:16" ht="20.100000000000001" customHeight="1" x14ac:dyDescent="0.2">
      <c r="A17" s="118"/>
      <c r="B17" s="144"/>
      <c r="C17" s="144"/>
      <c r="D17" s="144"/>
      <c r="E17" s="145"/>
      <c r="F17" s="111"/>
      <c r="G17" s="111"/>
      <c r="H17" s="150"/>
      <c r="I17" s="111"/>
      <c r="J17" s="146"/>
      <c r="K17" s="147"/>
      <c r="L17" s="148"/>
      <c r="M17" s="105"/>
      <c r="N17" s="149"/>
      <c r="O17" s="129"/>
      <c r="P17" s="149"/>
    </row>
    <row r="18" spans="1:16" ht="20.100000000000001" customHeight="1" thickBot="1" x14ac:dyDescent="0.25">
      <c r="A18" s="118"/>
      <c r="B18" s="144"/>
      <c r="C18" s="144"/>
      <c r="D18" s="144"/>
      <c r="E18" s="145"/>
      <c r="F18" s="111"/>
      <c r="G18" s="111"/>
      <c r="H18" s="150"/>
      <c r="I18" s="111"/>
      <c r="J18" s="146"/>
      <c r="K18" s="147"/>
      <c r="L18" s="148"/>
      <c r="M18" s="105"/>
      <c r="N18" s="151"/>
      <c r="O18" s="129"/>
      <c r="P18" s="151"/>
    </row>
    <row r="19" spans="1:16" ht="20.100000000000001" customHeight="1" thickBot="1" x14ac:dyDescent="0.25">
      <c r="A19" s="152"/>
      <c r="B19" s="153"/>
      <c r="C19" s="153"/>
      <c r="D19" s="153"/>
      <c r="E19" s="145"/>
      <c r="F19" s="111"/>
      <c r="G19" s="111"/>
      <c r="H19" s="150"/>
      <c r="I19" s="111"/>
      <c r="K19" s="111"/>
      <c r="L19" s="154" t="s">
        <v>69</v>
      </c>
      <c r="M19" s="105"/>
      <c r="N19" s="155">
        <f>SUM(N14:N18)</f>
        <v>0</v>
      </c>
      <c r="O19" s="129"/>
      <c r="P19" s="155">
        <f>SUM(P14:P18)</f>
        <v>0</v>
      </c>
    </row>
    <row r="20" spans="1:16" x14ac:dyDescent="0.2">
      <c r="B20" s="156"/>
      <c r="C20" s="156"/>
      <c r="D20" s="156"/>
      <c r="E20" s="111"/>
      <c r="G20" s="111"/>
      <c r="I20" s="111"/>
      <c r="J20" s="111"/>
      <c r="K20" s="111"/>
      <c r="L20" s="110"/>
      <c r="M20" s="111"/>
      <c r="N20" s="110"/>
      <c r="O20" s="111"/>
      <c r="P20" s="110"/>
    </row>
    <row r="21" spans="1:16" ht="27" customHeight="1" x14ac:dyDescent="0.25">
      <c r="B21" s="135" t="s">
        <v>64</v>
      </c>
      <c r="C21" s="135"/>
      <c r="D21" s="135"/>
      <c r="E21" s="157"/>
      <c r="G21" s="111"/>
      <c r="H21" s="138" t="s">
        <v>65</v>
      </c>
      <c r="I21" s="138"/>
      <c r="J21" s="138"/>
      <c r="K21" s="111"/>
      <c r="L21" s="137" t="s">
        <v>70</v>
      </c>
      <c r="M21" s="111"/>
      <c r="N21" s="137" t="s">
        <v>71</v>
      </c>
      <c r="O21" s="111"/>
      <c r="P21" s="137" t="s">
        <v>67</v>
      </c>
    </row>
    <row r="22" spans="1:16" s="139" customFormat="1" x14ac:dyDescent="0.2">
      <c r="B22" s="140"/>
      <c r="C22" s="140"/>
      <c r="D22" s="140"/>
      <c r="E22" s="141"/>
      <c r="I22" s="143"/>
      <c r="J22" s="142"/>
      <c r="K22" s="143"/>
      <c r="L22" s="110" t="s">
        <v>15</v>
      </c>
      <c r="M22" s="111"/>
      <c r="N22" s="110" t="s">
        <v>15</v>
      </c>
      <c r="O22" s="111"/>
      <c r="P22" s="110" t="s">
        <v>15</v>
      </c>
    </row>
    <row r="23" spans="1:16" ht="20.100000000000001" customHeight="1" x14ac:dyDescent="0.2">
      <c r="A23" s="112" t="s">
        <v>72</v>
      </c>
      <c r="B23" s="144"/>
      <c r="C23" s="144"/>
      <c r="D23" s="144"/>
      <c r="E23" s="145"/>
      <c r="G23" s="111"/>
      <c r="H23" s="158"/>
      <c r="I23" s="159"/>
      <c r="J23" s="160"/>
      <c r="K23" s="105"/>
      <c r="L23" s="149"/>
      <c r="M23" s="129"/>
      <c r="N23" s="149"/>
      <c r="O23" s="129"/>
      <c r="P23" s="149"/>
    </row>
    <row r="24" spans="1:16" ht="20.100000000000001" customHeight="1" x14ac:dyDescent="0.2">
      <c r="A24" s="118"/>
      <c r="B24" s="144"/>
      <c r="C24" s="144"/>
      <c r="D24" s="144"/>
      <c r="E24" s="145"/>
      <c r="G24" s="111"/>
      <c r="H24" s="158"/>
      <c r="I24" s="159"/>
      <c r="J24" s="160"/>
      <c r="K24" s="105"/>
      <c r="L24" s="149"/>
      <c r="M24" s="129"/>
      <c r="N24" s="149"/>
      <c r="O24" s="129"/>
      <c r="P24" s="149"/>
    </row>
    <row r="25" spans="1:16" ht="20.100000000000001" customHeight="1" x14ac:dyDescent="0.2">
      <c r="A25" s="118"/>
      <c r="B25" s="144"/>
      <c r="C25" s="144"/>
      <c r="D25" s="144"/>
      <c r="E25" s="145"/>
      <c r="G25" s="111"/>
      <c r="H25" s="158"/>
      <c r="I25" s="159"/>
      <c r="J25" s="160"/>
      <c r="K25" s="105"/>
      <c r="L25" s="149"/>
      <c r="M25" s="129"/>
      <c r="N25" s="149"/>
      <c r="O25" s="129"/>
      <c r="P25" s="149"/>
    </row>
    <row r="26" spans="1:16" ht="20.100000000000001" customHeight="1" x14ac:dyDescent="0.2">
      <c r="A26" s="118"/>
      <c r="B26" s="144"/>
      <c r="C26" s="144"/>
      <c r="D26" s="144"/>
      <c r="E26" s="145"/>
      <c r="G26" s="111"/>
      <c r="H26" s="158"/>
      <c r="I26" s="159"/>
      <c r="J26" s="160"/>
      <c r="K26" s="105"/>
      <c r="L26" s="149"/>
      <c r="M26" s="129"/>
      <c r="N26" s="149"/>
      <c r="O26" s="129"/>
      <c r="P26" s="149"/>
    </row>
    <row r="27" spans="1:16" ht="20.100000000000001" customHeight="1" x14ac:dyDescent="0.2">
      <c r="A27" s="118"/>
      <c r="B27" s="144"/>
      <c r="C27" s="144"/>
      <c r="D27" s="144"/>
      <c r="E27" s="145"/>
      <c r="G27" s="111"/>
      <c r="H27" s="158"/>
      <c r="I27" s="159"/>
      <c r="J27" s="160"/>
      <c r="K27" s="105"/>
      <c r="L27" s="149"/>
      <c r="M27" s="129"/>
      <c r="N27" s="149"/>
      <c r="O27" s="129"/>
      <c r="P27" s="149"/>
    </row>
    <row r="28" spans="1:16" ht="20.100000000000001" customHeight="1" x14ac:dyDescent="0.2">
      <c r="A28" s="118"/>
      <c r="B28" s="144"/>
      <c r="C28" s="144"/>
      <c r="D28" s="144"/>
      <c r="E28" s="145"/>
      <c r="G28" s="111"/>
      <c r="H28" s="158"/>
      <c r="I28" s="159"/>
      <c r="J28" s="160"/>
      <c r="K28" s="105"/>
      <c r="L28" s="149"/>
      <c r="M28" s="129"/>
      <c r="N28" s="149"/>
      <c r="O28" s="129"/>
      <c r="P28" s="149"/>
    </row>
    <row r="29" spans="1:16" ht="20.100000000000001" customHeight="1" x14ac:dyDescent="0.2">
      <c r="A29" s="118"/>
      <c r="B29" s="144"/>
      <c r="C29" s="144"/>
      <c r="D29" s="144"/>
      <c r="E29" s="145"/>
      <c r="G29" s="111"/>
      <c r="H29" s="158"/>
      <c r="I29" s="159"/>
      <c r="J29" s="160"/>
      <c r="K29" s="105"/>
      <c r="L29" s="149"/>
      <c r="M29" s="129"/>
      <c r="N29" s="149"/>
      <c r="O29" s="129"/>
      <c r="P29" s="149"/>
    </row>
    <row r="30" spans="1:16" ht="20.100000000000001" customHeight="1" x14ac:dyDescent="0.2">
      <c r="A30" s="118"/>
      <c r="B30" s="144"/>
      <c r="C30" s="144"/>
      <c r="D30" s="144"/>
      <c r="E30" s="145"/>
      <c r="G30" s="111"/>
      <c r="H30" s="158"/>
      <c r="I30" s="159"/>
      <c r="J30" s="160"/>
      <c r="K30" s="105"/>
      <c r="L30" s="149"/>
      <c r="M30" s="129"/>
      <c r="N30" s="149"/>
      <c r="O30" s="129"/>
      <c r="P30" s="149"/>
    </row>
    <row r="31" spans="1:16" ht="20.100000000000001" customHeight="1" thickBot="1" x14ac:dyDescent="0.25">
      <c r="A31" s="118"/>
      <c r="B31" s="144"/>
      <c r="C31" s="144"/>
      <c r="D31" s="144"/>
      <c r="E31" s="145"/>
      <c r="G31" s="111"/>
      <c r="H31" s="158"/>
      <c r="I31" s="159"/>
      <c r="J31" s="160"/>
      <c r="K31" s="105"/>
      <c r="L31" s="151"/>
      <c r="M31" s="129"/>
      <c r="N31" s="151"/>
      <c r="O31" s="129"/>
      <c r="P31" s="151"/>
    </row>
    <row r="32" spans="1:16" ht="20.100000000000001" customHeight="1" thickBot="1" x14ac:dyDescent="0.25">
      <c r="A32" s="152"/>
      <c r="B32" s="153"/>
      <c r="C32" s="153"/>
      <c r="D32" s="153"/>
      <c r="E32" s="145"/>
      <c r="G32" s="111"/>
      <c r="I32" s="111"/>
      <c r="J32" s="106" t="s">
        <v>73</v>
      </c>
      <c r="K32" s="111"/>
      <c r="L32" s="155">
        <f>SUM(L23:L31)</f>
        <v>0</v>
      </c>
      <c r="M32" s="129"/>
      <c r="N32" s="155">
        <f>SUM(N23:N31)</f>
        <v>0</v>
      </c>
      <c r="O32" s="129"/>
      <c r="P32" s="155">
        <f>SUM(P23:P31)</f>
        <v>0</v>
      </c>
    </row>
    <row r="33" spans="1:16" ht="10.5" customHeight="1" x14ac:dyDescent="0.2">
      <c r="C33" s="23"/>
      <c r="D33" s="23"/>
      <c r="E33" s="161"/>
      <c r="G33" s="161"/>
      <c r="H33" s="110"/>
      <c r="I33" s="111"/>
      <c r="J33" s="111"/>
      <c r="K33" s="111"/>
      <c r="L33" s="162"/>
      <c r="M33" s="111"/>
      <c r="N33" s="162"/>
      <c r="O33" s="48"/>
      <c r="P33" s="162"/>
    </row>
    <row r="34" spans="1:16" ht="19.5" customHeight="1" x14ac:dyDescent="0.25">
      <c r="B34" s="135" t="s">
        <v>64</v>
      </c>
      <c r="C34" s="135"/>
      <c r="D34" s="135"/>
      <c r="E34" s="161"/>
      <c r="G34" s="161"/>
      <c r="H34" s="110"/>
      <c r="I34" s="111"/>
      <c r="J34" s="138" t="s">
        <v>74</v>
      </c>
      <c r="K34" s="138"/>
      <c r="L34" s="138"/>
      <c r="M34" s="111"/>
      <c r="N34" s="137" t="s">
        <v>75</v>
      </c>
      <c r="O34" s="48"/>
      <c r="P34" s="137" t="s">
        <v>67</v>
      </c>
    </row>
    <row r="35" spans="1:16" s="139" customFormat="1" x14ac:dyDescent="0.2">
      <c r="B35" s="140"/>
      <c r="C35" s="140"/>
      <c r="D35" s="140"/>
      <c r="E35" s="141"/>
      <c r="F35" s="3"/>
      <c r="H35" s="142"/>
      <c r="I35" s="143"/>
      <c r="J35" s="143"/>
      <c r="K35" s="143"/>
      <c r="M35" s="143"/>
      <c r="N35" s="110" t="s">
        <v>15</v>
      </c>
      <c r="O35" s="111"/>
      <c r="P35" s="110" t="s">
        <v>15</v>
      </c>
    </row>
    <row r="36" spans="1:16" ht="20.100000000000001" customHeight="1" x14ac:dyDescent="0.2">
      <c r="A36" s="112" t="s">
        <v>76</v>
      </c>
      <c r="B36" s="144"/>
      <c r="C36" s="144"/>
      <c r="D36" s="144"/>
      <c r="E36" s="145"/>
      <c r="G36" s="111"/>
      <c r="H36" s="110"/>
      <c r="I36" s="111"/>
      <c r="J36" s="163"/>
      <c r="K36" s="164"/>
      <c r="L36" s="165"/>
      <c r="M36" s="111"/>
      <c r="N36" s="166"/>
      <c r="O36" s="84"/>
      <c r="P36" s="166"/>
    </row>
    <row r="37" spans="1:16" ht="20.100000000000001" customHeight="1" x14ac:dyDescent="0.2">
      <c r="A37" s="118"/>
      <c r="B37" s="144"/>
      <c r="C37" s="144"/>
      <c r="D37" s="144"/>
      <c r="E37" s="145"/>
      <c r="G37" s="111"/>
      <c r="H37" s="110"/>
      <c r="I37" s="111"/>
      <c r="J37" s="163"/>
      <c r="K37" s="164"/>
      <c r="L37" s="165"/>
      <c r="M37" s="111"/>
      <c r="N37" s="166"/>
      <c r="O37" s="84"/>
      <c r="P37" s="166"/>
    </row>
    <row r="38" spans="1:16" ht="20.100000000000001" customHeight="1" x14ac:dyDescent="0.2">
      <c r="A38" s="118"/>
      <c r="B38" s="144"/>
      <c r="C38" s="144"/>
      <c r="D38" s="144"/>
      <c r="E38" s="145"/>
      <c r="G38" s="111"/>
      <c r="H38" s="110"/>
      <c r="I38" s="111"/>
      <c r="J38" s="163"/>
      <c r="K38" s="164"/>
      <c r="L38" s="165"/>
      <c r="M38" s="111"/>
      <c r="N38" s="166"/>
      <c r="O38" s="84"/>
      <c r="P38" s="166"/>
    </row>
    <row r="39" spans="1:16" ht="20.100000000000001" customHeight="1" x14ac:dyDescent="0.2">
      <c r="A39" s="118"/>
      <c r="B39" s="144"/>
      <c r="C39" s="144"/>
      <c r="D39" s="144"/>
      <c r="E39" s="145"/>
      <c r="G39" s="111"/>
      <c r="H39" s="110"/>
      <c r="I39" s="111"/>
      <c r="J39" s="163"/>
      <c r="K39" s="164"/>
      <c r="L39" s="165"/>
      <c r="M39" s="111"/>
      <c r="N39" s="166"/>
      <c r="O39" s="84"/>
      <c r="P39" s="166"/>
    </row>
    <row r="40" spans="1:16" ht="20.100000000000001" customHeight="1" thickBot="1" x14ac:dyDescent="0.25">
      <c r="A40" s="118"/>
      <c r="B40" s="144"/>
      <c r="C40" s="144"/>
      <c r="D40" s="144"/>
      <c r="E40" s="145"/>
      <c r="G40" s="111"/>
      <c r="H40" s="110"/>
      <c r="I40" s="111"/>
      <c r="J40" s="163"/>
      <c r="K40" s="164"/>
      <c r="L40" s="165"/>
      <c r="M40" s="111"/>
      <c r="N40" s="167"/>
      <c r="O40" s="84"/>
      <c r="P40" s="167"/>
    </row>
    <row r="41" spans="1:16" ht="20.100000000000001" customHeight="1" thickBot="1" x14ac:dyDescent="0.25">
      <c r="A41" s="152"/>
      <c r="B41" s="153"/>
      <c r="C41" s="153"/>
      <c r="D41" s="153"/>
      <c r="E41" s="145"/>
      <c r="G41" s="111"/>
      <c r="H41" s="110"/>
      <c r="I41" s="111"/>
      <c r="K41" s="111"/>
      <c r="L41" s="106" t="s">
        <v>73</v>
      </c>
      <c r="M41" s="111"/>
      <c r="N41" s="168">
        <f>SUM(N36:N40)</f>
        <v>0</v>
      </c>
      <c r="O41" s="84"/>
      <c r="P41" s="168">
        <f>SUM(P36:P40)</f>
        <v>0</v>
      </c>
    </row>
    <row r="42" spans="1:16" x14ac:dyDescent="0.2">
      <c r="A42" s="169"/>
      <c r="B42" s="170"/>
      <c r="C42" s="111"/>
      <c r="D42" s="111"/>
      <c r="E42" s="111"/>
      <c r="F42" s="111"/>
      <c r="G42" s="111"/>
      <c r="H42" s="111"/>
      <c r="I42" s="111"/>
      <c r="J42" s="111"/>
      <c r="K42" s="111"/>
      <c r="M42" s="111"/>
      <c r="O42" s="111"/>
    </row>
    <row r="43" spans="1:16" ht="24" customHeight="1" x14ac:dyDescent="0.25">
      <c r="B43" s="135" t="s">
        <v>64</v>
      </c>
      <c r="C43" s="135"/>
      <c r="D43" s="135"/>
      <c r="E43" s="111"/>
      <c r="G43" s="111"/>
      <c r="H43" s="111"/>
      <c r="I43" s="111"/>
      <c r="J43" s="138" t="s">
        <v>74</v>
      </c>
      <c r="K43" s="138"/>
      <c r="L43" s="138"/>
      <c r="M43" s="111"/>
      <c r="N43" s="110" t="s">
        <v>77</v>
      </c>
      <c r="O43" s="111"/>
      <c r="P43" s="137" t="s">
        <v>67</v>
      </c>
    </row>
    <row r="44" spans="1:16" s="139" customFormat="1" x14ac:dyDescent="0.2">
      <c r="B44" s="140"/>
      <c r="C44" s="140"/>
      <c r="D44" s="140"/>
      <c r="E44" s="141"/>
      <c r="F44" s="142"/>
      <c r="H44" s="142"/>
      <c r="I44" s="143"/>
      <c r="J44" s="143"/>
      <c r="K44" s="143"/>
      <c r="L44" s="142"/>
      <c r="M44" s="143"/>
      <c r="N44" s="110" t="s">
        <v>15</v>
      </c>
      <c r="O44" s="111"/>
      <c r="P44" s="110" t="s">
        <v>15</v>
      </c>
    </row>
    <row r="45" spans="1:16" ht="20.100000000000001" customHeight="1" x14ac:dyDescent="0.2">
      <c r="A45" s="112" t="s">
        <v>78</v>
      </c>
      <c r="B45" s="144"/>
      <c r="C45" s="144"/>
      <c r="D45" s="144"/>
      <c r="E45" s="145"/>
      <c r="G45" s="111"/>
      <c r="H45" s="111"/>
      <c r="I45" s="111"/>
      <c r="J45" s="163"/>
      <c r="K45" s="164"/>
      <c r="L45" s="165"/>
      <c r="M45" s="111"/>
      <c r="N45" s="171"/>
      <c r="O45" s="129"/>
      <c r="P45" s="171"/>
    </row>
    <row r="46" spans="1:16" ht="20.100000000000001" customHeight="1" x14ac:dyDescent="0.2">
      <c r="A46" s="118"/>
      <c r="B46" s="144"/>
      <c r="C46" s="144"/>
      <c r="D46" s="144"/>
      <c r="E46" s="145"/>
      <c r="G46" s="111"/>
      <c r="H46" s="111"/>
      <c r="I46" s="111"/>
      <c r="J46" s="163"/>
      <c r="K46" s="164"/>
      <c r="L46" s="165"/>
      <c r="M46" s="111"/>
      <c r="N46" s="171"/>
      <c r="O46" s="129"/>
      <c r="P46" s="171"/>
    </row>
    <row r="47" spans="1:16" ht="20.100000000000001" customHeight="1" thickBot="1" x14ac:dyDescent="0.25">
      <c r="A47" s="118"/>
      <c r="B47" s="144"/>
      <c r="C47" s="144"/>
      <c r="D47" s="144"/>
      <c r="E47" s="145"/>
      <c r="G47" s="111"/>
      <c r="H47" s="111"/>
      <c r="I47" s="111"/>
      <c r="J47" s="163"/>
      <c r="K47" s="164"/>
      <c r="L47" s="165"/>
      <c r="M47" s="111"/>
      <c r="N47" s="172"/>
      <c r="O47" s="129"/>
      <c r="P47" s="172"/>
    </row>
    <row r="48" spans="1:16" ht="20.100000000000001" customHeight="1" thickBot="1" x14ac:dyDescent="0.25">
      <c r="A48" s="152"/>
      <c r="B48" s="153"/>
      <c r="C48" s="153"/>
      <c r="D48" s="153"/>
      <c r="E48" s="145"/>
      <c r="G48" s="111"/>
      <c r="H48" s="111"/>
      <c r="I48" s="111"/>
      <c r="K48" s="111"/>
      <c r="L48" s="106" t="s">
        <v>73</v>
      </c>
      <c r="M48" s="111"/>
      <c r="N48" s="155">
        <f>SUM(N45:N47)</f>
        <v>0</v>
      </c>
      <c r="O48" s="129"/>
      <c r="P48" s="155">
        <f>SUM(P45:P47)</f>
        <v>0</v>
      </c>
    </row>
    <row r="49" spans="1:16" x14ac:dyDescent="0.2">
      <c r="A49" s="169"/>
      <c r="B49" s="170"/>
      <c r="C49" s="111"/>
      <c r="D49" s="111"/>
      <c r="E49" s="111"/>
      <c r="F49" s="111"/>
      <c r="G49" s="111"/>
      <c r="H49" s="111"/>
      <c r="I49" s="111"/>
      <c r="J49" s="111"/>
      <c r="K49" s="111"/>
      <c r="M49" s="111"/>
      <c r="O49" s="111"/>
    </row>
    <row r="50" spans="1:16" ht="40.5" customHeight="1" x14ac:dyDescent="0.25">
      <c r="A50" s="173" t="s">
        <v>79</v>
      </c>
      <c r="B50" s="174" t="s">
        <v>80</v>
      </c>
      <c r="C50" s="174"/>
      <c r="D50" s="174"/>
      <c r="E50" s="174"/>
      <c r="F50" s="174"/>
      <c r="G50" s="175"/>
      <c r="H50" s="176" t="s">
        <v>81</v>
      </c>
      <c r="I50" s="176"/>
      <c r="J50" s="176"/>
      <c r="K50" s="176"/>
      <c r="L50" s="176"/>
      <c r="M50" s="177"/>
      <c r="N50" s="177"/>
      <c r="O50" s="178"/>
      <c r="P50" s="179" t="s">
        <v>82</v>
      </c>
    </row>
    <row r="51" spans="1:16" ht="33.75" customHeight="1" x14ac:dyDescent="0.45">
      <c r="A51" s="180"/>
      <c r="B51" s="181"/>
      <c r="C51" s="182"/>
      <c r="D51" s="182"/>
      <c r="E51" s="182"/>
      <c r="F51" s="183"/>
      <c r="G51" s="184"/>
      <c r="H51" s="185" t="s">
        <v>83</v>
      </c>
      <c r="I51" s="186"/>
      <c r="J51" s="186"/>
      <c r="K51" s="186"/>
      <c r="L51" s="186"/>
      <c r="M51" s="186"/>
      <c r="N51" s="187"/>
      <c r="P51" s="349">
        <v>46266</v>
      </c>
    </row>
    <row r="52" spans="1:16" ht="33.75" customHeight="1" x14ac:dyDescent="0.2">
      <c r="A52" s="180"/>
      <c r="B52" s="188"/>
      <c r="C52" s="189"/>
      <c r="D52" s="189"/>
      <c r="E52" s="189"/>
      <c r="F52" s="190"/>
      <c r="G52" s="184"/>
      <c r="H52" s="191"/>
      <c r="I52" s="192"/>
      <c r="J52" s="192"/>
      <c r="K52" s="192"/>
      <c r="L52" s="192"/>
      <c r="M52" s="192"/>
      <c r="N52" s="193"/>
      <c r="P52" s="194"/>
    </row>
    <row r="53" spans="1:16" ht="14.25" x14ac:dyDescent="0.2">
      <c r="F53" s="184"/>
      <c r="G53" s="184"/>
    </row>
  </sheetData>
  <phoneticPr fontId="30" type="noConversion"/>
  <pageMargins left="0.35433070866141736" right="0.31496062992125984" top="0.47244094488188981" bottom="0.4" header="0.5" footer="0.5"/>
  <pageSetup paperSize="9" scale="58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zoomScale="85" workbookViewId="0">
      <selection activeCell="K1" sqref="K1"/>
    </sheetView>
  </sheetViews>
  <sheetFormatPr defaultRowHeight="12.75" x14ac:dyDescent="0.2"/>
  <cols>
    <col min="1" max="1" width="31.7109375" style="3" customWidth="1"/>
    <col min="2" max="2" width="15.42578125" style="23" customWidth="1"/>
    <col min="3" max="3" width="1.7109375" style="3" customWidth="1"/>
    <col min="4" max="4" width="15.42578125" style="3" customWidth="1"/>
    <col min="5" max="5" width="1.5703125" style="3" customWidth="1"/>
    <col min="6" max="6" width="15.42578125" style="3" customWidth="1"/>
    <col min="7" max="7" width="1.42578125" style="3" customWidth="1"/>
    <col min="8" max="8" width="15.42578125" style="3" customWidth="1"/>
    <col min="9" max="9" width="1.5703125" style="3" customWidth="1"/>
    <col min="10" max="10" width="24.85546875" style="3" customWidth="1"/>
    <col min="11" max="11" width="14.7109375" style="3" customWidth="1"/>
    <col min="12" max="16384" width="9.140625" style="3"/>
  </cols>
  <sheetData>
    <row r="1" spans="1:12" ht="27.75" customHeight="1" x14ac:dyDescent="0.3">
      <c r="B1" s="95" t="s">
        <v>2</v>
      </c>
      <c r="C1" s="95"/>
      <c r="D1" s="95"/>
      <c r="E1" s="95"/>
      <c r="F1" s="95"/>
      <c r="G1" s="95"/>
      <c r="H1" s="95"/>
      <c r="I1" s="95"/>
      <c r="J1" s="95"/>
      <c r="K1" s="195" t="s">
        <v>160</v>
      </c>
      <c r="L1" s="195"/>
    </row>
    <row r="2" spans="1:12" ht="10.5" customHeight="1" x14ac:dyDescent="0.2">
      <c r="A2" s="196"/>
      <c r="B2" s="196"/>
      <c r="C2" s="196"/>
      <c r="D2" s="196"/>
      <c r="E2" s="196"/>
      <c r="F2" s="196"/>
      <c r="G2" s="196"/>
      <c r="H2" s="196"/>
      <c r="I2" s="196"/>
      <c r="J2" s="196"/>
      <c r="K2" s="196"/>
    </row>
    <row r="3" spans="1:12" s="102" customFormat="1" ht="26.25" customHeight="1" x14ac:dyDescent="0.2">
      <c r="A3" s="98" t="s">
        <v>84</v>
      </c>
      <c r="B3" s="97"/>
      <c r="C3" s="98"/>
      <c r="D3" s="98"/>
      <c r="E3" s="98"/>
      <c r="F3" s="98"/>
      <c r="G3" s="96"/>
      <c r="H3" s="96"/>
      <c r="I3" s="96"/>
      <c r="J3" s="96"/>
      <c r="K3" s="197"/>
    </row>
    <row r="4" spans="1:12" ht="15" customHeight="1" x14ac:dyDescent="0.2">
      <c r="A4" s="196"/>
      <c r="B4" s="196"/>
      <c r="C4" s="196"/>
      <c r="D4" s="196"/>
      <c r="E4" s="196"/>
      <c r="F4" s="196"/>
      <c r="G4" s="196"/>
      <c r="H4" s="196"/>
      <c r="I4" s="196"/>
      <c r="J4" s="196"/>
      <c r="K4" s="196"/>
    </row>
    <row r="5" spans="1:12" ht="20.100000000000001" customHeight="1" x14ac:dyDescent="0.2">
      <c r="A5" s="8" t="s">
        <v>85</v>
      </c>
      <c r="B5" s="348" t="s">
        <v>161</v>
      </c>
      <c r="C5" s="198"/>
      <c r="D5" s="198"/>
      <c r="E5" s="198"/>
      <c r="F5" s="198"/>
      <c r="G5" s="198"/>
      <c r="H5" s="198"/>
      <c r="I5" s="198"/>
      <c r="J5" s="198"/>
      <c r="K5" s="199"/>
    </row>
    <row r="6" spans="1:12" ht="34.5" customHeight="1" x14ac:dyDescent="0.2">
      <c r="A6" s="152"/>
      <c r="B6" s="200" t="s">
        <v>152</v>
      </c>
      <c r="C6" s="201"/>
      <c r="D6" s="351" t="s">
        <v>153</v>
      </c>
      <c r="E6" s="201"/>
      <c r="F6" s="201"/>
      <c r="G6" s="201"/>
      <c r="H6" s="201"/>
      <c r="I6" s="201"/>
      <c r="J6" s="201"/>
      <c r="K6" s="202"/>
    </row>
    <row r="7" spans="1:12" ht="29.25" customHeight="1" x14ac:dyDescent="0.2">
      <c r="A7" s="152"/>
      <c r="B7" s="200"/>
      <c r="C7" s="201"/>
      <c r="D7" s="201"/>
      <c r="E7" s="201"/>
      <c r="F7" s="201"/>
      <c r="G7" s="201"/>
      <c r="H7" s="201"/>
      <c r="I7" s="201"/>
      <c r="J7" s="201"/>
      <c r="K7" s="202"/>
    </row>
    <row r="8" spans="1:12" ht="45" customHeight="1" x14ac:dyDescent="0.2">
      <c r="A8" s="152"/>
      <c r="B8" s="200" t="s">
        <v>155</v>
      </c>
      <c r="C8" s="201"/>
      <c r="D8" s="201" t="s">
        <v>154</v>
      </c>
      <c r="E8" s="201"/>
      <c r="F8" s="201"/>
      <c r="G8" s="201"/>
      <c r="H8" s="201"/>
      <c r="I8" s="201"/>
      <c r="J8" s="201"/>
      <c r="K8" s="202"/>
    </row>
    <row r="9" spans="1:12" ht="64.5" customHeight="1" x14ac:dyDescent="0.2">
      <c r="A9" s="152"/>
      <c r="B9" s="203"/>
      <c r="C9" s="204"/>
      <c r="D9" s="204"/>
      <c r="E9" s="204"/>
      <c r="F9" s="204"/>
      <c r="G9" s="204"/>
      <c r="H9" s="204"/>
      <c r="I9" s="204"/>
      <c r="J9" s="204"/>
      <c r="K9" s="205"/>
    </row>
    <row r="10" spans="1:12" x14ac:dyDescent="0.2">
      <c r="A10" s="161"/>
      <c r="B10" s="161"/>
      <c r="C10" s="161"/>
      <c r="D10" s="161"/>
      <c r="E10" s="161"/>
      <c r="F10" s="161"/>
      <c r="G10" s="161"/>
      <c r="H10" s="161"/>
      <c r="I10" s="161"/>
      <c r="J10" s="161"/>
      <c r="K10" s="161"/>
    </row>
    <row r="11" spans="1:12" ht="27" customHeight="1" x14ac:dyDescent="0.2">
      <c r="B11" s="206" t="s">
        <v>86</v>
      </c>
      <c r="C11" s="206"/>
      <c r="D11" s="206"/>
      <c r="E11" s="206"/>
      <c r="F11" s="206"/>
      <c r="G11" s="111"/>
      <c r="H11" s="110" t="s">
        <v>87</v>
      </c>
      <c r="I11" s="111"/>
      <c r="J11" s="110" t="s">
        <v>88</v>
      </c>
      <c r="K11" s="110" t="s">
        <v>89</v>
      </c>
    </row>
    <row r="12" spans="1:12" ht="20.100000000000001" customHeight="1" x14ac:dyDescent="0.25">
      <c r="A12" s="8" t="s">
        <v>90</v>
      </c>
      <c r="B12" s="207"/>
      <c r="C12" s="208"/>
      <c r="D12" s="208"/>
      <c r="E12" s="208"/>
      <c r="F12" s="209"/>
      <c r="G12" s="105"/>
      <c r="H12" s="210"/>
      <c r="I12" s="211"/>
      <c r="J12" s="212"/>
      <c r="K12" s="213"/>
    </row>
    <row r="13" spans="1:12" ht="20.100000000000001" customHeight="1" x14ac:dyDescent="0.25">
      <c r="A13" s="152"/>
      <c r="B13" s="207"/>
      <c r="C13" s="208"/>
      <c r="D13" s="208"/>
      <c r="E13" s="208"/>
      <c r="F13" s="209"/>
      <c r="G13" s="105"/>
      <c r="H13" s="210"/>
      <c r="I13" s="211"/>
      <c r="J13" s="212"/>
      <c r="K13" s="213"/>
    </row>
    <row r="14" spans="1:12" ht="20.100000000000001" customHeight="1" x14ac:dyDescent="0.25">
      <c r="A14" s="152"/>
      <c r="B14" s="207"/>
      <c r="C14" s="208"/>
      <c r="D14" s="208"/>
      <c r="E14" s="208"/>
      <c r="F14" s="209"/>
      <c r="G14" s="105"/>
      <c r="H14" s="210"/>
      <c r="I14" s="211"/>
      <c r="J14" s="212"/>
      <c r="K14" s="213"/>
    </row>
    <row r="15" spans="1:12" ht="20.100000000000001" customHeight="1" x14ac:dyDescent="0.25">
      <c r="A15" s="152"/>
      <c r="B15" s="207"/>
      <c r="C15" s="208"/>
      <c r="D15" s="208"/>
      <c r="E15" s="208"/>
      <c r="F15" s="209"/>
      <c r="G15" s="105"/>
      <c r="H15" s="210"/>
      <c r="I15" s="211"/>
      <c r="J15" s="212"/>
      <c r="K15" s="213"/>
    </row>
    <row r="16" spans="1:12" ht="20.100000000000001" customHeight="1" x14ac:dyDescent="0.25">
      <c r="A16" s="152"/>
      <c r="B16" s="214"/>
      <c r="C16" s="215"/>
      <c r="D16" s="215"/>
      <c r="E16" s="215"/>
      <c r="F16" s="216"/>
      <c r="G16" s="105"/>
      <c r="H16" s="210"/>
      <c r="I16" s="211"/>
      <c r="J16" s="212"/>
      <c r="K16" s="217"/>
    </row>
    <row r="17" spans="1:11" ht="20.25" customHeight="1" x14ac:dyDescent="0.25">
      <c r="A17" s="111"/>
      <c r="B17" s="218" t="s">
        <v>69</v>
      </c>
      <c r="C17" s="218"/>
      <c r="D17" s="218"/>
      <c r="E17" s="218"/>
      <c r="F17" s="218"/>
      <c r="G17" s="218"/>
      <c r="H17" s="218"/>
      <c r="I17" s="218"/>
      <c r="J17" s="218"/>
      <c r="K17" s="219">
        <f>SUM(K12:K16)</f>
        <v>0</v>
      </c>
    </row>
    <row r="18" spans="1:11" ht="15.75" customHeight="1" x14ac:dyDescent="0.2">
      <c r="A18" s="111"/>
      <c r="B18" s="111"/>
      <c r="C18" s="111"/>
      <c r="D18" s="111"/>
      <c r="E18" s="111"/>
      <c r="F18" s="111"/>
      <c r="G18" s="111"/>
      <c r="H18" s="111"/>
      <c r="I18" s="111"/>
      <c r="J18" s="111"/>
      <c r="K18" s="111"/>
    </row>
    <row r="19" spans="1:11" ht="20.100000000000001" customHeight="1" x14ac:dyDescent="0.2">
      <c r="A19" s="220" t="s">
        <v>91</v>
      </c>
      <c r="B19" s="347" t="s">
        <v>92</v>
      </c>
      <c r="C19" s="221"/>
      <c r="D19" s="221"/>
      <c r="E19" s="221"/>
      <c r="F19" s="221"/>
      <c r="G19" s="221"/>
      <c r="H19" s="221"/>
      <c r="I19" s="221"/>
      <c r="J19" s="222"/>
      <c r="K19" s="223" t="s">
        <v>93</v>
      </c>
    </row>
    <row r="20" spans="1:11" ht="17.25" customHeight="1" x14ac:dyDescent="0.2">
      <c r="A20" s="169"/>
      <c r="B20" s="224"/>
      <c r="C20" s="225"/>
      <c r="D20" s="225"/>
      <c r="E20" s="225"/>
      <c r="F20" s="225"/>
      <c r="G20" s="225"/>
      <c r="H20" s="225"/>
      <c r="I20" s="225"/>
      <c r="J20" s="226"/>
      <c r="K20" s="227"/>
    </row>
    <row r="21" spans="1:11" ht="12.75" customHeight="1" x14ac:dyDescent="0.2">
      <c r="A21" s="161"/>
      <c r="B21" s="161"/>
      <c r="C21" s="161"/>
      <c r="D21" s="161"/>
      <c r="E21" s="161"/>
      <c r="F21" s="161"/>
      <c r="G21" s="161"/>
      <c r="H21" s="161"/>
      <c r="I21" s="161"/>
      <c r="J21" s="161"/>
      <c r="K21" s="161"/>
    </row>
    <row r="22" spans="1:11" ht="27" customHeight="1" x14ac:dyDescent="0.2">
      <c r="B22" s="206" t="s">
        <v>94</v>
      </c>
      <c r="C22" s="206"/>
      <c r="D22" s="206"/>
      <c r="E22" s="206"/>
      <c r="F22" s="206"/>
      <c r="G22" s="206"/>
      <c r="H22" s="206"/>
      <c r="I22" s="206"/>
      <c r="J22" s="206"/>
      <c r="K22" s="110" t="s">
        <v>89</v>
      </c>
    </row>
    <row r="23" spans="1:11" ht="19.5" customHeight="1" x14ac:dyDescent="0.2">
      <c r="A23" s="8" t="s">
        <v>95</v>
      </c>
      <c r="B23" s="207"/>
      <c r="C23" s="208"/>
      <c r="D23" s="208"/>
      <c r="E23" s="208"/>
      <c r="F23" s="208"/>
      <c r="G23" s="208"/>
      <c r="H23" s="208"/>
      <c r="I23" s="208"/>
      <c r="J23" s="209"/>
      <c r="K23" s="228"/>
    </row>
    <row r="24" spans="1:11" ht="20.100000000000001" customHeight="1" x14ac:dyDescent="0.2">
      <c r="A24" s="152"/>
      <c r="B24" s="207"/>
      <c r="C24" s="208"/>
      <c r="D24" s="208"/>
      <c r="E24" s="208"/>
      <c r="F24" s="208"/>
      <c r="G24" s="208"/>
      <c r="H24" s="208"/>
      <c r="I24" s="208"/>
      <c r="J24" s="209"/>
      <c r="K24" s="228"/>
    </row>
    <row r="25" spans="1:11" ht="20.100000000000001" customHeight="1" x14ac:dyDescent="0.2">
      <c r="A25" s="152"/>
      <c r="B25" s="207"/>
      <c r="C25" s="208"/>
      <c r="D25" s="208"/>
      <c r="E25" s="208"/>
      <c r="F25" s="208"/>
      <c r="G25" s="208"/>
      <c r="H25" s="208"/>
      <c r="I25" s="208"/>
      <c r="J25" s="209"/>
      <c r="K25" s="228"/>
    </row>
    <row r="26" spans="1:11" ht="20.100000000000001" customHeight="1" x14ac:dyDescent="0.2">
      <c r="A26" s="152"/>
      <c r="B26" s="207"/>
      <c r="C26" s="208"/>
      <c r="D26" s="208"/>
      <c r="E26" s="208"/>
      <c r="F26" s="208"/>
      <c r="G26" s="208"/>
      <c r="H26" s="208"/>
      <c r="I26" s="208"/>
      <c r="J26" s="209"/>
      <c r="K26" s="228"/>
    </row>
    <row r="27" spans="1:11" ht="20.100000000000001" customHeight="1" x14ac:dyDescent="0.2">
      <c r="A27" s="152"/>
      <c r="B27" s="214"/>
      <c r="C27" s="215"/>
      <c r="D27" s="215"/>
      <c r="E27" s="215"/>
      <c r="F27" s="215"/>
      <c r="G27" s="215"/>
      <c r="H27" s="215"/>
      <c r="I27" s="215"/>
      <c r="J27" s="216"/>
      <c r="K27" s="228"/>
    </row>
    <row r="28" spans="1:11" x14ac:dyDescent="0.2">
      <c r="A28" s="161"/>
      <c r="B28" s="161"/>
      <c r="C28" s="161"/>
      <c r="D28" s="161"/>
      <c r="E28" s="161"/>
      <c r="F28" s="161"/>
      <c r="G28" s="161"/>
      <c r="H28" s="161"/>
      <c r="I28" s="161"/>
      <c r="J28" s="161"/>
      <c r="K28" s="161"/>
    </row>
    <row r="29" spans="1:11" ht="20.100000000000001" customHeight="1" x14ac:dyDescent="0.2">
      <c r="A29" s="220" t="s">
        <v>96</v>
      </c>
      <c r="B29" s="347" t="s">
        <v>97</v>
      </c>
      <c r="C29" s="221"/>
      <c r="D29" s="221"/>
      <c r="E29" s="221"/>
      <c r="F29" s="221"/>
      <c r="G29" s="221"/>
      <c r="H29" s="221"/>
      <c r="I29" s="221"/>
      <c r="J29" s="222"/>
      <c r="K29" s="229" t="s">
        <v>93</v>
      </c>
    </row>
    <row r="30" spans="1:11" ht="17.25" customHeight="1" x14ac:dyDescent="0.2">
      <c r="A30" s="169"/>
      <c r="B30" s="224"/>
      <c r="C30" s="225"/>
      <c r="D30" s="225"/>
      <c r="E30" s="225"/>
      <c r="F30" s="225"/>
      <c r="G30" s="225"/>
      <c r="H30" s="225"/>
      <c r="I30" s="225"/>
      <c r="J30" s="226"/>
      <c r="K30" s="230"/>
    </row>
    <row r="31" spans="1:11" ht="12.75" customHeight="1" x14ac:dyDescent="0.2">
      <c r="A31" s="161"/>
      <c r="B31" s="161"/>
      <c r="C31" s="161"/>
      <c r="D31" s="161"/>
      <c r="E31" s="161"/>
      <c r="F31" s="161"/>
      <c r="G31" s="161"/>
      <c r="H31" s="161"/>
      <c r="I31" s="161"/>
      <c r="J31" s="161"/>
      <c r="K31" s="161"/>
    </row>
    <row r="32" spans="1:11" ht="27" customHeight="1" x14ac:dyDescent="0.2">
      <c r="A32" s="196"/>
      <c r="B32" s="196"/>
      <c r="C32" s="196"/>
      <c r="D32" s="196"/>
      <c r="E32" s="196"/>
      <c r="F32" s="196"/>
      <c r="G32" s="196"/>
      <c r="H32" s="196"/>
      <c r="I32" s="111"/>
      <c r="J32" s="110" t="s">
        <v>98</v>
      </c>
      <c r="K32" s="110" t="s">
        <v>89</v>
      </c>
    </row>
    <row r="33" spans="1:11" ht="20.100000000000001" customHeight="1" x14ac:dyDescent="0.2">
      <c r="A33" s="8" t="s">
        <v>99</v>
      </c>
      <c r="B33" s="207"/>
      <c r="C33" s="208"/>
      <c r="D33" s="208"/>
      <c r="E33" s="208"/>
      <c r="F33" s="208"/>
      <c r="G33" s="208"/>
      <c r="H33" s="209"/>
      <c r="I33" s="105"/>
      <c r="J33" s="228"/>
      <c r="K33" s="228"/>
    </row>
    <row r="34" spans="1:11" ht="20.100000000000001" customHeight="1" x14ac:dyDescent="0.2">
      <c r="A34" s="152"/>
      <c r="B34" s="207"/>
      <c r="C34" s="208"/>
      <c r="D34" s="208"/>
      <c r="E34" s="208"/>
      <c r="F34" s="208"/>
      <c r="G34" s="208"/>
      <c r="H34" s="209"/>
      <c r="I34" s="105"/>
      <c r="J34" s="228"/>
      <c r="K34" s="228"/>
    </row>
    <row r="35" spans="1:11" ht="20.100000000000001" customHeight="1" x14ac:dyDescent="0.2">
      <c r="A35" s="152"/>
      <c r="B35" s="207"/>
      <c r="C35" s="208"/>
      <c r="D35" s="208"/>
      <c r="E35" s="208"/>
      <c r="F35" s="208"/>
      <c r="G35" s="208"/>
      <c r="H35" s="209"/>
      <c r="I35" s="105"/>
      <c r="J35" s="228"/>
      <c r="K35" s="228"/>
    </row>
    <row r="36" spans="1:11" ht="20.100000000000001" customHeight="1" x14ac:dyDescent="0.2">
      <c r="A36" s="152"/>
      <c r="B36" s="207"/>
      <c r="C36" s="208"/>
      <c r="D36" s="208"/>
      <c r="E36" s="208"/>
      <c r="F36" s="208"/>
      <c r="G36" s="208"/>
      <c r="H36" s="209"/>
      <c r="I36" s="105"/>
      <c r="J36" s="228"/>
      <c r="K36" s="228"/>
    </row>
    <row r="37" spans="1:11" ht="20.100000000000001" customHeight="1" x14ac:dyDescent="0.2">
      <c r="A37" s="152"/>
      <c r="B37" s="214"/>
      <c r="C37" s="215"/>
      <c r="D37" s="215"/>
      <c r="E37" s="215"/>
      <c r="F37" s="215"/>
      <c r="G37" s="215"/>
      <c r="H37" s="216"/>
      <c r="I37" s="105"/>
      <c r="J37" s="228"/>
      <c r="K37" s="228"/>
    </row>
    <row r="38" spans="1:11" x14ac:dyDescent="0.2">
      <c r="A38" s="161"/>
      <c r="B38" s="161"/>
      <c r="C38" s="161"/>
      <c r="D38" s="161"/>
      <c r="E38" s="161"/>
      <c r="F38" s="161"/>
      <c r="G38" s="161"/>
      <c r="H38" s="161"/>
      <c r="I38" s="161"/>
      <c r="J38" s="161"/>
      <c r="K38" s="161"/>
    </row>
    <row r="39" spans="1:11" ht="36" customHeight="1" x14ac:dyDescent="0.25">
      <c r="B39" s="231" t="s">
        <v>100</v>
      </c>
      <c r="C39" s="231"/>
      <c r="D39" s="231"/>
      <c r="E39" s="111"/>
      <c r="F39" s="231" t="s">
        <v>101</v>
      </c>
      <c r="G39" s="231"/>
      <c r="H39" s="231"/>
      <c r="I39" s="111"/>
      <c r="J39" s="110" t="s">
        <v>102</v>
      </c>
      <c r="K39" s="110" t="s">
        <v>103</v>
      </c>
    </row>
    <row r="40" spans="1:11" ht="20.100000000000001" customHeight="1" x14ac:dyDescent="0.2">
      <c r="A40" s="8" t="s">
        <v>104</v>
      </c>
      <c r="B40" s="207"/>
      <c r="C40" s="208"/>
      <c r="D40" s="209"/>
      <c r="E40" s="232"/>
      <c r="F40" s="233"/>
      <c r="G40" s="234"/>
      <c r="H40" s="235"/>
      <c r="I40" s="105"/>
      <c r="J40" s="228"/>
      <c r="K40" s="228"/>
    </row>
    <row r="41" spans="1:11" ht="20.100000000000001" customHeight="1" x14ac:dyDescent="0.2">
      <c r="A41" s="152"/>
      <c r="B41" s="214"/>
      <c r="C41" s="215"/>
      <c r="D41" s="216"/>
      <c r="E41" s="232"/>
      <c r="F41" s="233"/>
      <c r="G41" s="234"/>
      <c r="H41" s="235"/>
      <c r="I41" s="105"/>
      <c r="J41" s="228"/>
      <c r="K41" s="228"/>
    </row>
    <row r="42" spans="1:11" ht="20.100000000000001" customHeight="1" x14ac:dyDescent="0.2">
      <c r="A42" s="152"/>
      <c r="B42" s="207"/>
      <c r="C42" s="208"/>
      <c r="D42" s="209"/>
      <c r="E42" s="232"/>
      <c r="F42" s="233"/>
      <c r="G42" s="234"/>
      <c r="H42" s="235"/>
      <c r="I42" s="105"/>
      <c r="J42" s="228"/>
      <c r="K42" s="228"/>
    </row>
    <row r="43" spans="1:11" ht="20.100000000000001" customHeight="1" x14ac:dyDescent="0.2">
      <c r="A43" s="152"/>
      <c r="B43" s="207"/>
      <c r="C43" s="208"/>
      <c r="D43" s="209"/>
      <c r="E43" s="232"/>
      <c r="F43" s="233"/>
      <c r="G43" s="234"/>
      <c r="H43" s="235"/>
      <c r="I43" s="105"/>
      <c r="J43" s="228"/>
      <c r="K43" s="228"/>
    </row>
    <row r="44" spans="1:11" ht="20.100000000000001" customHeight="1" x14ac:dyDescent="0.2">
      <c r="A44" s="152"/>
      <c r="B44" s="214"/>
      <c r="C44" s="215"/>
      <c r="D44" s="216"/>
      <c r="E44" s="232"/>
      <c r="F44" s="233"/>
      <c r="G44" s="234"/>
      <c r="H44" s="235"/>
      <c r="I44" s="105"/>
      <c r="J44" s="228"/>
      <c r="K44" s="228"/>
    </row>
    <row r="45" spans="1:11" x14ac:dyDescent="0.2">
      <c r="A45" s="196"/>
      <c r="B45" s="236"/>
      <c r="C45" s="236"/>
      <c r="D45" s="236"/>
      <c r="E45" s="236"/>
      <c r="F45" s="236"/>
      <c r="G45" s="236"/>
      <c r="H45" s="236"/>
      <c r="I45" s="236"/>
      <c r="J45" s="236"/>
      <c r="K45" s="236"/>
    </row>
    <row r="46" spans="1:11" ht="19.5" customHeight="1" x14ac:dyDescent="0.2">
      <c r="A46" s="237" t="s">
        <v>105</v>
      </c>
      <c r="B46" s="238"/>
      <c r="C46" s="239"/>
      <c r="D46" s="239"/>
      <c r="E46" s="239"/>
      <c r="F46" s="239"/>
      <c r="G46" s="239"/>
      <c r="H46" s="239"/>
      <c r="I46" s="239"/>
      <c r="J46" s="239"/>
      <c r="K46" s="240"/>
    </row>
    <row r="47" spans="1:11" ht="19.5" customHeight="1" x14ac:dyDescent="0.2">
      <c r="A47" s="237"/>
      <c r="B47" s="241"/>
      <c r="C47" s="242"/>
      <c r="D47" s="242"/>
      <c r="E47" s="242"/>
      <c r="F47" s="242"/>
      <c r="G47" s="242"/>
      <c r="H47" s="242"/>
      <c r="I47" s="242"/>
      <c r="J47" s="242"/>
      <c r="K47" s="243"/>
    </row>
    <row r="48" spans="1:11" ht="19.5" customHeight="1" x14ac:dyDescent="0.2">
      <c r="A48" s="237"/>
      <c r="B48" s="241"/>
      <c r="C48" s="242"/>
      <c r="D48" s="242"/>
      <c r="E48" s="242"/>
      <c r="F48" s="242"/>
      <c r="G48" s="242"/>
      <c r="H48" s="242"/>
      <c r="I48" s="242"/>
      <c r="J48" s="242"/>
      <c r="K48" s="243"/>
    </row>
    <row r="49" spans="1:11" ht="19.5" customHeight="1" x14ac:dyDescent="0.2">
      <c r="A49" s="237"/>
      <c r="B49" s="241"/>
      <c r="C49" s="242"/>
      <c r="D49" s="242"/>
      <c r="E49" s="242"/>
      <c r="F49" s="242"/>
      <c r="G49" s="242"/>
      <c r="H49" s="242"/>
      <c r="I49" s="242"/>
      <c r="J49" s="242"/>
      <c r="K49" s="243"/>
    </row>
    <row r="50" spans="1:11" ht="10.5" customHeight="1" x14ac:dyDescent="0.2">
      <c r="A50" s="237"/>
      <c r="B50" s="241"/>
      <c r="C50" s="242"/>
      <c r="D50" s="242"/>
      <c r="E50" s="242"/>
      <c r="F50" s="242"/>
      <c r="G50" s="242"/>
      <c r="H50" s="242"/>
      <c r="I50" s="242"/>
      <c r="J50" s="242"/>
      <c r="K50" s="243"/>
    </row>
    <row r="51" spans="1:11" ht="11.25" customHeight="1" x14ac:dyDescent="0.2">
      <c r="A51" s="237"/>
      <c r="B51" s="241"/>
      <c r="C51" s="242"/>
      <c r="D51" s="242"/>
      <c r="E51" s="242"/>
      <c r="F51" s="242"/>
      <c r="G51" s="242"/>
      <c r="H51" s="242"/>
      <c r="I51" s="242"/>
      <c r="J51" s="242"/>
      <c r="K51" s="243"/>
    </row>
    <row r="52" spans="1:11" ht="12.75" customHeight="1" x14ac:dyDescent="0.2">
      <c r="A52" s="237"/>
      <c r="B52" s="241"/>
      <c r="C52" s="242"/>
      <c r="D52" s="242"/>
      <c r="E52" s="242"/>
      <c r="F52" s="242"/>
      <c r="G52" s="242"/>
      <c r="H52" s="242"/>
      <c r="I52" s="242"/>
      <c r="J52" s="242"/>
      <c r="K52" s="243"/>
    </row>
    <row r="53" spans="1:11" ht="5.25" customHeight="1" x14ac:dyDescent="0.2">
      <c r="A53" s="237"/>
      <c r="B53" s="241"/>
      <c r="C53" s="242"/>
      <c r="D53" s="242"/>
      <c r="E53" s="242"/>
      <c r="F53" s="242"/>
      <c r="G53" s="242"/>
      <c r="H53" s="242"/>
      <c r="I53" s="242"/>
      <c r="J53" s="242"/>
      <c r="K53" s="243"/>
    </row>
    <row r="54" spans="1:11" ht="4.5" customHeight="1" x14ac:dyDescent="0.2">
      <c r="A54" s="237"/>
      <c r="B54" s="241"/>
      <c r="C54" s="242"/>
      <c r="D54" s="242"/>
      <c r="E54" s="242"/>
      <c r="F54" s="242"/>
      <c r="G54" s="242"/>
      <c r="H54" s="242"/>
      <c r="I54" s="242"/>
      <c r="J54" s="242"/>
      <c r="K54" s="243"/>
    </row>
    <row r="55" spans="1:11" ht="4.5" customHeight="1" x14ac:dyDescent="0.2">
      <c r="A55" s="237"/>
      <c r="B55" s="244"/>
      <c r="C55" s="245"/>
      <c r="D55" s="245"/>
      <c r="E55" s="245"/>
      <c r="F55" s="245"/>
      <c r="G55" s="245"/>
      <c r="H55" s="245"/>
      <c r="I55" s="245"/>
      <c r="J55" s="245"/>
      <c r="K55" s="246"/>
    </row>
    <row r="56" spans="1:11" x14ac:dyDescent="0.2">
      <c r="B56" s="156"/>
    </row>
  </sheetData>
  <phoneticPr fontId="30" type="noConversion"/>
  <pageMargins left="0.35433070866141736" right="0.31496062992125984" top="0.47244094488188981" bottom="0.4" header="0.5" footer="0.5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4"/>
  <sheetViews>
    <sheetView topLeftCell="A48" zoomScale="80" workbookViewId="0">
      <selection activeCell="M57" sqref="M57"/>
    </sheetView>
  </sheetViews>
  <sheetFormatPr defaultRowHeight="12.75" x14ac:dyDescent="0.2"/>
  <cols>
    <col min="1" max="1" width="49" style="3" customWidth="1"/>
    <col min="2" max="2" width="1.5703125" style="3" customWidth="1"/>
    <col min="3" max="3" width="15.42578125" style="23" customWidth="1"/>
    <col min="4" max="4" width="1.7109375" style="3" customWidth="1"/>
    <col min="5" max="5" width="15.42578125" style="3" customWidth="1"/>
    <col min="6" max="6" width="1.5703125" style="3" customWidth="1"/>
    <col min="7" max="7" width="15.42578125" style="3" customWidth="1"/>
    <col min="8" max="8" width="1.42578125" style="3" customWidth="1"/>
    <col min="9" max="9" width="15.42578125" style="3" customWidth="1"/>
    <col min="10" max="10" width="1.5703125" style="3" customWidth="1"/>
    <col min="11" max="11" width="14.7109375" style="3" customWidth="1"/>
    <col min="12" max="12" width="1.7109375" style="3" customWidth="1"/>
    <col min="13" max="13" width="14.7109375" style="3" customWidth="1"/>
    <col min="14" max="16384" width="9.140625" style="3"/>
  </cols>
  <sheetData>
    <row r="1" spans="1:14" ht="27.75" customHeight="1" x14ac:dyDescent="0.3">
      <c r="C1" s="95" t="str">
        <f>'R&amp;P Accounts'!$B$2</f>
        <v>High Blantyre Baptist Church</v>
      </c>
      <c r="D1" s="95"/>
      <c r="E1" s="95"/>
      <c r="F1" s="95"/>
      <c r="G1" s="95"/>
      <c r="H1" s="95"/>
      <c r="I1" s="95"/>
      <c r="J1" s="95"/>
      <c r="K1" s="95"/>
      <c r="M1" s="195" t="s">
        <v>160</v>
      </c>
      <c r="N1" s="195"/>
    </row>
    <row r="2" spans="1:14" ht="10.5" customHeight="1" x14ac:dyDescent="0.2">
      <c r="A2" s="247"/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</row>
    <row r="3" spans="1:14" s="102" customFormat="1" ht="26.25" customHeight="1" x14ac:dyDescent="0.2">
      <c r="A3" s="98" t="s">
        <v>106</v>
      </c>
      <c r="B3" s="98"/>
      <c r="C3" s="97"/>
      <c r="D3" s="98"/>
      <c r="E3" s="98"/>
      <c r="F3" s="98"/>
      <c r="G3" s="98"/>
      <c r="H3" s="96"/>
      <c r="I3" s="96"/>
      <c r="J3" s="96"/>
      <c r="K3" s="96"/>
      <c r="L3" s="197"/>
      <c r="M3" s="101"/>
    </row>
    <row r="4" spans="1:14" ht="15" customHeight="1" x14ac:dyDescent="0.2">
      <c r="A4" s="196"/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196"/>
    </row>
    <row r="5" spans="1:14" ht="20.100000000000001" customHeight="1" x14ac:dyDescent="0.2">
      <c r="A5" s="220" t="s">
        <v>107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</row>
    <row r="6" spans="1:14" ht="20.100000000000001" customHeight="1" x14ac:dyDescent="0.2">
      <c r="A6" s="220"/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</row>
    <row r="7" spans="1:14" ht="20.100000000000001" customHeight="1" x14ac:dyDescent="0.2">
      <c r="A7" s="220" t="s">
        <v>108</v>
      </c>
      <c r="B7" s="220"/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20"/>
    </row>
    <row r="8" spans="1:14" ht="40.5" customHeight="1" x14ac:dyDescent="0.2">
      <c r="C8" s="106" t="s">
        <v>54</v>
      </c>
      <c r="D8" s="76"/>
      <c r="E8" s="106" t="s">
        <v>55</v>
      </c>
      <c r="F8" s="107"/>
      <c r="G8" s="106" t="s">
        <v>11</v>
      </c>
      <c r="H8" s="107"/>
      <c r="I8" s="106" t="s">
        <v>56</v>
      </c>
      <c r="J8" s="107"/>
      <c r="K8" s="106" t="s">
        <v>57</v>
      </c>
      <c r="L8" s="107"/>
      <c r="M8" s="106" t="s">
        <v>58</v>
      </c>
    </row>
    <row r="9" spans="1:14" ht="20.100000000000001" customHeight="1" x14ac:dyDescent="0.2">
      <c r="A9" s="8"/>
      <c r="B9" s="8"/>
      <c r="C9" s="110" t="s">
        <v>15</v>
      </c>
      <c r="E9" s="110" t="s">
        <v>15</v>
      </c>
      <c r="F9" s="111"/>
      <c r="G9" s="110" t="s">
        <v>15</v>
      </c>
      <c r="H9" s="111"/>
      <c r="I9" s="110" t="s">
        <v>15</v>
      </c>
      <c r="J9" s="111"/>
      <c r="K9" s="110" t="s">
        <v>15</v>
      </c>
      <c r="L9" s="111"/>
      <c r="M9" s="110" t="s">
        <v>15</v>
      </c>
    </row>
    <row r="10" spans="1:14" ht="16.5" customHeight="1" x14ac:dyDescent="0.25">
      <c r="A10" s="248" t="s">
        <v>109</v>
      </c>
      <c r="B10" s="105"/>
      <c r="C10" s="249">
        <v>35801</v>
      </c>
      <c r="D10" s="250"/>
      <c r="E10" s="249">
        <v>0</v>
      </c>
      <c r="F10" s="250"/>
      <c r="G10" s="249"/>
      <c r="H10" s="251"/>
      <c r="I10" s="249"/>
      <c r="J10" s="251"/>
      <c r="K10" s="249">
        <f>SUM(C10:J10)</f>
        <v>35801</v>
      </c>
      <c r="L10" s="250"/>
      <c r="M10" s="252">
        <v>37054</v>
      </c>
    </row>
    <row r="11" spans="1:14" ht="16.5" customHeight="1" x14ac:dyDescent="0.25">
      <c r="A11" s="248" t="s">
        <v>17</v>
      </c>
      <c r="B11" s="105"/>
      <c r="C11" s="249">
        <v>1700</v>
      </c>
      <c r="D11" s="250"/>
      <c r="E11" s="249">
        <v>0</v>
      </c>
      <c r="F11" s="250"/>
      <c r="G11" s="249"/>
      <c r="H11" s="251"/>
      <c r="I11" s="249"/>
      <c r="J11" s="251"/>
      <c r="K11" s="249">
        <f>SUM(C11:J11)</f>
        <v>1700</v>
      </c>
      <c r="L11" s="250"/>
      <c r="M11" s="252">
        <v>3500</v>
      </c>
    </row>
    <row r="12" spans="1:14" ht="16.5" customHeight="1" x14ac:dyDescent="0.25">
      <c r="A12" s="248"/>
      <c r="B12" s="105"/>
      <c r="C12" s="249"/>
      <c r="D12" s="250"/>
      <c r="E12" s="249"/>
      <c r="F12" s="250"/>
      <c r="G12" s="249"/>
      <c r="H12" s="251"/>
      <c r="I12" s="249"/>
      <c r="J12" s="251"/>
      <c r="K12" s="249"/>
      <c r="L12" s="250"/>
      <c r="M12" s="252"/>
    </row>
    <row r="13" spans="1:14" ht="16.5" customHeight="1" x14ac:dyDescent="0.25">
      <c r="A13" s="253"/>
      <c r="B13" s="254"/>
      <c r="C13" s="255"/>
      <c r="D13" s="250"/>
      <c r="E13" s="249"/>
      <c r="F13" s="250"/>
      <c r="G13" s="249"/>
      <c r="H13" s="250"/>
      <c r="I13" s="249"/>
      <c r="J13" s="250"/>
      <c r="K13" s="249"/>
      <c r="L13" s="256"/>
      <c r="M13" s="252"/>
    </row>
    <row r="14" spans="1:14" ht="20.25" customHeight="1" thickBot="1" x14ac:dyDescent="0.25">
      <c r="A14" s="257" t="s">
        <v>69</v>
      </c>
      <c r="B14" s="257"/>
      <c r="C14" s="258">
        <f>SUM(C10:C13)</f>
        <v>37501</v>
      </c>
      <c r="D14" s="250"/>
      <c r="E14" s="258">
        <f>SUM(E10:E13)</f>
        <v>0</v>
      </c>
      <c r="F14" s="250"/>
      <c r="G14" s="258"/>
      <c r="H14" s="250"/>
      <c r="I14" s="258"/>
      <c r="J14" s="250"/>
      <c r="K14" s="258">
        <f>SUM(C14:J14)</f>
        <v>37501</v>
      </c>
      <c r="L14" s="256"/>
      <c r="M14" s="258">
        <f>SUM(M10:M13)</f>
        <v>40554</v>
      </c>
    </row>
    <row r="15" spans="1:14" ht="13.5" customHeight="1" x14ac:dyDescent="0.2">
      <c r="A15" s="220"/>
      <c r="B15" s="220"/>
      <c r="C15" s="220"/>
      <c r="D15" s="220"/>
      <c r="E15" s="220"/>
      <c r="F15" s="220"/>
      <c r="G15" s="220"/>
      <c r="H15" s="220"/>
      <c r="I15" s="220"/>
      <c r="J15" s="220"/>
      <c r="K15" s="220"/>
      <c r="L15" s="220"/>
    </row>
    <row r="16" spans="1:14" ht="15" customHeight="1" x14ac:dyDescent="0.2">
      <c r="A16" s="220"/>
      <c r="B16" s="220"/>
      <c r="C16" s="259">
        <f>IF('R&amp;P Accounts'!$B$12-'Additional notes (1)  '!$C$14=0,0,"reference error")</f>
        <v>0</v>
      </c>
      <c r="D16" s="259"/>
      <c r="E16" s="259">
        <f>IF('R&amp;P Accounts'!$D$12-'Additional notes (1)  '!$E$14=0,0,"reference error")</f>
        <v>0</v>
      </c>
      <c r="F16" s="259">
        <f>IF('R&amp;P Accounts'!$E$12-'Additional notes (1)  '!$F$14=0,0,"reference error")</f>
        <v>0</v>
      </c>
      <c r="G16" s="259">
        <f>IF('R&amp;P Accounts'!$F$12-'Additional notes (1)  '!$G$14=0,0,"reference error")</f>
        <v>0</v>
      </c>
      <c r="H16" s="259">
        <f>IF('R&amp;P Accounts'!$G$12-'Additional notes (1)  '!$H$14=0,0,"reference error")</f>
        <v>0</v>
      </c>
      <c r="I16" s="259">
        <f>IF('R&amp;P Accounts'!$H$12-'Additional notes (1)  '!$I$14=0,0,"reference error")</f>
        <v>0</v>
      </c>
      <c r="J16" s="259">
        <f>IF('R&amp;P Accounts'!$I$12-'Additional notes (1)  '!$J$14=0,0,"reference error")</f>
        <v>0</v>
      </c>
      <c r="K16" s="259">
        <f>IF('R&amp;P Accounts'!$J$12-'Additional notes (1)  '!$K$14=0,0,"reference error")</f>
        <v>0</v>
      </c>
      <c r="L16" s="259">
        <f>IF('R&amp;P Accounts'!$K$12-'Additional notes (1)  '!$L$14=0,0,"reference error")</f>
        <v>0</v>
      </c>
      <c r="M16" s="259">
        <f>IF('R&amp;P Accounts'!$L$12-'Additional notes (1)  '!$M$14=0,0,"reference error")</f>
        <v>0</v>
      </c>
    </row>
    <row r="17" spans="1:13" ht="13.5" customHeight="1" x14ac:dyDescent="0.2">
      <c r="A17" s="220"/>
      <c r="B17" s="220"/>
      <c r="C17" s="220"/>
      <c r="D17" s="220"/>
      <c r="E17" s="220"/>
      <c r="F17" s="220"/>
      <c r="G17" s="220"/>
      <c r="H17" s="220"/>
      <c r="I17" s="220"/>
      <c r="J17" s="220"/>
      <c r="K17" s="220"/>
      <c r="L17" s="220"/>
    </row>
    <row r="18" spans="1:13" ht="20.100000000000001" customHeight="1" x14ac:dyDescent="0.2">
      <c r="A18" s="220" t="s">
        <v>110</v>
      </c>
      <c r="B18" s="220"/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20"/>
    </row>
    <row r="19" spans="1:13" ht="20.100000000000001" customHeight="1" x14ac:dyDescent="0.2">
      <c r="C19" s="106" t="s">
        <v>54</v>
      </c>
      <c r="D19" s="76"/>
      <c r="E19" s="106" t="s">
        <v>55</v>
      </c>
      <c r="F19" s="107"/>
      <c r="G19" s="106"/>
      <c r="H19" s="107"/>
      <c r="I19" s="106"/>
      <c r="J19" s="107"/>
      <c r="K19" s="106" t="s">
        <v>57</v>
      </c>
      <c r="L19" s="107"/>
      <c r="M19" s="106" t="s">
        <v>58</v>
      </c>
    </row>
    <row r="20" spans="1:13" ht="20.100000000000001" customHeight="1" x14ac:dyDescent="0.2">
      <c r="A20" s="8"/>
      <c r="B20" s="8"/>
      <c r="C20" s="110" t="s">
        <v>15</v>
      </c>
      <c r="E20" s="110" t="s">
        <v>15</v>
      </c>
      <c r="F20" s="111"/>
      <c r="G20" s="110"/>
      <c r="H20" s="111"/>
      <c r="I20" s="110"/>
      <c r="J20" s="111"/>
      <c r="K20" s="110" t="s">
        <v>15</v>
      </c>
      <c r="L20" s="111"/>
      <c r="M20" s="110" t="s">
        <v>15</v>
      </c>
    </row>
    <row r="21" spans="1:13" ht="20.100000000000001" customHeight="1" x14ac:dyDescent="0.25">
      <c r="A21" s="248"/>
      <c r="B21" s="105"/>
      <c r="C21" s="249">
        <v>0</v>
      </c>
      <c r="D21" s="250"/>
      <c r="E21" s="249">
        <v>0</v>
      </c>
      <c r="F21" s="250"/>
      <c r="G21" s="250"/>
      <c r="H21" s="251"/>
      <c r="I21" s="250"/>
      <c r="J21" s="251"/>
      <c r="K21" s="249"/>
      <c r="L21" s="250"/>
      <c r="M21" s="252">
        <v>0</v>
      </c>
    </row>
    <row r="22" spans="1:13" ht="20.100000000000001" customHeight="1" x14ac:dyDescent="0.25">
      <c r="A22" s="248"/>
      <c r="B22" s="105"/>
      <c r="C22" s="249"/>
      <c r="D22" s="250"/>
      <c r="E22" s="249"/>
      <c r="F22" s="250"/>
      <c r="G22" s="250"/>
      <c r="H22" s="251"/>
      <c r="I22" s="250"/>
      <c r="J22" s="251"/>
      <c r="K22" s="249">
        <f>SUM(C22:I22)</f>
        <v>0</v>
      </c>
      <c r="L22" s="250"/>
      <c r="M22" s="252"/>
    </row>
    <row r="23" spans="1:13" ht="20.100000000000001" customHeight="1" x14ac:dyDescent="0.25">
      <c r="A23" s="248"/>
      <c r="B23" s="105"/>
      <c r="C23" s="249"/>
      <c r="D23" s="250"/>
      <c r="E23" s="249"/>
      <c r="F23" s="250"/>
      <c r="G23" s="250"/>
      <c r="H23" s="251"/>
      <c r="I23" s="250"/>
      <c r="J23" s="251"/>
      <c r="K23" s="249">
        <f>SUM(C23:I23)</f>
        <v>0</v>
      </c>
      <c r="L23" s="250"/>
      <c r="M23" s="252"/>
    </row>
    <row r="24" spans="1:13" ht="20.100000000000001" customHeight="1" x14ac:dyDescent="0.25">
      <c r="A24" s="253"/>
      <c r="B24" s="254"/>
      <c r="C24" s="255"/>
      <c r="D24" s="250"/>
      <c r="E24" s="249"/>
      <c r="F24" s="250"/>
      <c r="G24" s="250"/>
      <c r="H24" s="250"/>
      <c r="I24" s="250"/>
      <c r="J24" s="250"/>
      <c r="K24" s="249">
        <f>SUM(C24:I24)</f>
        <v>0</v>
      </c>
      <c r="L24" s="260"/>
      <c r="M24" s="252"/>
    </row>
    <row r="25" spans="1:13" ht="20.100000000000001" customHeight="1" thickBot="1" x14ac:dyDescent="0.25">
      <c r="A25" s="257" t="s">
        <v>69</v>
      </c>
      <c r="B25" s="257"/>
      <c r="C25" s="258">
        <f>SUM(C21:C24)</f>
        <v>0</v>
      </c>
      <c r="D25" s="250"/>
      <c r="E25" s="258">
        <f>SUM(E21:E24)</f>
        <v>0</v>
      </c>
      <c r="F25" s="250"/>
      <c r="G25" s="261"/>
      <c r="H25" s="261"/>
      <c r="I25" s="261"/>
      <c r="J25" s="250"/>
      <c r="K25" s="258">
        <f>SUM(K21:K24)</f>
        <v>0</v>
      </c>
      <c r="L25" s="260"/>
      <c r="M25" s="258">
        <f>SUM(M21:M24)</f>
        <v>0</v>
      </c>
    </row>
    <row r="26" spans="1:13" ht="12" customHeight="1" x14ac:dyDescent="0.2">
      <c r="A26" s="220"/>
      <c r="B26" s="220"/>
      <c r="C26" s="220"/>
      <c r="D26" s="220"/>
      <c r="E26" s="220"/>
      <c r="F26" s="220"/>
      <c r="G26" s="220"/>
      <c r="H26" s="220"/>
      <c r="I26" s="220"/>
      <c r="J26" s="220"/>
      <c r="K26" s="220"/>
      <c r="L26" s="220"/>
    </row>
    <row r="27" spans="1:13" ht="13.5" customHeight="1" x14ac:dyDescent="0.2">
      <c r="A27" s="220"/>
      <c r="B27" s="220"/>
      <c r="C27" s="259">
        <f>IF('R&amp;P Accounts'!$B$14-'Additional notes (1)  '!$C$25=0,0,"reference error")</f>
        <v>0</v>
      </c>
      <c r="D27" s="259"/>
      <c r="E27" s="259">
        <f>IF('R&amp;P Accounts'!$D$14-'Additional notes (1)  '!$E$25=0,0,"reference error")</f>
        <v>0</v>
      </c>
      <c r="F27" s="259">
        <f>IF('R&amp;P Accounts'!$E$14-'Additional notes (1)  '!$F$25=0,0,"reference error")</f>
        <v>0</v>
      </c>
      <c r="G27" s="259"/>
      <c r="H27" s="259"/>
      <c r="I27" s="259"/>
      <c r="J27" s="259">
        <f>IF('R&amp;P Accounts'!$I$14-'Additional notes (1)  '!$J$25=0,0,"reference error")</f>
        <v>0</v>
      </c>
      <c r="K27" s="259">
        <f>IF('R&amp;P Accounts'!$J$14-'Additional notes (1)  '!$K$25=0,0,"reference error")</f>
        <v>0</v>
      </c>
      <c r="L27" s="259">
        <f>IF('R&amp;P Accounts'!$K$14-'Additional notes (1)  '!$L$25=0,0,"reference error")</f>
        <v>0</v>
      </c>
      <c r="M27" s="259">
        <f>IF('R&amp;P Accounts'!$L$14-'Additional notes (1)  '!$M$25=0,0,"reference error")</f>
        <v>0</v>
      </c>
    </row>
    <row r="28" spans="1:13" ht="11.25" customHeight="1" x14ac:dyDescent="0.2">
      <c r="A28" s="220"/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</row>
    <row r="29" spans="1:13" ht="20.100000000000001" customHeight="1" x14ac:dyDescent="0.2">
      <c r="A29" s="220" t="s">
        <v>111</v>
      </c>
      <c r="B29" s="220"/>
      <c r="C29" s="220"/>
      <c r="D29" s="220"/>
      <c r="E29" s="220"/>
      <c r="F29" s="220"/>
      <c r="G29" s="220"/>
      <c r="H29" s="220"/>
      <c r="I29" s="220"/>
      <c r="J29" s="220"/>
      <c r="K29" s="220"/>
      <c r="L29" s="220"/>
    </row>
    <row r="30" spans="1:13" ht="40.5" customHeight="1" x14ac:dyDescent="0.2">
      <c r="C30" s="106" t="s">
        <v>54</v>
      </c>
      <c r="D30" s="76"/>
      <c r="E30" s="106" t="s">
        <v>55</v>
      </c>
      <c r="F30" s="107"/>
      <c r="G30" s="106" t="s">
        <v>11</v>
      </c>
      <c r="H30" s="107"/>
      <c r="I30" s="106" t="s">
        <v>56</v>
      </c>
      <c r="J30" s="107"/>
      <c r="K30" s="106" t="s">
        <v>57</v>
      </c>
      <c r="L30" s="107"/>
      <c r="M30" s="106" t="s">
        <v>58</v>
      </c>
    </row>
    <row r="31" spans="1:13" ht="20.100000000000001" customHeight="1" x14ac:dyDescent="0.2">
      <c r="A31" s="8"/>
      <c r="B31" s="8"/>
      <c r="C31" s="110" t="s">
        <v>15</v>
      </c>
      <c r="E31" s="110" t="s">
        <v>15</v>
      </c>
      <c r="F31" s="111"/>
      <c r="G31" s="110" t="s">
        <v>15</v>
      </c>
      <c r="H31" s="111"/>
      <c r="I31" s="110" t="s">
        <v>15</v>
      </c>
      <c r="J31" s="111"/>
      <c r="K31" s="110" t="s">
        <v>15</v>
      </c>
      <c r="L31" s="111"/>
      <c r="M31" s="110" t="s">
        <v>15</v>
      </c>
    </row>
    <row r="32" spans="1:13" ht="16.5" customHeight="1" x14ac:dyDescent="0.25">
      <c r="A32" s="248"/>
      <c r="B32" s="105"/>
      <c r="C32" s="249"/>
      <c r="D32" s="250"/>
      <c r="E32" s="249">
        <v>0</v>
      </c>
      <c r="F32" s="250"/>
      <c r="G32" s="249"/>
      <c r="H32" s="251"/>
      <c r="I32" s="249"/>
      <c r="J32" s="251"/>
      <c r="K32" s="249">
        <f>SUM(C32:J32)</f>
        <v>0</v>
      </c>
      <c r="L32" s="250"/>
      <c r="M32" s="252">
        <v>0</v>
      </c>
    </row>
    <row r="33" spans="1:13" ht="16.5" customHeight="1" x14ac:dyDescent="0.25">
      <c r="A33" s="248" t="s">
        <v>112</v>
      </c>
      <c r="B33" s="105"/>
      <c r="C33" s="249">
        <v>775</v>
      </c>
      <c r="D33" s="250"/>
      <c r="E33" s="249">
        <v>0</v>
      </c>
      <c r="F33" s="250"/>
      <c r="G33" s="249"/>
      <c r="H33" s="251"/>
      <c r="I33" s="249"/>
      <c r="J33" s="251"/>
      <c r="K33" s="249">
        <v>775</v>
      </c>
      <c r="L33" s="250"/>
      <c r="M33" s="252">
        <v>535</v>
      </c>
    </row>
    <row r="34" spans="1:13" ht="16.5" customHeight="1" x14ac:dyDescent="0.25">
      <c r="A34" s="248"/>
      <c r="B34" s="105"/>
      <c r="C34" s="249"/>
      <c r="D34" s="250"/>
      <c r="E34" s="249"/>
      <c r="F34" s="250"/>
      <c r="G34" s="249"/>
      <c r="H34" s="251"/>
      <c r="I34" s="249"/>
      <c r="J34" s="251"/>
      <c r="K34" s="249"/>
      <c r="L34" s="250"/>
      <c r="M34" s="252"/>
    </row>
    <row r="35" spans="1:13" ht="16.5" customHeight="1" x14ac:dyDescent="0.25">
      <c r="A35" s="248"/>
      <c r="B35" s="105"/>
      <c r="C35" s="249"/>
      <c r="D35" s="250"/>
      <c r="E35" s="249"/>
      <c r="F35" s="250"/>
      <c r="G35" s="249"/>
      <c r="H35" s="251"/>
      <c r="I35" s="249"/>
      <c r="J35" s="251"/>
      <c r="K35" s="249"/>
      <c r="L35" s="250"/>
      <c r="M35" s="252"/>
    </row>
    <row r="36" spans="1:13" ht="16.5" customHeight="1" x14ac:dyDescent="0.25">
      <c r="A36" s="248"/>
      <c r="B36" s="105"/>
      <c r="C36" s="262"/>
      <c r="D36" s="251"/>
      <c r="E36" s="262"/>
      <c r="F36" s="251"/>
      <c r="G36" s="262"/>
      <c r="H36" s="251"/>
      <c r="I36" s="262"/>
      <c r="J36" s="251"/>
      <c r="K36" s="249"/>
      <c r="L36" s="251"/>
      <c r="M36" s="252"/>
    </row>
    <row r="37" spans="1:13" ht="16.5" customHeight="1" x14ac:dyDescent="0.25">
      <c r="A37" s="248"/>
      <c r="B37" s="105"/>
      <c r="C37" s="262"/>
      <c r="D37" s="251"/>
      <c r="E37" s="262"/>
      <c r="F37" s="251"/>
      <c r="G37" s="262"/>
      <c r="H37" s="251"/>
      <c r="I37" s="262"/>
      <c r="J37" s="251"/>
      <c r="K37" s="249"/>
      <c r="L37" s="251"/>
      <c r="M37" s="252"/>
    </row>
    <row r="38" spans="1:13" ht="16.5" customHeight="1" x14ac:dyDescent="0.25">
      <c r="A38" s="248"/>
      <c r="B38" s="105"/>
      <c r="C38" s="262"/>
      <c r="D38" s="251"/>
      <c r="E38" s="262"/>
      <c r="F38" s="251"/>
      <c r="G38" s="262"/>
      <c r="H38" s="251"/>
      <c r="I38" s="262"/>
      <c r="J38" s="251"/>
      <c r="K38" s="249"/>
      <c r="L38" s="251"/>
      <c r="M38" s="252"/>
    </row>
    <row r="39" spans="1:13" ht="16.5" customHeight="1" x14ac:dyDescent="0.25">
      <c r="A39" s="253"/>
      <c r="B39" s="254"/>
      <c r="C39" s="255"/>
      <c r="D39" s="250"/>
      <c r="E39" s="249"/>
      <c r="F39" s="250"/>
      <c r="G39" s="249"/>
      <c r="H39" s="250"/>
      <c r="I39" s="249"/>
      <c r="J39" s="250"/>
      <c r="K39" s="249"/>
      <c r="L39" s="260"/>
      <c r="M39" s="252"/>
    </row>
    <row r="40" spans="1:13" ht="20.25" customHeight="1" thickBot="1" x14ac:dyDescent="0.25">
      <c r="A40" s="257" t="s">
        <v>69</v>
      </c>
      <c r="B40" s="257"/>
      <c r="C40" s="258">
        <f>SUM(C32:C39)</f>
        <v>775</v>
      </c>
      <c r="D40" s="250"/>
      <c r="E40" s="258"/>
      <c r="F40" s="250"/>
      <c r="G40" s="258"/>
      <c r="H40" s="250"/>
      <c r="I40" s="258"/>
      <c r="J40" s="250"/>
      <c r="K40" s="258">
        <f>SUM(K32:K39)</f>
        <v>775</v>
      </c>
      <c r="L40" s="260"/>
      <c r="M40" s="258">
        <f>SUM(M32:M39)</f>
        <v>535</v>
      </c>
    </row>
    <row r="41" spans="1:13" ht="10.5" customHeight="1" x14ac:dyDescent="0.2">
      <c r="A41" s="257"/>
      <c r="B41" s="257"/>
      <c r="C41" s="263"/>
      <c r="D41" s="264"/>
      <c r="E41" s="263"/>
      <c r="F41" s="264"/>
      <c r="G41" s="263"/>
      <c r="H41" s="264"/>
      <c r="I41" s="263"/>
      <c r="J41" s="264"/>
      <c r="K41" s="263"/>
      <c r="L41" s="265"/>
      <c r="M41" s="263"/>
    </row>
    <row r="42" spans="1:13" ht="12.75" customHeight="1" x14ac:dyDescent="0.2">
      <c r="A42" s="111"/>
      <c r="B42" s="111"/>
      <c r="C42" s="79">
        <f>IF(C40-'R&amp;P Accounts'!$B$19=0,0,"reference error")</f>
        <v>0</v>
      </c>
      <c r="D42" s="111"/>
      <c r="E42" s="79">
        <f>IF(E40-'R&amp;P Accounts'!$D$19=0,0,"reference error")</f>
        <v>0</v>
      </c>
      <c r="F42" s="79"/>
      <c r="G42" s="79">
        <f>IF(G40-'R&amp;P Accounts'!$F$19=0,0,"reference error")</f>
        <v>0</v>
      </c>
      <c r="H42" s="79"/>
      <c r="I42" s="79">
        <f>IF(I40-'R&amp;P Accounts'!$H$19=0,0,"reference error")</f>
        <v>0</v>
      </c>
      <c r="J42" s="79"/>
      <c r="K42" s="79">
        <f>IF(K40-'R&amp;P Accounts'!$J$19=0,0,"reference error")</f>
        <v>0</v>
      </c>
      <c r="L42" s="79"/>
      <c r="M42" s="79">
        <f>IF(M40-'R&amp;P Accounts'!$L$19=0,0,"reference error")</f>
        <v>0</v>
      </c>
    </row>
    <row r="43" spans="1:13" ht="12.75" customHeight="1" x14ac:dyDescent="0.2">
      <c r="A43" s="111"/>
      <c r="B43" s="111"/>
      <c r="C43" s="79"/>
      <c r="D43" s="111"/>
      <c r="E43" s="79"/>
      <c r="F43" s="79"/>
      <c r="G43" s="79"/>
      <c r="H43" s="79"/>
      <c r="I43" s="79"/>
      <c r="J43" s="79"/>
      <c r="K43" s="79"/>
      <c r="L43" s="79"/>
      <c r="M43" s="79"/>
    </row>
    <row r="44" spans="1:13" ht="19.5" customHeight="1" x14ac:dyDescent="0.25">
      <c r="A44" s="266" t="s">
        <v>113</v>
      </c>
      <c r="B44" s="266"/>
      <c r="C44" s="266"/>
      <c r="D44" s="266"/>
      <c r="E44" s="266"/>
      <c r="F44" s="266"/>
      <c r="G44" s="266"/>
      <c r="H44" s="266"/>
      <c r="I44" s="266"/>
      <c r="J44" s="266"/>
      <c r="K44" s="266"/>
      <c r="L44" s="266"/>
      <c r="M44" s="266"/>
    </row>
    <row r="45" spans="1:13" ht="40.5" customHeight="1" x14ac:dyDescent="0.2">
      <c r="C45" s="106" t="s">
        <v>54</v>
      </c>
      <c r="D45" s="76"/>
      <c r="E45" s="106" t="s">
        <v>55</v>
      </c>
      <c r="F45" s="107"/>
      <c r="G45" s="106" t="s">
        <v>11</v>
      </c>
      <c r="H45" s="107"/>
      <c r="I45" s="106" t="s">
        <v>56</v>
      </c>
      <c r="J45" s="107"/>
      <c r="K45" s="106" t="s">
        <v>57</v>
      </c>
      <c r="L45" s="107"/>
      <c r="M45" s="106" t="s">
        <v>58</v>
      </c>
    </row>
    <row r="46" spans="1:13" ht="20.100000000000001" customHeight="1" x14ac:dyDescent="0.2">
      <c r="A46" s="8"/>
      <c r="B46" s="8"/>
      <c r="C46" s="110" t="s">
        <v>15</v>
      </c>
      <c r="E46" s="110" t="s">
        <v>15</v>
      </c>
      <c r="F46" s="111"/>
      <c r="G46" s="110" t="s">
        <v>15</v>
      </c>
      <c r="H46" s="111"/>
      <c r="I46" s="110" t="s">
        <v>15</v>
      </c>
      <c r="J46" s="111"/>
      <c r="K46" s="110" t="s">
        <v>15</v>
      </c>
      <c r="L46" s="111"/>
      <c r="M46" s="110" t="s">
        <v>15</v>
      </c>
    </row>
    <row r="47" spans="1:13" ht="16.5" customHeight="1" x14ac:dyDescent="0.25">
      <c r="A47" s="248" t="s">
        <v>114</v>
      </c>
      <c r="B47" s="105"/>
      <c r="C47" s="166">
        <v>14280</v>
      </c>
      <c r="D47" s="267"/>
      <c r="E47" s="166"/>
      <c r="F47" s="267"/>
      <c r="G47" s="166"/>
      <c r="H47" s="268"/>
      <c r="I47" s="166"/>
      <c r="J47" s="268"/>
      <c r="K47" s="166">
        <f t="shared" ref="K47:K57" si="0">SUM(C47:J47)</f>
        <v>14280</v>
      </c>
      <c r="L47" s="267"/>
      <c r="M47" s="269">
        <v>13740</v>
      </c>
    </row>
    <row r="48" spans="1:13" ht="16.5" customHeight="1" x14ac:dyDescent="0.25">
      <c r="A48" s="248" t="s">
        <v>115</v>
      </c>
      <c r="B48" s="105"/>
      <c r="C48" s="166">
        <v>7838</v>
      </c>
      <c r="D48" s="267"/>
      <c r="E48" s="166"/>
      <c r="F48" s="267"/>
      <c r="G48" s="166"/>
      <c r="H48" s="268"/>
      <c r="I48" s="166"/>
      <c r="J48" s="268"/>
      <c r="K48" s="166">
        <f t="shared" si="0"/>
        <v>7838</v>
      </c>
      <c r="L48" s="267"/>
      <c r="M48" s="269">
        <v>5431</v>
      </c>
    </row>
    <row r="49" spans="1:13" ht="16.5" customHeight="1" x14ac:dyDescent="0.25">
      <c r="A49" s="248" t="s">
        <v>116</v>
      </c>
      <c r="B49" s="105"/>
      <c r="C49" s="166">
        <v>2678</v>
      </c>
      <c r="D49" s="267"/>
      <c r="E49" s="166"/>
      <c r="F49" s="267"/>
      <c r="G49" s="166"/>
      <c r="H49" s="268"/>
      <c r="I49" s="166"/>
      <c r="J49" s="268"/>
      <c r="K49" s="166">
        <f t="shared" si="0"/>
        <v>2678</v>
      </c>
      <c r="L49" s="267"/>
      <c r="M49" s="269">
        <v>2881</v>
      </c>
    </row>
    <row r="50" spans="1:13" ht="16.5" customHeight="1" x14ac:dyDescent="0.25">
      <c r="A50" s="248" t="s">
        <v>117</v>
      </c>
      <c r="B50" s="105"/>
      <c r="C50" s="166">
        <v>2358</v>
      </c>
      <c r="D50" s="267"/>
      <c r="E50" s="166"/>
      <c r="F50" s="267"/>
      <c r="G50" s="166"/>
      <c r="H50" s="268"/>
      <c r="I50" s="166"/>
      <c r="J50" s="268"/>
      <c r="K50" s="166">
        <f t="shared" si="0"/>
        <v>2358</v>
      </c>
      <c r="L50" s="267"/>
      <c r="M50" s="269">
        <v>1979</v>
      </c>
    </row>
    <row r="51" spans="1:13" ht="16.5" customHeight="1" x14ac:dyDescent="0.25">
      <c r="A51" s="248" t="s">
        <v>159</v>
      </c>
      <c r="B51" s="105"/>
      <c r="C51" s="270">
        <v>336</v>
      </c>
      <c r="D51" s="268"/>
      <c r="E51" s="270"/>
      <c r="F51" s="268"/>
      <c r="G51" s="270"/>
      <c r="H51" s="268"/>
      <c r="I51" s="270"/>
      <c r="J51" s="268"/>
      <c r="K51" s="166">
        <f t="shared" si="0"/>
        <v>336</v>
      </c>
      <c r="L51" s="268"/>
      <c r="M51" s="269">
        <v>312</v>
      </c>
    </row>
    <row r="52" spans="1:13" ht="16.5" customHeight="1" x14ac:dyDescent="0.25">
      <c r="A52" s="248" t="s">
        <v>118</v>
      </c>
      <c r="B52" s="105"/>
      <c r="C52" s="270">
        <v>1966</v>
      </c>
      <c r="D52" s="268"/>
      <c r="E52" s="270"/>
      <c r="F52" s="268"/>
      <c r="G52" s="270"/>
      <c r="H52" s="268"/>
      <c r="I52" s="270"/>
      <c r="J52" s="268"/>
      <c r="K52" s="166">
        <f t="shared" si="0"/>
        <v>1966</v>
      </c>
      <c r="L52" s="268"/>
      <c r="M52" s="269">
        <v>1843</v>
      </c>
    </row>
    <row r="53" spans="1:13" ht="16.5" customHeight="1" x14ac:dyDescent="0.25">
      <c r="A53" s="248" t="s">
        <v>119</v>
      </c>
      <c r="B53" s="105"/>
      <c r="C53" s="270"/>
      <c r="D53" s="268"/>
      <c r="E53" s="270"/>
      <c r="F53" s="268"/>
      <c r="G53" s="270"/>
      <c r="H53" s="268"/>
      <c r="I53" s="270"/>
      <c r="J53" s="268"/>
      <c r="K53" s="166">
        <f t="shared" si="0"/>
        <v>0</v>
      </c>
      <c r="L53" s="268"/>
      <c r="M53" s="269">
        <v>0</v>
      </c>
    </row>
    <row r="54" spans="1:13" ht="16.5" customHeight="1" x14ac:dyDescent="0.25">
      <c r="A54" s="248" t="s">
        <v>120</v>
      </c>
      <c r="B54" s="105"/>
      <c r="C54" s="270">
        <v>100</v>
      </c>
      <c r="D54" s="268"/>
      <c r="E54" s="270"/>
      <c r="F54" s="268"/>
      <c r="G54" s="270"/>
      <c r="H54" s="268"/>
      <c r="I54" s="270"/>
      <c r="J54" s="268"/>
      <c r="K54" s="166">
        <f t="shared" si="0"/>
        <v>100</v>
      </c>
      <c r="L54" s="268"/>
      <c r="M54" s="269">
        <v>100</v>
      </c>
    </row>
    <row r="55" spans="1:13" ht="16.5" customHeight="1" x14ac:dyDescent="0.25">
      <c r="A55" s="248" t="s">
        <v>121</v>
      </c>
      <c r="B55" s="105"/>
      <c r="C55" s="270">
        <v>1792</v>
      </c>
      <c r="D55" s="268"/>
      <c r="E55" s="270"/>
      <c r="F55" s="268"/>
      <c r="G55" s="270"/>
      <c r="H55" s="268"/>
      <c r="I55" s="270"/>
      <c r="J55" s="268"/>
      <c r="K55" s="166">
        <f t="shared" si="0"/>
        <v>1792</v>
      </c>
      <c r="L55" s="268"/>
      <c r="M55" s="269">
        <v>1633</v>
      </c>
    </row>
    <row r="56" spans="1:13" ht="16.5" customHeight="1" x14ac:dyDescent="0.25">
      <c r="A56" s="248" t="s">
        <v>122</v>
      </c>
      <c r="B56" s="105"/>
      <c r="C56" s="270">
        <v>5328</v>
      </c>
      <c r="D56" s="268"/>
      <c r="E56" s="270"/>
      <c r="F56" s="268"/>
      <c r="G56" s="270"/>
      <c r="H56" s="268"/>
      <c r="I56" s="270"/>
      <c r="J56" s="268"/>
      <c r="K56" s="166">
        <f t="shared" si="0"/>
        <v>5328</v>
      </c>
      <c r="L56" s="268"/>
      <c r="M56" s="269">
        <v>5096</v>
      </c>
    </row>
    <row r="57" spans="1:13" ht="16.5" customHeight="1" x14ac:dyDescent="0.25">
      <c r="A57" s="248" t="s">
        <v>123</v>
      </c>
      <c r="B57" s="254"/>
      <c r="C57" s="271">
        <v>4371</v>
      </c>
      <c r="D57" s="267"/>
      <c r="E57" s="166"/>
      <c r="F57" s="267"/>
      <c r="G57" s="166"/>
      <c r="H57" s="267"/>
      <c r="I57" s="166"/>
      <c r="J57" s="267"/>
      <c r="K57" s="166">
        <f t="shared" si="0"/>
        <v>4371</v>
      </c>
      <c r="L57" s="267"/>
      <c r="M57" s="269">
        <v>5131</v>
      </c>
    </row>
    <row r="58" spans="1:13" ht="16.5" customHeight="1" x14ac:dyDescent="0.25">
      <c r="A58" s="248" t="s">
        <v>156</v>
      </c>
      <c r="B58" s="254"/>
      <c r="C58" s="166"/>
      <c r="D58" s="267"/>
      <c r="E58" s="166">
        <v>3000</v>
      </c>
      <c r="F58" s="267"/>
      <c r="G58" s="166"/>
      <c r="H58" s="267"/>
      <c r="I58" s="166"/>
      <c r="J58" s="267"/>
      <c r="K58" s="166">
        <f>E58</f>
        <v>3000</v>
      </c>
      <c r="L58" s="267"/>
      <c r="M58" s="269">
        <v>0</v>
      </c>
    </row>
    <row r="59" spans="1:13" ht="16.5" customHeight="1" x14ac:dyDescent="0.25">
      <c r="A59" s="248" t="s">
        <v>124</v>
      </c>
      <c r="B59" s="254"/>
      <c r="C59" s="166"/>
      <c r="D59" s="267"/>
      <c r="E59" s="166"/>
      <c r="F59" s="267"/>
      <c r="G59" s="166"/>
      <c r="H59" s="267"/>
      <c r="I59" s="166"/>
      <c r="J59" s="267"/>
      <c r="K59" s="166">
        <f>C59</f>
        <v>0</v>
      </c>
      <c r="L59" s="267"/>
      <c r="M59" s="269"/>
    </row>
    <row r="60" spans="1:13" ht="16.5" customHeight="1" x14ac:dyDescent="0.25">
      <c r="A60" s="248"/>
      <c r="B60" s="254"/>
      <c r="C60" s="166"/>
      <c r="D60" s="267"/>
      <c r="E60" s="166"/>
      <c r="F60" s="267"/>
      <c r="G60" s="166"/>
      <c r="H60" s="267"/>
      <c r="I60" s="166"/>
      <c r="J60" s="267"/>
      <c r="K60" s="166"/>
      <c r="L60" s="267"/>
      <c r="M60" s="269"/>
    </row>
    <row r="61" spans="1:13" ht="20.100000000000001" customHeight="1" thickBot="1" x14ac:dyDescent="0.25">
      <c r="A61" s="248"/>
      <c r="B61" s="257"/>
      <c r="C61" s="272">
        <f>SUM(C47:C60)</f>
        <v>41047</v>
      </c>
      <c r="D61" s="267"/>
      <c r="E61" s="272">
        <f>E58</f>
        <v>3000</v>
      </c>
      <c r="F61" s="267"/>
      <c r="G61" s="272"/>
      <c r="H61" s="267"/>
      <c r="I61" s="272"/>
      <c r="J61" s="267"/>
      <c r="K61" s="272">
        <f>SUM(K47:K60)</f>
        <v>44047</v>
      </c>
      <c r="L61" s="267"/>
      <c r="M61" s="272">
        <f>SUM(M47:M60)</f>
        <v>38146</v>
      </c>
    </row>
    <row r="62" spans="1:13" ht="9" customHeight="1" x14ac:dyDescent="0.2">
      <c r="A62" s="248"/>
      <c r="B62" s="257"/>
      <c r="C62" s="273"/>
      <c r="D62" s="274"/>
      <c r="E62" s="273"/>
      <c r="F62" s="274"/>
      <c r="G62" s="273"/>
      <c r="H62" s="274"/>
      <c r="I62" s="273"/>
      <c r="J62" s="274"/>
      <c r="K62" s="273"/>
      <c r="L62" s="275"/>
      <c r="M62" s="273"/>
    </row>
    <row r="63" spans="1:13" ht="11.25" customHeight="1" x14ac:dyDescent="0.2">
      <c r="A63" s="248"/>
      <c r="B63" s="152"/>
      <c r="C63" s="79">
        <f>IF(C61-'R&amp;P Accounts'!$B$34=0,0,"reference error")</f>
        <v>0</v>
      </c>
      <c r="D63" s="170"/>
      <c r="E63" s="79">
        <f>IF(E61-'R&amp;P Accounts'!$D$34=0,0,"reference error")</f>
        <v>0</v>
      </c>
      <c r="F63" s="79"/>
      <c r="G63" s="79">
        <f>IF(G61-'R&amp;P Accounts'!$F$34=0,0,"reference error")</f>
        <v>0</v>
      </c>
      <c r="H63" s="79"/>
      <c r="I63" s="79">
        <f>IF(I61-'R&amp;P Accounts'!$H$34=0,0,"reference error")</f>
        <v>0</v>
      </c>
      <c r="J63" s="79"/>
      <c r="K63" s="79">
        <f>IF(K61-'R&amp;P Accounts'!$J$34=0,0,"reference error")</f>
        <v>0</v>
      </c>
      <c r="L63" s="79"/>
      <c r="M63" s="79">
        <f>IF(M61-'R&amp;P Accounts'!$L$34=0,0,"reference error")</f>
        <v>0</v>
      </c>
    </row>
    <row r="64" spans="1:13" ht="11.25" customHeight="1" x14ac:dyDescent="0.2">
      <c r="A64" s="152"/>
      <c r="B64" s="152"/>
      <c r="C64" s="79"/>
      <c r="D64" s="170"/>
      <c r="E64" s="79"/>
      <c r="F64" s="79"/>
      <c r="G64" s="79"/>
      <c r="H64" s="79"/>
      <c r="I64" s="79"/>
      <c r="J64" s="79"/>
      <c r="K64" s="79"/>
      <c r="L64" s="79"/>
      <c r="M64" s="79"/>
    </row>
    <row r="65" spans="1:12" ht="20.100000000000001" customHeight="1" x14ac:dyDescent="0.2">
      <c r="A65" s="152"/>
      <c r="B65" s="152"/>
      <c r="C65" s="170"/>
      <c r="D65" s="170"/>
      <c r="E65" s="170"/>
      <c r="F65" s="170"/>
      <c r="G65" s="170"/>
      <c r="H65" s="170"/>
      <c r="I65" s="170"/>
      <c r="J65" s="111"/>
      <c r="K65" s="276"/>
      <c r="L65" s="276"/>
    </row>
    <row r="66" spans="1:12" ht="20.100000000000001" customHeight="1" x14ac:dyDescent="0.2"/>
    <row r="67" spans="1:12" ht="54" customHeight="1" x14ac:dyDescent="0.2"/>
    <row r="68" spans="1:12" ht="54" customHeight="1" x14ac:dyDescent="0.2"/>
    <row r="69" spans="1:12" ht="19.5" customHeight="1" x14ac:dyDescent="0.2"/>
    <row r="70" spans="1:12" ht="17.25" customHeight="1" x14ac:dyDescent="0.2"/>
    <row r="71" spans="1:12" ht="17.25" customHeight="1" x14ac:dyDescent="0.2"/>
    <row r="72" spans="1:12" ht="18" customHeight="1" x14ac:dyDescent="0.2"/>
    <row r="73" spans="1:12" ht="17.25" customHeight="1" x14ac:dyDescent="0.2"/>
    <row r="74" spans="1:12" ht="16.5" customHeight="1" x14ac:dyDescent="0.2"/>
    <row r="75" spans="1:12" ht="29.25" customHeight="1" x14ac:dyDescent="0.2"/>
    <row r="76" spans="1:12" ht="18" customHeight="1" x14ac:dyDescent="0.2"/>
    <row r="77" spans="1:12" ht="17.25" customHeight="1" x14ac:dyDescent="0.2"/>
    <row r="78" spans="1:12" ht="19.5" customHeight="1" x14ac:dyDescent="0.2"/>
    <row r="79" spans="1:12" ht="16.5" customHeight="1" x14ac:dyDescent="0.2"/>
    <row r="80" spans="1:12" ht="29.25" customHeight="1" x14ac:dyDescent="0.2"/>
    <row r="81" ht="16.5" customHeight="1" x14ac:dyDescent="0.2"/>
    <row r="82" ht="17.25" customHeight="1" x14ac:dyDescent="0.2"/>
    <row r="83" ht="19.5" customHeight="1" x14ac:dyDescent="0.2"/>
    <row r="84" ht="5.2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7.25" customHeight="1" x14ac:dyDescent="0.2"/>
    <row r="90" ht="16.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3" ht="17.25" customHeight="1" x14ac:dyDescent="0.2"/>
    <row r="104" ht="17.25" customHeight="1" x14ac:dyDescent="0.2"/>
  </sheetData>
  <phoneticPr fontId="30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42" zoomScale="80" workbookViewId="0">
      <selection activeCell="O46" sqref="O46"/>
    </sheetView>
  </sheetViews>
  <sheetFormatPr defaultRowHeight="12.75" x14ac:dyDescent="0.2"/>
  <cols>
    <col min="1" max="1" width="49" customWidth="1"/>
    <col min="2" max="2" width="1.5703125" customWidth="1"/>
    <col min="3" max="3" width="15.42578125" customWidth="1"/>
    <col min="4" max="4" width="1.85546875" customWidth="1"/>
    <col min="5" max="5" width="15.42578125" customWidth="1"/>
    <col min="6" max="6" width="1.5703125" customWidth="1"/>
    <col min="7" max="7" width="15.42578125" customWidth="1"/>
    <col min="8" max="8" width="1.5703125" customWidth="1"/>
    <col min="9" max="9" width="15.42578125" customWidth="1"/>
    <col min="10" max="10" width="1.5703125" customWidth="1"/>
    <col min="11" max="11" width="15.28515625" customWidth="1"/>
    <col min="12" max="12" width="1.5703125" customWidth="1"/>
    <col min="13" max="13" width="15.28515625" customWidth="1"/>
  </cols>
  <sheetData>
    <row r="1" spans="1:14" ht="27.75" customHeight="1" x14ac:dyDescent="0.3">
      <c r="A1" s="3"/>
      <c r="B1" s="3"/>
      <c r="C1" s="277" t="s">
        <v>2</v>
      </c>
      <c r="D1" s="277"/>
      <c r="E1" s="277"/>
      <c r="F1" s="277"/>
      <c r="G1" s="277"/>
      <c r="H1" s="277"/>
      <c r="I1" s="277"/>
      <c r="J1" s="277"/>
      <c r="K1" s="277"/>
      <c r="L1" s="3"/>
      <c r="M1" s="195" t="s">
        <v>160</v>
      </c>
      <c r="N1" s="195"/>
    </row>
    <row r="2" spans="1:14" x14ac:dyDescent="0.2">
      <c r="A2" s="196"/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</row>
    <row r="3" spans="1:14" ht="26.25" customHeight="1" x14ac:dyDescent="0.2">
      <c r="A3" s="98" t="s">
        <v>125</v>
      </c>
      <c r="B3" s="98"/>
      <c r="C3" s="97"/>
      <c r="D3" s="98"/>
      <c r="E3" s="98"/>
      <c r="F3" s="98"/>
      <c r="G3" s="98"/>
      <c r="H3" s="96"/>
      <c r="I3" s="96"/>
      <c r="J3" s="96"/>
      <c r="K3" s="96"/>
      <c r="L3" s="197"/>
      <c r="M3" s="278"/>
    </row>
    <row r="5" spans="1:14" ht="15.75" x14ac:dyDescent="0.2">
      <c r="A5" s="220" t="s">
        <v>126</v>
      </c>
      <c r="B5" s="220"/>
      <c r="C5" s="220"/>
      <c r="D5" s="220"/>
      <c r="E5" s="220"/>
      <c r="F5" s="170"/>
      <c r="G5" s="170"/>
      <c r="H5" s="170"/>
      <c r="I5" s="170"/>
      <c r="J5" s="111"/>
      <c r="K5" s="276"/>
      <c r="L5" s="276"/>
      <c r="M5" s="3"/>
    </row>
    <row r="6" spans="1:14" ht="54.75" customHeight="1" x14ac:dyDescent="0.2">
      <c r="A6" s="152"/>
      <c r="B6" s="152"/>
      <c r="C6" s="279" t="s">
        <v>127</v>
      </c>
      <c r="D6" s="280"/>
      <c r="E6" s="279" t="s">
        <v>128</v>
      </c>
      <c r="F6" s="281"/>
      <c r="G6" s="279" t="s">
        <v>129</v>
      </c>
      <c r="H6" s="281"/>
      <c r="I6" s="279" t="s">
        <v>130</v>
      </c>
      <c r="J6" s="282"/>
      <c r="K6" s="3"/>
      <c r="L6" s="3"/>
      <c r="M6" s="3"/>
    </row>
    <row r="7" spans="1:14" ht="54" customHeight="1" x14ac:dyDescent="0.2">
      <c r="A7" s="152"/>
      <c r="B7" s="152"/>
      <c r="C7" s="280" t="s">
        <v>131</v>
      </c>
      <c r="D7" s="280"/>
      <c r="E7" s="280"/>
      <c r="F7" s="281"/>
      <c r="G7" s="280"/>
      <c r="H7" s="281"/>
      <c r="I7" s="280"/>
      <c r="J7" s="282"/>
      <c r="K7" s="283" t="s">
        <v>132</v>
      </c>
      <c r="L7" s="276"/>
      <c r="M7" s="284" t="s">
        <v>133</v>
      </c>
    </row>
    <row r="8" spans="1:14" ht="16.5" customHeight="1" x14ac:dyDescent="0.2">
      <c r="A8" s="285" t="s">
        <v>134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3"/>
    </row>
    <row r="9" spans="1:14" ht="17.25" customHeight="1" x14ac:dyDescent="0.25">
      <c r="A9" s="39" t="s">
        <v>17</v>
      </c>
      <c r="B9" s="3"/>
      <c r="C9" s="40">
        <v>37501</v>
      </c>
      <c r="D9" s="286"/>
      <c r="E9" s="287"/>
      <c r="F9" s="288"/>
      <c r="G9" s="287"/>
      <c r="H9" s="286"/>
      <c r="I9" s="287"/>
      <c r="J9" s="288"/>
      <c r="K9" s="287">
        <f>SUM(C9:J9)</f>
        <v>37501</v>
      </c>
      <c r="L9" s="288"/>
      <c r="M9" s="287">
        <v>40554</v>
      </c>
    </row>
    <row r="10" spans="1:14" ht="17.25" customHeight="1" x14ac:dyDescent="0.25">
      <c r="A10" s="39" t="s">
        <v>18</v>
      </c>
      <c r="B10" s="8"/>
      <c r="C10" s="40"/>
      <c r="D10" s="289"/>
      <c r="E10" s="290"/>
      <c r="F10" s="289"/>
      <c r="G10" s="290"/>
      <c r="H10" s="288"/>
      <c r="I10" s="290"/>
      <c r="J10" s="288"/>
      <c r="K10" s="287"/>
      <c r="L10" s="289"/>
      <c r="M10" s="290"/>
    </row>
    <row r="11" spans="1:14" ht="17.25" customHeight="1" x14ac:dyDescent="0.25">
      <c r="A11" s="39" t="s">
        <v>19</v>
      </c>
      <c r="B11" s="152"/>
      <c r="C11" s="40"/>
      <c r="D11" s="289"/>
      <c r="E11" s="290"/>
      <c r="F11" s="289"/>
      <c r="G11" s="290"/>
      <c r="H11" s="288"/>
      <c r="I11" s="290"/>
      <c r="J11" s="288"/>
      <c r="K11" s="287"/>
      <c r="L11" s="289"/>
      <c r="M11" s="290"/>
    </row>
    <row r="12" spans="1:14" ht="16.5" customHeight="1" x14ac:dyDescent="0.25">
      <c r="A12" s="39" t="s">
        <v>20</v>
      </c>
      <c r="B12" s="152"/>
      <c r="C12" s="40"/>
      <c r="D12" s="289"/>
      <c r="E12" s="290"/>
      <c r="F12" s="289"/>
      <c r="G12" s="290"/>
      <c r="H12" s="288"/>
      <c r="I12" s="290"/>
      <c r="J12" s="288"/>
      <c r="K12" s="287"/>
      <c r="L12" s="289"/>
      <c r="M12" s="290"/>
    </row>
    <row r="13" spans="1:14" ht="17.25" customHeight="1" x14ac:dyDescent="0.25">
      <c r="A13" s="39" t="s">
        <v>21</v>
      </c>
      <c r="B13" s="152"/>
      <c r="C13" s="40"/>
      <c r="D13" s="289"/>
      <c r="E13" s="290"/>
      <c r="F13" s="289"/>
      <c r="G13" s="290"/>
      <c r="H13" s="288"/>
      <c r="I13" s="290"/>
      <c r="J13" s="288"/>
      <c r="K13" s="287"/>
      <c r="L13" s="289"/>
      <c r="M13" s="290"/>
    </row>
    <row r="14" spans="1:14" ht="17.25" customHeight="1" x14ac:dyDescent="0.25">
      <c r="A14" s="39" t="s">
        <v>22</v>
      </c>
      <c r="B14" s="152"/>
      <c r="C14" s="40"/>
      <c r="D14" s="289"/>
      <c r="E14" s="290"/>
      <c r="F14" s="289"/>
      <c r="G14" s="290"/>
      <c r="H14" s="288"/>
      <c r="I14" s="290"/>
      <c r="J14" s="288"/>
      <c r="K14" s="287"/>
      <c r="L14" s="289"/>
      <c r="M14" s="290"/>
    </row>
    <row r="15" spans="1:14" ht="16.5" customHeight="1" x14ac:dyDescent="0.25">
      <c r="A15" s="39" t="s">
        <v>23</v>
      </c>
      <c r="B15" s="3"/>
      <c r="C15" s="40"/>
      <c r="D15" s="291"/>
      <c r="E15" s="292"/>
      <c r="F15" s="291"/>
      <c r="G15" s="292"/>
      <c r="H15" s="291"/>
      <c r="I15" s="292"/>
      <c r="J15" s="291"/>
      <c r="K15" s="287"/>
      <c r="L15" s="291"/>
      <c r="M15" s="292"/>
    </row>
    <row r="16" spans="1:14" ht="16.5" customHeight="1" thickBot="1" x14ac:dyDescent="0.3">
      <c r="A16" s="39" t="s">
        <v>24</v>
      </c>
      <c r="B16" s="3"/>
      <c r="C16" s="40">
        <v>775</v>
      </c>
      <c r="D16" s="291"/>
      <c r="E16" s="293"/>
      <c r="F16" s="291"/>
      <c r="G16" s="293"/>
      <c r="H16" s="291"/>
      <c r="I16" s="293"/>
      <c r="J16" s="291"/>
      <c r="K16" s="287">
        <f>SUM(C16:J16)</f>
        <v>775</v>
      </c>
      <c r="L16" s="291"/>
      <c r="M16" s="293">
        <v>535</v>
      </c>
    </row>
    <row r="17" spans="1:13" ht="16.5" thickBot="1" x14ac:dyDescent="0.3">
      <c r="A17" s="294" t="s">
        <v>135</v>
      </c>
      <c r="B17" s="87"/>
      <c r="C17" s="295">
        <f>SUM(C9:C16)</f>
        <v>38276</v>
      </c>
      <c r="D17" s="296"/>
      <c r="E17" s="295"/>
      <c r="F17" s="296"/>
      <c r="G17" s="295"/>
      <c r="H17" s="296"/>
      <c r="I17" s="295"/>
      <c r="J17" s="296"/>
      <c r="K17" s="295">
        <f>SUM(K9:K16)</f>
        <v>38276</v>
      </c>
      <c r="L17" s="296"/>
      <c r="M17" s="295">
        <f>SUM(M9:M16)</f>
        <v>41089</v>
      </c>
    </row>
    <row r="18" spans="1:13" ht="15" x14ac:dyDescent="0.2">
      <c r="A18" s="297"/>
      <c r="B18" s="297"/>
      <c r="C18" s="297"/>
      <c r="D18" s="297"/>
      <c r="E18" s="297"/>
      <c r="F18" s="297"/>
      <c r="G18" s="297"/>
      <c r="H18" s="297"/>
      <c r="I18" s="297"/>
      <c r="J18" s="297"/>
      <c r="K18" s="298">
        <f>IF(K17='R&amp;P Accounts'!$B$21,0,"cross ref error")</f>
        <v>0</v>
      </c>
      <c r="L18" s="297"/>
      <c r="M18" s="3"/>
    </row>
    <row r="19" spans="1:13" ht="16.5" customHeight="1" x14ac:dyDescent="0.25">
      <c r="A19" s="53" t="s">
        <v>136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6.5" customHeight="1" x14ac:dyDescent="0.25">
      <c r="A20" s="39" t="s">
        <v>27</v>
      </c>
      <c r="B20" s="3"/>
      <c r="C20" s="252"/>
      <c r="D20" s="299"/>
      <c r="E20" s="252"/>
      <c r="F20" s="299"/>
      <c r="G20" s="252"/>
      <c r="H20" s="299"/>
      <c r="I20" s="252"/>
      <c r="J20" s="299"/>
      <c r="K20" s="300">
        <f>SUM(C20:I20)</f>
        <v>0</v>
      </c>
      <c r="L20" s="299"/>
      <c r="M20" s="252"/>
    </row>
    <row r="21" spans="1:13" ht="16.5" customHeight="1" thickBot="1" x14ac:dyDescent="0.3">
      <c r="A21" s="39" t="s">
        <v>28</v>
      </c>
      <c r="B21" s="3"/>
      <c r="C21" s="301"/>
      <c r="D21" s="299"/>
      <c r="E21" s="301"/>
      <c r="F21" s="299"/>
      <c r="G21" s="301"/>
      <c r="H21" s="299"/>
      <c r="I21" s="301"/>
      <c r="J21" s="299"/>
      <c r="K21" s="300">
        <f>SUM(C21:I21)</f>
        <v>0</v>
      </c>
      <c r="L21" s="299"/>
      <c r="M21" s="301"/>
    </row>
    <row r="22" spans="1:13" ht="16.5" thickBot="1" x14ac:dyDescent="0.3">
      <c r="A22" s="294" t="s">
        <v>135</v>
      </c>
      <c r="B22" s="3"/>
      <c r="C22" s="302">
        <f>SUM(C20:C21)</f>
        <v>0</v>
      </c>
      <c r="D22" s="299"/>
      <c r="E22" s="303">
        <f>SUM(E20:E21)</f>
        <v>0</v>
      </c>
      <c r="F22" s="299"/>
      <c r="G22" s="303">
        <f>SUM(G20:G21)</f>
        <v>0</v>
      </c>
      <c r="H22" s="299"/>
      <c r="I22" s="303">
        <f>SUM(I20:I21)</f>
        <v>0</v>
      </c>
      <c r="J22" s="299"/>
      <c r="K22" s="303">
        <f>SUM(K20:K21)</f>
        <v>0</v>
      </c>
      <c r="L22" s="299"/>
      <c r="M22" s="303">
        <f>SUM(M20:M21)</f>
        <v>0</v>
      </c>
    </row>
    <row r="23" spans="1:13" ht="9" customHeight="1" thickBot="1" x14ac:dyDescent="0.3">
      <c r="A23" s="294"/>
      <c r="B23" s="3"/>
      <c r="C23" s="299"/>
      <c r="D23" s="299"/>
      <c r="E23" s="299"/>
      <c r="F23" s="299"/>
      <c r="G23" s="299"/>
      <c r="H23" s="299"/>
      <c r="I23" s="299"/>
      <c r="J23" s="299"/>
      <c r="K23" s="299"/>
      <c r="L23" s="299"/>
      <c r="M23" s="299"/>
    </row>
    <row r="24" spans="1:13" ht="16.5" thickBot="1" x14ac:dyDescent="0.3">
      <c r="A24" s="294" t="s">
        <v>137</v>
      </c>
      <c r="B24" s="3"/>
      <c r="C24" s="303">
        <f>C17+C22</f>
        <v>38276</v>
      </c>
      <c r="D24" s="299"/>
      <c r="E24" s="303">
        <f>E17+E22</f>
        <v>0</v>
      </c>
      <c r="F24" s="299"/>
      <c r="G24" s="303">
        <f>G17+G22</f>
        <v>0</v>
      </c>
      <c r="H24" s="299"/>
      <c r="I24" s="303">
        <f>I17+I22</f>
        <v>0</v>
      </c>
      <c r="J24" s="299"/>
      <c r="K24" s="303">
        <f>K17+K22</f>
        <v>38276</v>
      </c>
      <c r="L24" s="299"/>
      <c r="M24" s="303">
        <f>M17+M22</f>
        <v>41089</v>
      </c>
    </row>
    <row r="25" spans="1:13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04">
        <f>IF(K24='R&amp;P Accounts'!$B$28,0,"cross ref error")</f>
        <v>0</v>
      </c>
      <c r="L25" s="3"/>
      <c r="M25" s="3"/>
    </row>
    <row r="26" spans="1:13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5" x14ac:dyDescent="0.2">
      <c r="A27" s="62" t="s">
        <v>138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16.5" customHeight="1" x14ac:dyDescent="0.25">
      <c r="A28" s="65" t="s">
        <v>32</v>
      </c>
      <c r="B28" s="3"/>
      <c r="C28" s="252"/>
      <c r="D28" s="299"/>
      <c r="E28" s="252"/>
      <c r="F28" s="299"/>
      <c r="G28" s="252"/>
      <c r="H28" s="299"/>
      <c r="I28" s="252"/>
      <c r="J28" s="299"/>
      <c r="K28" s="300">
        <f t="shared" ref="K28:K38" si="0">SUM(C28:I28)</f>
        <v>0</v>
      </c>
      <c r="L28" s="299"/>
      <c r="M28" s="252"/>
    </row>
    <row r="29" spans="1:13" ht="16.5" customHeight="1" x14ac:dyDescent="0.25">
      <c r="A29" s="65" t="s">
        <v>33</v>
      </c>
      <c r="B29" s="3"/>
      <c r="C29" s="252"/>
      <c r="D29" s="299"/>
      <c r="E29" s="252"/>
      <c r="F29" s="299"/>
      <c r="G29" s="252"/>
      <c r="H29" s="299"/>
      <c r="I29" s="252"/>
      <c r="J29" s="299"/>
      <c r="K29" s="300">
        <f t="shared" si="0"/>
        <v>0</v>
      </c>
      <c r="L29" s="299"/>
      <c r="M29" s="252"/>
    </row>
    <row r="30" spans="1:13" ht="16.5" customHeight="1" x14ac:dyDescent="0.25">
      <c r="A30" s="65" t="s">
        <v>34</v>
      </c>
      <c r="B30" s="3"/>
      <c r="C30" s="305"/>
      <c r="D30" s="299"/>
      <c r="E30" s="305"/>
      <c r="F30" s="299"/>
      <c r="G30" s="305"/>
      <c r="H30" s="299"/>
      <c r="I30" s="305"/>
      <c r="J30" s="299"/>
      <c r="K30" s="300">
        <f t="shared" si="0"/>
        <v>0</v>
      </c>
      <c r="L30" s="299"/>
      <c r="M30" s="305"/>
    </row>
    <row r="31" spans="1:13" ht="16.5" customHeight="1" x14ac:dyDescent="0.25">
      <c r="A31" s="65" t="s">
        <v>35</v>
      </c>
      <c r="B31" s="3"/>
      <c r="C31" s="40">
        <v>41047</v>
      </c>
      <c r="D31" s="56"/>
      <c r="E31" s="40"/>
      <c r="F31" s="299"/>
      <c r="G31" s="305"/>
      <c r="H31" s="299"/>
      <c r="I31" s="305"/>
      <c r="J31" s="299"/>
      <c r="K31" s="300">
        <f t="shared" si="0"/>
        <v>41047</v>
      </c>
      <c r="L31" s="299"/>
      <c r="M31" s="305">
        <v>47633</v>
      </c>
    </row>
    <row r="32" spans="1:13" ht="16.5" customHeight="1" x14ac:dyDescent="0.25">
      <c r="A32" s="65" t="s">
        <v>36</v>
      </c>
      <c r="B32" s="3"/>
      <c r="C32" s="305"/>
      <c r="D32" s="299"/>
      <c r="E32" s="305"/>
      <c r="F32" s="299"/>
      <c r="G32" s="305"/>
      <c r="H32" s="299"/>
      <c r="I32" s="305"/>
      <c r="J32" s="299"/>
      <c r="K32" s="300">
        <f t="shared" si="0"/>
        <v>0</v>
      </c>
      <c r="L32" s="299"/>
      <c r="M32" s="305">
        <v>0</v>
      </c>
    </row>
    <row r="33" spans="1:14" ht="16.5" customHeight="1" x14ac:dyDescent="0.25">
      <c r="A33" s="65" t="s">
        <v>37</v>
      </c>
      <c r="B33" s="3"/>
      <c r="C33" s="305"/>
      <c r="D33" s="299"/>
      <c r="E33" s="305"/>
      <c r="F33" s="299"/>
      <c r="G33" s="305"/>
      <c r="H33" s="299"/>
      <c r="I33" s="305"/>
      <c r="J33" s="299"/>
      <c r="K33" s="300">
        <f t="shared" si="0"/>
        <v>0</v>
      </c>
      <c r="L33" s="299"/>
      <c r="M33" s="305"/>
    </row>
    <row r="34" spans="1:14" ht="16.5" customHeight="1" x14ac:dyDescent="0.25">
      <c r="A34" s="66" t="s">
        <v>38</v>
      </c>
      <c r="B34" s="3"/>
      <c r="C34" s="305">
        <v>0</v>
      </c>
      <c r="D34" s="299"/>
      <c r="E34" s="305"/>
      <c r="F34" s="299"/>
      <c r="G34" s="305"/>
      <c r="H34" s="299"/>
      <c r="I34" s="305"/>
      <c r="J34" s="299"/>
      <c r="K34" s="300">
        <f t="shared" si="0"/>
        <v>0</v>
      </c>
      <c r="L34" s="299"/>
      <c r="M34" s="305"/>
    </row>
    <row r="35" spans="1:14" ht="17.25" customHeight="1" x14ac:dyDescent="0.25">
      <c r="A35" s="66" t="s">
        <v>39</v>
      </c>
      <c r="B35" s="3"/>
      <c r="C35" s="305">
        <v>0</v>
      </c>
      <c r="D35" s="299"/>
      <c r="E35" s="305"/>
      <c r="F35" s="299"/>
      <c r="G35" s="305"/>
      <c r="H35" s="299"/>
      <c r="I35" s="305"/>
      <c r="J35" s="299"/>
      <c r="K35" s="300">
        <f t="shared" si="0"/>
        <v>0</v>
      </c>
      <c r="L35" s="299"/>
      <c r="M35" s="305"/>
    </row>
    <row r="36" spans="1:14" ht="17.25" customHeight="1" x14ac:dyDescent="0.25">
      <c r="A36" s="66" t="s">
        <v>40</v>
      </c>
      <c r="B36" s="3"/>
      <c r="C36" s="305">
        <v>0</v>
      </c>
      <c r="D36" s="299"/>
      <c r="E36" s="305"/>
      <c r="F36" s="299"/>
      <c r="G36" s="305"/>
      <c r="H36" s="299"/>
      <c r="I36" s="305"/>
      <c r="J36" s="299"/>
      <c r="K36" s="300">
        <f t="shared" si="0"/>
        <v>0</v>
      </c>
      <c r="L36" s="299"/>
      <c r="M36" s="305"/>
    </row>
    <row r="37" spans="1:14" ht="15" x14ac:dyDescent="0.25">
      <c r="A37" s="65"/>
      <c r="B37" s="3"/>
      <c r="C37" s="305"/>
      <c r="D37" s="299"/>
      <c r="E37" s="305"/>
      <c r="F37" s="299"/>
      <c r="G37" s="305"/>
      <c r="H37" s="299"/>
      <c r="I37" s="305"/>
      <c r="J37" s="299"/>
      <c r="K37" s="300">
        <f t="shared" si="0"/>
        <v>0</v>
      </c>
      <c r="L37" s="299"/>
      <c r="M37" s="305"/>
    </row>
    <row r="38" spans="1:14" ht="15.75" thickBot="1" x14ac:dyDescent="0.3">
      <c r="A38" s="306"/>
      <c r="B38" s="3"/>
      <c r="C38" s="305"/>
      <c r="D38" s="299"/>
      <c r="E38" s="305"/>
      <c r="F38" s="299"/>
      <c r="G38" s="305"/>
      <c r="H38" s="299"/>
      <c r="I38" s="305"/>
      <c r="J38" s="299"/>
      <c r="K38" s="300">
        <f t="shared" si="0"/>
        <v>0</v>
      </c>
      <c r="L38" s="299"/>
      <c r="M38" s="305"/>
    </row>
    <row r="39" spans="1:14" ht="16.5" customHeight="1" thickBot="1" x14ac:dyDescent="0.3">
      <c r="A39" s="68" t="s">
        <v>135</v>
      </c>
      <c r="B39" s="3"/>
      <c r="C39" s="307">
        <f>SUM(C28:C38)</f>
        <v>41047</v>
      </c>
      <c r="D39" s="299"/>
      <c r="E39" s="308">
        <f>SUM(E28:E38)</f>
        <v>0</v>
      </c>
      <c r="F39" s="299"/>
      <c r="G39" s="308">
        <f>SUM(G28:G38)</f>
        <v>0</v>
      </c>
      <c r="H39" s="299"/>
      <c r="I39" s="308">
        <f>SUM(I28:I38)</f>
        <v>0</v>
      </c>
      <c r="J39" s="299"/>
      <c r="K39" s="308">
        <f>SUM(K28:K38)</f>
        <v>41047</v>
      </c>
      <c r="L39" s="299"/>
      <c r="M39" s="308">
        <f>SUM(M28:M38)</f>
        <v>47633</v>
      </c>
    </row>
    <row r="40" spans="1:14" x14ac:dyDescent="0.2">
      <c r="A40" s="3"/>
      <c r="B40" s="3"/>
      <c r="C40" s="23"/>
      <c r="D40" s="3"/>
      <c r="E40" s="3"/>
      <c r="F40" s="3"/>
      <c r="G40" s="3"/>
      <c r="H40" s="3"/>
      <c r="I40" s="3"/>
      <c r="J40" s="3"/>
      <c r="K40" s="304">
        <f>IF(K39='R&amp;P Accounts'!$B$42,0,"cross ref error")</f>
        <v>0</v>
      </c>
      <c r="L40" s="3"/>
      <c r="M40" s="3"/>
    </row>
    <row r="41" spans="1:14" ht="30" customHeight="1" x14ac:dyDescent="0.25">
      <c r="A41" s="53" t="s">
        <v>139</v>
      </c>
      <c r="B41" s="3"/>
      <c r="C41" s="2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4" ht="17.25" customHeight="1" x14ac:dyDescent="0.25">
      <c r="A42" s="65" t="s">
        <v>44</v>
      </c>
      <c r="B42" s="3"/>
      <c r="C42" s="305"/>
      <c r="D42" s="299"/>
      <c r="E42" s="305"/>
      <c r="F42" s="299"/>
      <c r="G42" s="305"/>
      <c r="H42" s="299"/>
      <c r="I42" s="305"/>
      <c r="J42" s="299"/>
      <c r="K42" s="300">
        <f>SUM(C42:I42)</f>
        <v>0</v>
      </c>
      <c r="L42" s="299"/>
      <c r="M42" s="305"/>
    </row>
    <row r="43" spans="1:14" ht="16.5" customHeight="1" thickBot="1" x14ac:dyDescent="0.3">
      <c r="A43" s="65" t="s">
        <v>45</v>
      </c>
      <c r="B43" s="3"/>
      <c r="C43" s="305"/>
      <c r="D43" s="299"/>
      <c r="E43" s="305"/>
      <c r="F43" s="299"/>
      <c r="G43" s="305"/>
      <c r="H43" s="299"/>
      <c r="I43" s="305"/>
      <c r="J43" s="299"/>
      <c r="K43" s="300">
        <f>SUM(C43:I43)</f>
        <v>0</v>
      </c>
      <c r="L43" s="299"/>
      <c r="M43" s="305"/>
    </row>
    <row r="44" spans="1:14" ht="16.5" customHeight="1" thickBot="1" x14ac:dyDescent="0.3">
      <c r="A44" s="68" t="s">
        <v>140</v>
      </c>
      <c r="B44" s="3"/>
      <c r="C44" s="307">
        <f>C42+C43</f>
        <v>0</v>
      </c>
      <c r="D44" s="299"/>
      <c r="E44" s="308">
        <f>E42+E43</f>
        <v>0</v>
      </c>
      <c r="F44" s="299"/>
      <c r="G44" s="308">
        <f>G42+G43</f>
        <v>0</v>
      </c>
      <c r="H44" s="299"/>
      <c r="I44" s="308">
        <f>I42+I43</f>
        <v>0</v>
      </c>
      <c r="J44" s="299"/>
      <c r="K44" s="308">
        <f>K42+K43</f>
        <v>0</v>
      </c>
      <c r="L44" s="299"/>
      <c r="M44" s="308">
        <f>M42+M43</f>
        <v>0</v>
      </c>
    </row>
    <row r="45" spans="1:14" ht="17.25" customHeight="1" thickBot="1" x14ac:dyDescent="0.25">
      <c r="A45" s="3"/>
      <c r="B45" s="3"/>
      <c r="C45" s="309"/>
      <c r="D45" s="310"/>
      <c r="E45" s="310"/>
      <c r="F45" s="310"/>
      <c r="G45" s="310"/>
      <c r="H45" s="310"/>
      <c r="I45" s="310"/>
      <c r="J45" s="310"/>
      <c r="K45" s="304">
        <f>IF(K44='R&amp;P Accounts'!$B$47,0,"cross ref error")</f>
        <v>0</v>
      </c>
      <c r="L45" s="310"/>
      <c r="M45" s="310"/>
    </row>
    <row r="46" spans="1:14" ht="16.5" customHeight="1" thickBot="1" x14ac:dyDescent="0.3">
      <c r="A46" s="311" t="s">
        <v>47</v>
      </c>
      <c r="B46" s="3"/>
      <c r="C46" s="308">
        <f>+C44+C39</f>
        <v>41047</v>
      </c>
      <c r="D46" s="299"/>
      <c r="E46" s="308">
        <f>+E44+E39</f>
        <v>0</v>
      </c>
      <c r="F46" s="299"/>
      <c r="G46" s="308">
        <f>+G44+G39</f>
        <v>0</v>
      </c>
      <c r="H46" s="299"/>
      <c r="I46" s="308">
        <f>+I44+I39</f>
        <v>0</v>
      </c>
      <c r="J46" s="299"/>
      <c r="K46" s="308">
        <f>+K44+K39</f>
        <v>41047</v>
      </c>
      <c r="L46" s="299"/>
      <c r="M46" s="308">
        <v>38146</v>
      </c>
      <c r="N46" s="312"/>
    </row>
    <row r="47" spans="1:14" ht="17.25" customHeight="1" thickBot="1" x14ac:dyDescent="0.25">
      <c r="A47" s="3"/>
      <c r="B47" s="3"/>
      <c r="C47" s="309"/>
      <c r="D47" s="310"/>
      <c r="E47" s="310"/>
      <c r="F47" s="310"/>
      <c r="G47" s="310"/>
      <c r="H47" s="310"/>
      <c r="I47" s="310"/>
      <c r="J47" s="310"/>
      <c r="K47" s="304">
        <f>IF(K46='R&amp;P Accounts'!$B$49,0,"cross ref error")</f>
        <v>0</v>
      </c>
      <c r="L47" s="310"/>
      <c r="M47" s="310"/>
    </row>
    <row r="48" spans="1:14" ht="18.75" customHeight="1" thickBot="1" x14ac:dyDescent="0.3">
      <c r="A48" s="80" t="s">
        <v>48</v>
      </c>
      <c r="B48" s="3"/>
      <c r="C48" s="88">
        <f>+C24-C46</f>
        <v>-2771</v>
      </c>
      <c r="D48" s="313"/>
      <c r="E48" s="88">
        <f>+E24-E46</f>
        <v>0</v>
      </c>
      <c r="F48" s="313"/>
      <c r="G48" s="88">
        <f>+G24-G46</f>
        <v>0</v>
      </c>
      <c r="H48" s="313"/>
      <c r="I48" s="88">
        <f>+I24-I46</f>
        <v>0</v>
      </c>
      <c r="J48" s="313"/>
      <c r="K48" s="88">
        <f>+K24-K46</f>
        <v>-2771</v>
      </c>
      <c r="L48" s="313"/>
      <c r="M48" s="88">
        <f>+M24-M46</f>
        <v>2943</v>
      </c>
    </row>
    <row r="49" spans="1:13" ht="14.25" customHeight="1" thickBot="1" x14ac:dyDescent="0.3">
      <c r="A49" s="80"/>
      <c r="B49" s="3"/>
      <c r="C49" s="314"/>
      <c r="D49" s="313"/>
      <c r="E49" s="314"/>
      <c r="F49" s="313"/>
      <c r="G49" s="314"/>
      <c r="H49" s="313"/>
      <c r="I49" s="314"/>
      <c r="J49" s="313"/>
      <c r="K49" s="314"/>
      <c r="L49" s="313"/>
      <c r="M49" s="314"/>
    </row>
    <row r="50" spans="1:13" ht="18.75" customHeight="1" thickBot="1" x14ac:dyDescent="0.3">
      <c r="A50" s="87" t="s">
        <v>141</v>
      </c>
      <c r="B50" s="3"/>
      <c r="C50" s="88"/>
      <c r="D50" s="313"/>
      <c r="E50" s="315"/>
      <c r="F50" s="313"/>
      <c r="G50" s="315"/>
      <c r="H50" s="313"/>
      <c r="I50" s="315"/>
      <c r="J50" s="313"/>
      <c r="K50" s="315">
        <f>SUM(C50:I50)</f>
        <v>0</v>
      </c>
      <c r="L50" s="313"/>
      <c r="M50" s="315"/>
    </row>
    <row r="51" spans="1:13" ht="14.25" customHeight="1" thickBot="1" x14ac:dyDescent="0.3">
      <c r="A51" s="87"/>
      <c r="B51" s="3"/>
      <c r="C51" s="92"/>
      <c r="D51" s="313"/>
      <c r="E51" s="313"/>
      <c r="F51" s="313"/>
      <c r="G51" s="313"/>
      <c r="H51" s="313"/>
      <c r="I51" s="313"/>
      <c r="J51" s="313"/>
      <c r="K51" s="313"/>
      <c r="L51" s="313"/>
      <c r="M51" s="313"/>
    </row>
    <row r="52" spans="1:13" ht="18.75" customHeight="1" thickBot="1" x14ac:dyDescent="0.3">
      <c r="A52" s="68" t="s">
        <v>50</v>
      </c>
      <c r="B52" s="3"/>
      <c r="C52" s="88">
        <f>C48+C50</f>
        <v>-2771</v>
      </c>
      <c r="D52" s="313"/>
      <c r="E52" s="88">
        <f>E48+E50</f>
        <v>0</v>
      </c>
      <c r="F52" s="313"/>
      <c r="G52" s="88">
        <f>G48+G50</f>
        <v>0</v>
      </c>
      <c r="H52" s="313"/>
      <c r="I52" s="88">
        <f>I48+I50</f>
        <v>0</v>
      </c>
      <c r="J52" s="313"/>
      <c r="K52" s="88">
        <f>K48+K50</f>
        <v>-2771</v>
      </c>
      <c r="L52" s="313"/>
      <c r="M52" s="88">
        <f>M48+M50</f>
        <v>2943</v>
      </c>
    </row>
    <row r="53" spans="1:13" x14ac:dyDescent="0.2">
      <c r="A53" s="3"/>
      <c r="B53" s="3"/>
      <c r="C53" s="23"/>
      <c r="D53" s="3"/>
      <c r="E53" s="3"/>
      <c r="F53" s="3"/>
      <c r="G53" s="3"/>
      <c r="H53" s="3"/>
      <c r="I53" s="3"/>
      <c r="J53" s="3"/>
      <c r="K53" s="304">
        <f>IF(K52='R&amp;P Accounts'!$B$55,0,"cross ref error")</f>
        <v>0</v>
      </c>
      <c r="L53" s="3"/>
      <c r="M53" s="3"/>
    </row>
    <row r="55" spans="1:13" ht="15.75" x14ac:dyDescent="0.25">
      <c r="A55" s="316" t="s">
        <v>142</v>
      </c>
    </row>
    <row r="56" spans="1:13" ht="28.5" customHeight="1" x14ac:dyDescent="0.2">
      <c r="A56" s="317" t="s">
        <v>157</v>
      </c>
      <c r="B56" s="318"/>
      <c r="C56" s="318"/>
      <c r="D56" s="318"/>
      <c r="E56" s="318"/>
      <c r="F56" s="318"/>
      <c r="G56" s="318"/>
      <c r="H56" s="318"/>
      <c r="I56" s="318"/>
      <c r="J56" s="318"/>
      <c r="K56" s="318"/>
      <c r="L56" s="318"/>
      <c r="M56" s="319"/>
    </row>
    <row r="57" spans="1:13" ht="14.25" x14ac:dyDescent="0.2">
      <c r="A57" s="320"/>
      <c r="B57" s="321"/>
      <c r="C57" s="321"/>
      <c r="D57" s="321"/>
      <c r="E57" s="321"/>
      <c r="F57" s="321"/>
      <c r="G57" s="321"/>
      <c r="H57" s="321"/>
      <c r="I57" s="321"/>
      <c r="J57" s="321"/>
      <c r="K57" s="321"/>
      <c r="L57" s="321"/>
      <c r="M57" s="322"/>
    </row>
    <row r="58" spans="1:13" ht="14.25" x14ac:dyDescent="0.2">
      <c r="A58" s="320"/>
      <c r="B58" s="321"/>
      <c r="C58" s="321"/>
      <c r="D58" s="321"/>
      <c r="E58" s="321"/>
      <c r="F58" s="321"/>
      <c r="G58" s="321"/>
      <c r="H58" s="321"/>
      <c r="I58" s="321"/>
      <c r="J58" s="321"/>
      <c r="K58" s="321"/>
      <c r="L58" s="321"/>
      <c r="M58" s="322"/>
    </row>
    <row r="59" spans="1:13" ht="14.25" x14ac:dyDescent="0.2">
      <c r="A59" s="320"/>
      <c r="B59" s="321"/>
      <c r="C59" s="321"/>
      <c r="D59" s="321"/>
      <c r="E59" s="321"/>
      <c r="F59" s="321"/>
      <c r="G59" s="321"/>
      <c r="H59" s="321"/>
      <c r="I59" s="321"/>
      <c r="J59" s="321"/>
      <c r="K59" s="321"/>
      <c r="L59" s="321"/>
      <c r="M59" s="322"/>
    </row>
    <row r="60" spans="1:13" ht="14.25" x14ac:dyDescent="0.2">
      <c r="A60" s="320"/>
      <c r="B60" s="321"/>
      <c r="C60" s="321"/>
      <c r="D60" s="321"/>
      <c r="E60" s="321"/>
      <c r="F60" s="321"/>
      <c r="G60" s="321"/>
      <c r="H60" s="321"/>
      <c r="I60" s="321"/>
      <c r="J60" s="321"/>
      <c r="K60" s="321"/>
      <c r="L60" s="321"/>
      <c r="M60" s="322"/>
    </row>
    <row r="61" spans="1:13" ht="14.25" x14ac:dyDescent="0.2">
      <c r="A61" s="320"/>
      <c r="B61" s="321"/>
      <c r="C61" s="321"/>
      <c r="D61" s="321"/>
      <c r="E61" s="321"/>
      <c r="F61" s="321"/>
      <c r="G61" s="321"/>
      <c r="H61" s="321"/>
      <c r="I61" s="321"/>
      <c r="J61" s="321"/>
      <c r="K61" s="321"/>
      <c r="L61" s="321"/>
      <c r="M61" s="322"/>
    </row>
    <row r="62" spans="1:13" ht="14.25" x14ac:dyDescent="0.2">
      <c r="A62" s="320"/>
      <c r="B62" s="321"/>
      <c r="C62" s="321"/>
      <c r="D62" s="321"/>
      <c r="E62" s="321"/>
      <c r="F62" s="321"/>
      <c r="G62" s="321"/>
      <c r="H62" s="321"/>
      <c r="I62" s="321"/>
      <c r="J62" s="321"/>
      <c r="K62" s="321"/>
      <c r="L62" s="321"/>
      <c r="M62" s="322"/>
    </row>
    <row r="63" spans="1:13" ht="14.25" x14ac:dyDescent="0.2">
      <c r="A63" s="320"/>
      <c r="B63" s="321"/>
      <c r="C63" s="321"/>
      <c r="D63" s="321"/>
      <c r="E63" s="321"/>
      <c r="F63" s="321"/>
      <c r="G63" s="321"/>
      <c r="H63" s="321"/>
      <c r="I63" s="321"/>
      <c r="J63" s="321"/>
      <c r="K63" s="321"/>
      <c r="L63" s="321"/>
      <c r="M63" s="322"/>
    </row>
    <row r="64" spans="1:13" ht="14.25" x14ac:dyDescent="0.2">
      <c r="A64" s="323"/>
      <c r="B64" s="324"/>
      <c r="C64" s="324"/>
      <c r="D64" s="324"/>
      <c r="E64" s="324"/>
      <c r="F64" s="324"/>
      <c r="G64" s="324"/>
      <c r="H64" s="324"/>
      <c r="I64" s="324"/>
      <c r="J64" s="324"/>
      <c r="K64" s="324"/>
      <c r="L64" s="324"/>
      <c r="M64" s="325"/>
    </row>
  </sheetData>
  <phoneticPr fontId="30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abSelected="1" topLeftCell="A41" zoomScale="80" workbookViewId="0">
      <selection activeCell="P35" sqref="P35"/>
    </sheetView>
  </sheetViews>
  <sheetFormatPr defaultRowHeight="12.75" x14ac:dyDescent="0.2"/>
  <cols>
    <col min="1" max="1" width="49" style="3" customWidth="1"/>
    <col min="2" max="2" width="1.5703125" style="3" customWidth="1"/>
    <col min="3" max="3" width="15.42578125" style="23" customWidth="1"/>
    <col min="4" max="4" width="1.7109375" style="3" customWidth="1"/>
    <col min="5" max="5" width="15.42578125" style="3" customWidth="1"/>
    <col min="6" max="6" width="1.5703125" style="3" customWidth="1"/>
    <col min="7" max="7" width="15.42578125" style="3" customWidth="1"/>
    <col min="8" max="8" width="1.42578125" style="3" customWidth="1"/>
    <col min="9" max="9" width="15.42578125" style="3" customWidth="1"/>
    <col min="10" max="10" width="1.5703125" style="3" customWidth="1"/>
    <col min="11" max="11" width="14.7109375" style="3" customWidth="1"/>
    <col min="12" max="12" width="1.7109375" style="3" customWidth="1"/>
    <col min="13" max="13" width="14.7109375" style="3" customWidth="1"/>
    <col min="14" max="16384" width="9.140625" style="3"/>
  </cols>
  <sheetData>
    <row r="1" spans="1:14" ht="27.75" customHeight="1" x14ac:dyDescent="0.3">
      <c r="C1" s="95" t="str">
        <f>'R&amp;P Accounts'!$B$2</f>
        <v>High Blantyre Baptist Church</v>
      </c>
      <c r="D1" s="95"/>
      <c r="E1" s="95"/>
      <c r="F1" s="95"/>
      <c r="G1" s="95"/>
      <c r="H1" s="95"/>
      <c r="I1" s="95"/>
      <c r="J1" s="95"/>
      <c r="K1" s="95"/>
      <c r="M1" s="195" t="s">
        <v>160</v>
      </c>
      <c r="N1" s="195"/>
    </row>
    <row r="2" spans="1:14" ht="10.5" customHeight="1" x14ac:dyDescent="0.2">
      <c r="A2" s="196"/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</row>
    <row r="3" spans="1:14" s="102" customFormat="1" ht="26.25" customHeight="1" x14ac:dyDescent="0.2">
      <c r="A3" s="98" t="s">
        <v>143</v>
      </c>
      <c r="B3" s="98"/>
      <c r="C3" s="97"/>
      <c r="D3" s="98"/>
      <c r="E3" s="98"/>
      <c r="F3" s="98"/>
      <c r="G3" s="98"/>
      <c r="H3" s="96"/>
      <c r="I3" s="96"/>
      <c r="J3" s="96"/>
      <c r="K3" s="96"/>
      <c r="L3" s="197"/>
      <c r="M3" s="101"/>
    </row>
    <row r="4" spans="1:14" ht="15" customHeight="1" x14ac:dyDescent="0.2">
      <c r="A4" s="196"/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196"/>
    </row>
    <row r="5" spans="1:14" ht="20.100000000000001" customHeight="1" x14ac:dyDescent="0.2">
      <c r="A5" s="220" t="s">
        <v>144</v>
      </c>
      <c r="B5" s="220"/>
      <c r="C5" s="220"/>
      <c r="D5" s="220"/>
      <c r="E5" s="220"/>
      <c r="F5" s="170"/>
      <c r="G5" s="170"/>
      <c r="H5" s="170"/>
      <c r="I5" s="170"/>
      <c r="J5" s="111"/>
      <c r="K5" s="276"/>
      <c r="L5" s="276"/>
    </row>
    <row r="6" spans="1:14" ht="54" customHeight="1" x14ac:dyDescent="0.2">
      <c r="A6" s="152"/>
      <c r="B6" s="152"/>
      <c r="C6" s="279" t="s">
        <v>145</v>
      </c>
      <c r="D6" s="279"/>
      <c r="E6" s="279" t="s">
        <v>146</v>
      </c>
      <c r="F6" s="326"/>
      <c r="G6" s="279" t="s">
        <v>147</v>
      </c>
      <c r="H6" s="326"/>
      <c r="I6" s="279" t="s">
        <v>148</v>
      </c>
      <c r="J6" s="282"/>
    </row>
    <row r="7" spans="1:14" ht="54" customHeight="1" x14ac:dyDescent="0.2">
      <c r="A7" s="152"/>
      <c r="B7" s="152"/>
      <c r="C7" s="280" t="s">
        <v>149</v>
      </c>
      <c r="D7" s="280"/>
      <c r="E7" s="280"/>
      <c r="F7" s="281"/>
      <c r="G7" s="280"/>
      <c r="H7" s="281"/>
      <c r="I7" s="280"/>
      <c r="J7" s="282"/>
      <c r="K7" s="283" t="s">
        <v>150</v>
      </c>
      <c r="L7" s="276"/>
      <c r="M7" s="284" t="s">
        <v>151</v>
      </c>
    </row>
    <row r="8" spans="1:14" ht="19.5" customHeight="1" x14ac:dyDescent="0.2">
      <c r="A8" s="285" t="s">
        <v>134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</row>
    <row r="9" spans="1:14" ht="17.25" customHeight="1" x14ac:dyDescent="0.25">
      <c r="A9" s="39" t="s">
        <v>17</v>
      </c>
      <c r="C9" s="300">
        <v>0</v>
      </c>
      <c r="D9" s="327"/>
      <c r="E9" s="300">
        <v>0</v>
      </c>
      <c r="F9" s="251"/>
      <c r="G9" s="300"/>
      <c r="H9" s="327"/>
      <c r="I9" s="300"/>
      <c r="J9" s="251"/>
      <c r="K9" s="300">
        <f t="shared" ref="K9:K16" si="0">SUM(C9:I9)</f>
        <v>0</v>
      </c>
      <c r="L9" s="328"/>
      <c r="M9" s="300">
        <v>3500</v>
      </c>
    </row>
    <row r="10" spans="1:14" ht="17.25" customHeight="1" x14ac:dyDescent="0.25">
      <c r="A10" s="39" t="s">
        <v>18</v>
      </c>
      <c r="B10" s="8"/>
      <c r="C10" s="249"/>
      <c r="D10" s="250"/>
      <c r="E10" s="249"/>
      <c r="F10" s="250"/>
      <c r="G10" s="249"/>
      <c r="H10" s="251"/>
      <c r="I10" s="249"/>
      <c r="J10" s="251"/>
      <c r="K10" s="300">
        <f t="shared" si="0"/>
        <v>0</v>
      </c>
      <c r="L10" s="250"/>
      <c r="M10" s="329"/>
    </row>
    <row r="11" spans="1:14" ht="18" customHeight="1" x14ac:dyDescent="0.25">
      <c r="A11" s="39" t="s">
        <v>19</v>
      </c>
      <c r="B11" s="152"/>
      <c r="C11" s="249"/>
      <c r="D11" s="250"/>
      <c r="E11" s="249"/>
      <c r="F11" s="250"/>
      <c r="G11" s="249"/>
      <c r="H11" s="251"/>
      <c r="I11" s="249"/>
      <c r="J11" s="251"/>
      <c r="K11" s="300">
        <f t="shared" si="0"/>
        <v>0</v>
      </c>
      <c r="L11" s="250"/>
      <c r="M11" s="329">
        <v>0</v>
      </c>
    </row>
    <row r="12" spans="1:14" ht="16.5" customHeight="1" x14ac:dyDescent="0.25">
      <c r="A12" s="39" t="s">
        <v>20</v>
      </c>
      <c r="B12" s="152"/>
      <c r="C12" s="249"/>
      <c r="D12" s="250"/>
      <c r="E12" s="249"/>
      <c r="F12" s="250"/>
      <c r="G12" s="249"/>
      <c r="H12" s="251"/>
      <c r="I12" s="249"/>
      <c r="J12" s="251"/>
      <c r="K12" s="300">
        <f t="shared" si="0"/>
        <v>0</v>
      </c>
      <c r="L12" s="250"/>
      <c r="M12" s="329"/>
    </row>
    <row r="13" spans="1:14" ht="18" customHeight="1" x14ac:dyDescent="0.25">
      <c r="A13" s="39" t="s">
        <v>21</v>
      </c>
      <c r="B13" s="152"/>
      <c r="C13" s="249"/>
      <c r="D13" s="250"/>
      <c r="E13" s="249"/>
      <c r="F13" s="250"/>
      <c r="G13" s="249"/>
      <c r="H13" s="251"/>
      <c r="I13" s="249"/>
      <c r="J13" s="251"/>
      <c r="K13" s="300">
        <f t="shared" si="0"/>
        <v>0</v>
      </c>
      <c r="L13" s="250"/>
      <c r="M13" s="329"/>
    </row>
    <row r="14" spans="1:14" ht="29.25" customHeight="1" x14ac:dyDescent="0.25">
      <c r="A14" s="39" t="s">
        <v>22</v>
      </c>
      <c r="B14" s="152"/>
      <c r="C14" s="249"/>
      <c r="D14" s="250"/>
      <c r="E14" s="249"/>
      <c r="F14" s="250"/>
      <c r="G14" s="249"/>
      <c r="H14" s="251"/>
      <c r="I14" s="249"/>
      <c r="J14" s="251"/>
      <c r="K14" s="300">
        <f t="shared" si="0"/>
        <v>0</v>
      </c>
      <c r="L14" s="250"/>
      <c r="M14" s="329"/>
    </row>
    <row r="15" spans="1:14" ht="17.25" customHeight="1" x14ac:dyDescent="0.25">
      <c r="A15" s="39" t="s">
        <v>23</v>
      </c>
      <c r="C15" s="252"/>
      <c r="D15" s="299"/>
      <c r="E15" s="252"/>
      <c r="F15" s="299"/>
      <c r="G15" s="252"/>
      <c r="H15" s="299"/>
      <c r="I15" s="252"/>
      <c r="J15" s="299"/>
      <c r="K15" s="300">
        <f t="shared" si="0"/>
        <v>0</v>
      </c>
      <c r="L15" s="59"/>
      <c r="M15" s="330"/>
    </row>
    <row r="16" spans="1:14" ht="17.25" customHeight="1" thickBot="1" x14ac:dyDescent="0.3">
      <c r="A16" s="39" t="s">
        <v>24</v>
      </c>
      <c r="C16" s="331"/>
      <c r="D16" s="299"/>
      <c r="E16" s="331"/>
      <c r="F16" s="299"/>
      <c r="G16" s="331"/>
      <c r="H16" s="299"/>
      <c r="I16" s="331"/>
      <c r="J16" s="299"/>
      <c r="K16" s="300">
        <f t="shared" si="0"/>
        <v>0</v>
      </c>
      <c r="L16" s="59"/>
      <c r="M16" s="332"/>
    </row>
    <row r="17" spans="1:13" ht="18" customHeight="1" thickBot="1" x14ac:dyDescent="0.3">
      <c r="A17" s="294" t="s">
        <v>135</v>
      </c>
      <c r="B17" s="87"/>
      <c r="C17" s="333">
        <f>SUM(C9:C16)</f>
        <v>0</v>
      </c>
      <c r="D17" s="334"/>
      <c r="E17" s="333">
        <f>SUM(E9:E16)</f>
        <v>0</v>
      </c>
      <c r="F17" s="334"/>
      <c r="G17" s="333">
        <f>SUM(G9:G16)</f>
        <v>0</v>
      </c>
      <c r="H17" s="334"/>
      <c r="I17" s="333">
        <f>SUM(I9:I16)</f>
        <v>0</v>
      </c>
      <c r="J17" s="334"/>
      <c r="K17" s="333">
        <f>SUM(K9:K16)</f>
        <v>0</v>
      </c>
      <c r="L17" s="334"/>
      <c r="M17" s="333">
        <f>SUM(M9:M16)</f>
        <v>3500</v>
      </c>
    </row>
    <row r="18" spans="1:13" ht="15.75" customHeight="1" x14ac:dyDescent="0.2">
      <c r="A18" s="297"/>
      <c r="B18" s="297"/>
      <c r="C18" s="297"/>
      <c r="D18" s="297"/>
      <c r="E18" s="297"/>
      <c r="F18" s="297"/>
      <c r="G18" s="297"/>
      <c r="H18" s="297"/>
      <c r="I18" s="297"/>
      <c r="J18" s="297"/>
      <c r="K18" s="335">
        <f>IF(K17='R&amp;P Accounts'!$D$21,0,"cross ref error")</f>
        <v>0</v>
      </c>
      <c r="L18" s="297"/>
    </row>
    <row r="19" spans="1:13" ht="29.25" customHeight="1" x14ac:dyDescent="0.25">
      <c r="A19" s="53" t="s">
        <v>136</v>
      </c>
      <c r="C19" s="3"/>
    </row>
    <row r="20" spans="1:13" ht="16.5" customHeight="1" x14ac:dyDescent="0.25">
      <c r="A20" s="39" t="s">
        <v>27</v>
      </c>
      <c r="C20" s="252"/>
      <c r="D20" s="299"/>
      <c r="E20" s="252"/>
      <c r="F20" s="299"/>
      <c r="G20" s="252"/>
      <c r="H20" s="299"/>
      <c r="I20" s="252"/>
      <c r="J20" s="299"/>
      <c r="K20" s="300">
        <f>SUM(C20:I20)</f>
        <v>0</v>
      </c>
      <c r="L20" s="299"/>
      <c r="M20" s="252"/>
    </row>
    <row r="21" spans="1:13" ht="17.25" customHeight="1" thickBot="1" x14ac:dyDescent="0.3">
      <c r="A21" s="39" t="s">
        <v>28</v>
      </c>
      <c r="C21" s="301"/>
      <c r="D21" s="299"/>
      <c r="E21" s="301"/>
      <c r="F21" s="299"/>
      <c r="G21" s="301"/>
      <c r="H21" s="299"/>
      <c r="I21" s="301"/>
      <c r="J21" s="299"/>
      <c r="K21" s="300">
        <f>SUM(C21:I21)</f>
        <v>0</v>
      </c>
      <c r="L21" s="299"/>
      <c r="M21" s="301"/>
    </row>
    <row r="22" spans="1:13" ht="18" customHeight="1" thickBot="1" x14ac:dyDescent="0.3">
      <c r="A22" s="294" t="s">
        <v>135</v>
      </c>
      <c r="C22" s="302">
        <f>SUM(C20:C21)</f>
        <v>0</v>
      </c>
      <c r="D22" s="299"/>
      <c r="E22" s="303">
        <f>SUM(E20:E21)</f>
        <v>0</v>
      </c>
      <c r="F22" s="299"/>
      <c r="G22" s="303">
        <f>SUM(G20:G21)</f>
        <v>0</v>
      </c>
      <c r="H22" s="299"/>
      <c r="I22" s="303">
        <f>SUM(I20:I21)</f>
        <v>0</v>
      </c>
      <c r="J22" s="299"/>
      <c r="K22" s="303">
        <f>SUM(K20:K21)</f>
        <v>0</v>
      </c>
      <c r="L22" s="299"/>
      <c r="M22" s="303">
        <f>SUM(M20:M21)</f>
        <v>0</v>
      </c>
    </row>
    <row r="23" spans="1:13" ht="5.25" customHeight="1" thickBot="1" x14ac:dyDescent="0.3">
      <c r="A23" s="294"/>
      <c r="C23" s="299"/>
      <c r="D23" s="299"/>
      <c r="E23" s="299"/>
      <c r="F23" s="299"/>
      <c r="G23" s="299"/>
      <c r="H23" s="299"/>
      <c r="I23" s="299"/>
      <c r="J23" s="299"/>
      <c r="K23" s="299"/>
      <c r="L23" s="299"/>
      <c r="M23" s="299"/>
    </row>
    <row r="24" spans="1:13" ht="18" customHeight="1" thickBot="1" x14ac:dyDescent="0.3">
      <c r="A24" s="294" t="s">
        <v>137</v>
      </c>
      <c r="C24" s="303">
        <f>C17+C22</f>
        <v>0</v>
      </c>
      <c r="D24" s="299"/>
      <c r="E24" s="303">
        <f>E17+E22</f>
        <v>0</v>
      </c>
      <c r="F24" s="299"/>
      <c r="G24" s="303">
        <f>G17+G22</f>
        <v>0</v>
      </c>
      <c r="H24" s="299"/>
      <c r="I24" s="303">
        <f>I17+I22</f>
        <v>0</v>
      </c>
      <c r="J24" s="299"/>
      <c r="K24" s="303">
        <f>K17+K22</f>
        <v>0</v>
      </c>
      <c r="L24" s="299"/>
      <c r="M24" s="303">
        <f>M17+M22</f>
        <v>3500</v>
      </c>
    </row>
    <row r="25" spans="1:13" ht="19.5" customHeight="1" x14ac:dyDescent="0.2">
      <c r="C25" s="3"/>
      <c r="K25" s="304">
        <f>IF(K24='R&amp;P Accounts'!$D$28,0,"cross ref error")</f>
        <v>0</v>
      </c>
    </row>
    <row r="26" spans="1:13" ht="19.5" customHeight="1" x14ac:dyDescent="0.2">
      <c r="C26" s="3"/>
    </row>
    <row r="27" spans="1:13" ht="19.5" customHeight="1" x14ac:dyDescent="0.2">
      <c r="A27" s="62" t="s">
        <v>138</v>
      </c>
      <c r="C27" s="3"/>
    </row>
    <row r="28" spans="1:13" ht="17.25" customHeight="1" x14ac:dyDescent="0.25">
      <c r="A28" s="65" t="s">
        <v>32</v>
      </c>
      <c r="C28" s="252"/>
      <c r="D28" s="299"/>
      <c r="E28" s="252"/>
      <c r="F28" s="299"/>
      <c r="G28" s="252"/>
      <c r="H28" s="299"/>
      <c r="I28" s="252"/>
      <c r="J28" s="299"/>
      <c r="K28" s="300">
        <f t="shared" ref="K28:K38" si="1">SUM(C28:I28)</f>
        <v>0</v>
      </c>
      <c r="L28" s="299"/>
      <c r="M28" s="252"/>
    </row>
    <row r="29" spans="1:13" ht="16.5" customHeight="1" x14ac:dyDescent="0.25">
      <c r="A29" s="65" t="s">
        <v>33</v>
      </c>
      <c r="C29" s="252"/>
      <c r="D29" s="299"/>
      <c r="E29" s="252"/>
      <c r="F29" s="299"/>
      <c r="G29" s="252"/>
      <c r="H29" s="299"/>
      <c r="I29" s="252"/>
      <c r="J29" s="299"/>
      <c r="K29" s="300">
        <f t="shared" si="1"/>
        <v>0</v>
      </c>
      <c r="L29" s="299"/>
      <c r="M29" s="252"/>
    </row>
    <row r="30" spans="1:13" ht="17.25" customHeight="1" x14ac:dyDescent="0.25">
      <c r="A30" s="65" t="s">
        <v>34</v>
      </c>
      <c r="C30" s="305"/>
      <c r="D30" s="299"/>
      <c r="E30" s="305"/>
      <c r="F30" s="299"/>
      <c r="G30" s="305"/>
      <c r="H30" s="299"/>
      <c r="I30" s="305"/>
      <c r="J30" s="299"/>
      <c r="K30" s="300">
        <f t="shared" si="1"/>
        <v>0</v>
      </c>
      <c r="L30" s="299"/>
      <c r="M30" s="305"/>
    </row>
    <row r="31" spans="1:13" ht="17.25" customHeight="1" x14ac:dyDescent="0.25">
      <c r="A31" s="65" t="s">
        <v>35</v>
      </c>
      <c r="C31" s="305">
        <v>3000</v>
      </c>
      <c r="D31" s="299"/>
      <c r="E31" s="305">
        <v>0</v>
      </c>
      <c r="F31" s="299"/>
      <c r="G31" s="305"/>
      <c r="H31" s="299"/>
      <c r="I31" s="305"/>
      <c r="J31" s="299"/>
      <c r="K31" s="300">
        <f t="shared" si="1"/>
        <v>3000</v>
      </c>
      <c r="L31" s="299"/>
      <c r="M31" s="305">
        <v>0</v>
      </c>
    </row>
    <row r="32" spans="1:13" ht="17.25" customHeight="1" x14ac:dyDescent="0.25">
      <c r="A32" s="65" t="s">
        <v>36</v>
      </c>
      <c r="C32" s="305"/>
      <c r="D32" s="299"/>
      <c r="E32" s="305"/>
      <c r="F32" s="299"/>
      <c r="G32" s="305"/>
      <c r="H32" s="299"/>
      <c r="I32" s="305"/>
      <c r="J32" s="299"/>
      <c r="K32" s="300">
        <f t="shared" si="1"/>
        <v>0</v>
      </c>
      <c r="L32" s="299"/>
      <c r="M32" s="305"/>
    </row>
    <row r="33" spans="1:13" ht="17.25" customHeight="1" x14ac:dyDescent="0.25">
      <c r="A33" s="65" t="s">
        <v>37</v>
      </c>
      <c r="C33" s="305"/>
      <c r="D33" s="299"/>
      <c r="E33" s="305"/>
      <c r="F33" s="299"/>
      <c r="G33" s="305"/>
      <c r="H33" s="299"/>
      <c r="I33" s="305"/>
      <c r="J33" s="299"/>
      <c r="K33" s="300">
        <f t="shared" si="1"/>
        <v>0</v>
      </c>
      <c r="L33" s="299"/>
      <c r="M33" s="305"/>
    </row>
    <row r="34" spans="1:13" ht="17.25" customHeight="1" x14ac:dyDescent="0.25">
      <c r="A34" s="66" t="s">
        <v>38</v>
      </c>
      <c r="C34" s="305">
        <v>0</v>
      </c>
      <c r="D34" s="299"/>
      <c r="E34" s="305"/>
      <c r="F34" s="299"/>
      <c r="G34" s="305"/>
      <c r="H34" s="299"/>
      <c r="I34" s="305"/>
      <c r="J34" s="299"/>
      <c r="K34" s="300">
        <f t="shared" si="1"/>
        <v>0</v>
      </c>
      <c r="L34" s="299"/>
      <c r="M34" s="305"/>
    </row>
    <row r="35" spans="1:13" ht="17.25" customHeight="1" x14ac:dyDescent="0.25">
      <c r="A35" s="66" t="s">
        <v>39</v>
      </c>
      <c r="C35" s="305">
        <v>0</v>
      </c>
      <c r="D35" s="299"/>
      <c r="E35" s="305"/>
      <c r="F35" s="299"/>
      <c r="G35" s="305"/>
      <c r="H35" s="299"/>
      <c r="I35" s="305"/>
      <c r="J35" s="299"/>
      <c r="K35" s="300">
        <f t="shared" si="1"/>
        <v>0</v>
      </c>
      <c r="L35" s="299"/>
      <c r="M35" s="305"/>
    </row>
    <row r="36" spans="1:13" ht="17.25" customHeight="1" x14ac:dyDescent="0.25">
      <c r="A36" s="66" t="s">
        <v>40</v>
      </c>
      <c r="C36" s="305">
        <v>0</v>
      </c>
      <c r="D36" s="299"/>
      <c r="E36" s="305"/>
      <c r="F36" s="299"/>
      <c r="G36" s="305"/>
      <c r="H36" s="299"/>
      <c r="I36" s="305"/>
      <c r="J36" s="299"/>
      <c r="K36" s="300">
        <f t="shared" si="1"/>
        <v>0</v>
      </c>
      <c r="L36" s="299"/>
      <c r="M36" s="305"/>
    </row>
    <row r="37" spans="1:13" ht="17.25" customHeight="1" x14ac:dyDescent="0.25">
      <c r="A37" s="65"/>
      <c r="C37" s="305"/>
      <c r="D37" s="299"/>
      <c r="E37" s="305"/>
      <c r="F37" s="299"/>
      <c r="G37" s="305"/>
      <c r="H37" s="299"/>
      <c r="I37" s="305"/>
      <c r="J37" s="299"/>
      <c r="K37" s="300">
        <f t="shared" si="1"/>
        <v>0</v>
      </c>
      <c r="L37" s="299"/>
      <c r="M37" s="305"/>
    </row>
    <row r="38" spans="1:13" ht="17.25" customHeight="1" thickBot="1" x14ac:dyDescent="0.3">
      <c r="A38" s="306"/>
      <c r="C38" s="305"/>
      <c r="D38" s="299"/>
      <c r="E38" s="305"/>
      <c r="F38" s="299"/>
      <c r="G38" s="305"/>
      <c r="H38" s="299"/>
      <c r="I38" s="305"/>
      <c r="J38" s="299"/>
      <c r="K38" s="300">
        <f t="shared" si="1"/>
        <v>0</v>
      </c>
      <c r="L38" s="299"/>
      <c r="M38" s="305"/>
    </row>
    <row r="39" spans="1:13" ht="17.25" customHeight="1" thickBot="1" x14ac:dyDescent="0.3">
      <c r="A39" s="68" t="s">
        <v>135</v>
      </c>
      <c r="C39" s="307">
        <f>SUM(C28:C38)</f>
        <v>3000</v>
      </c>
      <c r="D39" s="299"/>
      <c r="E39" s="308">
        <f>SUM(E28:E38)</f>
        <v>0</v>
      </c>
      <c r="F39" s="299"/>
      <c r="G39" s="308">
        <f>SUM(G28:G38)</f>
        <v>0</v>
      </c>
      <c r="H39" s="299"/>
      <c r="I39" s="308">
        <f>SUM(I28:I38)</f>
        <v>0</v>
      </c>
      <c r="J39" s="299"/>
      <c r="K39" s="308">
        <f>SUM(K28:K38)</f>
        <v>3000</v>
      </c>
      <c r="L39" s="299"/>
      <c r="M39" s="308">
        <f>SUM(M28:M38)</f>
        <v>0</v>
      </c>
    </row>
    <row r="40" spans="1:13" x14ac:dyDescent="0.2">
      <c r="K40" s="304">
        <f>IF(K39='R&amp;P Accounts'!$D$42,0,"cross ref error")</f>
        <v>0</v>
      </c>
    </row>
    <row r="41" spans="1:13" ht="30" customHeight="1" x14ac:dyDescent="0.25">
      <c r="A41" s="53" t="s">
        <v>139</v>
      </c>
    </row>
    <row r="42" spans="1:13" ht="17.25" customHeight="1" x14ac:dyDescent="0.25">
      <c r="A42" s="65" t="s">
        <v>44</v>
      </c>
      <c r="C42" s="305"/>
      <c r="D42" s="299"/>
      <c r="E42" s="305"/>
      <c r="F42" s="299"/>
      <c r="G42" s="305"/>
      <c r="H42" s="299"/>
      <c r="I42" s="305"/>
      <c r="J42" s="299"/>
      <c r="K42" s="300">
        <f>SUM(C42:I42)</f>
        <v>0</v>
      </c>
      <c r="L42" s="299"/>
      <c r="M42" s="305"/>
    </row>
    <row r="43" spans="1:13" ht="17.25" customHeight="1" thickBot="1" x14ac:dyDescent="0.3">
      <c r="A43" s="65" t="s">
        <v>45</v>
      </c>
      <c r="C43" s="305"/>
      <c r="D43" s="299"/>
      <c r="E43" s="305"/>
      <c r="F43" s="299"/>
      <c r="G43" s="305"/>
      <c r="H43" s="299"/>
      <c r="I43" s="305"/>
      <c r="J43" s="299"/>
      <c r="K43" s="300">
        <f>SUM(C43:I43)</f>
        <v>0</v>
      </c>
      <c r="L43" s="299"/>
      <c r="M43" s="305"/>
    </row>
    <row r="44" spans="1:13" ht="17.25" customHeight="1" thickBot="1" x14ac:dyDescent="0.3">
      <c r="A44" s="68" t="s">
        <v>140</v>
      </c>
      <c r="C44" s="307">
        <f>C42+C43</f>
        <v>0</v>
      </c>
      <c r="D44" s="299"/>
      <c r="E44" s="308">
        <f>E42+E43</f>
        <v>0</v>
      </c>
      <c r="F44" s="299"/>
      <c r="G44" s="308">
        <f>G42+G43</f>
        <v>0</v>
      </c>
      <c r="H44" s="299"/>
      <c r="I44" s="308">
        <f>I42+I43</f>
        <v>0</v>
      </c>
      <c r="J44" s="299"/>
      <c r="K44" s="308">
        <f>K42+K43</f>
        <v>0</v>
      </c>
      <c r="L44" s="299"/>
      <c r="M44" s="308">
        <f>M42+M43</f>
        <v>0</v>
      </c>
    </row>
    <row r="45" spans="1:13" ht="13.5" thickBot="1" x14ac:dyDescent="0.25">
      <c r="K45" s="304">
        <f>IF(K44='R&amp;P Accounts'!$D$47,0,"cross ref error")</f>
        <v>0</v>
      </c>
    </row>
    <row r="46" spans="1:13" ht="17.25" customHeight="1" thickBot="1" x14ac:dyDescent="0.3">
      <c r="A46" s="311" t="s">
        <v>47</v>
      </c>
      <c r="C46" s="308">
        <f>+C44+C39</f>
        <v>3000</v>
      </c>
      <c r="D46" s="299"/>
      <c r="E46" s="308">
        <f>+E44+E39</f>
        <v>0</v>
      </c>
      <c r="F46" s="299"/>
      <c r="G46" s="308">
        <f>+G44+G39</f>
        <v>0</v>
      </c>
      <c r="H46" s="299"/>
      <c r="I46" s="308">
        <f>+I44+I39</f>
        <v>0</v>
      </c>
      <c r="J46" s="299"/>
      <c r="K46" s="308">
        <f>+K44+K39</f>
        <v>3000</v>
      </c>
      <c r="L46" s="299"/>
      <c r="M46" s="308">
        <f>+M44+M39</f>
        <v>0</v>
      </c>
    </row>
    <row r="47" spans="1:13" ht="13.5" thickBot="1" x14ac:dyDescent="0.25">
      <c r="K47" s="304">
        <f>IF(K46='R&amp;P Accounts'!$D$49,0,"cross ref error")</f>
        <v>0</v>
      </c>
    </row>
    <row r="48" spans="1:13" ht="17.25" customHeight="1" thickBot="1" x14ac:dyDescent="0.3">
      <c r="A48" s="80" t="s">
        <v>48</v>
      </c>
      <c r="C48" s="88">
        <f>+C24-C46</f>
        <v>-3000</v>
      </c>
      <c r="D48" s="313"/>
      <c r="E48" s="88">
        <f>+E24-E46</f>
        <v>0</v>
      </c>
      <c r="F48" s="313"/>
      <c r="G48" s="88">
        <f>+G24-G46</f>
        <v>0</v>
      </c>
      <c r="H48" s="313"/>
      <c r="I48" s="88">
        <f>+I24-I46</f>
        <v>0</v>
      </c>
      <c r="J48" s="313"/>
      <c r="K48" s="88">
        <f>+K24-K46</f>
        <v>-3000</v>
      </c>
      <c r="L48" s="313"/>
      <c r="M48" s="88">
        <f>+M24-M46</f>
        <v>3500</v>
      </c>
    </row>
    <row r="49" spans="1:13" ht="14.25" customHeight="1" thickBot="1" x14ac:dyDescent="0.3">
      <c r="A49" s="80"/>
      <c r="C49" s="314"/>
      <c r="D49" s="313"/>
      <c r="E49" s="314"/>
      <c r="F49" s="313"/>
      <c r="G49" s="314"/>
      <c r="H49" s="313"/>
      <c r="I49" s="314"/>
      <c r="J49" s="313"/>
      <c r="K49" s="314"/>
      <c r="L49" s="313"/>
      <c r="M49" s="314"/>
    </row>
    <row r="50" spans="1:13" s="310" customFormat="1" ht="17.25" customHeight="1" thickBot="1" x14ac:dyDescent="0.3">
      <c r="A50" s="87" t="s">
        <v>141</v>
      </c>
      <c r="C50" s="88"/>
      <c r="D50" s="313"/>
      <c r="E50" s="315"/>
      <c r="F50" s="313"/>
      <c r="G50" s="315"/>
      <c r="H50" s="313"/>
      <c r="I50" s="315"/>
      <c r="J50" s="313"/>
      <c r="K50" s="315">
        <f>SUM(C50:I50)</f>
        <v>0</v>
      </c>
      <c r="L50" s="313"/>
      <c r="M50" s="315"/>
    </row>
    <row r="51" spans="1:13" ht="14.25" customHeight="1" thickBot="1" x14ac:dyDescent="0.25">
      <c r="A51" s="90"/>
      <c r="C51" s="336"/>
      <c r="D51" s="337"/>
      <c r="E51" s="337"/>
      <c r="F51" s="337"/>
      <c r="G51" s="337"/>
      <c r="H51" s="337"/>
      <c r="I51" s="337"/>
      <c r="J51" s="337"/>
      <c r="K51" s="337"/>
      <c r="L51" s="337"/>
      <c r="M51" s="337"/>
    </row>
    <row r="52" spans="1:13" ht="17.25" customHeight="1" thickBot="1" x14ac:dyDescent="0.3">
      <c r="A52" s="68" t="s">
        <v>50</v>
      </c>
      <c r="C52" s="88">
        <f>C48+C50</f>
        <v>-3000</v>
      </c>
      <c r="D52" s="313"/>
      <c r="E52" s="88">
        <f>E48+E50</f>
        <v>0</v>
      </c>
      <c r="F52" s="313"/>
      <c r="G52" s="88">
        <f>G48+G50</f>
        <v>0</v>
      </c>
      <c r="H52" s="313"/>
      <c r="I52" s="88">
        <f>I48+I50</f>
        <v>0</v>
      </c>
      <c r="J52" s="313"/>
      <c r="K52" s="88">
        <f>K48+K50</f>
        <v>-3000</v>
      </c>
      <c r="L52" s="313"/>
      <c r="M52" s="88">
        <f>M48+M50</f>
        <v>3500</v>
      </c>
    </row>
    <row r="53" spans="1:13" x14ac:dyDescent="0.2">
      <c r="K53" s="304">
        <f>IF(K52='R&amp;P Accounts'!$D$55,0,"cross ref error")</f>
        <v>0</v>
      </c>
    </row>
    <row r="55" spans="1:13" ht="15.75" x14ac:dyDescent="0.25">
      <c r="A55" s="316" t="s">
        <v>142</v>
      </c>
    </row>
    <row r="56" spans="1:13" ht="14.25" x14ac:dyDescent="0.2">
      <c r="A56" s="338" t="s">
        <v>158</v>
      </c>
      <c r="B56" s="339"/>
      <c r="C56" s="339"/>
      <c r="D56" s="339"/>
      <c r="E56" s="339"/>
      <c r="F56" s="339"/>
      <c r="G56" s="339"/>
      <c r="H56" s="339"/>
      <c r="I56" s="339"/>
      <c r="J56" s="339"/>
      <c r="K56" s="339"/>
      <c r="L56" s="339"/>
      <c r="M56" s="340"/>
    </row>
    <row r="57" spans="1:13" ht="14.25" x14ac:dyDescent="0.2">
      <c r="A57" s="341"/>
      <c r="B57" s="342"/>
      <c r="C57" s="342"/>
      <c r="D57" s="342"/>
      <c r="E57" s="342"/>
      <c r="F57" s="342"/>
      <c r="G57" s="342"/>
      <c r="H57" s="342"/>
      <c r="I57" s="342"/>
      <c r="J57" s="342"/>
      <c r="K57" s="342"/>
      <c r="L57" s="342"/>
      <c r="M57" s="343"/>
    </row>
    <row r="58" spans="1:13" ht="14.25" x14ac:dyDescent="0.2">
      <c r="A58" s="341"/>
      <c r="B58" s="342"/>
      <c r="C58" s="342"/>
      <c r="D58" s="342"/>
      <c r="E58" s="342"/>
      <c r="F58" s="342"/>
      <c r="G58" s="342"/>
      <c r="H58" s="342"/>
      <c r="I58" s="342"/>
      <c r="J58" s="342"/>
      <c r="K58" s="342"/>
      <c r="L58" s="342"/>
      <c r="M58" s="343"/>
    </row>
    <row r="59" spans="1:13" ht="14.25" x14ac:dyDescent="0.2">
      <c r="A59" s="341"/>
      <c r="B59" s="342"/>
      <c r="C59" s="342"/>
      <c r="D59" s="342"/>
      <c r="E59" s="342"/>
      <c r="F59" s="342"/>
      <c r="G59" s="342"/>
      <c r="H59" s="342"/>
      <c r="I59" s="342"/>
      <c r="J59" s="342"/>
      <c r="K59" s="342"/>
      <c r="L59" s="342"/>
      <c r="M59" s="343"/>
    </row>
    <row r="60" spans="1:13" ht="14.25" x14ac:dyDescent="0.2">
      <c r="A60" s="341"/>
      <c r="B60" s="342"/>
      <c r="C60" s="342"/>
      <c r="D60" s="342"/>
      <c r="E60" s="342"/>
      <c r="F60" s="342"/>
      <c r="G60" s="342"/>
      <c r="H60" s="342"/>
      <c r="I60" s="342"/>
      <c r="J60" s="342"/>
      <c r="K60" s="342"/>
      <c r="L60" s="342"/>
      <c r="M60" s="343"/>
    </row>
    <row r="61" spans="1:13" ht="14.25" x14ac:dyDescent="0.2">
      <c r="A61" s="341"/>
      <c r="B61" s="342"/>
      <c r="C61" s="342"/>
      <c r="D61" s="342"/>
      <c r="E61" s="342"/>
      <c r="F61" s="342"/>
      <c r="G61" s="342"/>
      <c r="H61" s="342"/>
      <c r="I61" s="342"/>
      <c r="J61" s="342"/>
      <c r="K61" s="342"/>
      <c r="L61" s="342"/>
      <c r="M61" s="343"/>
    </row>
    <row r="62" spans="1:13" ht="14.25" x14ac:dyDescent="0.2">
      <c r="A62" s="341"/>
      <c r="B62" s="342"/>
      <c r="C62" s="342"/>
      <c r="D62" s="342"/>
      <c r="E62" s="342"/>
      <c r="F62" s="342"/>
      <c r="G62" s="342"/>
      <c r="H62" s="342"/>
      <c r="I62" s="342"/>
      <c r="J62" s="342"/>
      <c r="K62" s="342"/>
      <c r="L62" s="342"/>
      <c r="M62" s="343"/>
    </row>
    <row r="63" spans="1:13" ht="14.25" x14ac:dyDescent="0.2">
      <c r="A63" s="341"/>
      <c r="B63" s="342"/>
      <c r="C63" s="342"/>
      <c r="D63" s="342"/>
      <c r="E63" s="342"/>
      <c r="F63" s="342"/>
      <c r="G63" s="342"/>
      <c r="H63" s="342"/>
      <c r="I63" s="342"/>
      <c r="J63" s="342"/>
      <c r="K63" s="342"/>
      <c r="L63" s="342"/>
      <c r="M63" s="343"/>
    </row>
    <row r="64" spans="1:13" ht="14.25" x14ac:dyDescent="0.2">
      <c r="A64" s="344"/>
      <c r="B64" s="345"/>
      <c r="C64" s="345"/>
      <c r="D64" s="345"/>
      <c r="E64" s="345"/>
      <c r="F64" s="345"/>
      <c r="G64" s="345"/>
      <c r="H64" s="345"/>
      <c r="I64" s="345"/>
      <c r="J64" s="345"/>
      <c r="K64" s="345"/>
      <c r="L64" s="345"/>
      <c r="M64" s="346"/>
    </row>
  </sheetData>
  <phoneticPr fontId="30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BD040CAE-A456-4965-86DD-6A8ADE60CB13}"/>
</file>

<file path=customXml/itemProps2.xml><?xml version="1.0" encoding="utf-8"?>
<ds:datastoreItem xmlns:ds="http://schemas.openxmlformats.org/officeDocument/2006/customXml" ds:itemID="{C54A2575-AAA3-451D-8B9C-91BAE59424EC}"/>
</file>

<file path=customXml/itemProps3.xml><?xml version="1.0" encoding="utf-8"?>
<ds:datastoreItem xmlns:ds="http://schemas.openxmlformats.org/officeDocument/2006/customXml" ds:itemID="{B1ADDDFA-D867-4B84-8D48-C2A1CFA613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YOUNGJA411</dc:creator>
  <cp:lastModifiedBy>Janet Young</cp:lastModifiedBy>
  <cp:lastPrinted>2016-09-29T14:01:54Z</cp:lastPrinted>
  <dcterms:created xsi:type="dcterms:W3CDTF">2017-09-30T21:11:02Z</dcterms:created>
  <dcterms:modified xsi:type="dcterms:W3CDTF">2026-09-21T12:50:57Z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