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OSCR\"/>
    </mc:Choice>
  </mc:AlternateContent>
  <xr:revisionPtr revIDLastSave="0" documentId="13_ncr:1_{D8164588-00CB-4899-82F2-54888A51B659}" xr6:coauthVersionLast="47" xr6:coauthVersionMax="47" xr10:uidLastSave="{00000000-0000-0000-0000-000000000000}"/>
  <bookViews>
    <workbookView xWindow="-120" yWindow="-120" windowWidth="29040" windowHeight="15720" tabRatio="840" activeTab="1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Accounts'!$A$1:$L$57</definedName>
    <definedName name="_xlnm.Print_Area" localSheetId="1">'Statement of balances'!$A$1:$P$53</definedName>
    <definedName name="_xlnm.Print_Titles" localSheetId="0">'R&amp;P Accounts'!$1:$10</definedName>
  </definedNames>
  <calcPr calcId="181029"/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8" i="2"/>
  <c r="L43" i="2"/>
  <c r="L50" i="2" s="1"/>
  <c r="B43" i="2"/>
  <c r="B48" i="2"/>
  <c r="B50" i="2" s="1"/>
  <c r="B21" i="2"/>
  <c r="B26" i="2"/>
  <c r="J34" i="2"/>
  <c r="J39" i="2"/>
  <c r="J33" i="2"/>
  <c r="J37" i="2"/>
  <c r="J31" i="2"/>
  <c r="J32" i="2"/>
  <c r="J35" i="2"/>
  <c r="J36" i="2"/>
  <c r="J38" i="2"/>
  <c r="J41" i="2"/>
  <c r="J42" i="2"/>
  <c r="J46" i="2"/>
  <c r="J47" i="2"/>
  <c r="H21" i="2"/>
  <c r="D21" i="2"/>
  <c r="F21" i="2"/>
  <c r="J24" i="2"/>
  <c r="J25" i="2"/>
  <c r="D26" i="2"/>
  <c r="D48" i="2"/>
  <c r="D43" i="2"/>
  <c r="F26" i="2"/>
  <c r="F48" i="2"/>
  <c r="F43" i="2"/>
  <c r="H26" i="2"/>
  <c r="H48" i="2"/>
  <c r="H43" i="2"/>
  <c r="J54" i="2"/>
  <c r="K17" i="4"/>
  <c r="K9" i="7"/>
  <c r="K17" i="7" s="1"/>
  <c r="K10" i="7"/>
  <c r="K11" i="7"/>
  <c r="K12" i="7"/>
  <c r="K13" i="7"/>
  <c r="K14" i="7"/>
  <c r="K15" i="7"/>
  <c r="K16" i="7"/>
  <c r="K20" i="7"/>
  <c r="K21" i="7"/>
  <c r="K28" i="7"/>
  <c r="K39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K40" i="7" l="1"/>
  <c r="H50" i="2"/>
  <c r="J48" i="2"/>
  <c r="H28" i="2"/>
  <c r="H52" i="2" s="1"/>
  <c r="H56" i="2" s="1"/>
  <c r="L10" i="3" s="1"/>
  <c r="D28" i="2"/>
  <c r="L28" i="2"/>
  <c r="L52" i="2" s="1"/>
  <c r="L56" i="2" s="1"/>
  <c r="P10" i="3" s="1"/>
  <c r="K18" i="7"/>
  <c r="K22" i="7"/>
  <c r="K17" i="6"/>
  <c r="K18" i="6" s="1"/>
  <c r="E24" i="7"/>
  <c r="M24" i="7"/>
  <c r="E24" i="6"/>
  <c r="G46" i="7"/>
  <c r="G46" i="6"/>
  <c r="F50" i="2"/>
  <c r="F28" i="2"/>
  <c r="F52" i="2" s="1"/>
  <c r="F56" i="2" s="1"/>
  <c r="J10" i="3" s="1"/>
  <c r="I46" i="7"/>
  <c r="N9" i="3"/>
  <c r="G24" i="6"/>
  <c r="G48" i="6" s="1"/>
  <c r="G52" i="6" s="1"/>
  <c r="C46" i="7"/>
  <c r="J26" i="2"/>
  <c r="J27" i="2" s="1"/>
  <c r="I24" i="6"/>
  <c r="E46" i="7"/>
  <c r="M46" i="7"/>
  <c r="K40" i="5"/>
  <c r="J21" i="2"/>
  <c r="K42" i="5"/>
  <c r="K58" i="5"/>
  <c r="K60" i="5" s="1"/>
  <c r="I46" i="6"/>
  <c r="I48" i="6" s="1"/>
  <c r="I52" i="6" s="1"/>
  <c r="K39" i="6"/>
  <c r="K40" i="6" s="1"/>
  <c r="K22" i="6"/>
  <c r="D50" i="2"/>
  <c r="J43" i="2"/>
  <c r="J50" i="2" s="1"/>
  <c r="K25" i="5"/>
  <c r="K27" i="5" s="1"/>
  <c r="E46" i="6"/>
  <c r="E48" i="6" s="1"/>
  <c r="E52" i="6" s="1"/>
  <c r="K44" i="6"/>
  <c r="B28" i="2"/>
  <c r="B52" i="2" s="1"/>
  <c r="K45" i="6"/>
  <c r="K46" i="7"/>
  <c r="K47" i="7" s="1"/>
  <c r="K45" i="7"/>
  <c r="K16" i="5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K24" i="6"/>
  <c r="K24" i="7"/>
  <c r="K46" i="6" l="1"/>
  <c r="K47" i="6" s="1"/>
  <c r="D52" i="2"/>
  <c r="D56" i="2" s="1"/>
  <c r="H10" i="3" s="1"/>
  <c r="J28" i="2"/>
  <c r="K25" i="6"/>
  <c r="K25" i="7"/>
  <c r="K48" i="7"/>
  <c r="K52" i="7" s="1"/>
  <c r="B56" i="2"/>
  <c r="J52" i="2"/>
  <c r="J56" i="2" s="1"/>
  <c r="N10" i="3" s="1"/>
  <c r="K48" i="6" l="1"/>
  <c r="K52" i="6" s="1"/>
  <c r="K53" i="6" s="1"/>
  <c r="F10" i="3"/>
  <c r="K53" i="7"/>
</calcChain>
</file>

<file path=xl/sharedStrings.xml><?xml version="1.0" encoding="utf-8"?>
<sst xmlns="http://schemas.openxmlformats.org/spreadsheetml/2006/main" count="284" uniqueCount="141">
  <si>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</si>
  <si>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</si>
  <si>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</si>
  <si>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</si>
  <si>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</si>
  <si>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</si>
  <si>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</si>
  <si>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</si>
  <si>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</si>
  <si>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</si>
  <si>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</si>
  <si>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</si>
  <si>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</si>
  <si>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</si>
  <si>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</si>
  <si>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</si>
  <si>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</si>
  <si>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</si>
  <si>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</si>
  <si>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</si>
  <si>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</si>
  <si>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</si>
  <si>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</si>
  <si>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</si>
  <si>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</si>
  <si>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</si>
  <si>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</si>
  <si>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</si>
  <si>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</si>
  <si>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</si>
  <si>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</si>
  <si>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</si>
  <si>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</si>
  <si>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</si>
  <si>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</si>
  <si>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</si>
  <si>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</si>
  <si>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</si>
  <si>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</si>
  <si>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</si>
  <si>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</si>
  <si>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</si>
  <si>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</si>
  <si>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</si>
  <si>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</si>
  <si>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</si>
  <si>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</si>
  <si>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</si>
  <si>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</si>
  <si>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</si>
  <si>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</si>
  <si>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</si>
  <si>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</si>
  <si>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</si>
  <si>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</si>
  <si>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</si>
  <si>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</si>
  <si>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</si>
  <si>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</si>
  <si>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</si>
  <si>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</si>
  <si>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</si>
  <si>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</si>
  <si>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</si>
  <si>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</si>
  <si>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</si>
  <si>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</si>
  <si>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</si>
  <si>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</si>
  <si>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</si>
  <si>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</si>
  <si>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</si>
  <si>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</si>
  <si>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</si>
  <si>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</si>
  <si>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</si>
  <si>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</si>
  <si>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</si>
  <si>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</si>
  <si>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</si>
  <si>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</si>
  <si>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</si>
  <si>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</si>
  <si>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</si>
  <si>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</si>
  <si>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</si>
  <si>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</si>
  <si>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</si>
  <si>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</si>
  <si>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</si>
  <si>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</si>
  <si>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</si>
  <si>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</si>
  <si>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</si>
  <si>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</si>
  <si>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</si>
  <si>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</si>
  <si>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</si>
  <si>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</si>
  <si>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</si>
  <si>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</si>
  <si>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</si>
  <si>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</si>
  <si>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</si>
  <si>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</si>
  <si>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</si>
  <si>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</si>
  <si>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</si>
  <si>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</si>
  <si>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</si>
  <si>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</si>
  <si>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</si>
  <si>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</si>
  <si>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</si>
  <si>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</si>
  <si>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</si>
  <si>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</si>
  <si>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</si>
  <si>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</si>
  <si>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>SC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</si>
  <si>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</si>
  <si>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</si>
  <si>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</si>
  <si>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</si>
  <si>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</si>
  <si>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</si>
  <si>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</si>
  <si>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</si>
  <si>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</si>
  <si>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</si>
  <si>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</si>
  <si>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</si>
  <si>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</si>
  <si>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</si>
  <si>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</si>
  <si>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</si>
  <si>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Insurance</t>
  </si>
  <si>
    <t>Auchinyell Hall</t>
  </si>
  <si>
    <t>as per last balance sheet</t>
  </si>
  <si>
    <t>A J Mowat</t>
  </si>
  <si>
    <t>A. J. Mowat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</si>
</sst>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57</xdr:row>
      <xdr:rowOff>0</xdr:rowOff>
    </xdr:from>
    <xdr:to>
      <xdr:col>10</xdr:col>
      <xdr:colOff>104775</xdr:colOff>
      <xdr:row>57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57</xdr:row>
      <xdr:rowOff>0</xdr:rowOff>
    </xdr:from>
    <xdr:to>
      <xdr:col>10</xdr:col>
      <xdr:colOff>104775</xdr:colOff>
      <xdr:row>57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01	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Jan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2025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Dec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topLeftCell="A7" zoomScale="75" zoomScaleNormal="85" zoomScaleSheetLayoutView="80" workbookViewId="0">
      <selection activeCell="L42" sqref="L42"/>
    </sheetView>
  </sheetViews>
  <sheetFormatPr defaultColWidth="9.140625" defaultRowHeight="12.75" x14ac:dyDescent="0.2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231"/>
      <c r="B1" s="235" t="s">
        <v>70</v>
      </c>
      <c r="C1" s="235"/>
      <c r="D1" s="235"/>
      <c r="E1" s="235"/>
      <c r="F1" s="235"/>
      <c r="G1" s="235"/>
      <c r="H1" s="235"/>
      <c r="I1" s="235"/>
      <c r="J1" s="235"/>
      <c r="L1" s="186" t="s">
        <v>72</v>
      </c>
      <c r="M1" s="185"/>
    </row>
    <row r="2" spans="1:13" ht="30.75" customHeight="1" x14ac:dyDescent="0.2">
      <c r="A2" s="231"/>
      <c r="B2" s="236"/>
      <c r="C2" s="236"/>
      <c r="D2" s="236"/>
      <c r="E2" s="236"/>
      <c r="F2" s="236"/>
      <c r="G2" s="236"/>
      <c r="H2" s="236"/>
      <c r="I2" s="236"/>
      <c r="J2" s="236"/>
      <c r="L2" s="187" t="s">
        <v>119</v>
      </c>
      <c r="M2" s="69"/>
    </row>
    <row r="3" spans="1:13" ht="24" customHeight="1" x14ac:dyDescent="0.2">
      <c r="A3" s="231"/>
      <c r="B3" s="232" t="s">
        <v>13</v>
      </c>
      <c r="C3" s="233"/>
      <c r="D3" s="233"/>
      <c r="E3" s="233"/>
      <c r="F3" s="233"/>
      <c r="G3" s="233"/>
      <c r="H3" s="233"/>
      <c r="I3" s="233"/>
      <c r="J3" s="234"/>
      <c r="L3" s="184"/>
    </row>
    <row r="4" spans="1:13" ht="14.25" customHeight="1" x14ac:dyDescent="0.2">
      <c r="A4" s="231"/>
      <c r="B4" s="237" t="s">
        <v>18</v>
      </c>
      <c r="C4" s="239"/>
      <c r="D4" s="240" t="s">
        <v>129</v>
      </c>
      <c r="E4" s="241"/>
      <c r="F4" s="242"/>
      <c r="G4" s="243" t="s">
        <v>71</v>
      </c>
      <c r="H4" s="240" t="s">
        <v>130</v>
      </c>
      <c r="I4" s="241"/>
      <c r="J4" s="242"/>
      <c r="L4" s="184"/>
    </row>
    <row r="5" spans="1:13" ht="16.5" customHeight="1" x14ac:dyDescent="0.2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84"/>
    </row>
    <row r="6" spans="1:13" ht="21" customHeight="1" x14ac:dyDescent="0.2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84"/>
    </row>
    <row r="8" spans="1:13" ht="20.25" x14ac:dyDescent="0.3">
      <c r="A8" s="47" t="s">
        <v>128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2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5" t="s">
        <v>20</v>
      </c>
      <c r="B12" s="193">
        <v>10376</v>
      </c>
      <c r="C12" s="194"/>
      <c r="D12" s="193"/>
      <c r="E12" s="194"/>
      <c r="F12" s="193"/>
      <c r="G12" s="194"/>
      <c r="H12" s="193"/>
      <c r="I12" s="194"/>
      <c r="J12" s="195">
        <f>H12+D12+B12+F12</f>
        <v>10376</v>
      </c>
      <c r="K12" s="196"/>
      <c r="L12" s="193">
        <v>2129</v>
      </c>
    </row>
    <row r="13" spans="1:13" ht="20.100000000000001" customHeight="1" x14ac:dyDescent="0.25">
      <c r="A13" s="85" t="s">
        <v>21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00000000000001" customHeight="1" x14ac:dyDescent="0.25">
      <c r="A14" s="85" t="s">
        <v>22</v>
      </c>
      <c r="B14" s="193"/>
      <c r="C14" s="194"/>
      <c r="D14" s="193"/>
      <c r="E14" s="194"/>
      <c r="F14" s="193"/>
      <c r="G14" s="194"/>
      <c r="H14" s="193"/>
      <c r="I14" s="194"/>
      <c r="J14" s="195">
        <f t="shared" si="0"/>
        <v>0</v>
      </c>
      <c r="K14" s="196"/>
      <c r="L14" s="193"/>
    </row>
    <row r="15" spans="1:13" ht="20.100000000000001" customHeight="1" x14ac:dyDescent="0.25">
      <c r="A15" s="85" t="s">
        <v>23</v>
      </c>
      <c r="B15" s="193"/>
      <c r="C15" s="194"/>
      <c r="D15" s="193"/>
      <c r="E15" s="194"/>
      <c r="F15" s="193"/>
      <c r="G15" s="194"/>
      <c r="H15" s="193"/>
      <c r="I15" s="194"/>
      <c r="J15" s="195">
        <f t="shared" si="0"/>
        <v>0</v>
      </c>
      <c r="K15" s="196"/>
      <c r="L15" s="193"/>
    </row>
    <row r="16" spans="1:13" ht="20.100000000000001" customHeight="1" x14ac:dyDescent="0.25">
      <c r="A16" s="85" t="s">
        <v>24</v>
      </c>
      <c r="B16" s="193"/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/>
    </row>
    <row r="17" spans="1:12" ht="29.25" x14ac:dyDescent="0.25">
      <c r="A17" s="85" t="s">
        <v>25</v>
      </c>
      <c r="B17" s="193">
        <v>107</v>
      </c>
      <c r="C17" s="194"/>
      <c r="D17" s="193"/>
      <c r="E17" s="194"/>
      <c r="F17" s="193"/>
      <c r="G17" s="194"/>
      <c r="H17" s="193"/>
      <c r="I17" s="194"/>
      <c r="J17" s="195">
        <f t="shared" si="0"/>
        <v>107</v>
      </c>
      <c r="K17" s="196"/>
      <c r="L17" s="193">
        <v>105</v>
      </c>
    </row>
    <row r="18" spans="1:12" ht="20.100000000000001" customHeight="1" x14ac:dyDescent="0.25">
      <c r="A18" s="85" t="s">
        <v>67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9.25" x14ac:dyDescent="0.25">
      <c r="A19" s="85" t="s">
        <v>68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00000000000001" customHeight="1" x14ac:dyDescent="0.25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3">
      <c r="A21" s="9" t="s">
        <v>85</v>
      </c>
      <c r="B21" s="197">
        <f>SUM(B12:B20)</f>
        <v>10483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10483</v>
      </c>
      <c r="K21" s="196"/>
      <c r="L21" s="197">
        <f>SUM(L12:L20)</f>
        <v>2234</v>
      </c>
    </row>
    <row r="22" spans="1:12" ht="16.5" customHeight="1" thickTop="1" x14ac:dyDescent="0.2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30" x14ac:dyDescent="0.25">
      <c r="A23" s="67" t="s">
        <v>65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5" t="s">
        <v>26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00000000000001" customHeight="1" x14ac:dyDescent="0.25">
      <c r="A25" s="85" t="s">
        <v>27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3">
      <c r="A26" s="9" t="s">
        <v>86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25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00000000000001" customHeight="1" thickBot="1" x14ac:dyDescent="0.3">
      <c r="A28" s="9" t="s">
        <v>11</v>
      </c>
      <c r="B28" s="204">
        <f>B26+B21</f>
        <v>10483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10483</v>
      </c>
      <c r="K28" s="196"/>
      <c r="L28" s="204">
        <f>L26+L21</f>
        <v>2234</v>
      </c>
    </row>
    <row r="29" spans="1:12" ht="16.5" customHeight="1" thickTop="1" x14ac:dyDescent="0.2">
      <c r="B29" s="205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2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00000000000001" customHeight="1" x14ac:dyDescent="0.25">
      <c r="A31" s="86" t="s">
        <v>28</v>
      </c>
      <c r="B31" s="193"/>
      <c r="C31" s="201"/>
      <c r="D31" s="193"/>
      <c r="E31" s="194"/>
      <c r="F31" s="193"/>
      <c r="G31" s="194"/>
      <c r="H31" s="193"/>
      <c r="I31" s="194"/>
      <c r="J31" s="195">
        <f>H31+D31+B31+F31</f>
        <v>0</v>
      </c>
      <c r="K31" s="178"/>
      <c r="L31" s="193"/>
    </row>
    <row r="32" spans="1:12" ht="20.100000000000001" customHeight="1" x14ac:dyDescent="0.25">
      <c r="A32" s="86" t="s">
        <v>118</v>
      </c>
      <c r="B32" s="193"/>
      <c r="C32" s="201"/>
      <c r="D32" s="193"/>
      <c r="E32" s="194"/>
      <c r="F32" s="193"/>
      <c r="G32" s="194"/>
      <c r="H32" s="193"/>
      <c r="I32" s="194"/>
      <c r="J32" s="195">
        <f t="shared" ref="J32:J42" si="1">H32+D32+B32+F32</f>
        <v>0</v>
      </c>
      <c r="K32" s="178"/>
      <c r="L32" s="193"/>
    </row>
    <row r="33" spans="1:12" ht="20.100000000000001" customHeight="1" x14ac:dyDescent="0.25">
      <c r="A33" s="86" t="s">
        <v>29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8.5" x14ac:dyDescent="0.25">
      <c r="A34" s="86" t="s">
        <v>30</v>
      </c>
      <c r="B34" s="193"/>
      <c r="C34" s="201"/>
      <c r="D34" s="193"/>
      <c r="E34" s="194"/>
      <c r="F34" s="193"/>
      <c r="G34" s="194"/>
      <c r="H34" s="193"/>
      <c r="I34" s="194"/>
      <c r="J34" s="195">
        <f t="shared" si="1"/>
        <v>0</v>
      </c>
      <c r="K34" s="178"/>
      <c r="L34" s="193"/>
    </row>
    <row r="35" spans="1:12" ht="20.100000000000001" customHeight="1" x14ac:dyDescent="0.25">
      <c r="A35" s="86" t="s">
        <v>31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00000000000001" customHeight="1" x14ac:dyDescent="0.25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00000000000001" customHeight="1" x14ac:dyDescent="0.25">
      <c r="A37" s="87" t="s">
        <v>33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00000000000001" customHeight="1" x14ac:dyDescent="0.25">
      <c r="A38" s="87" t="s">
        <v>34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00000000000001" customHeight="1" x14ac:dyDescent="0.25">
      <c r="A39" s="87" t="s">
        <v>35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00000000000001" customHeight="1" x14ac:dyDescent="0.25">
      <c r="A40" s="87" t="s">
        <v>136</v>
      </c>
      <c r="B40" s="193">
        <v>488</v>
      </c>
      <c r="C40" s="201"/>
      <c r="D40" s="193"/>
      <c r="E40" s="194"/>
      <c r="F40" s="193"/>
      <c r="G40" s="194"/>
      <c r="H40" s="193"/>
      <c r="I40" s="194"/>
      <c r="J40" s="195">
        <v>488</v>
      </c>
      <c r="K40" s="178"/>
      <c r="L40" s="193">
        <v>634</v>
      </c>
    </row>
    <row r="41" spans="1:12" ht="20.100000000000001" customHeight="1" x14ac:dyDescent="0.25">
      <c r="A41" s="87" t="s">
        <v>127</v>
      </c>
      <c r="B41" s="193">
        <v>9888</v>
      </c>
      <c r="C41" s="201"/>
      <c r="D41" s="193"/>
      <c r="E41" s="194"/>
      <c r="F41" s="193"/>
      <c r="G41" s="194"/>
      <c r="H41" s="193"/>
      <c r="I41" s="194"/>
      <c r="J41" s="195">
        <f t="shared" si="1"/>
        <v>9888</v>
      </c>
      <c r="K41" s="178"/>
      <c r="L41" s="193">
        <v>1495</v>
      </c>
    </row>
    <row r="42" spans="1:12" ht="20.100000000000001" customHeight="1" thickBot="1" x14ac:dyDescent="0.3">
      <c r="A42" s="86"/>
      <c r="B42" s="208"/>
      <c r="C42" s="201"/>
      <c r="D42" s="208"/>
      <c r="E42" s="194"/>
      <c r="F42" s="208"/>
      <c r="G42" s="194"/>
      <c r="H42" s="208"/>
      <c r="I42" s="194"/>
      <c r="J42" s="195">
        <f t="shared" si="1"/>
        <v>0</v>
      </c>
      <c r="K42" s="178"/>
      <c r="L42" s="208"/>
    </row>
    <row r="43" spans="1:12" ht="20.100000000000001" customHeight="1" thickTop="1" thickBot="1" x14ac:dyDescent="0.3">
      <c r="A43" s="13" t="s">
        <v>87</v>
      </c>
      <c r="B43" s="197">
        <f>SUM(B31:B42)</f>
        <v>10376</v>
      </c>
      <c r="C43" s="209"/>
      <c r="D43" s="197">
        <f>SUM(D31:D42)</f>
        <v>0</v>
      </c>
      <c r="E43" s="194"/>
      <c r="F43" s="197">
        <f>SUM(F31:F42)</f>
        <v>0</v>
      </c>
      <c r="G43" s="194"/>
      <c r="H43" s="197">
        <f>SUM(H31:H42)</f>
        <v>0</v>
      </c>
      <c r="I43" s="194"/>
      <c r="J43" s="197">
        <f>SUM(J31:J42)</f>
        <v>10376</v>
      </c>
      <c r="K43" s="178"/>
      <c r="L43" s="197">
        <f>SUM(L31:L42)</f>
        <v>2129</v>
      </c>
    </row>
    <row r="44" spans="1:12" s="14" customFormat="1" ht="17.25" customHeight="1" thickTop="1" x14ac:dyDescent="0.2">
      <c r="B44" s="35"/>
      <c r="C44" s="55"/>
      <c r="D44" s="56"/>
      <c r="E44" s="55"/>
      <c r="F44" s="55"/>
      <c r="G44" s="55"/>
      <c r="H44" s="55"/>
      <c r="I44" s="55"/>
      <c r="J44" s="55"/>
      <c r="K44" s="55"/>
      <c r="L44" s="55"/>
    </row>
    <row r="45" spans="1:12" ht="30" x14ac:dyDescent="0.25">
      <c r="A45" s="67" t="s">
        <v>66</v>
      </c>
      <c r="B45" s="200"/>
      <c r="C45" s="8"/>
      <c r="D45" s="8"/>
      <c r="E45" s="8"/>
      <c r="F45" s="8"/>
      <c r="G45" s="8"/>
      <c r="H45" s="8"/>
      <c r="I45" s="8"/>
      <c r="J45" s="8"/>
      <c r="K45" s="8"/>
    </row>
    <row r="46" spans="1:12" ht="20.100000000000001" customHeight="1" x14ac:dyDescent="0.25">
      <c r="A46" s="86" t="s">
        <v>36</v>
      </c>
      <c r="B46" s="193"/>
      <c r="C46" s="201"/>
      <c r="D46" s="193"/>
      <c r="E46" s="194"/>
      <c r="F46" s="193"/>
      <c r="G46" s="194"/>
      <c r="H46" s="193"/>
      <c r="I46" s="194"/>
      <c r="J46" s="195">
        <f>H46+D46+F46+B46</f>
        <v>0</v>
      </c>
      <c r="K46" s="178"/>
      <c r="L46" s="193"/>
    </row>
    <row r="47" spans="1:12" ht="20.100000000000001" customHeight="1" thickBot="1" x14ac:dyDescent="0.3">
      <c r="A47" s="86" t="s">
        <v>37</v>
      </c>
      <c r="B47" s="208"/>
      <c r="C47" s="201"/>
      <c r="D47" s="208"/>
      <c r="E47" s="194"/>
      <c r="F47" s="208"/>
      <c r="G47" s="194"/>
      <c r="H47" s="208"/>
      <c r="I47" s="194"/>
      <c r="J47" s="195">
        <f>H47+D47+F47+B47</f>
        <v>0</v>
      </c>
      <c r="K47" s="178"/>
      <c r="L47" s="208"/>
    </row>
    <row r="48" spans="1:12" ht="20.100000000000001" customHeight="1" thickTop="1" thickBot="1" x14ac:dyDescent="0.3">
      <c r="A48" s="13" t="s">
        <v>88</v>
      </c>
      <c r="B48" s="197">
        <f>SUM(B46:B47)</f>
        <v>0</v>
      </c>
      <c r="C48" s="209"/>
      <c r="D48" s="197">
        <f>SUM(D46:D47)</f>
        <v>0</v>
      </c>
      <c r="E48" s="194"/>
      <c r="F48" s="197">
        <f>SUM(F46:F47)</f>
        <v>0</v>
      </c>
      <c r="G48" s="194"/>
      <c r="H48" s="197">
        <f>SUM(H46:H47)</f>
        <v>0</v>
      </c>
      <c r="I48" s="194"/>
      <c r="J48" s="197">
        <f>SUM(J46:J47)</f>
        <v>0</v>
      </c>
      <c r="K48" s="178"/>
      <c r="L48" s="197">
        <f>SUM(L46:L47)</f>
        <v>0</v>
      </c>
    </row>
    <row r="49" spans="1:13" ht="13.5" customHeight="1" thickTop="1" thickBot="1" x14ac:dyDescent="0.25">
      <c r="B49" s="36"/>
      <c r="C49" s="54"/>
      <c r="D49" s="36"/>
      <c r="E49" s="54"/>
      <c r="F49" s="54"/>
      <c r="G49" s="54"/>
      <c r="H49" s="36"/>
      <c r="I49" s="54"/>
      <c r="J49" s="55"/>
      <c r="K49" s="54"/>
      <c r="L49" s="54"/>
    </row>
    <row r="50" spans="1:13" s="15" customFormat="1" ht="20.100000000000001" customHeight="1" thickTop="1" thickBot="1" x14ac:dyDescent="0.3">
      <c r="A50" s="39" t="s">
        <v>12</v>
      </c>
      <c r="B50" s="210">
        <f>+B48+B43</f>
        <v>10376</v>
      </c>
      <c r="C50" s="196"/>
      <c r="D50" s="210">
        <f>+D48+D43</f>
        <v>0</v>
      </c>
      <c r="E50" s="196"/>
      <c r="F50" s="210">
        <f>+F48+F43</f>
        <v>0</v>
      </c>
      <c r="G50" s="196"/>
      <c r="H50" s="210">
        <f>+H48+H43</f>
        <v>0</v>
      </c>
      <c r="I50" s="196"/>
      <c r="J50" s="210">
        <f>+J48+J43</f>
        <v>10376</v>
      </c>
      <c r="K50" s="196"/>
      <c r="L50" s="210">
        <f>+L48+L43</f>
        <v>2129</v>
      </c>
    </row>
    <row r="51" spans="1:13" ht="14.25" thickTop="1" thickBot="1" x14ac:dyDescent="0.25">
      <c r="B51" s="37"/>
      <c r="C51" s="57"/>
      <c r="D51" s="57"/>
      <c r="E51" s="57"/>
      <c r="F51" s="57"/>
      <c r="G51" s="57"/>
      <c r="H51" s="57"/>
      <c r="I51" s="57"/>
      <c r="J51" s="55"/>
      <c r="K51" s="58"/>
      <c r="L51" s="54"/>
    </row>
    <row r="52" spans="1:13" ht="20.100000000000001" customHeight="1" thickTop="1" thickBot="1" x14ac:dyDescent="0.3">
      <c r="A52" s="40" t="s">
        <v>109</v>
      </c>
      <c r="B52" s="145">
        <f>+B28-B50</f>
        <v>107</v>
      </c>
      <c r="C52" s="88"/>
      <c r="D52" s="145">
        <f>+D28-D50</f>
        <v>0</v>
      </c>
      <c r="E52" s="88"/>
      <c r="F52" s="145">
        <f>+F28-F50</f>
        <v>0</v>
      </c>
      <c r="G52" s="88"/>
      <c r="H52" s="145">
        <f>+H28-H50</f>
        <v>0</v>
      </c>
      <c r="I52" s="88"/>
      <c r="J52" s="146">
        <f>IF((B52+D52+F52+H52)=(+J28-J50),H52+F52+D52+B52,"Cross Add Error")</f>
        <v>107</v>
      </c>
      <c r="K52" s="135"/>
      <c r="L52" s="145">
        <f>+L28-L50</f>
        <v>105</v>
      </c>
      <c r="M52" s="89"/>
    </row>
    <row r="53" spans="1:13" ht="14.25" customHeight="1" thickBot="1" x14ac:dyDescent="0.3">
      <c r="A53" s="40"/>
      <c r="B53" s="218"/>
      <c r="C53" s="88"/>
      <c r="D53" s="218"/>
      <c r="E53" s="88"/>
      <c r="F53" s="218"/>
      <c r="G53" s="88"/>
      <c r="H53" s="218"/>
      <c r="I53" s="88"/>
      <c r="J53" s="218"/>
      <c r="K53" s="135"/>
      <c r="L53" s="218"/>
      <c r="M53" s="89"/>
    </row>
    <row r="54" spans="1:13" ht="19.5" customHeight="1" thickTop="1" thickBot="1" x14ac:dyDescent="0.3">
      <c r="A54" s="97" t="s">
        <v>125</v>
      </c>
      <c r="B54" s="157"/>
      <c r="C54" s="88"/>
      <c r="D54" s="157"/>
      <c r="E54" s="88"/>
      <c r="F54" s="157"/>
      <c r="G54" s="88"/>
      <c r="H54" s="157"/>
      <c r="I54" s="88"/>
      <c r="J54" s="144">
        <f>IF(H54+F54+D54+B54=0,0,"Transfer error")</f>
        <v>0</v>
      </c>
      <c r="K54" s="135"/>
      <c r="L54" s="157"/>
    </row>
    <row r="55" spans="1:13" ht="14.25" customHeight="1" thickTop="1" thickBot="1" x14ac:dyDescent="0.3">
      <c r="A55" s="11"/>
      <c r="B55" s="217"/>
      <c r="C55" s="88"/>
      <c r="D55" s="217"/>
      <c r="E55" s="88"/>
      <c r="F55" s="143"/>
      <c r="G55" s="88"/>
      <c r="H55" s="217"/>
      <c r="I55" s="88"/>
      <c r="J55" s="219"/>
      <c r="K55" s="135"/>
      <c r="L55" s="217"/>
    </row>
    <row r="56" spans="1:13" ht="29.25" customHeight="1" thickTop="1" thickBot="1" x14ac:dyDescent="0.3">
      <c r="A56" s="13" t="s">
        <v>41</v>
      </c>
      <c r="B56" s="142">
        <f>+B52+B54</f>
        <v>107</v>
      </c>
      <c r="C56" s="88"/>
      <c r="D56" s="142">
        <f>+D52+D54</f>
        <v>0</v>
      </c>
      <c r="E56" s="88"/>
      <c r="F56" s="142">
        <f>+F52+F54</f>
        <v>0</v>
      </c>
      <c r="G56" s="88"/>
      <c r="H56" s="142">
        <f>+H52+H54</f>
        <v>0</v>
      </c>
      <c r="I56" s="88"/>
      <c r="J56" s="142">
        <f>+J52+J54</f>
        <v>107</v>
      </c>
      <c r="K56" s="135"/>
      <c r="L56" s="142">
        <f>+L52+L54</f>
        <v>105</v>
      </c>
    </row>
    <row r="57" spans="1:13" ht="13.5" thickTop="1" x14ac:dyDescent="0.2">
      <c r="J57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tabSelected="1" zoomScale="75" zoomScaleNormal="75" zoomScaleSheetLayoutView="80" workbookViewId="0">
      <pane ySplit="2" topLeftCell="A3" activePane="bottomLeft" state="frozen"/>
      <selection activeCell="D45" sqref="D45"/>
      <selection pane="bottomLeft" activeCell="P51" sqref="P51"/>
    </sheetView>
  </sheetViews>
  <sheetFormatPr defaultColWidth="9.140625"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 x14ac:dyDescent="0.3">
      <c r="B1" s="248">
        <f>'R&amp;P Accounts'!B2</f>
        <v>0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N1" s="248" t="str">
        <f>'R&amp;P Accounts'!L2</f>
        <v>SC</v>
      </c>
      <c r="O1" s="248"/>
      <c r="P1" s="248"/>
    </row>
    <row r="2" spans="1:16" s="46" customFormat="1" ht="26.25" customHeight="1" x14ac:dyDescent="0.2">
      <c r="A2" s="80" t="s">
        <v>124</v>
      </c>
      <c r="B2" s="43"/>
      <c r="C2" s="42"/>
      <c r="D2" s="42"/>
      <c r="E2" s="42"/>
      <c r="F2" s="274"/>
      <c r="G2" s="274"/>
      <c r="H2" s="274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251" t="s">
        <v>5</v>
      </c>
      <c r="C3" s="251"/>
      <c r="D3" s="251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6" x14ac:dyDescent="0.2">
      <c r="B4" s="252"/>
      <c r="C4" s="252"/>
      <c r="D4" s="252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">
      <c r="A5" s="269" t="s">
        <v>9</v>
      </c>
      <c r="B5" s="253" t="s">
        <v>39</v>
      </c>
      <c r="C5" s="253"/>
      <c r="D5" s="253"/>
      <c r="E5" s="23"/>
      <c r="F5" s="147">
        <v>7802</v>
      </c>
      <c r="G5" s="148"/>
      <c r="H5" s="147"/>
      <c r="I5" s="148"/>
      <c r="J5" s="147"/>
      <c r="K5" s="148"/>
      <c r="L5" s="147"/>
      <c r="M5" s="148"/>
      <c r="N5" s="149">
        <f>F5+H5+J5+L5</f>
        <v>7802</v>
      </c>
      <c r="O5" s="148"/>
      <c r="P5" s="147">
        <v>7097</v>
      </c>
    </row>
    <row r="6" spans="1:16" ht="30" customHeight="1" x14ac:dyDescent="0.2">
      <c r="A6" s="270"/>
      <c r="B6" s="253" t="s">
        <v>40</v>
      </c>
      <c r="C6" s="253"/>
      <c r="D6" s="253"/>
      <c r="E6" s="23"/>
      <c r="F6" s="147">
        <v>107</v>
      </c>
      <c r="G6" s="148"/>
      <c r="H6" s="147"/>
      <c r="I6" s="148"/>
      <c r="J6" s="147"/>
      <c r="K6" s="148"/>
      <c r="L6" s="147"/>
      <c r="M6" s="148"/>
      <c r="N6" s="149">
        <f>F6+H6+J6+L6</f>
        <v>107</v>
      </c>
      <c r="O6" s="148"/>
      <c r="P6" s="147">
        <v>105</v>
      </c>
    </row>
    <row r="7" spans="1:16" ht="26.25" customHeight="1" x14ac:dyDescent="0.2">
      <c r="A7" s="270"/>
      <c r="B7" s="275"/>
      <c r="C7" s="276"/>
      <c r="D7" s="277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25">
      <c r="A8" s="270"/>
      <c r="B8" s="253"/>
      <c r="C8" s="253"/>
      <c r="D8" s="253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25">
      <c r="B9" s="272" t="s">
        <v>38</v>
      </c>
      <c r="C9" s="272"/>
      <c r="D9" s="272"/>
      <c r="E9" s="41"/>
      <c r="F9" s="153">
        <f>SUM(F5:F8)</f>
        <v>7909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49"/>
      <c r="N9" s="154">
        <f>F9+H9+J9+L9</f>
        <v>7909</v>
      </c>
      <c r="O9" s="249"/>
      <c r="P9" s="153">
        <f>SUM(P5:P8)</f>
        <v>7202</v>
      </c>
    </row>
    <row r="10" spans="1:16" ht="26.25" customHeight="1" thickTop="1" x14ac:dyDescent="0.2">
      <c r="B10" s="273" t="s">
        <v>77</v>
      </c>
      <c r="C10" s="273"/>
      <c r="D10" s="273"/>
      <c r="E10" s="22"/>
      <c r="F10" s="137">
        <f>F6-'R&amp;P Accounts'!B56</f>
        <v>0</v>
      </c>
      <c r="G10" s="101"/>
      <c r="H10" s="137">
        <f>H6-'R&amp;P Accounts'!D56</f>
        <v>0</v>
      </c>
      <c r="I10" s="101"/>
      <c r="J10" s="137">
        <f>J6-'R&amp;P Accounts'!F56</f>
        <v>0</v>
      </c>
      <c r="K10" s="101"/>
      <c r="L10" s="137">
        <f>L6-'R&amp;P Accounts'!H56</f>
        <v>0</v>
      </c>
      <c r="M10" s="249"/>
      <c r="N10" s="137">
        <f>N6-'R&amp;P Accounts'!J56</f>
        <v>0</v>
      </c>
      <c r="O10" s="249"/>
      <c r="P10" s="137">
        <f>P6-'R&amp;P Accounts'!L56</f>
        <v>0</v>
      </c>
    </row>
    <row r="11" spans="1:16" x14ac:dyDescent="0.2">
      <c r="B11" s="265"/>
      <c r="C11" s="265"/>
      <c r="D11" s="265"/>
      <c r="E11" s="19"/>
      <c r="G11" s="250"/>
      <c r="I11" s="250"/>
      <c r="J11" s="12"/>
      <c r="K11" s="12"/>
      <c r="M11" s="250"/>
      <c r="O11" s="250"/>
    </row>
    <row r="12" spans="1:16" ht="30.75" customHeight="1" x14ac:dyDescent="0.25">
      <c r="B12" s="257" t="s">
        <v>19</v>
      </c>
      <c r="C12" s="257"/>
      <c r="D12" s="257"/>
      <c r="E12" s="20"/>
      <c r="G12" s="250"/>
      <c r="H12" s="5"/>
      <c r="I12" s="250"/>
      <c r="J12" s="254" t="s">
        <v>14</v>
      </c>
      <c r="K12" s="254"/>
      <c r="L12" s="254"/>
      <c r="M12" s="250"/>
      <c r="N12" s="5" t="s">
        <v>45</v>
      </c>
      <c r="O12" s="250"/>
      <c r="P12" s="5" t="s">
        <v>10</v>
      </c>
    </row>
    <row r="13" spans="1:16" s="61" customFormat="1" x14ac:dyDescent="0.2">
      <c r="B13" s="258"/>
      <c r="C13" s="258"/>
      <c r="D13" s="258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">
      <c r="A14" s="269" t="s">
        <v>42</v>
      </c>
      <c r="B14" s="259" t="s">
        <v>137</v>
      </c>
      <c r="C14" s="259"/>
      <c r="D14" s="259"/>
      <c r="E14" s="24"/>
      <c r="G14" s="250"/>
      <c r="I14" s="12"/>
      <c r="J14" s="278"/>
      <c r="K14" s="279"/>
      <c r="L14" s="280"/>
      <c r="M14" s="18"/>
      <c r="N14" s="138">
        <v>69834</v>
      </c>
      <c r="O14" s="101"/>
      <c r="P14" s="138">
        <v>69834</v>
      </c>
    </row>
    <row r="15" spans="1:16" ht="20.100000000000001" customHeight="1" x14ac:dyDescent="0.2">
      <c r="A15" s="270"/>
      <c r="B15" s="259" t="s">
        <v>138</v>
      </c>
      <c r="C15" s="259"/>
      <c r="D15" s="259"/>
      <c r="E15" s="24"/>
      <c r="G15" s="250"/>
      <c r="H15" s="5"/>
      <c r="I15" s="12"/>
      <c r="J15" s="278"/>
      <c r="K15" s="279"/>
      <c r="L15" s="280"/>
      <c r="M15" s="18"/>
      <c r="N15" s="138"/>
      <c r="O15" s="101"/>
      <c r="P15" s="138"/>
    </row>
    <row r="16" spans="1:16" ht="20.100000000000001" customHeight="1" x14ac:dyDescent="0.2">
      <c r="A16" s="270"/>
      <c r="B16" s="259"/>
      <c r="C16" s="259"/>
      <c r="D16" s="259"/>
      <c r="E16" s="24"/>
      <c r="F16" s="12"/>
      <c r="G16" s="12"/>
      <c r="H16" s="59"/>
      <c r="I16" s="12"/>
      <c r="J16" s="278"/>
      <c r="K16" s="279"/>
      <c r="L16" s="280"/>
      <c r="M16" s="18"/>
      <c r="N16" s="138"/>
      <c r="O16" s="101"/>
      <c r="P16" s="138"/>
    </row>
    <row r="17" spans="1:16" ht="20.100000000000001" customHeight="1" x14ac:dyDescent="0.2">
      <c r="A17" s="270"/>
      <c r="B17" s="259"/>
      <c r="C17" s="259"/>
      <c r="D17" s="259"/>
      <c r="E17" s="24"/>
      <c r="F17" s="12"/>
      <c r="G17" s="12"/>
      <c r="H17" s="59"/>
      <c r="I17" s="12"/>
      <c r="J17" s="278"/>
      <c r="K17" s="279"/>
      <c r="L17" s="280"/>
      <c r="M17" s="18"/>
      <c r="N17" s="138"/>
      <c r="O17" s="101"/>
      <c r="P17" s="138"/>
    </row>
    <row r="18" spans="1:16" ht="20.100000000000001" customHeight="1" thickBot="1" x14ac:dyDescent="0.25">
      <c r="A18" s="270"/>
      <c r="B18" s="259"/>
      <c r="C18" s="259"/>
      <c r="D18" s="259"/>
      <c r="E18" s="24"/>
      <c r="F18" s="12"/>
      <c r="G18" s="12"/>
      <c r="H18" s="59"/>
      <c r="I18" s="12"/>
      <c r="J18" s="278"/>
      <c r="K18" s="279"/>
      <c r="L18" s="280"/>
      <c r="M18" s="18"/>
      <c r="N18" s="139"/>
      <c r="O18" s="101"/>
      <c r="P18" s="139"/>
    </row>
    <row r="19" spans="1:16" ht="20.100000000000001" customHeight="1" thickBot="1" x14ac:dyDescent="0.25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69834</v>
      </c>
      <c r="O19" s="101"/>
      <c r="P19" s="140">
        <f>SUM(P14:P18)</f>
        <v>69834</v>
      </c>
    </row>
    <row r="20" spans="1:16" x14ac:dyDescent="0.2">
      <c r="B20" s="271"/>
      <c r="C20" s="271"/>
      <c r="D20" s="271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57" t="s">
        <v>19</v>
      </c>
      <c r="C21" s="257"/>
      <c r="D21" s="257"/>
      <c r="E21" s="21"/>
      <c r="G21" s="12"/>
      <c r="H21" s="254" t="s">
        <v>14</v>
      </c>
      <c r="I21" s="254"/>
      <c r="J21" s="254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x14ac:dyDescent="0.2">
      <c r="B22" s="258"/>
      <c r="C22" s="258"/>
      <c r="D22" s="258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">
      <c r="A23" s="269" t="s">
        <v>43</v>
      </c>
      <c r="B23" s="259"/>
      <c r="C23" s="259"/>
      <c r="D23" s="259"/>
      <c r="E23" s="24"/>
      <c r="G23" s="12"/>
      <c r="H23" s="266"/>
      <c r="I23" s="267"/>
      <c r="J23" s="268"/>
      <c r="K23" s="18"/>
      <c r="L23" s="138"/>
      <c r="M23" s="101"/>
      <c r="N23" s="138"/>
      <c r="O23" s="101"/>
      <c r="P23" s="138"/>
    </row>
    <row r="24" spans="1:16" ht="20.100000000000001" customHeight="1" x14ac:dyDescent="0.2">
      <c r="A24" s="270"/>
      <c r="B24" s="259"/>
      <c r="C24" s="259"/>
      <c r="D24" s="259"/>
      <c r="E24" s="24"/>
      <c r="G24" s="12"/>
      <c r="H24" s="266"/>
      <c r="I24" s="267"/>
      <c r="J24" s="268"/>
      <c r="K24" s="18"/>
      <c r="L24" s="138"/>
      <c r="M24" s="101"/>
      <c r="N24" s="138"/>
      <c r="O24" s="101"/>
      <c r="P24" s="138"/>
    </row>
    <row r="25" spans="1:16" ht="20.100000000000001" customHeight="1" x14ac:dyDescent="0.2">
      <c r="A25" s="270"/>
      <c r="B25" s="259"/>
      <c r="C25" s="259"/>
      <c r="D25" s="259"/>
      <c r="E25" s="24"/>
      <c r="G25" s="12"/>
      <c r="H25" s="266"/>
      <c r="I25" s="267"/>
      <c r="J25" s="268"/>
      <c r="K25" s="18"/>
      <c r="L25" s="138"/>
      <c r="M25" s="101"/>
      <c r="N25" s="138"/>
      <c r="O25" s="101"/>
      <c r="P25" s="138"/>
    </row>
    <row r="26" spans="1:16" ht="20.100000000000001" customHeight="1" x14ac:dyDescent="0.2">
      <c r="A26" s="270"/>
      <c r="B26" s="259"/>
      <c r="C26" s="259"/>
      <c r="D26" s="259"/>
      <c r="E26" s="24"/>
      <c r="G26" s="12"/>
      <c r="H26" s="266"/>
      <c r="I26" s="267"/>
      <c r="J26" s="268"/>
      <c r="K26" s="18"/>
      <c r="L26" s="138"/>
      <c r="M26" s="101"/>
      <c r="N26" s="138"/>
      <c r="O26" s="101"/>
      <c r="P26" s="138"/>
    </row>
    <row r="27" spans="1:16" ht="20.100000000000001" customHeight="1" x14ac:dyDescent="0.2">
      <c r="A27" s="270"/>
      <c r="B27" s="259"/>
      <c r="C27" s="259"/>
      <c r="D27" s="259"/>
      <c r="E27" s="24"/>
      <c r="G27" s="12"/>
      <c r="H27" s="266"/>
      <c r="I27" s="267"/>
      <c r="J27" s="268"/>
      <c r="K27" s="18"/>
      <c r="L27" s="138"/>
      <c r="M27" s="101"/>
      <c r="N27" s="138"/>
      <c r="O27" s="101"/>
      <c r="P27" s="138"/>
    </row>
    <row r="28" spans="1:16" ht="20.100000000000001" customHeight="1" x14ac:dyDescent="0.2">
      <c r="A28" s="270"/>
      <c r="B28" s="259"/>
      <c r="C28" s="259"/>
      <c r="D28" s="259"/>
      <c r="E28" s="24"/>
      <c r="G28" s="12"/>
      <c r="H28" s="266"/>
      <c r="I28" s="267"/>
      <c r="J28" s="268"/>
      <c r="K28" s="18"/>
      <c r="L28" s="138"/>
      <c r="M28" s="101"/>
      <c r="N28" s="138"/>
      <c r="O28" s="101"/>
      <c r="P28" s="138"/>
    </row>
    <row r="29" spans="1:16" ht="20.100000000000001" customHeight="1" x14ac:dyDescent="0.2">
      <c r="A29" s="270"/>
      <c r="B29" s="259"/>
      <c r="C29" s="259"/>
      <c r="D29" s="259"/>
      <c r="E29" s="24"/>
      <c r="G29" s="12"/>
      <c r="H29" s="266"/>
      <c r="I29" s="267"/>
      <c r="J29" s="268"/>
      <c r="K29" s="18"/>
      <c r="L29" s="138"/>
      <c r="M29" s="101"/>
      <c r="N29" s="138"/>
      <c r="O29" s="101"/>
      <c r="P29" s="138"/>
    </row>
    <row r="30" spans="1:16" ht="20.100000000000001" customHeight="1" x14ac:dyDescent="0.2">
      <c r="A30" s="270"/>
      <c r="B30" s="259"/>
      <c r="C30" s="259"/>
      <c r="D30" s="259"/>
      <c r="E30" s="24"/>
      <c r="G30" s="12"/>
      <c r="H30" s="266"/>
      <c r="I30" s="267"/>
      <c r="J30" s="268"/>
      <c r="K30" s="18"/>
      <c r="L30" s="138"/>
      <c r="M30" s="101"/>
      <c r="N30" s="138"/>
      <c r="O30" s="101"/>
      <c r="P30" s="138"/>
    </row>
    <row r="31" spans="1:16" ht="20.100000000000001" customHeight="1" thickBot="1" x14ac:dyDescent="0.25">
      <c r="A31" s="270"/>
      <c r="B31" s="259"/>
      <c r="C31" s="259"/>
      <c r="D31" s="259"/>
      <c r="E31" s="24"/>
      <c r="G31" s="12"/>
      <c r="H31" s="266"/>
      <c r="I31" s="267"/>
      <c r="J31" s="268"/>
      <c r="K31" s="18"/>
      <c r="L31" s="139"/>
      <c r="M31" s="101"/>
      <c r="N31" s="139"/>
      <c r="O31" s="101"/>
      <c r="P31" s="139"/>
    </row>
    <row r="32" spans="1:16" ht="20.100000000000001" customHeight="1" thickBot="1" x14ac:dyDescent="0.25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">
      <c r="B33" s="265"/>
      <c r="C33" s="265"/>
      <c r="D33" s="265"/>
      <c r="E33" s="263"/>
      <c r="G33" s="263"/>
      <c r="H33" s="17"/>
      <c r="I33" s="250"/>
      <c r="J33" s="12"/>
      <c r="K33" s="12"/>
      <c r="L33" s="66"/>
      <c r="M33" s="250"/>
      <c r="N33" s="66"/>
      <c r="O33" s="264"/>
      <c r="P33" s="66"/>
    </row>
    <row r="34" spans="1:16" ht="19.5" customHeight="1" x14ac:dyDescent="0.25">
      <c r="B34" s="257" t="s">
        <v>19</v>
      </c>
      <c r="C34" s="257"/>
      <c r="D34" s="257"/>
      <c r="E34" s="263"/>
      <c r="G34" s="263"/>
      <c r="H34" s="17"/>
      <c r="I34" s="250"/>
      <c r="J34" s="254" t="s">
        <v>15</v>
      </c>
      <c r="K34" s="254"/>
      <c r="L34" s="254"/>
      <c r="M34" s="250"/>
      <c r="N34" s="5" t="s">
        <v>55</v>
      </c>
      <c r="O34" s="264"/>
      <c r="P34" s="5" t="s">
        <v>10</v>
      </c>
    </row>
    <row r="35" spans="1:16" s="61" customFormat="1" x14ac:dyDescent="0.2">
      <c r="B35" s="258"/>
      <c r="C35" s="258"/>
      <c r="D35" s="258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">
      <c r="A36" s="269" t="s">
        <v>44</v>
      </c>
      <c r="B36" s="259"/>
      <c r="C36" s="259"/>
      <c r="D36" s="259"/>
      <c r="E36" s="24"/>
      <c r="G36" s="12"/>
      <c r="H36" s="17"/>
      <c r="I36" s="12"/>
      <c r="J36" s="260"/>
      <c r="K36" s="261"/>
      <c r="L36" s="262"/>
      <c r="M36" s="12"/>
      <c r="N36" s="126"/>
      <c r="O36" s="135"/>
      <c r="P36" s="126"/>
    </row>
    <row r="37" spans="1:16" ht="20.100000000000001" customHeight="1" x14ac:dyDescent="0.2">
      <c r="A37" s="270"/>
      <c r="B37" s="259"/>
      <c r="C37" s="259"/>
      <c r="D37" s="259"/>
      <c r="E37" s="24"/>
      <c r="G37" s="12"/>
      <c r="H37" s="17"/>
      <c r="I37" s="12"/>
      <c r="J37" s="260"/>
      <c r="K37" s="261"/>
      <c r="L37" s="262"/>
      <c r="M37" s="12"/>
      <c r="N37" s="126"/>
      <c r="O37" s="135"/>
      <c r="P37" s="126"/>
    </row>
    <row r="38" spans="1:16" ht="20.100000000000001" customHeight="1" x14ac:dyDescent="0.2">
      <c r="A38" s="270"/>
      <c r="B38" s="259"/>
      <c r="C38" s="259"/>
      <c r="D38" s="259"/>
      <c r="E38" s="24"/>
      <c r="G38" s="12"/>
      <c r="H38" s="17"/>
      <c r="I38" s="12"/>
      <c r="J38" s="260"/>
      <c r="K38" s="261"/>
      <c r="L38" s="262"/>
      <c r="M38" s="12"/>
      <c r="N38" s="126"/>
      <c r="O38" s="135"/>
      <c r="P38" s="126"/>
    </row>
    <row r="39" spans="1:16" ht="20.100000000000001" customHeight="1" x14ac:dyDescent="0.2">
      <c r="A39" s="270"/>
      <c r="B39" s="259"/>
      <c r="C39" s="259"/>
      <c r="D39" s="259"/>
      <c r="E39" s="24"/>
      <c r="G39" s="12"/>
      <c r="H39" s="17"/>
      <c r="I39" s="12"/>
      <c r="J39" s="260"/>
      <c r="K39" s="261"/>
      <c r="L39" s="262"/>
      <c r="M39" s="12"/>
      <c r="N39" s="126"/>
      <c r="O39" s="135"/>
      <c r="P39" s="126"/>
    </row>
    <row r="40" spans="1:16" ht="20.100000000000001" customHeight="1" thickBot="1" x14ac:dyDescent="0.25">
      <c r="A40" s="270"/>
      <c r="B40" s="259"/>
      <c r="C40" s="259"/>
      <c r="D40" s="259"/>
      <c r="E40" s="24"/>
      <c r="G40" s="12"/>
      <c r="H40" s="17"/>
      <c r="I40" s="12"/>
      <c r="J40" s="260"/>
      <c r="K40" s="261"/>
      <c r="L40" s="262"/>
      <c r="M40" s="12"/>
      <c r="N40" s="211"/>
      <c r="O40" s="135"/>
      <c r="P40" s="211"/>
    </row>
    <row r="41" spans="1:16" ht="20.100000000000001" customHeight="1" thickBot="1" x14ac:dyDescent="0.25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57" t="s">
        <v>19</v>
      </c>
      <c r="C43" s="257"/>
      <c r="D43" s="257"/>
      <c r="E43" s="12"/>
      <c r="G43" s="12"/>
      <c r="H43" s="12"/>
      <c r="I43" s="12"/>
      <c r="J43" s="254" t="s">
        <v>15</v>
      </c>
      <c r="K43" s="254"/>
      <c r="L43" s="254"/>
      <c r="M43" s="12"/>
      <c r="N43" s="17" t="s">
        <v>56</v>
      </c>
      <c r="O43" s="12"/>
      <c r="P43" s="5" t="s">
        <v>10</v>
      </c>
    </row>
    <row r="44" spans="1:16" s="61" customFormat="1" x14ac:dyDescent="0.2">
      <c r="B44" s="258"/>
      <c r="C44" s="258"/>
      <c r="D44" s="258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">
      <c r="A45" s="269" t="s">
        <v>69</v>
      </c>
      <c r="B45" s="259"/>
      <c r="C45" s="259"/>
      <c r="D45" s="259"/>
      <c r="E45" s="24"/>
      <c r="G45" s="12"/>
      <c r="H45" s="12"/>
      <c r="I45" s="12"/>
      <c r="J45" s="260"/>
      <c r="K45" s="261"/>
      <c r="L45" s="262"/>
      <c r="M45" s="12"/>
      <c r="N45" s="102"/>
      <c r="O45" s="101"/>
      <c r="P45" s="102"/>
    </row>
    <row r="46" spans="1:16" ht="20.100000000000001" customHeight="1" x14ac:dyDescent="0.2">
      <c r="A46" s="270"/>
      <c r="B46" s="259"/>
      <c r="C46" s="259"/>
      <c r="D46" s="259"/>
      <c r="E46" s="24"/>
      <c r="G46" s="12"/>
      <c r="H46" s="12"/>
      <c r="I46" s="12"/>
      <c r="J46" s="260"/>
      <c r="K46" s="261"/>
      <c r="L46" s="262"/>
      <c r="M46" s="12"/>
      <c r="N46" s="102"/>
      <c r="O46" s="101"/>
      <c r="P46" s="102"/>
    </row>
    <row r="47" spans="1:16" ht="20.100000000000001" customHeight="1" thickBot="1" x14ac:dyDescent="0.25">
      <c r="A47" s="270"/>
      <c r="B47" s="259"/>
      <c r="C47" s="259"/>
      <c r="D47" s="259"/>
      <c r="E47" s="24"/>
      <c r="G47" s="12"/>
      <c r="H47" s="12"/>
      <c r="I47" s="12"/>
      <c r="J47" s="260"/>
      <c r="K47" s="261"/>
      <c r="L47" s="262"/>
      <c r="M47" s="12"/>
      <c r="N47" s="141"/>
      <c r="O47" s="101"/>
      <c r="P47" s="141"/>
    </row>
    <row r="48" spans="1:16" ht="20.100000000000001" customHeight="1" thickBot="1" x14ac:dyDescent="0.25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78</v>
      </c>
      <c r="B50" s="255" t="s">
        <v>134</v>
      </c>
      <c r="C50" s="255"/>
      <c r="D50" s="255"/>
      <c r="E50" s="255"/>
      <c r="F50" s="255"/>
      <c r="G50" s="74"/>
      <c r="H50" s="256" t="s">
        <v>16</v>
      </c>
      <c r="I50" s="256"/>
      <c r="J50" s="256"/>
      <c r="K50" s="256"/>
      <c r="L50" s="256"/>
      <c r="M50" s="75"/>
      <c r="N50" s="75"/>
      <c r="O50" s="76"/>
      <c r="P50" s="77" t="s">
        <v>17</v>
      </c>
    </row>
    <row r="51" spans="1:16" ht="33.75" customHeight="1" x14ac:dyDescent="0.2">
      <c r="A51" s="51"/>
      <c r="B51" s="281" t="s">
        <v>139</v>
      </c>
      <c r="C51" s="282"/>
      <c r="D51" s="282"/>
      <c r="E51" s="282"/>
      <c r="F51" s="283"/>
      <c r="G51" s="65"/>
      <c r="H51" s="281" t="s">
        <v>140</v>
      </c>
      <c r="I51" s="282"/>
      <c r="J51" s="282"/>
      <c r="K51" s="282"/>
      <c r="L51" s="282"/>
      <c r="M51" s="282"/>
      <c r="N51" s="283"/>
      <c r="P51" s="78">
        <v>46089</v>
      </c>
    </row>
    <row r="52" spans="1:16" ht="33.75" customHeight="1" x14ac:dyDescent="0.2">
      <c r="A52" s="51"/>
      <c r="B52" s="284"/>
      <c r="C52" s="285"/>
      <c r="D52" s="285"/>
      <c r="E52" s="285"/>
      <c r="F52" s="286"/>
      <c r="G52" s="65"/>
      <c r="H52" s="287"/>
      <c r="I52" s="288"/>
      <c r="J52" s="288"/>
      <c r="K52" s="288"/>
      <c r="L52" s="288"/>
      <c r="M52" s="288"/>
      <c r="N52" s="289"/>
      <c r="P52" s="79"/>
    </row>
    <row r="53" spans="1:16" ht="14.25" x14ac:dyDescent="0.2">
      <c r="F53" s="65"/>
      <c r="G53" s="65"/>
    </row>
    <row r="54" spans="1:16" x14ac:dyDescent="0.2">
      <c r="B54" s="230" t="s">
        <v>135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B46" sqref="B46:K55"/>
    </sheetView>
  </sheetViews>
  <sheetFormatPr defaultColWidth="9.140625" defaultRowHeight="12.75" x14ac:dyDescent="0.2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248">
        <f>'R&amp;P Accounts'!B2</f>
        <v>0</v>
      </c>
      <c r="C1" s="248"/>
      <c r="D1" s="248"/>
      <c r="E1" s="248"/>
      <c r="F1" s="248"/>
      <c r="G1" s="248"/>
      <c r="H1" s="248"/>
      <c r="I1" s="248"/>
      <c r="J1" s="248"/>
      <c r="K1" s="324" t="str">
        <f>'R&amp;P Accounts'!L2</f>
        <v>SC</v>
      </c>
      <c r="L1" s="324"/>
    </row>
    <row r="2" spans="1:12" ht="10.5" customHeight="1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2" s="46" customFormat="1" ht="26.25" customHeight="1" x14ac:dyDescent="0.2">
      <c r="A3" s="42" t="s">
        <v>110</v>
      </c>
      <c r="B3" s="43"/>
      <c r="C3" s="42"/>
      <c r="D3" s="42"/>
      <c r="E3" s="42"/>
      <c r="F3" s="42"/>
      <c r="G3" s="325"/>
      <c r="H3" s="325"/>
      <c r="I3" s="325"/>
      <c r="J3" s="325"/>
      <c r="K3" s="81"/>
    </row>
    <row r="4" spans="1:12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</row>
    <row r="5" spans="1:12" ht="20.100000000000001" customHeight="1" x14ac:dyDescent="0.2">
      <c r="A5" s="308" t="s">
        <v>112</v>
      </c>
      <c r="B5" s="326"/>
      <c r="C5" s="327"/>
      <c r="D5" s="327"/>
      <c r="E5" s="327"/>
      <c r="F5" s="327"/>
      <c r="G5" s="327"/>
      <c r="H5" s="327"/>
      <c r="I5" s="327"/>
      <c r="J5" s="327"/>
      <c r="K5" s="328"/>
    </row>
    <row r="6" spans="1:12" ht="20.100000000000001" customHeight="1" x14ac:dyDescent="0.2">
      <c r="A6" s="309"/>
      <c r="B6" s="329"/>
      <c r="C6" s="330"/>
      <c r="D6" s="330"/>
      <c r="E6" s="330"/>
      <c r="F6" s="330"/>
      <c r="G6" s="330"/>
      <c r="H6" s="330"/>
      <c r="I6" s="330"/>
      <c r="J6" s="330"/>
      <c r="K6" s="331"/>
    </row>
    <row r="7" spans="1:12" ht="29.25" customHeight="1" x14ac:dyDescent="0.2">
      <c r="A7" s="309"/>
      <c r="B7" s="329"/>
      <c r="C7" s="330"/>
      <c r="D7" s="330"/>
      <c r="E7" s="330"/>
      <c r="F7" s="330"/>
      <c r="G7" s="330"/>
      <c r="H7" s="330"/>
      <c r="I7" s="330"/>
      <c r="J7" s="330"/>
      <c r="K7" s="331"/>
    </row>
    <row r="8" spans="1:12" ht="41.25" customHeight="1" x14ac:dyDescent="0.2">
      <c r="A8" s="309"/>
      <c r="B8" s="329"/>
      <c r="C8" s="330"/>
      <c r="D8" s="330"/>
      <c r="E8" s="330"/>
      <c r="F8" s="330"/>
      <c r="G8" s="330"/>
      <c r="H8" s="330"/>
      <c r="I8" s="330"/>
      <c r="J8" s="330"/>
      <c r="K8" s="331"/>
    </row>
    <row r="9" spans="1:12" ht="64.5" customHeight="1" x14ac:dyDescent="0.2">
      <c r="A9" s="309"/>
      <c r="B9" s="332"/>
      <c r="C9" s="333"/>
      <c r="D9" s="333"/>
      <c r="E9" s="333"/>
      <c r="F9" s="333"/>
      <c r="G9" s="333"/>
      <c r="H9" s="333"/>
      <c r="I9" s="333"/>
      <c r="J9" s="333"/>
      <c r="K9" s="334"/>
    </row>
    <row r="10" spans="1:12" x14ac:dyDescent="0.2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</row>
    <row r="11" spans="1:12" ht="27" customHeight="1" x14ac:dyDescent="0.2">
      <c r="B11" s="295" t="s">
        <v>49</v>
      </c>
      <c r="C11" s="295"/>
      <c r="D11" s="295"/>
      <c r="E11" s="295"/>
      <c r="F11" s="295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00000000000001" customHeight="1" x14ac:dyDescent="0.25">
      <c r="A12" s="308" t="s">
        <v>58</v>
      </c>
      <c r="B12" s="310"/>
      <c r="C12" s="311"/>
      <c r="D12" s="311"/>
      <c r="E12" s="311"/>
      <c r="F12" s="312"/>
      <c r="G12" s="18"/>
      <c r="H12" s="188"/>
      <c r="I12" s="189"/>
      <c r="J12" s="190"/>
      <c r="K12" s="191"/>
    </row>
    <row r="13" spans="1:12" ht="20.100000000000001" customHeight="1" x14ac:dyDescent="0.25">
      <c r="A13" s="309"/>
      <c r="B13" s="310"/>
      <c r="C13" s="311"/>
      <c r="D13" s="311"/>
      <c r="E13" s="311"/>
      <c r="F13" s="312"/>
      <c r="G13" s="18"/>
      <c r="H13" s="188"/>
      <c r="I13" s="189"/>
      <c r="J13" s="190"/>
      <c r="K13" s="191"/>
    </row>
    <row r="14" spans="1:12" ht="20.100000000000001" customHeight="1" x14ac:dyDescent="0.25">
      <c r="A14" s="309"/>
      <c r="B14" s="310"/>
      <c r="C14" s="311"/>
      <c r="D14" s="311"/>
      <c r="E14" s="311"/>
      <c r="F14" s="312"/>
      <c r="G14" s="18"/>
      <c r="H14" s="188"/>
      <c r="I14" s="189"/>
      <c r="J14" s="190"/>
      <c r="K14" s="191"/>
    </row>
    <row r="15" spans="1:12" ht="20.100000000000001" customHeight="1" x14ac:dyDescent="0.25">
      <c r="A15" s="309"/>
      <c r="B15" s="310"/>
      <c r="C15" s="311"/>
      <c r="D15" s="311"/>
      <c r="E15" s="311"/>
      <c r="F15" s="312"/>
      <c r="G15" s="18"/>
      <c r="H15" s="188"/>
      <c r="I15" s="189"/>
      <c r="J15" s="190"/>
      <c r="K15" s="191"/>
    </row>
    <row r="16" spans="1:12" ht="20.100000000000001" customHeight="1" x14ac:dyDescent="0.25">
      <c r="A16" s="309"/>
      <c r="B16" s="313"/>
      <c r="C16" s="314"/>
      <c r="D16" s="314"/>
      <c r="E16" s="314"/>
      <c r="F16" s="315"/>
      <c r="G16" s="18"/>
      <c r="H16" s="188"/>
      <c r="I16" s="189"/>
      <c r="J16" s="190"/>
      <c r="K16" s="192"/>
    </row>
    <row r="17" spans="1:11" ht="20.25" customHeight="1" x14ac:dyDescent="0.25">
      <c r="A17" s="12"/>
      <c r="B17" s="317" t="s">
        <v>83</v>
      </c>
      <c r="C17" s="317"/>
      <c r="D17" s="317"/>
      <c r="E17" s="317"/>
      <c r="F17" s="317"/>
      <c r="G17" s="317"/>
      <c r="H17" s="317"/>
      <c r="I17" s="317"/>
      <c r="J17" s="317"/>
      <c r="K17" s="213">
        <f>SUM(K12:K16)</f>
        <v>0</v>
      </c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60" t="s">
        <v>59</v>
      </c>
      <c r="B19" s="318" t="s">
        <v>116</v>
      </c>
      <c r="C19" s="319"/>
      <c r="D19" s="319"/>
      <c r="E19" s="319"/>
      <c r="F19" s="319"/>
      <c r="G19" s="319"/>
      <c r="H19" s="319"/>
      <c r="I19" s="319"/>
      <c r="J19" s="320"/>
      <c r="K19" s="293"/>
    </row>
    <row r="20" spans="1:11" ht="17.25" customHeight="1" x14ac:dyDescent="0.2">
      <c r="A20" s="16"/>
      <c r="B20" s="321"/>
      <c r="C20" s="322"/>
      <c r="D20" s="322"/>
      <c r="E20" s="322"/>
      <c r="F20" s="322"/>
      <c r="G20" s="322"/>
      <c r="H20" s="322"/>
      <c r="I20" s="322"/>
      <c r="J20" s="323"/>
      <c r="K20" s="294"/>
    </row>
    <row r="21" spans="1:11" ht="12.75" customHeight="1" x14ac:dyDescent="0.2">
      <c r="A21" s="263"/>
      <c r="B21" s="263"/>
      <c r="C21" s="263"/>
      <c r="D21" s="263"/>
      <c r="E21" s="263"/>
      <c r="F21" s="263"/>
      <c r="G21" s="263"/>
      <c r="H21" s="263"/>
      <c r="I21" s="263"/>
      <c r="J21" s="263"/>
      <c r="K21" s="263"/>
    </row>
    <row r="22" spans="1:11" ht="27" customHeight="1" x14ac:dyDescent="0.2">
      <c r="B22" s="295" t="s">
        <v>50</v>
      </c>
      <c r="C22" s="295"/>
      <c r="D22" s="295"/>
      <c r="E22" s="295"/>
      <c r="F22" s="295"/>
      <c r="G22" s="295"/>
      <c r="H22" s="295"/>
      <c r="I22" s="295"/>
      <c r="J22" s="295"/>
      <c r="K22" s="17" t="s">
        <v>47</v>
      </c>
    </row>
    <row r="23" spans="1:11" ht="19.5" customHeight="1" x14ac:dyDescent="0.2">
      <c r="A23" s="308" t="s">
        <v>60</v>
      </c>
      <c r="B23" s="310"/>
      <c r="C23" s="311"/>
      <c r="D23" s="311"/>
      <c r="E23" s="311"/>
      <c r="F23" s="311"/>
      <c r="G23" s="311"/>
      <c r="H23" s="311"/>
      <c r="I23" s="311"/>
      <c r="J23" s="312"/>
      <c r="K23" s="90"/>
    </row>
    <row r="24" spans="1:11" ht="20.100000000000001" customHeight="1" x14ac:dyDescent="0.2">
      <c r="A24" s="309"/>
      <c r="B24" s="310"/>
      <c r="C24" s="311"/>
      <c r="D24" s="311"/>
      <c r="E24" s="311"/>
      <c r="F24" s="311"/>
      <c r="G24" s="311"/>
      <c r="H24" s="311"/>
      <c r="I24" s="311"/>
      <c r="J24" s="312"/>
      <c r="K24" s="90"/>
    </row>
    <row r="25" spans="1:11" ht="20.100000000000001" customHeight="1" x14ac:dyDescent="0.2">
      <c r="A25" s="309"/>
      <c r="B25" s="310"/>
      <c r="C25" s="311"/>
      <c r="D25" s="311"/>
      <c r="E25" s="311"/>
      <c r="F25" s="311"/>
      <c r="G25" s="311"/>
      <c r="H25" s="311"/>
      <c r="I25" s="311"/>
      <c r="J25" s="312"/>
      <c r="K25" s="90"/>
    </row>
    <row r="26" spans="1:11" ht="20.100000000000001" customHeight="1" x14ac:dyDescent="0.2">
      <c r="A26" s="309"/>
      <c r="B26" s="310"/>
      <c r="C26" s="311"/>
      <c r="D26" s="311"/>
      <c r="E26" s="311"/>
      <c r="F26" s="311"/>
      <c r="G26" s="311"/>
      <c r="H26" s="311"/>
      <c r="I26" s="311"/>
      <c r="J26" s="312"/>
      <c r="K26" s="90"/>
    </row>
    <row r="27" spans="1:11" ht="20.100000000000001" customHeight="1" x14ac:dyDescent="0.2">
      <c r="A27" s="309"/>
      <c r="B27" s="313"/>
      <c r="C27" s="314"/>
      <c r="D27" s="314"/>
      <c r="E27" s="314"/>
      <c r="F27" s="314"/>
      <c r="G27" s="314"/>
      <c r="H27" s="314"/>
      <c r="I27" s="314"/>
      <c r="J27" s="315"/>
      <c r="K27" s="90"/>
    </row>
    <row r="28" spans="1:11" x14ac:dyDescent="0.2">
      <c r="A28" s="263"/>
      <c r="B28" s="263"/>
      <c r="C28" s="263"/>
      <c r="D28" s="263"/>
      <c r="E28" s="263"/>
      <c r="F28" s="263"/>
      <c r="G28" s="263"/>
      <c r="H28" s="263"/>
      <c r="I28" s="263"/>
      <c r="J28" s="263"/>
      <c r="K28" s="263"/>
    </row>
    <row r="29" spans="1:11" ht="20.100000000000001" customHeight="1" x14ac:dyDescent="0.2">
      <c r="A29" s="60" t="s">
        <v>61</v>
      </c>
      <c r="B29" s="318" t="s">
        <v>117</v>
      </c>
      <c r="C29" s="319"/>
      <c r="D29" s="319"/>
      <c r="E29" s="319"/>
      <c r="F29" s="319"/>
      <c r="G29" s="319"/>
      <c r="H29" s="319"/>
      <c r="I29" s="319"/>
      <c r="J29" s="320"/>
      <c r="K29" s="335"/>
    </row>
    <row r="30" spans="1:11" ht="17.25" customHeight="1" x14ac:dyDescent="0.2">
      <c r="A30" s="16"/>
      <c r="B30" s="321"/>
      <c r="C30" s="322"/>
      <c r="D30" s="322"/>
      <c r="E30" s="322"/>
      <c r="F30" s="322"/>
      <c r="G30" s="322"/>
      <c r="H30" s="322"/>
      <c r="I30" s="322"/>
      <c r="J30" s="323"/>
      <c r="K30" s="336"/>
    </row>
    <row r="31" spans="1:11" ht="12.75" customHeight="1" x14ac:dyDescent="0.2">
      <c r="A31" s="263"/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spans="1:11" ht="27" customHeight="1" x14ac:dyDescent="0.2">
      <c r="A32" s="306"/>
      <c r="B32" s="306"/>
      <c r="C32" s="306"/>
      <c r="D32" s="306"/>
      <c r="E32" s="306"/>
      <c r="F32" s="306"/>
      <c r="G32" s="306"/>
      <c r="H32" s="306"/>
      <c r="I32" s="12"/>
      <c r="J32" s="17" t="s">
        <v>82</v>
      </c>
      <c r="K32" s="17" t="s">
        <v>47</v>
      </c>
    </row>
    <row r="33" spans="1:11" ht="20.100000000000001" customHeight="1" x14ac:dyDescent="0.2">
      <c r="A33" s="308" t="s">
        <v>62</v>
      </c>
      <c r="B33" s="310"/>
      <c r="C33" s="311"/>
      <c r="D33" s="311"/>
      <c r="E33" s="311"/>
      <c r="F33" s="311"/>
      <c r="G33" s="311"/>
      <c r="H33" s="312"/>
      <c r="I33" s="18"/>
      <c r="J33" s="90"/>
      <c r="K33" s="90"/>
    </row>
    <row r="34" spans="1:11" ht="20.100000000000001" customHeight="1" x14ac:dyDescent="0.2">
      <c r="A34" s="309"/>
      <c r="B34" s="310"/>
      <c r="C34" s="311"/>
      <c r="D34" s="311"/>
      <c r="E34" s="311"/>
      <c r="F34" s="311"/>
      <c r="G34" s="311"/>
      <c r="H34" s="312"/>
      <c r="I34" s="18"/>
      <c r="J34" s="90"/>
      <c r="K34" s="90"/>
    </row>
    <row r="35" spans="1:11" ht="20.100000000000001" customHeight="1" x14ac:dyDescent="0.2">
      <c r="A35" s="309"/>
      <c r="B35" s="310"/>
      <c r="C35" s="311"/>
      <c r="D35" s="311"/>
      <c r="E35" s="311"/>
      <c r="F35" s="311"/>
      <c r="G35" s="311"/>
      <c r="H35" s="312"/>
      <c r="I35" s="18"/>
      <c r="J35" s="90"/>
      <c r="K35" s="90"/>
    </row>
    <row r="36" spans="1:11" ht="20.100000000000001" customHeight="1" x14ac:dyDescent="0.2">
      <c r="A36" s="309"/>
      <c r="B36" s="310"/>
      <c r="C36" s="311"/>
      <c r="D36" s="311"/>
      <c r="E36" s="311"/>
      <c r="F36" s="311"/>
      <c r="G36" s="311"/>
      <c r="H36" s="312"/>
      <c r="I36" s="18"/>
      <c r="J36" s="90"/>
      <c r="K36" s="90"/>
    </row>
    <row r="37" spans="1:11" ht="20.100000000000001" customHeight="1" x14ac:dyDescent="0.2">
      <c r="A37" s="309"/>
      <c r="B37" s="313"/>
      <c r="C37" s="314"/>
      <c r="D37" s="314"/>
      <c r="E37" s="314"/>
      <c r="F37" s="314"/>
      <c r="G37" s="314"/>
      <c r="H37" s="315"/>
      <c r="I37" s="18"/>
      <c r="J37" s="90"/>
      <c r="K37" s="90"/>
    </row>
    <row r="38" spans="1:11" x14ac:dyDescent="0.2">
      <c r="A38" s="263"/>
      <c r="B38" s="263"/>
      <c r="C38" s="263"/>
      <c r="D38" s="263"/>
      <c r="E38" s="263"/>
      <c r="F38" s="263"/>
      <c r="G38" s="263"/>
      <c r="H38" s="263"/>
      <c r="I38" s="263"/>
      <c r="J38" s="263"/>
      <c r="K38" s="263"/>
    </row>
    <row r="39" spans="1:11" ht="36" x14ac:dyDescent="0.25">
      <c r="B39" s="316" t="s">
        <v>51</v>
      </c>
      <c r="C39" s="316"/>
      <c r="D39" s="316"/>
      <c r="E39" s="12"/>
      <c r="F39" s="316" t="s">
        <v>57</v>
      </c>
      <c r="G39" s="316"/>
      <c r="H39" s="316"/>
      <c r="I39" s="12"/>
      <c r="J39" s="17" t="s">
        <v>52</v>
      </c>
      <c r="K39" s="17" t="s">
        <v>53</v>
      </c>
    </row>
    <row r="40" spans="1:11" ht="20.100000000000001" customHeight="1" x14ac:dyDescent="0.2">
      <c r="A40" s="308" t="s">
        <v>63</v>
      </c>
      <c r="B40" s="310"/>
      <c r="C40" s="311"/>
      <c r="D40" s="312"/>
      <c r="E40" s="91"/>
      <c r="F40" s="290"/>
      <c r="G40" s="291"/>
      <c r="H40" s="292"/>
      <c r="I40" s="18"/>
      <c r="J40" s="90"/>
      <c r="K40" s="90"/>
    </row>
    <row r="41" spans="1:11" ht="20.100000000000001" customHeight="1" x14ac:dyDescent="0.2">
      <c r="A41" s="309"/>
      <c r="B41" s="313"/>
      <c r="C41" s="314"/>
      <c r="D41" s="315"/>
      <c r="E41" s="91"/>
      <c r="F41" s="290"/>
      <c r="G41" s="291"/>
      <c r="H41" s="292"/>
      <c r="I41" s="18"/>
      <c r="J41" s="90"/>
      <c r="K41" s="90"/>
    </row>
    <row r="42" spans="1:11" ht="20.100000000000001" customHeight="1" x14ac:dyDescent="0.2">
      <c r="A42" s="309"/>
      <c r="B42" s="310"/>
      <c r="C42" s="311"/>
      <c r="D42" s="312"/>
      <c r="E42" s="91"/>
      <c r="F42" s="290"/>
      <c r="G42" s="291"/>
      <c r="H42" s="292"/>
      <c r="I42" s="18"/>
      <c r="J42" s="90"/>
      <c r="K42" s="90"/>
    </row>
    <row r="43" spans="1:11" ht="20.100000000000001" customHeight="1" x14ac:dyDescent="0.2">
      <c r="A43" s="309"/>
      <c r="B43" s="310"/>
      <c r="C43" s="311"/>
      <c r="D43" s="312"/>
      <c r="E43" s="91"/>
      <c r="F43" s="290"/>
      <c r="G43" s="291"/>
      <c r="H43" s="292"/>
      <c r="I43" s="18"/>
      <c r="J43" s="90"/>
      <c r="K43" s="90"/>
    </row>
    <row r="44" spans="1:11" ht="20.100000000000001" customHeight="1" x14ac:dyDescent="0.2">
      <c r="A44" s="309"/>
      <c r="B44" s="313"/>
      <c r="C44" s="314"/>
      <c r="D44" s="315"/>
      <c r="E44" s="91"/>
      <c r="F44" s="290"/>
      <c r="G44" s="291"/>
      <c r="H44" s="292"/>
      <c r="I44" s="18"/>
      <c r="J44" s="90"/>
      <c r="K44" s="90"/>
    </row>
    <row r="45" spans="1:11" x14ac:dyDescent="0.2">
      <c r="A45" s="306"/>
      <c r="B45" s="307"/>
      <c r="C45" s="307"/>
      <c r="D45" s="307"/>
      <c r="E45" s="307"/>
      <c r="F45" s="307"/>
      <c r="G45" s="307"/>
      <c r="H45" s="307"/>
      <c r="I45" s="307"/>
      <c r="J45" s="307"/>
      <c r="K45" s="307"/>
    </row>
    <row r="46" spans="1:11" ht="19.5" customHeight="1" x14ac:dyDescent="0.2">
      <c r="A46" s="296" t="s">
        <v>64</v>
      </c>
      <c r="B46" s="297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9.5" customHeight="1" x14ac:dyDescent="0.2">
      <c r="A47" s="296"/>
      <c r="B47" s="300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19.5" customHeight="1" x14ac:dyDescent="0.2">
      <c r="A48" s="296"/>
      <c r="B48" s="300"/>
      <c r="C48" s="301"/>
      <c r="D48" s="301"/>
      <c r="E48" s="301"/>
      <c r="F48" s="301"/>
      <c r="G48" s="301"/>
      <c r="H48" s="301"/>
      <c r="I48" s="301"/>
      <c r="J48" s="301"/>
      <c r="K48" s="302"/>
    </row>
    <row r="49" spans="1:11" ht="19.5" customHeight="1" x14ac:dyDescent="0.2">
      <c r="A49" s="296"/>
      <c r="B49" s="300"/>
      <c r="C49" s="301"/>
      <c r="D49" s="301"/>
      <c r="E49" s="301"/>
      <c r="F49" s="301"/>
      <c r="G49" s="301"/>
      <c r="H49" s="301"/>
      <c r="I49" s="301"/>
      <c r="J49" s="301"/>
      <c r="K49" s="302"/>
    </row>
    <row r="50" spans="1:11" ht="10.5" customHeight="1" x14ac:dyDescent="0.2">
      <c r="A50" s="296"/>
      <c r="B50" s="300"/>
      <c r="C50" s="301"/>
      <c r="D50" s="301"/>
      <c r="E50" s="301"/>
      <c r="F50" s="301"/>
      <c r="G50" s="301"/>
      <c r="H50" s="301"/>
      <c r="I50" s="301"/>
      <c r="J50" s="301"/>
      <c r="K50" s="302"/>
    </row>
    <row r="51" spans="1:11" ht="11.25" customHeight="1" x14ac:dyDescent="0.2">
      <c r="A51" s="296"/>
      <c r="B51" s="300"/>
      <c r="C51" s="301"/>
      <c r="D51" s="301"/>
      <c r="E51" s="301"/>
      <c r="F51" s="301"/>
      <c r="G51" s="301"/>
      <c r="H51" s="301"/>
      <c r="I51" s="301"/>
      <c r="J51" s="301"/>
      <c r="K51" s="302"/>
    </row>
    <row r="52" spans="1:11" ht="12.75" customHeight="1" x14ac:dyDescent="0.2">
      <c r="A52" s="296"/>
      <c r="B52" s="300"/>
      <c r="C52" s="301"/>
      <c r="D52" s="301"/>
      <c r="E52" s="301"/>
      <c r="F52" s="301"/>
      <c r="G52" s="301"/>
      <c r="H52" s="301"/>
      <c r="I52" s="301"/>
      <c r="J52" s="301"/>
      <c r="K52" s="302"/>
    </row>
    <row r="53" spans="1:11" ht="5.25" customHeight="1" x14ac:dyDescent="0.2">
      <c r="A53" s="296"/>
      <c r="B53" s="300"/>
      <c r="C53" s="301"/>
      <c r="D53" s="301"/>
      <c r="E53" s="301"/>
      <c r="F53" s="301"/>
      <c r="G53" s="301"/>
      <c r="H53" s="301"/>
      <c r="I53" s="301"/>
      <c r="J53" s="301"/>
      <c r="K53" s="302"/>
    </row>
    <row r="54" spans="1:11" ht="4.5" customHeight="1" x14ac:dyDescent="0.2">
      <c r="A54" s="296"/>
      <c r="B54" s="300"/>
      <c r="C54" s="301"/>
      <c r="D54" s="301"/>
      <c r="E54" s="301"/>
      <c r="F54" s="301"/>
      <c r="G54" s="301"/>
      <c r="H54" s="301"/>
      <c r="I54" s="301"/>
      <c r="J54" s="301"/>
      <c r="K54" s="302"/>
    </row>
    <row r="55" spans="1:11" ht="4.5" customHeight="1" x14ac:dyDescent="0.2">
      <c r="A55" s="296"/>
      <c r="B55" s="303"/>
      <c r="C55" s="304"/>
      <c r="D55" s="304"/>
      <c r="E55" s="304"/>
      <c r="F55" s="304"/>
      <c r="G55" s="304"/>
      <c r="H55" s="304"/>
      <c r="I55" s="304"/>
      <c r="J55" s="304"/>
      <c r="K55" s="305"/>
    </row>
    <row r="56" spans="1:11" x14ac:dyDescent="0.2">
      <c r="B56" s="52"/>
    </row>
  </sheetData>
  <mergeCells count="54"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G35" sqref="G35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48">
        <f>'R&amp;P Accounts'!B2</f>
        <v>0</v>
      </c>
      <c r="D1" s="248"/>
      <c r="E1" s="248"/>
      <c r="F1" s="248"/>
      <c r="G1" s="248"/>
      <c r="H1" s="248"/>
      <c r="I1" s="248"/>
      <c r="J1" s="248"/>
      <c r="K1" s="248"/>
      <c r="M1" s="324" t="str">
        <f>'R&amp;P Accounts'!L2</f>
        <v>SC</v>
      </c>
      <c r="N1" s="324"/>
    </row>
    <row r="2" spans="1:14" ht="10.5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00000000000001" customHeight="1" x14ac:dyDescent="0.2">
      <c r="A5" s="340" t="s">
        <v>131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.100000000000001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.100000000000001" customHeight="1" x14ac:dyDescent="0.2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 x14ac:dyDescent="0.2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2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2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25">
      <c r="A14" s="95" t="s">
        <v>83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4"/>
      <c r="M14" s="122">
        <f>SUM(M10:M13)</f>
        <v>0</v>
      </c>
    </row>
    <row r="15" spans="1:14" ht="13.5" customHeight="1" x14ac:dyDescent="0.2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">
      <c r="A16" s="60"/>
      <c r="B16" s="60"/>
      <c r="C16" s="215" t="str">
        <f>IF('R&amp;P Accounts'!B12-'Additional notes (1)  '!C14=0,0,"reference error")</f>
        <v>reference error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 t="str">
        <f>IF('R&amp;P Accounts'!J12-'Additional notes (1)  '!K14=0,0,"reference error")</f>
        <v>reference error</v>
      </c>
      <c r="L16" s="215">
        <f>IF('R&amp;P Accounts'!K12-'Additional notes (1)  '!L14=0,0,"reference error")</f>
        <v>0</v>
      </c>
      <c r="M16" s="215" t="str">
        <f>IF('R&amp;P Accounts'!L12-'Additional notes (1)  '!M14=0,0,"reference error")</f>
        <v>reference error</v>
      </c>
    </row>
    <row r="17" spans="1:13" ht="13.5" customHeight="1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">
      <c r="A18" s="340" t="s">
        <v>123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.100000000000001" customHeight="1" x14ac:dyDescent="0.2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.100000000000001" customHeight="1" x14ac:dyDescent="0.2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.100000000000001" customHeight="1" x14ac:dyDescent="0.25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00000000000001" customHeight="1" x14ac:dyDescent="0.25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 x14ac:dyDescent="0.2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9"/>
      <c r="M24" s="124"/>
    </row>
    <row r="25" spans="1:13" ht="20.100000000000001" customHeight="1" thickBot="1" x14ac:dyDescent="0.25">
      <c r="A25" s="95" t="s">
        <v>83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39"/>
      <c r="M25" s="122">
        <f>SUM(M21:M24)</f>
        <v>0</v>
      </c>
    </row>
    <row r="26" spans="1:13" ht="12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">
      <c r="A29" s="340" t="s">
        <v>121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 x14ac:dyDescent="0.2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.100000000000001" customHeight="1" x14ac:dyDescent="0.2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25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25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2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2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2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2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2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9"/>
      <c r="M39" s="124"/>
    </row>
    <row r="40" spans="1:13" ht="20.25" customHeight="1" thickBot="1" x14ac:dyDescent="0.25">
      <c r="A40" s="95" t="s">
        <v>83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9"/>
      <c r="M40" s="122">
        <f>SUM(M32:M39)</f>
        <v>0</v>
      </c>
    </row>
    <row r="41" spans="1:13" ht="10.5" customHeight="1" x14ac:dyDescent="0.2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25">
      <c r="A44" s="337" t="s">
        <v>120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 x14ac:dyDescent="0.2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.100000000000001" customHeight="1" x14ac:dyDescent="0.2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 x14ac:dyDescent="0.25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25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25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25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25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25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25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25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2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25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8"/>
      <c r="M57" s="131"/>
    </row>
    <row r="58" spans="1:13" ht="20.100000000000001" customHeight="1" thickBot="1" x14ac:dyDescent="0.25">
      <c r="A58" s="95" t="s">
        <v>83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38"/>
      <c r="M58" s="129">
        <f>SUM(M47:M57)</f>
        <v>0</v>
      </c>
    </row>
    <row r="59" spans="1:13" ht="9" customHeight="1" x14ac:dyDescent="0.2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2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00000000000001" customHeight="1" x14ac:dyDescent="0.2"/>
    <row r="64" spans="1:13" ht="54" customHeight="1" x14ac:dyDescent="0.2"/>
    <row r="65" ht="54" customHeight="1" x14ac:dyDescent="0.2"/>
    <row r="66" ht="19.5" customHeight="1" x14ac:dyDescent="0.2"/>
    <row r="67" ht="17.25" customHeight="1" x14ac:dyDescent="0.2"/>
    <row r="68" ht="17.25" customHeight="1" x14ac:dyDescent="0.2"/>
    <row r="69" ht="18" customHeight="1" x14ac:dyDescent="0.2"/>
    <row r="70" ht="17.25" customHeight="1" x14ac:dyDescent="0.2"/>
    <row r="71" ht="16.5" customHeight="1" x14ac:dyDescent="0.2"/>
    <row r="72" ht="29.25" customHeight="1" x14ac:dyDescent="0.2"/>
    <row r="73" ht="18" customHeight="1" x14ac:dyDescent="0.2"/>
    <row r="74" ht="17.25" customHeight="1" x14ac:dyDescent="0.2"/>
    <row r="75" ht="19.5" customHeight="1" x14ac:dyDescent="0.2"/>
    <row r="76" ht="16.5" customHeight="1" x14ac:dyDescent="0.2"/>
    <row r="77" ht="29.25" customHeight="1" x14ac:dyDescent="0.2"/>
    <row r="78" ht="16.5" customHeight="1" x14ac:dyDescent="0.2"/>
    <row r="79" ht="17.25" customHeight="1" x14ac:dyDescent="0.2"/>
    <row r="80" ht="19.5" customHeight="1" x14ac:dyDescent="0.2"/>
    <row r="81" ht="5.2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7.25" customHeight="1" x14ac:dyDescent="0.2"/>
    <row r="87" ht="16.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100" ht="17.25" customHeight="1" x14ac:dyDescent="0.2"/>
    <row r="101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49" zoomScale="80" workbookViewId="0">
      <selection activeCell="A56" sqref="A56:M64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50">
        <f>'R&amp;P Accounts'!B2</f>
        <v>0</v>
      </c>
      <c r="D1" s="350"/>
      <c r="E1" s="350"/>
      <c r="F1" s="350"/>
      <c r="G1" s="350"/>
      <c r="H1" s="350"/>
      <c r="I1" s="350"/>
      <c r="J1" s="350"/>
      <c r="K1" s="350"/>
      <c r="L1" s="1"/>
      <c r="M1" s="324" t="str">
        <f>'R&amp;P Accounts'!L2</f>
        <v>SC</v>
      </c>
      <c r="N1" s="324"/>
    </row>
    <row r="2" spans="1:14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ht="26.25" customHeight="1" x14ac:dyDescent="0.2">
      <c r="A3" s="42" t="s">
        <v>114</v>
      </c>
      <c r="B3" s="42"/>
      <c r="C3" s="43"/>
      <c r="D3" s="42"/>
      <c r="E3" s="42"/>
      <c r="F3" s="42"/>
      <c r="G3" s="42"/>
      <c r="H3" s="325"/>
      <c r="I3" s="325"/>
      <c r="J3" s="325"/>
      <c r="K3" s="325"/>
      <c r="L3" s="81"/>
      <c r="M3" s="183"/>
    </row>
    <row r="5" spans="1:14" ht="15.75" x14ac:dyDescent="0.2">
      <c r="A5" s="340" t="s">
        <v>133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 x14ac:dyDescent="0.2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5" t="s">
        <v>20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 x14ac:dyDescent="0.25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25">
      <c r="A11" s="85" t="s">
        <v>22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25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25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25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25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.5" thickBot="1" x14ac:dyDescent="0.3">
      <c r="A17" s="109" t="s">
        <v>95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 t="str">
        <f>IF(K17='R&amp;P Accounts'!B21,0,"cross ref error")</f>
        <v>cross ref error</v>
      </c>
      <c r="L18" s="96"/>
      <c r="M18" s="1"/>
    </row>
    <row r="19" spans="1:13" ht="16.5" customHeight="1" x14ac:dyDescent="0.25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.5" thickBot="1" x14ac:dyDescent="0.3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3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.5" thickBot="1" x14ac:dyDescent="0.3">
      <c r="A24" s="109" t="s">
        <v>96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1" t="str">
        <f>IF(K24='R&amp;P Accounts'!B28,0,"cross ref error")</f>
        <v>cross ref error</v>
      </c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6" t="s">
        <v>28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25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25">
      <c r="A31" s="86" t="s">
        <v>30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 x14ac:dyDescent="0.25">
      <c r="A32" s="86" t="s">
        <v>31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25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25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25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25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5" x14ac:dyDescent="0.25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5.75" thickBot="1" x14ac:dyDescent="0.3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">
      <c r="A39" s="13" t="s">
        <v>95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 x14ac:dyDescent="0.2">
      <c r="A40" s="1"/>
      <c r="B40" s="1"/>
      <c r="C40" s="30"/>
      <c r="D40" s="1"/>
      <c r="E40" s="1"/>
      <c r="F40" s="1"/>
      <c r="G40" s="1"/>
      <c r="H40" s="1"/>
      <c r="I40" s="1"/>
      <c r="J40" s="1"/>
      <c r="K40" s="221" t="str">
        <f>IF(K39='R&amp;P Accounts'!B43,0,"cross ref error")</f>
        <v>cross ref error</v>
      </c>
      <c r="L40" s="1"/>
      <c r="M40" s="1"/>
    </row>
    <row r="41" spans="1:14" ht="30" customHeight="1" x14ac:dyDescent="0.25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">
      <c r="A44" s="13" t="s">
        <v>94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2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Accounts'!B48,0,"cross ref error")</f>
        <v>0</v>
      </c>
      <c r="L45" s="133"/>
      <c r="M45" s="133"/>
    </row>
    <row r="46" spans="1:14" ht="16.5" customHeight="1" thickBot="1" x14ac:dyDescent="0.3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 x14ac:dyDescent="0.2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 t="str">
        <f>IF(K46='R&amp;P Accounts'!B50,0,"cross ref error")</f>
        <v>cross ref error</v>
      </c>
      <c r="L47" s="133"/>
      <c r="M47" s="133"/>
    </row>
    <row r="48" spans="1:14" ht="18.75" customHeight="1" thickBot="1" x14ac:dyDescent="0.3">
      <c r="A48" s="40" t="s">
        <v>109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">
      <c r="A50" s="97" t="s">
        <v>126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">
      <c r="A52" s="13" t="s">
        <v>41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">
      <c r="A53" s="1"/>
      <c r="B53" s="1"/>
      <c r="C53" s="30"/>
      <c r="D53" s="1"/>
      <c r="E53" s="1"/>
      <c r="F53" s="1"/>
      <c r="G53" s="1"/>
      <c r="H53" s="1"/>
      <c r="I53" s="1"/>
      <c r="J53" s="1"/>
      <c r="K53" s="221" t="str">
        <f>IF(K52='R&amp;P Accounts'!B56,0,"cross ref error")</f>
        <v>cross ref error</v>
      </c>
      <c r="L53" s="1"/>
      <c r="M53" s="1"/>
    </row>
    <row r="55" spans="1:13" ht="15.75" x14ac:dyDescent="0.25">
      <c r="A55" s="182" t="s">
        <v>111</v>
      </c>
    </row>
    <row r="56" spans="1:13" x14ac:dyDescent="0.2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 x14ac:dyDescent="0.2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 x14ac:dyDescent="0.2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 x14ac:dyDescent="0.2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 x14ac:dyDescent="0.2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 x14ac:dyDescent="0.2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 x14ac:dyDescent="0.2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 x14ac:dyDescent="0.2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 x14ac:dyDescent="0.2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37" zoomScale="80" workbookViewId="0">
      <selection activeCell="A7" sqref="A7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48">
        <f>'R&amp;P Accounts'!B2</f>
        <v>0</v>
      </c>
      <c r="D1" s="248"/>
      <c r="E1" s="248"/>
      <c r="F1" s="248"/>
      <c r="G1" s="248"/>
      <c r="H1" s="248"/>
      <c r="I1" s="248"/>
      <c r="J1" s="248"/>
      <c r="K1" s="248"/>
      <c r="M1" s="324" t="str">
        <f>'R&amp;P Accounts'!L2</f>
        <v>SC</v>
      </c>
      <c r="N1" s="324"/>
    </row>
    <row r="2" spans="1:14" ht="10.5" customHeight="1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s="46" customFormat="1" ht="26.25" customHeight="1" x14ac:dyDescent="0.2">
      <c r="A3" s="42" t="s">
        <v>115</v>
      </c>
      <c r="B3" s="42"/>
      <c r="C3" s="43"/>
      <c r="D3" s="42"/>
      <c r="E3" s="42"/>
      <c r="F3" s="42"/>
      <c r="G3" s="42"/>
      <c r="H3" s="325"/>
      <c r="I3" s="325"/>
      <c r="J3" s="325"/>
      <c r="K3" s="325"/>
      <c r="L3" s="81"/>
      <c r="M3" s="45"/>
    </row>
    <row r="4" spans="1:14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00000000000001" customHeight="1" x14ac:dyDescent="0.2">
      <c r="A5" s="340" t="s">
        <v>132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</row>
    <row r="6" spans="1:14" ht="54" customHeight="1" x14ac:dyDescent="0.2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 x14ac:dyDescent="0.2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5" t="s">
        <v>20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25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25">
      <c r="A11" s="85" t="s">
        <v>22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25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25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25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25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">
      <c r="A16" s="85" t="s">
        <v>68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3">
      <c r="A17" s="109" t="s">
        <v>95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 x14ac:dyDescent="0.25">
      <c r="A19" s="67" t="s">
        <v>91</v>
      </c>
      <c r="C19" s="1"/>
    </row>
    <row r="20" spans="1:13" ht="16.5" customHeight="1" x14ac:dyDescent="0.25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3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3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3">
      <c r="A24" s="109" t="s">
        <v>96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">
      <c r="C25" s="1"/>
      <c r="K25" s="221">
        <f>IF(K24='R&amp;P Accounts'!D28,0,"cross ref error")</f>
        <v>0</v>
      </c>
    </row>
    <row r="26" spans="1:13" ht="19.5" customHeight="1" x14ac:dyDescent="0.2">
      <c r="C26" s="1"/>
    </row>
    <row r="27" spans="1:13" ht="19.5" customHeight="1" x14ac:dyDescent="0.2">
      <c r="A27" s="27" t="s">
        <v>92</v>
      </c>
      <c r="C27" s="1"/>
    </row>
    <row r="28" spans="1:13" ht="17.25" customHeight="1" x14ac:dyDescent="0.25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25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25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25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25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25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25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25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25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3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">
      <c r="A39" s="13" t="s">
        <v>95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">
      <c r="K40" s="221">
        <f>IF(K39='R&amp;P Accounts'!D43,0,"cross ref error")</f>
        <v>0</v>
      </c>
    </row>
    <row r="41" spans="1:13" ht="30" x14ac:dyDescent="0.25">
      <c r="A41" s="67" t="s">
        <v>93</v>
      </c>
    </row>
    <row r="42" spans="1:13" ht="17.25" customHeight="1" x14ac:dyDescent="0.25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.5" thickBot="1" x14ac:dyDescent="0.25">
      <c r="K45" s="221">
        <f>IF(K44='R&amp;P Accounts'!D48,0,"cross ref error")</f>
        <v>0</v>
      </c>
    </row>
    <row r="46" spans="1:13" ht="17.25" customHeight="1" thickBot="1" x14ac:dyDescent="0.3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.5" thickBot="1" x14ac:dyDescent="0.25">
      <c r="K47" s="221">
        <f>IF(K46='R&amp;P Accounts'!D50,0,"cross ref error")</f>
        <v>0</v>
      </c>
    </row>
    <row r="48" spans="1:13" ht="17.25" customHeight="1" thickBot="1" x14ac:dyDescent="0.3">
      <c r="A48" s="40" t="s">
        <v>109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">
      <c r="A50" s="97" t="s">
        <v>126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25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">
      <c r="A52" s="13" t="s">
        <v>41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">
      <c r="K53" s="221">
        <f>IF(K52='R&amp;P Accounts'!D56,0,"cross ref error")</f>
        <v>0</v>
      </c>
    </row>
    <row r="55" spans="1:13" ht="15.75" x14ac:dyDescent="0.25">
      <c r="A55" s="182" t="s">
        <v>111</v>
      </c>
    </row>
    <row r="56" spans="1:13" x14ac:dyDescent="0.2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2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2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2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2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2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2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2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2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FFF499D2-D6FB-491C-9E54-CF358D4A6CF2}"/>
</file>

<file path=customXml/itemProps2.xml><?xml version="1.0" encoding="utf-8"?>
<ds:datastoreItem xmlns:ds="http://schemas.openxmlformats.org/officeDocument/2006/customXml" ds:itemID="{7FE8AB99-A084-40B2-BDB7-206AC3B10C80}"/>
</file>

<file path=customXml/itemProps3.xml><?xml version="1.0" encoding="utf-8"?>
<ds:datastoreItem xmlns:ds="http://schemas.openxmlformats.org/officeDocument/2006/customXml" ds:itemID="{C8892088-D66E-44C7-BFCE-7D5256012F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Kirstie Purdy</cp:lastModifiedBy>
  <cp:lastPrinted>2007-12-14T14:44:53Z</cp:lastPrinted>
  <dcterms:created xsi:type="dcterms:W3CDTF">2007-04-10T16:51:52Z</dcterms:created>
  <dcterms:modified xsi:type="dcterms:W3CDTF">2026-03-17T09:07:36Z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