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40009887\Desktop\sub\OSCR\"/>
    </mc:Choice>
  </mc:AlternateContent>
  <xr:revisionPtr revIDLastSave="0" documentId="8_{3F232A09-6592-4CF6-8D97-44598DDD3F96}" xr6:coauthVersionLast="47" xr6:coauthVersionMax="47" xr10:uidLastSave="{00000000-0000-0000-0000-000000000000}"/>
  <bookViews>
    <workbookView xWindow="28680" yWindow="-120" windowWidth="29040" windowHeight="15720" tabRatio="840" activeTab="5" xr2:uid="{00000000-000D-0000-FFFF-FFFF00000000}"/>
  </bookViews>
  <sheets>
    <sheet name="R&amp;P Accounts" sheetId="1" r:id="rId1"/>
    <sheet name="Statement of balances" sheetId="2" r:id="rId2"/>
    <sheet name="Notes" sheetId="3" r:id="rId3"/>
    <sheet name="Additional notes (1)  " sheetId="4" r:id="rId4"/>
    <sheet name="Additional notes (2)" sheetId="5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7" i="4" l="1"/>
  <c r="L27" i="4"/>
  <c r="K27" i="4"/>
  <c r="J27" i="4"/>
  <c r="F27" i="4"/>
  <c r="E27" i="4"/>
  <c r="C27" i="4"/>
  <c r="M16" i="4"/>
  <c r="L16" i="4"/>
  <c r="K16" i="4"/>
  <c r="J16" i="4"/>
  <c r="I16" i="4"/>
  <c r="H16" i="4"/>
  <c r="G16" i="4"/>
  <c r="F16" i="4"/>
  <c r="E16" i="4"/>
  <c r="C16" i="4"/>
  <c r="K9" i="6"/>
  <c r="K10" i="6"/>
  <c r="K11" i="6"/>
  <c r="K12" i="6"/>
  <c r="K13" i="6"/>
  <c r="K14" i="6"/>
  <c r="K15" i="6"/>
  <c r="K16" i="6"/>
  <c r="K17" i="6"/>
  <c r="K20" i="6"/>
  <c r="K21" i="6"/>
  <c r="K22" i="6"/>
  <c r="K24" i="6"/>
  <c r="K42" i="6"/>
  <c r="K43" i="6"/>
  <c r="K44" i="6"/>
  <c r="K28" i="6"/>
  <c r="K29" i="6"/>
  <c r="K30" i="6"/>
  <c r="K31" i="6"/>
  <c r="K32" i="6"/>
  <c r="K33" i="6"/>
  <c r="K34" i="6"/>
  <c r="K35" i="6"/>
  <c r="K36" i="6"/>
  <c r="K37" i="6"/>
  <c r="K38" i="6"/>
  <c r="K39" i="6"/>
  <c r="K46" i="6"/>
  <c r="K48" i="6"/>
  <c r="K50" i="6"/>
  <c r="K52" i="6"/>
  <c r="D26" i="1"/>
  <c r="D21" i="1"/>
  <c r="D28" i="1"/>
  <c r="D47" i="1"/>
  <c r="D42" i="1"/>
  <c r="D49" i="1"/>
  <c r="D51" i="1"/>
  <c r="D55" i="1"/>
  <c r="K53" i="6"/>
  <c r="I17" i="6"/>
  <c r="I22" i="6"/>
  <c r="I24" i="6"/>
  <c r="I44" i="6"/>
  <c r="I39" i="6"/>
  <c r="I46" i="6"/>
  <c r="I48" i="6"/>
  <c r="I52" i="6"/>
  <c r="G17" i="6"/>
  <c r="G22" i="6"/>
  <c r="G24" i="6"/>
  <c r="G44" i="6"/>
  <c r="G39" i="6"/>
  <c r="G46" i="6"/>
  <c r="G48" i="6"/>
  <c r="G52" i="6"/>
  <c r="E17" i="6"/>
  <c r="E22" i="6"/>
  <c r="E24" i="6"/>
  <c r="E44" i="6"/>
  <c r="E39" i="6"/>
  <c r="E46" i="6"/>
  <c r="E48" i="6"/>
  <c r="E52" i="6"/>
  <c r="C17" i="6"/>
  <c r="C22" i="6"/>
  <c r="C24" i="6"/>
  <c r="C44" i="6"/>
  <c r="C39" i="6"/>
  <c r="C46" i="6"/>
  <c r="C48" i="6"/>
  <c r="C52" i="6"/>
  <c r="K47" i="6"/>
  <c r="K45" i="6"/>
  <c r="K40" i="6"/>
  <c r="K25" i="6"/>
  <c r="K18" i="6"/>
  <c r="M1" i="6"/>
  <c r="C1" i="6"/>
  <c r="M17" i="5"/>
  <c r="M22" i="5"/>
  <c r="M24" i="5"/>
  <c r="M44" i="5"/>
  <c r="M39" i="5"/>
  <c r="M46" i="5"/>
  <c r="M48" i="5"/>
  <c r="M52" i="5"/>
  <c r="M53" i="5"/>
  <c r="K9" i="5"/>
  <c r="K10" i="5"/>
  <c r="K11" i="5"/>
  <c r="K12" i="5"/>
  <c r="K13" i="5"/>
  <c r="K14" i="5"/>
  <c r="K15" i="5"/>
  <c r="K16" i="5"/>
  <c r="K17" i="5"/>
  <c r="K20" i="5"/>
  <c r="K21" i="5"/>
  <c r="K22" i="5"/>
  <c r="K24" i="5"/>
  <c r="K42" i="5"/>
  <c r="K43" i="5"/>
  <c r="K44" i="5"/>
  <c r="K28" i="5"/>
  <c r="K29" i="5"/>
  <c r="K30" i="5"/>
  <c r="K31" i="5"/>
  <c r="K32" i="5"/>
  <c r="K33" i="5"/>
  <c r="K34" i="5"/>
  <c r="K35" i="5"/>
  <c r="K36" i="5"/>
  <c r="K37" i="5"/>
  <c r="K38" i="5"/>
  <c r="K39" i="5"/>
  <c r="K46" i="5"/>
  <c r="K48" i="5"/>
  <c r="K50" i="5"/>
  <c r="K52" i="5"/>
  <c r="B26" i="1"/>
  <c r="B21" i="1"/>
  <c r="B28" i="1"/>
  <c r="B42" i="1"/>
  <c r="B51" i="1"/>
  <c r="B55" i="1"/>
  <c r="K53" i="5"/>
  <c r="I17" i="5"/>
  <c r="I22" i="5"/>
  <c r="I24" i="5"/>
  <c r="I44" i="5"/>
  <c r="I39" i="5"/>
  <c r="I46" i="5"/>
  <c r="I48" i="5"/>
  <c r="I52" i="5"/>
  <c r="G17" i="5"/>
  <c r="G22" i="5"/>
  <c r="G24" i="5"/>
  <c r="G44" i="5"/>
  <c r="G39" i="5"/>
  <c r="G46" i="5"/>
  <c r="G48" i="5"/>
  <c r="G52" i="5"/>
  <c r="E17" i="5"/>
  <c r="E22" i="5"/>
  <c r="E24" i="5"/>
  <c r="E44" i="5"/>
  <c r="E39" i="5"/>
  <c r="E46" i="5"/>
  <c r="E48" i="5"/>
  <c r="E52" i="5"/>
  <c r="C17" i="5"/>
  <c r="C22" i="5"/>
  <c r="C24" i="5"/>
  <c r="C44" i="5"/>
  <c r="C39" i="5"/>
  <c r="C46" i="5"/>
  <c r="C48" i="5"/>
  <c r="C52" i="5"/>
  <c r="M47" i="5"/>
  <c r="B47" i="1"/>
  <c r="B49" i="1"/>
  <c r="K47" i="5"/>
  <c r="M45" i="5"/>
  <c r="K45" i="5"/>
  <c r="M40" i="5"/>
  <c r="K40" i="5"/>
  <c r="M25" i="5"/>
  <c r="K25" i="5"/>
  <c r="M18" i="5"/>
  <c r="K18" i="5"/>
  <c r="M1" i="5"/>
  <c r="C1" i="5"/>
  <c r="M58" i="4"/>
  <c r="M60" i="4"/>
  <c r="K47" i="4"/>
  <c r="K48" i="4"/>
  <c r="K49" i="4"/>
  <c r="K50" i="4"/>
  <c r="K51" i="4"/>
  <c r="K52" i="4"/>
  <c r="K53" i="4"/>
  <c r="K54" i="4"/>
  <c r="K55" i="4"/>
  <c r="K56" i="4"/>
  <c r="K57" i="4"/>
  <c r="K58" i="4"/>
  <c r="J34" i="1"/>
  <c r="K60" i="4"/>
  <c r="I58" i="4"/>
  <c r="I60" i="4"/>
  <c r="G58" i="4"/>
  <c r="G60" i="4"/>
  <c r="E58" i="4"/>
  <c r="E60" i="4"/>
  <c r="C58" i="4"/>
  <c r="C60" i="4"/>
  <c r="M40" i="4"/>
  <c r="M42" i="4"/>
  <c r="K32" i="4"/>
  <c r="K33" i="4"/>
  <c r="K34" i="4"/>
  <c r="K35" i="4"/>
  <c r="K36" i="4"/>
  <c r="K37" i="4"/>
  <c r="K38" i="4"/>
  <c r="K39" i="4"/>
  <c r="K40" i="4"/>
  <c r="J19" i="1"/>
  <c r="K42" i="4"/>
  <c r="I40" i="4"/>
  <c r="I42" i="4"/>
  <c r="G40" i="4"/>
  <c r="G42" i="4"/>
  <c r="E40" i="4"/>
  <c r="E42" i="4"/>
  <c r="C40" i="4"/>
  <c r="C42" i="4"/>
  <c r="M25" i="4"/>
  <c r="J14" i="1"/>
  <c r="K21" i="4"/>
  <c r="K22" i="4"/>
  <c r="K23" i="4"/>
  <c r="K24" i="4"/>
  <c r="K25" i="4"/>
  <c r="E25" i="4"/>
  <c r="C25" i="4"/>
  <c r="M14" i="4"/>
  <c r="J12" i="1"/>
  <c r="K10" i="4"/>
  <c r="K11" i="4"/>
  <c r="K12" i="4"/>
  <c r="K13" i="4"/>
  <c r="K14" i="4"/>
  <c r="I14" i="4"/>
  <c r="G14" i="4"/>
  <c r="E14" i="4"/>
  <c r="C14" i="4"/>
  <c r="M1" i="4"/>
  <c r="C1" i="4"/>
  <c r="B1" i="3"/>
  <c r="N48" i="2"/>
  <c r="N41" i="2"/>
  <c r="N32" i="2"/>
  <c r="L32" i="2"/>
  <c r="N19" i="2"/>
  <c r="F6" i="2"/>
  <c r="N6" i="2"/>
  <c r="F26" i="1"/>
  <c r="F21" i="1"/>
  <c r="F28" i="1"/>
  <c r="F47" i="1"/>
  <c r="F42" i="1"/>
  <c r="F49" i="1"/>
  <c r="F51" i="1"/>
  <c r="H26" i="1"/>
  <c r="H21" i="1"/>
  <c r="H28" i="1"/>
  <c r="H47" i="1"/>
  <c r="H42" i="1"/>
  <c r="H49" i="1"/>
  <c r="H51" i="1"/>
  <c r="J26" i="1"/>
  <c r="J21" i="1"/>
  <c r="J28" i="1"/>
  <c r="J47" i="1"/>
  <c r="J31" i="1"/>
  <c r="J40" i="1"/>
  <c r="J42" i="1"/>
  <c r="J49" i="1"/>
  <c r="J51" i="1"/>
  <c r="J53" i="1"/>
  <c r="J55" i="1"/>
  <c r="N10" i="2"/>
  <c r="H55" i="1"/>
  <c r="L10" i="2"/>
  <c r="F55" i="1"/>
  <c r="J10" i="2"/>
  <c r="H10" i="2"/>
  <c r="F10" i="2"/>
  <c r="F9" i="2"/>
  <c r="H9" i="2"/>
  <c r="J9" i="2"/>
  <c r="L9" i="2"/>
  <c r="N9" i="2"/>
  <c r="N5" i="2"/>
  <c r="N1" i="2"/>
  <c r="J56" i="1"/>
  <c r="J50" i="1"/>
  <c r="J48" i="1"/>
  <c r="J43" i="1"/>
  <c r="J29" i="1"/>
  <c r="J27" i="1"/>
  <c r="J22" i="1"/>
  <c r="J15" i="1"/>
</calcChain>
</file>

<file path=xl/sharedStrings.xml><?xml version="1.0" encoding="utf-8"?>
<sst xmlns="http://schemas.openxmlformats.org/spreadsheetml/2006/main" count="308" uniqueCount="157">
  <si>
    <t xml:space="preserve">Enter charity name below </t>
  </si>
  <si>
    <t xml:space="preserve">Enter SC No. below   </t>
  </si>
  <si>
    <t>Nepal Scotland Association</t>
  </si>
  <si>
    <t>SC035084</t>
  </si>
  <si>
    <t>Receipts and payments accounts</t>
  </si>
  <si>
    <t>For the period from</t>
  </si>
  <si>
    <t>06/04/2024</t>
  </si>
  <si>
    <t>to</t>
  </si>
  <si>
    <t>05/04/2025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</si>
  <si>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</si>
  <si>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</si>
  <si>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</si>
  <si>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</si>
  <si>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</si>
  <si>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</si>
  <si>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</si>
  <si>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</si>
  <si>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</si>
  <si>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</si>
  <si>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</si>
  <si>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</si>
  <si>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</si>
  <si>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</si>
  <si>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</si>
  <si>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</si>
  <si>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</si>
  <si>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>Membership</t>
  </si>
  <si>
    <t xml:space="preserve">A1 Sub total </t>
  </si>
  <si>
    <t xml:space="preserve">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</si>
  <si>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</si>
  <si>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</si>
  <si>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</si>
  <si>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</si>
  <si>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</si>
  <si>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</si>
  <si>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</si>
  <si>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</si>
  <si>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</si>
  <si>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</si>
  <si>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</si>
  <si>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</si>
  <si>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</si>
  <si>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</si>
  <si>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</si>
  <si>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</si>
  <si>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</si>
  <si>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</si>
  <si>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</si>
  <si>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</si>
  <si>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</si>
  <si>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</si>
  <si>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</si>
  <si>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</si>
  <si>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</si>
  <si>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Period Start date: 06/04/2024 to Period end date: 05/04/2025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</si>
  <si>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</si>
  <si>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</si>
  <si>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</si>
  <si>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</si>
  <si>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</si>
  <si>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</si>
  <si>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</si>
  <si>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</si>
  <si>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</si>
  <si>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</si>
  <si>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</si>
  <si>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</si>
  <si>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</si>
  <si>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</si>
  <si>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</si>
  <si>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</si>
  <si>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</si>
  <si>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</si>
  <si>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</si>
  <si>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</si>
  <si>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</si>
  <si>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</si>
  <si>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</si>
  <si>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</si>
  <si>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</si>
  <si>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</si>
  <si>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t xml:space="preserve">Signed by one or two trustees on behalf of all the trustees </t>
  </si>
  <si>
    <t>Signature*</t>
  </si>
  <si>
    <t>Print Name</t>
  </si>
  <si>
    <t>Date of approval</t>
  </si>
  <si>
    <t>MK</t>
  </si>
  <si>
    <t>* Please note - OSCR will accept digital or typed signatures</t>
  </si>
  <si>
    <t xml:space="preserve">Section C Notes to the Accounts </t>
  </si>
  <si>
    <t>C1 Nature and purpose of funds (may be stated on analysis of funds worksheets)</t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</si>
  <si>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</si>
  <si>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</si>
  <si>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</si>
  <si>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</si>
  <si>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</si>
  <si>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</si>
  <si>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</si>
  <si>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</si>
  <si>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</si>
  <si>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</si>
  <si>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</si>
  <si>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</si>
  <si>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</si>
  <si>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</si>
  <si>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</si>
  <si>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</si>
  <si>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</si>
  <si>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</si>
  <si>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</si>
  <si>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</si>
  <si>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</si>
  <si>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</si>
  <si>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>General member donations</t>
  </si>
  <si>
    <t>Global Food support</t>
  </si>
  <si>
    <t>Baglung Kalika support</t>
  </si>
  <si>
    <t xml:space="preserve">2 Grants </t>
  </si>
  <si>
    <t>Edinburgh Council grant</t>
  </si>
  <si>
    <t xml:space="preserve">3  Gross receipts from other charitable activities </t>
  </si>
  <si>
    <t>Transfers / internal receipts</t>
  </si>
  <si>
    <t>Class and activity receipts</t>
  </si>
  <si>
    <t xml:space="preserve">4  Payments relating directly to charitable activities </t>
  </si>
  <si>
    <t>Nepali class costs</t>
  </si>
  <si>
    <t>Website and Zoom</t>
  </si>
  <si>
    <t>Leith Chooses activity</t>
  </si>
  <si>
    <t>Banner / publicity</t>
  </si>
  <si>
    <t>Condolence support</t>
  </si>
  <si>
    <t>Unallocated statement costs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</si>
  <si>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</si>
  <si>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</si>
  <si>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</si>
  <si>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</si>
  <si>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</si>
  <si>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</si>
  <si>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General fund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</si>
  <si>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</si>
  <si>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</si>
  <si>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</si>
  <si>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</si>
  <si>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</si>
  <si>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</si>
  <si>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</si>
  <si>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</si>
  <si>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</si>
  <si>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</si>
  <si>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</si>
  <si>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General fund used for community events, classes and charitable activities.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</si>
  <si>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</si>
  <si>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</si>
  <si>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</si>
  <si>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</si>
  <si>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</si>
  <si>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</si>
  <si>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</si>
  <si>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</si>
  <si>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No restricted funds identified from the uploaded statements.</t>
  </si>
  <si>
    <t>Moti Kharel</t>
  </si>
  <si>
    <t>KS</t>
  </si>
  <si>
    <t>Kamala Shrestha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</si>
</sst>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\-_-;_-@_-"/>
    <numFmt numFmtId="165" formatCode="[$-F800]dddd&quot;, &quot;mmmm\ dd&quot;, &quot;yyyy"/>
    <numFmt numFmtId="166" formatCode="_-[$£-809]* #,##0.00_-;\-[$£-809]* #,##0.00_-;_-[$£-809]* \-??_-;_-@_-"/>
    <numFmt numFmtId="167" formatCode="dd/mm/yyyy;@"/>
    <numFmt numFmtId="168" formatCode="_-* #,##0_-;\-* #,##0_-;_-* \-??_-;_-@_-"/>
    <numFmt numFmtId="169" formatCode="_-\£* #,##0.00_-;&quot;-£&quot;* #,##0.00_-;_-\£* \-??_-;_-@_-"/>
    <numFmt numFmtId="170" formatCode="[$-809]dd\ mmmm\ yyyy;@"/>
    <numFmt numFmtId="171" formatCode="_-* #,##0.00_-;\-* #,##0.00_-;_-* \-??_-;_-@_-"/>
    <numFmt numFmtId="172" formatCode="* #,##0_-;\(* #,##0\)_-;_-* \-??_-;_-@_-"/>
  </numFmts>
  <fonts count="30" x14ac:knownFonts="1">
    <font>
      <sz val="10"/>
      <name val="Arial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C0C0C0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18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1"/>
      <color rgb="FF969696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9"/>
      <color rgb="FFC0C0C0"/>
      <name val="Arial"/>
      <family val="2"/>
      <charset val="1"/>
    </font>
    <font>
      <sz val="11"/>
      <color rgb="FFC0C0C0"/>
      <name val="Arial"/>
      <family val="2"/>
      <charset val="1"/>
    </font>
    <font>
      <b/>
      <sz val="11"/>
      <color rgb="FF808080"/>
      <name val="Arial"/>
      <family val="2"/>
      <charset val="1"/>
    </font>
    <font>
      <i/>
      <sz val="10"/>
      <name val="Arial"/>
      <family val="2"/>
      <charset val="1"/>
    </font>
    <font>
      <b/>
      <i/>
      <sz val="9"/>
      <name val="Arial"/>
      <family val="2"/>
      <charset val="1"/>
    </font>
    <font>
      <i/>
      <sz val="9"/>
      <name val="Arial"/>
      <family val="2"/>
      <charset val="1"/>
    </font>
    <font>
      <sz val="12"/>
      <name val="Arial"/>
      <family val="2"/>
      <charset val="1"/>
    </font>
    <font>
      <sz val="11"/>
      <name val="Arial"/>
      <charset val="1"/>
    </font>
    <font>
      <sz val="10"/>
      <color rgb="FF808080"/>
      <name val="Arial"/>
      <family val="2"/>
      <charset val="1"/>
    </font>
    <font>
      <b/>
      <sz val="10"/>
      <color rgb="FFC0C0C0"/>
      <name val="Arial"/>
      <family val="2"/>
      <charset val="1"/>
    </font>
    <font>
      <b/>
      <sz val="9"/>
      <color rgb="FFC0C0C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164" fontId="4" fillId="0" borderId="0" xfId="0" applyNumberFormat="1" applyFont="1" applyAlignment="1" applyProtection="1">
      <alignment horizontal="left"/>
      <protection locked="0"/>
    </xf>
    <xf numFmtId="164" fontId="18" fillId="0" borderId="0" xfId="0" applyNumberFormat="1" applyFont="1" applyAlignment="1" applyProtection="1">
      <alignment horizontal="left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/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164" fontId="12" fillId="0" borderId="0" xfId="0" applyNumberFormat="1" applyFont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6" fontId="7" fillId="0" borderId="1" xfId="0" applyNumberFormat="1" applyFont="1" applyBorder="1" applyAlignment="1" applyProtection="1">
      <alignment wrapText="1"/>
      <protection locked="0"/>
    </xf>
    <xf numFmtId="166" fontId="7" fillId="0" borderId="0" xfId="0" applyNumberFormat="1" applyFont="1" applyAlignment="1" applyProtection="1">
      <alignment wrapText="1"/>
      <protection locked="0"/>
    </xf>
    <xf numFmtId="166" fontId="7" fillId="3" borderId="1" xfId="0" applyNumberFormat="1" applyFont="1" applyFill="1" applyBorder="1" applyAlignment="1">
      <alignment wrapText="1"/>
    </xf>
    <xf numFmtId="166" fontId="14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wrapText="1"/>
      <protection locked="0"/>
    </xf>
    <xf numFmtId="166" fontId="7" fillId="3" borderId="5" xfId="0" applyNumberFormat="1" applyFont="1" applyFill="1" applyBorder="1" applyAlignment="1">
      <alignment wrapText="1"/>
    </xf>
    <xf numFmtId="166" fontId="7" fillId="0" borderId="6" xfId="0" applyNumberFormat="1" applyFont="1" applyBorder="1" applyAlignment="1" applyProtection="1">
      <alignment wrapText="1"/>
      <protection locked="0"/>
    </xf>
    <xf numFmtId="166" fontId="7" fillId="3" borderId="7" xfId="0" applyNumberFormat="1" applyFont="1" applyFill="1" applyBorder="1" applyAlignment="1">
      <alignment wrapText="1"/>
    </xf>
    <xf numFmtId="0" fontId="11" fillId="0" borderId="0" xfId="0" applyFont="1" applyAlignment="1" applyProtection="1">
      <alignment wrapText="1"/>
      <protection locked="0"/>
    </xf>
    <xf numFmtId="166" fontId="11" fillId="0" borderId="0" xfId="0" applyNumberFormat="1" applyFont="1" applyAlignment="1" applyProtection="1">
      <alignment wrapText="1"/>
      <protection locked="0"/>
    </xf>
    <xf numFmtId="166" fontId="13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166" fontId="12" fillId="0" borderId="0" xfId="0" applyNumberFormat="1" applyFont="1" applyAlignment="1" applyProtection="1">
      <alignment wrapText="1"/>
      <protection locked="0"/>
    </xf>
    <xf numFmtId="166" fontId="13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166" fontId="14" fillId="0" borderId="0" xfId="0" applyNumberFormat="1" applyFont="1" applyProtection="1">
      <protection locked="0"/>
    </xf>
    <xf numFmtId="166" fontId="7" fillId="3" borderId="8" xfId="0" applyNumberFormat="1" applyFont="1" applyFill="1" applyBorder="1" applyAlignment="1">
      <alignment wrapText="1"/>
    </xf>
    <xf numFmtId="0" fontId="7" fillId="0" borderId="0" xfId="0" applyFont="1" applyAlignment="1" applyProtection="1">
      <alignment horizontal="left" vertical="top"/>
      <protection locked="0"/>
    </xf>
    <xf numFmtId="166" fontId="16" fillId="0" borderId="0" xfId="0" applyNumberFormat="1" applyFont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right" vertical="top" wrapText="1"/>
      <protection locked="0"/>
    </xf>
    <xf numFmtId="166" fontId="7" fillId="0" borderId="9" xfId="0" applyNumberFormat="1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top" wrapText="1"/>
      <protection locked="0"/>
    </xf>
    <xf numFmtId="166" fontId="7" fillId="0" borderId="10" xfId="0" applyNumberFormat="1" applyFont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166" fontId="13" fillId="0" borderId="11" xfId="0" applyNumberFormat="1" applyFont="1" applyBorder="1" applyProtection="1">
      <protection locked="0"/>
    </xf>
    <xf numFmtId="166" fontId="17" fillId="0" borderId="12" xfId="0" applyNumberFormat="1" applyFont="1" applyBorder="1" applyProtection="1">
      <protection locked="0"/>
    </xf>
    <xf numFmtId="0" fontId="15" fillId="0" borderId="6" xfId="0" applyFont="1" applyBorder="1" applyAlignment="1" applyProtection="1">
      <alignment horizontal="right" vertical="center"/>
      <protection locked="0"/>
    </xf>
    <xf numFmtId="166" fontId="7" fillId="3" borderId="13" xfId="0" applyNumberFormat="1" applyFont="1" applyFill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166" fontId="11" fillId="0" borderId="0" xfId="0" applyNumberFormat="1" applyFont="1" applyProtection="1">
      <protection locked="0"/>
    </xf>
    <xf numFmtId="166" fontId="11" fillId="0" borderId="0" xfId="0" applyNumberFormat="1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right" vertical="top"/>
      <protection locked="0"/>
    </xf>
    <xf numFmtId="166" fontId="7" fillId="3" borderId="14" xfId="0" applyNumberFormat="1" applyFont="1" applyFill="1" applyBorder="1" applyAlignment="1">
      <alignment horizontal="right" shrinkToFit="1"/>
    </xf>
    <xf numFmtId="166" fontId="7" fillId="0" borderId="0" xfId="0" applyNumberFormat="1" applyFont="1" applyAlignment="1" applyProtection="1">
      <alignment horizontal="right" wrapText="1"/>
      <protection locked="0"/>
    </xf>
    <xf numFmtId="166" fontId="7" fillId="3" borderId="15" xfId="0" applyNumberFormat="1" applyFont="1" applyFill="1" applyBorder="1" applyAlignment="1">
      <alignment horizontal="right" shrinkToFit="1"/>
    </xf>
    <xf numFmtId="166" fontId="14" fillId="0" borderId="0" xfId="0" applyNumberFormat="1" applyFont="1" applyAlignment="1" applyProtection="1">
      <alignment horizontal="right" vertical="top" wrapText="1"/>
      <protection locked="0"/>
    </xf>
    <xf numFmtId="0" fontId="14" fillId="0" borderId="0" xfId="0" applyFont="1" applyProtection="1">
      <protection locked="0"/>
    </xf>
    <xf numFmtId="166" fontId="7" fillId="0" borderId="0" xfId="0" applyNumberFormat="1" applyFont="1" applyAlignment="1">
      <alignment horizontal="right" shrinkToFit="1"/>
    </xf>
    <xf numFmtId="0" fontId="5" fillId="0" borderId="0" xfId="0" applyFont="1" applyAlignment="1" applyProtection="1">
      <alignment vertical="top"/>
      <protection locked="0"/>
    </xf>
    <xf numFmtId="166" fontId="7" fillId="3" borderId="16" xfId="0" applyNumberFormat="1" applyFont="1" applyFill="1" applyBorder="1" applyAlignment="1" applyProtection="1">
      <alignment horizontal="right" shrinkToFit="1"/>
      <protection locked="0"/>
    </xf>
    <xf numFmtId="166" fontId="7" fillId="3" borderId="17" xfId="0" applyNumberFormat="1" applyFont="1" applyFill="1" applyBorder="1" applyAlignment="1">
      <alignment horizontal="right" shrinkToFit="1"/>
    </xf>
    <xf numFmtId="0" fontId="7" fillId="0" borderId="0" xfId="0" applyFont="1" applyAlignment="1" applyProtection="1">
      <alignment vertical="top"/>
      <protection locked="0"/>
    </xf>
    <xf numFmtId="166" fontId="7" fillId="0" borderId="0" xfId="0" applyNumberFormat="1" applyFont="1" applyAlignment="1" applyProtection="1">
      <alignment horizontal="right" shrinkToFit="1"/>
      <protection locked="0"/>
    </xf>
    <xf numFmtId="166" fontId="7" fillId="0" borderId="11" xfId="0" applyNumberFormat="1" applyFont="1" applyBorder="1" applyAlignment="1">
      <alignment horizontal="right" shrinkToFit="1"/>
    </xf>
    <xf numFmtId="166" fontId="7" fillId="3" borderId="13" xfId="0" applyNumberFormat="1" applyFont="1" applyFill="1" applyBorder="1" applyAlignment="1">
      <alignment horizontal="right" shrinkToFit="1"/>
    </xf>
    <xf numFmtId="164" fontId="13" fillId="0" borderId="0" xfId="0" applyNumberFormat="1" applyFont="1" applyProtection="1"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168" fontId="11" fillId="0" borderId="0" xfId="0" applyNumberFormat="1" applyFont="1" applyAlignment="1" applyProtection="1">
      <alignment vertical="center" wrapText="1"/>
      <protection locked="0"/>
    </xf>
    <xf numFmtId="169" fontId="7" fillId="0" borderId="1" xfId="0" applyNumberFormat="1" applyFont="1" applyBorder="1" applyAlignment="1" applyProtection="1">
      <alignment horizontal="right" vertical="center" shrinkToFit="1"/>
      <protection locked="0"/>
    </xf>
    <xf numFmtId="169" fontId="14" fillId="0" borderId="0" xfId="0" applyNumberFormat="1" applyFont="1" applyAlignment="1" applyProtection="1">
      <alignment horizontal="right" vertical="top" shrinkToFit="1"/>
      <protection locked="0"/>
    </xf>
    <xf numFmtId="169" fontId="7" fillId="3" borderId="1" xfId="0" applyNumberFormat="1" applyFont="1" applyFill="1" applyBorder="1" applyAlignment="1" applyProtection="1">
      <alignment horizontal="right" vertical="center" shrinkToFit="1"/>
      <protection locked="0"/>
    </xf>
    <xf numFmtId="169" fontId="7" fillId="0" borderId="19" xfId="0" applyNumberFormat="1" applyFont="1" applyBorder="1" applyAlignment="1" applyProtection="1">
      <alignment horizontal="right" vertical="center" shrinkToFit="1"/>
      <protection locked="0"/>
    </xf>
    <xf numFmtId="169" fontId="7" fillId="0" borderId="9" xfId="0" applyNumberFormat="1" applyFont="1" applyBorder="1" applyAlignment="1" applyProtection="1">
      <alignment horizontal="right" vertical="center" shrinkToFit="1"/>
      <protection locked="0"/>
    </xf>
    <xf numFmtId="169" fontId="7" fillId="3" borderId="19" xfId="0" applyNumberFormat="1" applyFont="1" applyFill="1" applyBorder="1" applyAlignment="1" applyProtection="1">
      <alignment horizontal="right" vertical="center" shrinkToFit="1"/>
      <protection locked="0"/>
    </xf>
    <xf numFmtId="168" fontId="11" fillId="0" borderId="6" xfId="0" applyNumberFormat="1" applyFont="1" applyBorder="1" applyAlignment="1" applyProtection="1">
      <alignment vertical="center" wrapText="1"/>
      <protection locked="0"/>
    </xf>
    <xf numFmtId="169" fontId="7" fillId="3" borderId="13" xfId="0" applyNumberFormat="1" applyFont="1" applyFill="1" applyBorder="1" applyAlignment="1">
      <alignment horizontal="right" vertical="center" shrinkToFit="1"/>
    </xf>
    <xf numFmtId="169" fontId="14" fillId="0" borderId="21" xfId="0" applyNumberFormat="1" applyFont="1" applyBorder="1" applyAlignment="1" applyProtection="1">
      <alignment horizontal="right" vertical="top" wrapText="1"/>
      <protection locked="0"/>
    </xf>
    <xf numFmtId="169" fontId="14" fillId="0" borderId="0" xfId="0" applyNumberFormat="1" applyFont="1" applyAlignment="1" applyProtection="1">
      <alignment horizontal="right" vertical="top" wrapText="1"/>
      <protection locked="0"/>
    </xf>
    <xf numFmtId="169" fontId="7" fillId="3" borderId="16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0" xfId="0" applyFont="1" applyAlignment="1" applyProtection="1">
      <alignment vertical="top" wrapText="1"/>
      <protection locked="0"/>
    </xf>
    <xf numFmtId="169" fontId="20" fillId="3" borderId="0" xfId="0" applyNumberFormat="1" applyFont="1" applyFill="1" applyAlignment="1">
      <alignment horizontal="right" wrapText="1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168" fontId="10" fillId="0" borderId="0" xfId="0" applyNumberFormat="1" applyFont="1" applyAlignment="1" applyProtection="1">
      <alignment vertical="top" wrapText="1"/>
      <protection locked="0"/>
    </xf>
    <xf numFmtId="168" fontId="7" fillId="0" borderId="1" xfId="0" applyNumberFormat="1" applyFont="1" applyBorder="1" applyAlignment="1" applyProtection="1">
      <alignment horizontal="right" vertical="top" wrapText="1"/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168" fontId="7" fillId="0" borderId="19" xfId="0" applyNumberFormat="1" applyFont="1" applyBorder="1" applyAlignment="1" applyProtection="1">
      <alignment horizontal="right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164" fontId="11" fillId="0" borderId="0" xfId="0" applyNumberFormat="1" applyFont="1" applyAlignment="1" applyProtection="1">
      <alignment horizontal="left" vertical="top" wrapText="1"/>
      <protection locked="0"/>
    </xf>
    <xf numFmtId="168" fontId="17" fillId="0" borderId="0" xfId="0" applyNumberFormat="1" applyFont="1" applyAlignment="1" applyProtection="1">
      <alignment horizontal="center" vertical="center" wrapText="1"/>
      <protection locked="0"/>
    </xf>
    <xf numFmtId="168" fontId="7" fillId="0" borderId="16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64" fontId="7" fillId="0" borderId="1" xfId="0" applyNumberFormat="1" applyFont="1" applyBorder="1" applyAlignment="1" applyProtection="1">
      <alignment horizontal="right" vertical="top" wrapText="1"/>
      <protection locked="0"/>
    </xf>
    <xf numFmtId="164" fontId="14" fillId="0" borderId="0" xfId="0" applyNumberFormat="1" applyFont="1" applyAlignment="1" applyProtection="1">
      <alignment horizontal="right" vertical="top" wrapText="1"/>
      <protection locked="0"/>
    </xf>
    <xf numFmtId="164" fontId="7" fillId="0" borderId="19" xfId="0" applyNumberFormat="1" applyFont="1" applyBorder="1" applyAlignment="1" applyProtection="1">
      <alignment horizontal="right" vertical="top" wrapText="1"/>
      <protection locked="0"/>
    </xf>
    <xf numFmtId="164" fontId="7" fillId="0" borderId="16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164" fontId="11" fillId="0" borderId="0" xfId="0" applyNumberFormat="1" applyFont="1" applyAlignment="1" applyProtection="1">
      <alignment vertical="top" wrapText="1"/>
      <protection locked="0"/>
    </xf>
    <xf numFmtId="3" fontId="7" fillId="0" borderId="1" xfId="0" applyNumberFormat="1" applyFont="1" applyBorder="1" applyAlignment="1" applyProtection="1">
      <alignment horizontal="right" vertical="top" wrapText="1"/>
      <protection locked="0"/>
    </xf>
    <xf numFmtId="3" fontId="7" fillId="0" borderId="19" xfId="0" applyNumberFormat="1" applyFont="1" applyBorder="1" applyAlignment="1" applyProtection="1">
      <alignment horizontal="right" vertical="top" wrapText="1"/>
      <protection locked="0"/>
    </xf>
    <xf numFmtId="0" fontId="1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vertical="center"/>
    </xf>
    <xf numFmtId="165" fontId="0" fillId="0" borderId="1" xfId="0" applyNumberFormat="1" applyBorder="1"/>
    <xf numFmtId="165" fontId="17" fillId="0" borderId="1" xfId="0" applyNumberFormat="1" applyFont="1" applyBorder="1" applyAlignment="1">
      <alignment horizontal="center"/>
    </xf>
    <xf numFmtId="164" fontId="2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5" fontId="8" fillId="2" borderId="0" xfId="0" applyNumberFormat="1" applyFont="1" applyFill="1" applyAlignment="1" applyProtection="1">
      <alignment horizontal="left" vertical="center"/>
      <protection locked="0"/>
    </xf>
    <xf numFmtId="167" fontId="8" fillId="2" borderId="0" xfId="0" applyNumberFormat="1" applyFont="1" applyFill="1" applyAlignment="1" applyProtection="1">
      <alignment vertical="center"/>
      <protection locked="0"/>
    </xf>
    <xf numFmtId="170" fontId="7" fillId="0" borderId="1" xfId="0" applyNumberFormat="1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horizontal="right" wrapText="1"/>
      <protection locked="0"/>
    </xf>
    <xf numFmtId="3" fontId="7" fillId="0" borderId="19" xfId="0" applyNumberFormat="1" applyFont="1" applyBorder="1" applyAlignment="1" applyProtection="1">
      <alignment horizontal="right" wrapText="1"/>
      <protection locked="0"/>
    </xf>
    <xf numFmtId="164" fontId="7" fillId="0" borderId="1" xfId="0" applyNumberFormat="1" applyFont="1" applyBorder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7" fillId="0" borderId="1" xfId="0" applyNumberFormat="1" applyFont="1" applyBorder="1" applyAlignment="1" applyProtection="1">
      <alignment vertical="top" wrapText="1"/>
      <protection locked="0"/>
    </xf>
    <xf numFmtId="168" fontId="7" fillId="0" borderId="0" xfId="0" applyNumberFormat="1" applyFont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164" fontId="7" fillId="0" borderId="1" xfId="0" applyNumberFormat="1" applyFont="1" applyBorder="1" applyAlignment="1" applyProtection="1">
      <alignment vertical="top" wrapText="1"/>
      <protection locked="0"/>
    </xf>
    <xf numFmtId="164" fontId="7" fillId="0" borderId="0" xfId="0" applyNumberFormat="1" applyFont="1" applyAlignment="1" applyProtection="1">
      <alignment vertical="top" wrapText="1"/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7" fillId="0" borderId="2" xfId="0" applyNumberFormat="1" applyFont="1" applyBorder="1" applyAlignment="1" applyProtection="1">
      <alignment vertical="top" wrapText="1"/>
      <protection locked="0"/>
    </xf>
    <xf numFmtId="164" fontId="7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164" fontId="7" fillId="3" borderId="7" xfId="0" applyNumberFormat="1" applyFont="1" applyFill="1" applyBorder="1" applyAlignment="1" applyProtection="1">
      <alignment vertical="top" wrapText="1"/>
      <protection locked="0"/>
    </xf>
    <xf numFmtId="171" fontId="5" fillId="0" borderId="0" xfId="0" applyNumberFormat="1" applyFont="1" applyAlignment="1" applyProtection="1">
      <alignment horizontal="left" vertical="top" wrapText="1"/>
      <protection locked="0"/>
    </xf>
    <xf numFmtId="164" fontId="14" fillId="0" borderId="0" xfId="0" applyNumberFormat="1" applyFont="1" applyAlignment="1" applyProtection="1">
      <alignment vertical="top" wrapText="1"/>
      <protection locked="0"/>
    </xf>
    <xf numFmtId="170" fontId="7" fillId="0" borderId="0" xfId="0" applyNumberFormat="1" applyFont="1" applyAlignment="1" applyProtection="1">
      <alignment horizontal="center" vertical="top" wrapText="1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7" fillId="0" borderId="2" xfId="0" applyNumberFormat="1" applyFont="1" applyBorder="1" applyAlignment="1" applyProtection="1">
      <alignment horizontal="right" vertical="top" wrapText="1"/>
      <protection locked="0"/>
    </xf>
    <xf numFmtId="164" fontId="7" fillId="3" borderId="7" xfId="0" applyNumberFormat="1" applyFont="1" applyFill="1" applyBorder="1" applyAlignment="1" applyProtection="1">
      <alignment horizontal="right" vertical="top" wrapText="1"/>
      <protection locked="0"/>
    </xf>
    <xf numFmtId="170" fontId="7" fillId="0" borderId="0" xfId="0" applyNumberFormat="1" applyFont="1" applyAlignment="1" applyProtection="1">
      <alignment horizontal="right" vertical="top" wrapText="1"/>
      <protection locked="0"/>
    </xf>
    <xf numFmtId="3" fontId="10" fillId="0" borderId="0" xfId="0" applyNumberFormat="1" applyFont="1" applyAlignment="1" applyProtection="1">
      <alignment vertical="top" wrapText="1"/>
      <protection locked="0"/>
    </xf>
    <xf numFmtId="0" fontId="0" fillId="2" borderId="0" xfId="0" applyFill="1"/>
    <xf numFmtId="164" fontId="28" fillId="0" borderId="0" xfId="0" applyNumberFormat="1" applyFont="1" applyAlignment="1" applyProtection="1">
      <alignment horizontal="center" vertical="top" wrapText="1"/>
      <protection locked="0"/>
    </xf>
    <xf numFmtId="164" fontId="17" fillId="0" borderId="0" xfId="0" applyNumberFormat="1" applyFont="1" applyAlignment="1" applyProtection="1">
      <alignment horizontal="center" vertical="top" wrapText="1"/>
      <protection locked="0"/>
    </xf>
    <xf numFmtId="164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3" fontId="17" fillId="0" borderId="0" xfId="0" applyNumberFormat="1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164" fontId="7" fillId="0" borderId="1" xfId="0" applyNumberFormat="1" applyFont="1" applyBorder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left"/>
      <protection locked="0"/>
    </xf>
    <xf numFmtId="164" fontId="7" fillId="0" borderId="19" xfId="0" applyNumberFormat="1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right"/>
      <protection locked="0"/>
    </xf>
    <xf numFmtId="164" fontId="7" fillId="0" borderId="16" xfId="0" applyNumberFormat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164" fontId="7" fillId="0" borderId="0" xfId="0" applyNumberFormat="1" applyFont="1" applyProtection="1">
      <protection locked="0"/>
    </xf>
    <xf numFmtId="164" fontId="7" fillId="0" borderId="1" xfId="0" applyNumberFormat="1" applyFont="1" applyBorder="1" applyAlignment="1" applyProtection="1">
      <alignment wrapText="1"/>
      <protection locked="0"/>
    </xf>
    <xf numFmtId="164" fontId="7" fillId="0" borderId="2" xfId="0" applyNumberFormat="1" applyFont="1" applyBorder="1" applyProtection="1">
      <protection locked="0"/>
    </xf>
    <xf numFmtId="164" fontId="7" fillId="3" borderId="7" xfId="0" applyNumberFormat="1" applyFont="1" applyFill="1" applyBorder="1" applyProtection="1">
      <protection locked="0"/>
    </xf>
    <xf numFmtId="164" fontId="7" fillId="3" borderId="16" xfId="0" applyNumberFormat="1" applyFont="1" applyFill="1" applyBorder="1" applyProtection="1">
      <protection locked="0"/>
    </xf>
    <xf numFmtId="171" fontId="1" fillId="0" borderId="0" xfId="0" applyNumberFormat="1" applyFont="1" applyProtection="1"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164" fontId="17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4" fillId="0" borderId="0" xfId="0" applyFont="1"/>
    <xf numFmtId="172" fontId="7" fillId="3" borderId="16" xfId="0" applyNumberFormat="1" applyFont="1" applyFill="1" applyBorder="1" applyAlignment="1" applyProtection="1">
      <alignment horizontal="right" shrinkToFit="1"/>
      <protection locked="0"/>
    </xf>
    <xf numFmtId="172" fontId="7" fillId="0" borderId="0" xfId="0" applyNumberFormat="1" applyFont="1" applyAlignment="1" applyProtection="1">
      <alignment horizontal="right" shrinkToFit="1"/>
      <protection locked="0"/>
    </xf>
    <xf numFmtId="0" fontId="5" fillId="0" borderId="19" xfId="0" applyFont="1" applyBorder="1" applyProtection="1">
      <protection locked="0"/>
    </xf>
    <xf numFmtId="164" fontId="29" fillId="0" borderId="0" xfId="0" applyNumberFormat="1" applyFont="1" applyAlignment="1" applyProtection="1">
      <alignment horizontal="center" vertical="top" wrapText="1"/>
      <protection locked="0"/>
    </xf>
    <xf numFmtId="164" fontId="7" fillId="0" borderId="0" xfId="0" applyNumberFormat="1" applyFont="1" applyAlignment="1" applyProtection="1">
      <alignment wrapText="1"/>
      <protection locked="0"/>
    </xf>
    <xf numFmtId="164" fontId="14" fillId="0" borderId="1" xfId="0" applyNumberFormat="1" applyFont="1" applyBorder="1" applyAlignment="1" applyProtection="1">
      <alignment vertical="top" wrapText="1"/>
      <protection locked="0"/>
    </xf>
    <xf numFmtId="164" fontId="14" fillId="0" borderId="0" xfId="0" applyNumberFormat="1" applyFont="1" applyProtection="1">
      <protection locked="0"/>
    </xf>
    <xf numFmtId="164" fontId="14" fillId="0" borderId="1" xfId="0" applyNumberFormat="1" applyFont="1" applyBorder="1" applyProtection="1">
      <protection locked="0"/>
    </xf>
    <xf numFmtId="164" fontId="7" fillId="0" borderId="19" xfId="0" applyNumberFormat="1" applyFont="1" applyBorder="1" applyProtection="1">
      <protection locked="0"/>
    </xf>
    <xf numFmtId="164" fontId="14" fillId="0" borderId="19" xfId="0" applyNumberFormat="1" applyFont="1" applyBorder="1" applyProtection="1">
      <protection locked="0"/>
    </xf>
    <xf numFmtId="171" fontId="1" fillId="0" borderId="0" xfId="0" applyNumberFormat="1" applyFont="1" applyAlignment="1" applyProtection="1">
      <alignment vertical="top"/>
      <protection locked="0"/>
    </xf>
    <xf numFmtId="172" fontId="14" fillId="0" borderId="0" xfId="0" applyNumberFormat="1" applyFont="1" applyAlignment="1" applyProtection="1">
      <alignment horizontal="right" shrinkToFit="1"/>
      <protection locked="0"/>
    </xf>
    <xf numFmtId="167" fontId="8" fillId="2" borderId="0" xfId="0" applyNumberFormat="1" applyFont="1" applyFill="1" applyAlignment="1" applyProtection="1">
      <alignment horizontal="left" vertical="center"/>
      <protection locked="0"/>
    </xf>
    <xf numFmtId="164" fontId="9" fillId="0" borderId="0" xfId="0" applyNumberFormat="1" applyFont="1" applyAlignment="1" applyProtection="1">
      <alignment horizontal="center" wrapText="1"/>
      <protection locked="0"/>
    </xf>
    <xf numFmtId="164" fontId="10" fillId="0" borderId="0" xfId="0" applyNumberFormat="1" applyFont="1" applyAlignment="1" applyProtection="1">
      <alignment horizontal="right" vertical="top" wrapText="1"/>
      <protection locked="0"/>
    </xf>
    <xf numFmtId="0" fontId="5" fillId="0" borderId="18" xfId="0" applyFont="1" applyBorder="1" applyAlignment="1" applyProtection="1">
      <alignment vertical="top" wrapText="1"/>
      <protection locked="0"/>
    </xf>
    <xf numFmtId="164" fontId="14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20" xfId="0" applyNumberFormat="1" applyFont="1" applyBorder="1" applyAlignment="1" applyProtection="1">
      <alignment horizontal="left" vertical="center" wrapText="1"/>
      <protection locked="0"/>
    </xf>
    <xf numFmtId="169" fontId="14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64" fontId="1" fillId="0" borderId="0" xfId="0" applyNumberFormat="1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23" fillId="0" borderId="4" xfId="0" applyNumberFormat="1" applyFont="1" applyBorder="1" applyAlignment="1" applyProtection="1">
      <alignment horizontal="right" vertical="top" wrapText="1"/>
      <protection locked="0"/>
    </xf>
    <xf numFmtId="164" fontId="14" fillId="0" borderId="1" xfId="0" applyNumberFormat="1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5" fontId="8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11" fontId="7" fillId="0" borderId="1" xfId="0" applyNumberFormat="1" applyFont="1" applyBorder="1" applyAlignment="1" applyProtection="1">
      <alignment horizontal="center" vertical="center" wrapText="1"/>
      <protection locked="0"/>
    </xf>
    <xf numFmtId="170" fontId="7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4" fontId="7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8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248760</xdr:colOff>
      <xdr:row>2</xdr:row>
      <xdr:rowOff>25560</xdr:rowOff>
    </xdr:from>
    <xdr:to>
      <xdr:col>0</xdr:col>
      <xdr:colOff>1891800</xdr:colOff>
      <xdr:row>5</xdr:row>
      <xdr:rowOff>177120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8760" y="644760"/>
          <a:ext cx="1643040" cy="84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419040</xdr:colOff>
      <xdr:row>0</xdr:row>
      <xdr:rowOff>0</xdr:rowOff>
    </xdr:from>
    <xdr:to>
      <xdr:col>0</xdr:col>
      <xdr:colOff>1618560</xdr:colOff>
      <xdr:row>0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0"/>
          <a:ext cx="11995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419040</xdr:colOff>
      <xdr:row>0</xdr:row>
      <xdr:rowOff>0</xdr:rowOff>
    </xdr:from>
    <xdr:to>
      <xdr:col>0</xdr:col>
      <xdr:colOff>1618560</xdr:colOff>
      <xdr:row>0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0"/>
          <a:ext cx="11995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419040</xdr:colOff>
      <xdr:row>0</xdr:row>
      <xdr:rowOff>0</xdr:rowOff>
    </xdr:from>
    <xdr:to>
      <xdr:col>0</xdr:col>
      <xdr:colOff>1618560</xdr:colOff>
      <xdr:row>0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0"/>
          <a:ext cx="11995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419040</xdr:colOff>
      <xdr:row>0</xdr:row>
      <xdr:rowOff>0</xdr:rowOff>
    </xdr:from>
    <xdr:to>
      <xdr:col>0</xdr:col>
      <xdr:colOff>1618560</xdr:colOff>
      <xdr:row>0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0"/>
          <a:ext cx="11995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0" zoomScale="75" zoomScaleNormal="75" workbookViewId="0">
      <selection activeCell="S18" sqref="S18"/>
    </sheetView>
  </sheetViews>
  <sheetFormatPr defaultColWidth="9.33203125" defaultRowHeight="12.75" customHeight="1" x14ac:dyDescent="0.25"/>
  <cols>
    <col min="1" max="1" width="35.33203125" style="15" customWidth="1"/>
    <col min="2" max="2" width="16" style="16" customWidth="1"/>
    <col min="3" max="3" width="1.6640625" style="15" customWidth="1"/>
    <col min="4" max="4" width="16.33203125" style="15" customWidth="1"/>
    <col min="5" max="5" width="1.6640625" style="15" customWidth="1"/>
    <col min="6" max="6" width="13.88671875" style="15" customWidth="1"/>
    <col min="7" max="7" width="3.5546875" style="15" customWidth="1"/>
    <col min="8" max="8" width="15.33203125" style="15" customWidth="1"/>
    <col min="9" max="9" width="1.6640625" style="15" customWidth="1"/>
    <col min="10" max="10" width="16" style="15" customWidth="1"/>
    <col min="11" max="11" width="1.6640625" style="15" customWidth="1"/>
    <col min="12" max="12" width="16.88671875" style="15" customWidth="1"/>
    <col min="13" max="16384" width="9.33203125" style="15"/>
  </cols>
  <sheetData>
    <row r="1" spans="1:13" ht="18" customHeight="1" x14ac:dyDescent="0.25">
      <c r="A1" s="14"/>
      <c r="B1" s="13" t="s">
        <v>0</v>
      </c>
      <c r="C1" s="13"/>
      <c r="D1" s="13"/>
      <c r="E1" s="13"/>
      <c r="F1" s="13"/>
      <c r="G1" s="13"/>
      <c r="H1" s="13"/>
      <c r="I1" s="13"/>
      <c r="J1" s="13"/>
      <c r="L1" s="17" t="s">
        <v>1</v>
      </c>
      <c r="M1" s="18"/>
    </row>
    <row r="2" spans="1:13" ht="30.75" customHeight="1" x14ac:dyDescent="0.25">
      <c r="A2" s="14"/>
      <c r="B2" s="12" t="s">
        <v>2</v>
      </c>
      <c r="C2" s="12"/>
      <c r="D2" s="12"/>
      <c r="E2" s="12"/>
      <c r="F2" s="12"/>
      <c r="G2" s="12"/>
      <c r="H2" s="12"/>
      <c r="I2" s="12"/>
      <c r="J2" s="12"/>
      <c r="L2" s="19" t="s">
        <v>3</v>
      </c>
      <c r="M2" s="20"/>
    </row>
    <row r="3" spans="1:13" ht="24" customHeight="1" x14ac:dyDescent="0.25">
      <c r="A3" s="14"/>
      <c r="B3" s="11" t="s">
        <v>4</v>
      </c>
      <c r="C3" s="11"/>
      <c r="D3" s="11"/>
      <c r="E3" s="11"/>
      <c r="F3" s="11"/>
      <c r="G3" s="11"/>
      <c r="H3" s="11"/>
      <c r="I3" s="11"/>
      <c r="J3" s="11"/>
      <c r="L3" s="21"/>
    </row>
    <row r="4" spans="1:13" ht="14.25" customHeight="1" x14ac:dyDescent="0.25">
      <c r="A4" s="14"/>
      <c r="B4" s="10" t="s">
        <v>5</v>
      </c>
      <c r="C4" s="9"/>
      <c r="D4" s="8" t="s">
        <v>6</v>
      </c>
      <c r="E4" s="8"/>
      <c r="F4" s="8"/>
      <c r="G4" s="7" t="s">
        <v>7</v>
      </c>
      <c r="H4" s="8" t="s">
        <v>8</v>
      </c>
      <c r="I4" s="8"/>
      <c r="J4" s="8"/>
      <c r="L4" s="21"/>
    </row>
    <row r="5" spans="1:13" ht="16.5" customHeight="1" x14ac:dyDescent="0.25">
      <c r="A5" s="14"/>
      <c r="B5" s="10"/>
      <c r="C5" s="9"/>
      <c r="D5" s="6"/>
      <c r="E5" s="6"/>
      <c r="F5" s="6"/>
      <c r="G5" s="7"/>
      <c r="H5" s="5"/>
      <c r="I5" s="5"/>
      <c r="J5" s="5"/>
      <c r="L5" s="21"/>
    </row>
    <row r="6" spans="1:13" ht="21" customHeight="1" x14ac:dyDescent="0.25">
      <c r="A6" s="14"/>
      <c r="B6" s="10"/>
      <c r="C6" s="9"/>
      <c r="D6" s="4"/>
      <c r="E6" s="4"/>
      <c r="F6" s="4"/>
      <c r="G6" s="7"/>
      <c r="H6" s="3"/>
      <c r="I6" s="3"/>
      <c r="J6" s="3"/>
      <c r="L6" s="21"/>
    </row>
    <row r="8" spans="1:13" ht="20.25" customHeight="1" x14ac:dyDescent="0.4">
      <c r="A8" s="23" t="s">
        <v>9</v>
      </c>
      <c r="B8" s="24"/>
      <c r="C8" s="23"/>
      <c r="D8" s="23"/>
      <c r="E8" s="23"/>
      <c r="F8" s="23"/>
      <c r="G8" s="23"/>
      <c r="H8" s="23"/>
      <c r="I8" s="23"/>
      <c r="J8" s="23"/>
      <c r="K8" s="25"/>
      <c r="L8" s="26"/>
    </row>
    <row r="9" spans="1:13" ht="45" customHeight="1" x14ac:dyDescent="0.25">
      <c r="A9" s="27"/>
      <c r="B9" s="28" t="s">
        <v>10</v>
      </c>
      <c r="C9" s="22"/>
      <c r="D9" s="22" t="s">
        <v>11</v>
      </c>
      <c r="E9" s="22"/>
      <c r="F9" s="22" t="s">
        <v>12</v>
      </c>
      <c r="G9" s="22"/>
      <c r="H9" s="22" t="s">
        <v>13</v>
      </c>
      <c r="I9" s="22"/>
      <c r="J9" s="22" t="s">
        <v>14</v>
      </c>
      <c r="K9" s="29"/>
      <c r="L9" s="22" t="s">
        <v>15</v>
      </c>
    </row>
    <row r="10" spans="1:13" ht="24" customHeight="1" x14ac:dyDescent="0.25">
      <c r="A10" s="30"/>
      <c r="B10" s="31" t="s">
        <v>16</v>
      </c>
      <c r="C10" s="32"/>
      <c r="D10" s="31" t="s">
        <v>16</v>
      </c>
      <c r="E10" s="31"/>
      <c r="F10" s="31" t="s">
        <v>16</v>
      </c>
      <c r="G10" s="31"/>
      <c r="H10" s="31" t="s">
        <v>16</v>
      </c>
      <c r="I10" s="31"/>
      <c r="J10" s="31" t="s">
        <v>16</v>
      </c>
      <c r="K10" s="31"/>
      <c r="L10" s="31" t="s">
        <v>16</v>
      </c>
    </row>
    <row r="11" spans="1:13" ht="19.5" customHeight="1" x14ac:dyDescent="0.25">
      <c r="A11" s="33" t="s">
        <v>17</v>
      </c>
      <c r="B11" s="34"/>
      <c r="C11" s="35"/>
      <c r="D11" s="35"/>
      <c r="E11" s="35"/>
      <c r="F11" s="35"/>
      <c r="G11" s="35"/>
      <c r="H11" s="35"/>
      <c r="I11" s="35"/>
      <c r="J11" s="35"/>
      <c r="K11" s="36"/>
    </row>
    <row r="12" spans="1:13" ht="19.5" customHeight="1" x14ac:dyDescent="0.25">
      <c r="A12" s="37" t="s">
        <v>18</v>
      </c>
      <c r="B12" s="38">
        <v>1520</v>
      </c>
      <c r="C12" s="39"/>
      <c r="D12" s="38"/>
      <c r="E12" s="39"/>
      <c r="F12" s="38"/>
      <c r="G12" s="39"/>
      <c r="H12" s="38"/>
      <c r="I12" s="39"/>
      <c r="J12" s="40">
        <f>H12+D12+B12+F12</f>
        <v>1520</v>
      </c>
      <c r="K12" s="41"/>
      <c r="L12" s="38">
        <v>8960</v>
      </c>
    </row>
    <row r="13" spans="1:13" ht="19.5" customHeight="1" x14ac:dyDescent="0.25">
      <c r="A13" s="37" t="s">
        <v>19</v>
      </c>
      <c r="B13" s="38"/>
      <c r="C13" s="39"/>
      <c r="D13" s="38"/>
      <c r="E13" s="39"/>
      <c r="F13" s="38"/>
      <c r="G13" s="39"/>
      <c r="H13" s="38"/>
      <c r="I13" s="39"/>
      <c r="J13" s="40"/>
      <c r="K13" s="41"/>
      <c r="L13" s="38"/>
    </row>
    <row r="14" spans="1:13" ht="19.5" customHeight="1" x14ac:dyDescent="0.25">
      <c r="A14" s="37" t="s">
        <v>20</v>
      </c>
      <c r="B14" s="38">
        <v>5000</v>
      </c>
      <c r="C14" s="39"/>
      <c r="D14" s="38"/>
      <c r="E14" s="39"/>
      <c r="F14" s="38"/>
      <c r="G14" s="39"/>
      <c r="H14" s="38"/>
      <c r="I14" s="39"/>
      <c r="J14" s="40">
        <f>H14+D14+B14+F14</f>
        <v>5000</v>
      </c>
      <c r="K14" s="41"/>
      <c r="L14" s="38">
        <v>0</v>
      </c>
    </row>
    <row r="15" spans="1:13" ht="19.5" customHeight="1" x14ac:dyDescent="0.25">
      <c r="A15" s="37" t="s">
        <v>21</v>
      </c>
      <c r="B15" s="38">
        <v>1409</v>
      </c>
      <c r="C15" s="39"/>
      <c r="D15" s="38"/>
      <c r="E15" s="39"/>
      <c r="F15" s="38"/>
      <c r="G15" s="39"/>
      <c r="H15" s="38"/>
      <c r="I15" s="39"/>
      <c r="J15" s="40">
        <f>H15+D15+B15+F15</f>
        <v>1409</v>
      </c>
      <c r="K15" s="41"/>
      <c r="L15" s="38">
        <v>4500</v>
      </c>
    </row>
    <row r="16" spans="1:13" ht="19.5" customHeight="1" x14ac:dyDescent="0.25">
      <c r="A16" s="37" t="s">
        <v>22</v>
      </c>
      <c r="B16" s="38"/>
      <c r="C16" s="39"/>
      <c r="D16" s="38"/>
      <c r="E16" s="39"/>
      <c r="F16" s="38"/>
      <c r="G16" s="39"/>
      <c r="H16" s="38"/>
      <c r="I16" s="39"/>
      <c r="J16" s="40"/>
      <c r="K16" s="41"/>
      <c r="L16" s="38"/>
    </row>
    <row r="17" spans="1:12" ht="29.25" customHeight="1" x14ac:dyDescent="0.25">
      <c r="A17" s="37" t="s">
        <v>23</v>
      </c>
      <c r="B17" s="38"/>
      <c r="C17" s="39"/>
      <c r="D17" s="38"/>
      <c r="E17" s="39"/>
      <c r="F17" s="38"/>
      <c r="G17" s="39"/>
      <c r="H17" s="38"/>
      <c r="I17" s="39"/>
      <c r="J17" s="40"/>
      <c r="K17" s="41"/>
      <c r="L17" s="38">
        <v>3921</v>
      </c>
    </row>
    <row r="18" spans="1:12" ht="19.5" customHeight="1" x14ac:dyDescent="0.25">
      <c r="A18" s="37" t="s">
        <v>24</v>
      </c>
      <c r="B18" s="38"/>
      <c r="C18" s="39"/>
      <c r="D18" s="38"/>
      <c r="E18" s="39"/>
      <c r="F18" s="38"/>
      <c r="G18" s="39"/>
      <c r="H18" s="38"/>
      <c r="I18" s="39"/>
      <c r="J18" s="40"/>
      <c r="K18" s="41"/>
      <c r="L18" s="38"/>
    </row>
    <row r="19" spans="1:12" ht="29.25" customHeight="1" x14ac:dyDescent="0.25">
      <c r="A19" s="37" t="s">
        <v>25</v>
      </c>
      <c r="B19" s="38">
        <v>825</v>
      </c>
      <c r="C19" s="39"/>
      <c r="D19" s="38"/>
      <c r="E19" s="39"/>
      <c r="F19" s="38"/>
      <c r="G19" s="39"/>
      <c r="H19" s="38"/>
      <c r="I19" s="39"/>
      <c r="J19" s="40">
        <f>H19+D19+B19+F19</f>
        <v>825</v>
      </c>
      <c r="K19" s="41"/>
      <c r="L19" s="38">
        <v>7800</v>
      </c>
    </row>
    <row r="20" spans="1:12" ht="19.5" customHeight="1" x14ac:dyDescent="0.25">
      <c r="A20" s="37" t="s">
        <v>26</v>
      </c>
      <c r="B20" s="38"/>
      <c r="C20" s="39"/>
      <c r="D20" s="38"/>
      <c r="E20" s="39"/>
      <c r="F20" s="38"/>
      <c r="G20" s="39"/>
      <c r="H20" s="38"/>
      <c r="I20" s="39"/>
      <c r="J20" s="40"/>
      <c r="K20" s="41"/>
      <c r="L20" s="38">
        <v>550</v>
      </c>
    </row>
    <row r="21" spans="1:12" ht="17.25" customHeight="1" x14ac:dyDescent="0.3">
      <c r="A21" s="42" t="s">
        <v>27</v>
      </c>
      <c r="B21" s="43">
        <f>SUM(B12:B20)</f>
        <v>8754</v>
      </c>
      <c r="C21" s="44"/>
      <c r="D21" s="43">
        <f>SUM(D12:D20)</f>
        <v>0</v>
      </c>
      <c r="E21" s="39"/>
      <c r="F21" s="43">
        <f>SUM(F12:F20)</f>
        <v>0</v>
      </c>
      <c r="G21" s="39"/>
      <c r="H21" s="43">
        <f>SUM(H12:H20)</f>
        <v>0</v>
      </c>
      <c r="I21" s="39"/>
      <c r="J21" s="45">
        <f>H21+D21+B21+F21</f>
        <v>8754</v>
      </c>
      <c r="K21" s="41"/>
      <c r="L21" s="43">
        <v>21260</v>
      </c>
    </row>
    <row r="22" spans="1:12" ht="16.5" customHeigh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8" t="str">
        <f>IF(B21+D21+F21+H21-J21=0," ","error")</f>
        <v xml:space="preserve"> </v>
      </c>
      <c r="K22" s="47"/>
      <c r="L22" s="49" t="s">
        <v>28</v>
      </c>
    </row>
    <row r="23" spans="1:12" ht="30" customHeight="1" x14ac:dyDescent="0.25">
      <c r="A23" s="50" t="s">
        <v>29</v>
      </c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49"/>
    </row>
    <row r="24" spans="1:12" ht="19.5" customHeight="1" x14ac:dyDescent="0.25">
      <c r="A24" s="37" t="s">
        <v>30</v>
      </c>
      <c r="B24" s="38"/>
      <c r="C24" s="39"/>
      <c r="D24" s="38"/>
      <c r="E24" s="39"/>
      <c r="F24" s="38"/>
      <c r="G24" s="39"/>
      <c r="H24" s="38"/>
      <c r="I24" s="39"/>
      <c r="J24" s="40"/>
      <c r="K24" s="41"/>
      <c r="L24" s="38"/>
    </row>
    <row r="25" spans="1:12" ht="19.5" customHeight="1" x14ac:dyDescent="0.25">
      <c r="A25" s="37" t="s">
        <v>31</v>
      </c>
      <c r="B25" s="38"/>
      <c r="C25" s="39"/>
      <c r="D25" s="38"/>
      <c r="E25" s="39"/>
      <c r="F25" s="38"/>
      <c r="G25" s="39"/>
      <c r="H25" s="38"/>
      <c r="I25" s="39"/>
      <c r="J25" s="40"/>
      <c r="K25" s="41"/>
      <c r="L25" s="38"/>
    </row>
    <row r="26" spans="1:12" ht="17.25" customHeight="1" x14ac:dyDescent="0.3">
      <c r="A26" s="42" t="s">
        <v>32</v>
      </c>
      <c r="B26" s="43">
        <f>SUM(B24:B25)</f>
        <v>0</v>
      </c>
      <c r="C26" s="44"/>
      <c r="D26" s="43">
        <f>SUM(D24:D25)</f>
        <v>0</v>
      </c>
      <c r="E26" s="39"/>
      <c r="F26" s="43">
        <f>SUM(F24:F25)</f>
        <v>0</v>
      </c>
      <c r="G26" s="39"/>
      <c r="H26" s="43">
        <f>SUM(H24:H25)</f>
        <v>0</v>
      </c>
      <c r="I26" s="39"/>
      <c r="J26" s="43">
        <f>SUM(J24:J25)</f>
        <v>0</v>
      </c>
      <c r="K26" s="41"/>
      <c r="L26" s="43">
        <v>0</v>
      </c>
    </row>
    <row r="27" spans="1:12" ht="8.25" customHeight="1" x14ac:dyDescent="0.25">
      <c r="A27" s="53"/>
      <c r="B27" s="39"/>
      <c r="C27" s="41"/>
      <c r="D27" s="39"/>
      <c r="E27" s="41"/>
      <c r="F27" s="39"/>
      <c r="G27" s="41"/>
      <c r="H27" s="39"/>
      <c r="I27" s="41"/>
      <c r="J27" s="54" t="str">
        <f>IF(B26+D26+F26+H26-J26=0," ","error")</f>
        <v xml:space="preserve"> </v>
      </c>
      <c r="K27" s="41"/>
      <c r="L27" s="54" t="s">
        <v>28</v>
      </c>
    </row>
    <row r="28" spans="1:12" ht="19.5" customHeight="1" x14ac:dyDescent="0.3">
      <c r="A28" s="42" t="s">
        <v>33</v>
      </c>
      <c r="B28" s="55">
        <f>B26+B21</f>
        <v>8754</v>
      </c>
      <c r="C28" s="41"/>
      <c r="D28" s="55">
        <f>D26+D21</f>
        <v>0</v>
      </c>
      <c r="E28" s="41"/>
      <c r="F28" s="55">
        <f>F26+F21</f>
        <v>0</v>
      </c>
      <c r="G28" s="41"/>
      <c r="H28" s="55">
        <f>H26+H21</f>
        <v>0</v>
      </c>
      <c r="I28" s="41"/>
      <c r="J28" s="55">
        <f>J26+J21</f>
        <v>8754</v>
      </c>
      <c r="K28" s="41"/>
      <c r="L28" s="55">
        <v>21260</v>
      </c>
    </row>
    <row r="29" spans="1:12" ht="16.5" customHeight="1" x14ac:dyDescent="0.25">
      <c r="B29" s="49"/>
      <c r="C29" s="49"/>
      <c r="D29" s="49"/>
      <c r="E29" s="49"/>
      <c r="F29" s="49"/>
      <c r="G29" s="49"/>
      <c r="H29" s="49"/>
      <c r="I29" s="49"/>
      <c r="J29" s="48" t="str">
        <f>IF(B28+D28+H28-J28=0," ","error")</f>
        <v xml:space="preserve"> </v>
      </c>
      <c r="K29" s="49"/>
      <c r="L29" s="49" t="s">
        <v>28</v>
      </c>
    </row>
    <row r="30" spans="1:12" ht="18" customHeight="1" x14ac:dyDescent="0.25">
      <c r="A30" s="56" t="s">
        <v>34</v>
      </c>
      <c r="B30" s="57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19.5" customHeight="1" x14ac:dyDescent="0.25">
      <c r="A31" s="58" t="s">
        <v>35</v>
      </c>
      <c r="B31" s="38">
        <v>2334</v>
      </c>
      <c r="C31" s="39"/>
      <c r="D31" s="38"/>
      <c r="E31" s="39"/>
      <c r="F31" s="38"/>
      <c r="G31" s="39"/>
      <c r="H31" s="38"/>
      <c r="I31" s="39"/>
      <c r="J31" s="40">
        <f>H31+D31+B31+F31</f>
        <v>2334</v>
      </c>
      <c r="K31" s="54"/>
      <c r="L31" s="38">
        <v>12320</v>
      </c>
    </row>
    <row r="32" spans="1:12" ht="19.5" customHeight="1" x14ac:dyDescent="0.25">
      <c r="A32" s="58" t="s">
        <v>36</v>
      </c>
      <c r="B32" s="38"/>
      <c r="C32" s="39"/>
      <c r="D32" s="38"/>
      <c r="E32" s="39"/>
      <c r="F32" s="38"/>
      <c r="G32" s="39"/>
      <c r="H32" s="38"/>
      <c r="I32" s="39"/>
      <c r="J32" s="40"/>
      <c r="K32" s="54"/>
      <c r="L32" s="38"/>
    </row>
    <row r="33" spans="1:12" ht="19.5" customHeight="1" x14ac:dyDescent="0.25">
      <c r="A33" s="58" t="s">
        <v>37</v>
      </c>
      <c r="B33" s="38"/>
      <c r="C33" s="39"/>
      <c r="D33" s="38"/>
      <c r="E33" s="39"/>
      <c r="F33" s="38"/>
      <c r="G33" s="39"/>
      <c r="H33" s="38"/>
      <c r="I33" s="39"/>
      <c r="J33" s="40"/>
      <c r="K33" s="54"/>
      <c r="L33" s="38"/>
    </row>
    <row r="34" spans="1:12" ht="28.5" customHeight="1" x14ac:dyDescent="0.25">
      <c r="A34" s="58" t="s">
        <v>38</v>
      </c>
      <c r="B34" s="38">
        <v>2080</v>
      </c>
      <c r="C34" s="39"/>
      <c r="D34" s="38"/>
      <c r="E34" s="39"/>
      <c r="F34" s="38"/>
      <c r="G34" s="39"/>
      <c r="H34" s="38"/>
      <c r="I34" s="39"/>
      <c r="J34" s="40">
        <f>H34+D34+B34+F34</f>
        <v>2080</v>
      </c>
      <c r="K34" s="54"/>
      <c r="L34" s="38">
        <v>8900</v>
      </c>
    </row>
    <row r="35" spans="1:12" ht="19.5" customHeight="1" x14ac:dyDescent="0.25">
      <c r="A35" s="58" t="s">
        <v>39</v>
      </c>
      <c r="B35" s="38"/>
      <c r="C35" s="39"/>
      <c r="D35" s="38"/>
      <c r="E35" s="39"/>
      <c r="F35" s="38"/>
      <c r="G35" s="39"/>
      <c r="H35" s="38"/>
      <c r="I35" s="39"/>
      <c r="J35" s="40"/>
      <c r="K35" s="54"/>
      <c r="L35" s="38"/>
    </row>
    <row r="36" spans="1:12" ht="19.5" customHeight="1" x14ac:dyDescent="0.25">
      <c r="A36" s="58" t="s">
        <v>40</v>
      </c>
      <c r="B36" s="38"/>
      <c r="C36" s="39"/>
      <c r="D36" s="38"/>
      <c r="E36" s="39"/>
      <c r="F36" s="38"/>
      <c r="G36" s="39"/>
      <c r="H36" s="38"/>
      <c r="I36" s="39"/>
      <c r="J36" s="40"/>
      <c r="K36" s="54"/>
      <c r="L36" s="38"/>
    </row>
    <row r="37" spans="1:12" ht="19.5" customHeight="1" x14ac:dyDescent="0.25">
      <c r="A37" s="59" t="s">
        <v>41</v>
      </c>
      <c r="B37" s="38"/>
      <c r="C37" s="39"/>
      <c r="D37" s="38"/>
      <c r="E37" s="39"/>
      <c r="F37" s="38"/>
      <c r="G37" s="39"/>
      <c r="H37" s="38"/>
      <c r="I37" s="39"/>
      <c r="J37" s="40"/>
      <c r="K37" s="54"/>
      <c r="L37" s="38"/>
    </row>
    <row r="38" spans="1:12" ht="19.5" customHeight="1" x14ac:dyDescent="0.25">
      <c r="A38" s="59" t="s">
        <v>42</v>
      </c>
      <c r="B38" s="38"/>
      <c r="C38" s="39"/>
      <c r="D38" s="38"/>
      <c r="E38" s="39"/>
      <c r="F38" s="38"/>
      <c r="G38" s="39"/>
      <c r="H38" s="38"/>
      <c r="I38" s="39"/>
      <c r="J38" s="40"/>
      <c r="K38" s="54"/>
      <c r="L38" s="38"/>
    </row>
    <row r="39" spans="1:12" ht="19.5" customHeight="1" x14ac:dyDescent="0.25">
      <c r="A39" s="59" t="s">
        <v>43</v>
      </c>
      <c r="B39" s="38"/>
      <c r="C39" s="39"/>
      <c r="D39" s="38"/>
      <c r="E39" s="39"/>
      <c r="F39" s="38"/>
      <c r="G39" s="39"/>
      <c r="H39" s="38"/>
      <c r="I39" s="39"/>
      <c r="J39" s="40"/>
      <c r="K39" s="54"/>
      <c r="L39" s="38"/>
    </row>
    <row r="40" spans="1:12" ht="19.5" customHeight="1" x14ac:dyDescent="0.25">
      <c r="A40" s="59" t="s">
        <v>44</v>
      </c>
      <c r="B40" s="38">
        <v>55</v>
      </c>
      <c r="C40" s="39"/>
      <c r="D40" s="38"/>
      <c r="E40" s="39"/>
      <c r="F40" s="38"/>
      <c r="G40" s="39"/>
      <c r="H40" s="38"/>
      <c r="I40" s="39"/>
      <c r="J40" s="40">
        <f>H40+D40+B40+F40</f>
        <v>55</v>
      </c>
      <c r="K40" s="54"/>
      <c r="L40" s="38">
        <v>76</v>
      </c>
    </row>
    <row r="41" spans="1:12" ht="19.5" customHeight="1" x14ac:dyDescent="0.25">
      <c r="A41" s="58"/>
      <c r="B41" s="60"/>
      <c r="C41" s="39"/>
      <c r="D41" s="60"/>
      <c r="E41" s="39"/>
      <c r="F41" s="60"/>
      <c r="G41" s="39"/>
      <c r="H41" s="60"/>
      <c r="I41" s="39"/>
      <c r="J41" s="40"/>
      <c r="K41" s="54"/>
      <c r="L41" s="60"/>
    </row>
    <row r="42" spans="1:12" ht="19.5" customHeight="1" x14ac:dyDescent="0.25">
      <c r="A42" s="61" t="s">
        <v>45</v>
      </c>
      <c r="B42" s="43">
        <f>SUM(B31:B41)</f>
        <v>4469</v>
      </c>
      <c r="C42" s="62"/>
      <c r="D42" s="43">
        <f>SUM(D31:D41)</f>
        <v>0</v>
      </c>
      <c r="E42" s="39"/>
      <c r="F42" s="43">
        <f>SUM(F31:F41)</f>
        <v>0</v>
      </c>
      <c r="G42" s="39"/>
      <c r="H42" s="43">
        <f>SUM(H31:H41)</f>
        <v>0</v>
      </c>
      <c r="I42" s="39"/>
      <c r="J42" s="43">
        <f>SUM(J31:J41)</f>
        <v>4469</v>
      </c>
      <c r="K42" s="54"/>
      <c r="L42" s="43">
        <v>21296</v>
      </c>
    </row>
    <row r="43" spans="1:12" s="63" customFormat="1" ht="17.25" customHeight="1" x14ac:dyDescent="0.2">
      <c r="B43" s="48"/>
      <c r="C43" s="48"/>
      <c r="D43" s="64"/>
      <c r="E43" s="48"/>
      <c r="F43" s="48"/>
      <c r="G43" s="48"/>
      <c r="H43" s="48"/>
      <c r="I43" s="48"/>
      <c r="J43" s="48" t="str">
        <f>IF(B42+D42+F42+H42-J42=0," ","error")</f>
        <v xml:space="preserve"> </v>
      </c>
      <c r="K43" s="48"/>
      <c r="L43" s="48" t="s">
        <v>28</v>
      </c>
    </row>
    <row r="44" spans="1:12" ht="30" customHeight="1" x14ac:dyDescent="0.25">
      <c r="A44" s="50" t="s">
        <v>46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49"/>
    </row>
    <row r="45" spans="1:12" ht="19.5" customHeight="1" x14ac:dyDescent="0.25">
      <c r="A45" s="58" t="s">
        <v>47</v>
      </c>
      <c r="B45" s="38"/>
      <c r="C45" s="39"/>
      <c r="D45" s="38"/>
      <c r="E45" s="39"/>
      <c r="F45" s="38"/>
      <c r="G45" s="39"/>
      <c r="H45" s="38"/>
      <c r="I45" s="39"/>
      <c r="J45" s="40"/>
      <c r="K45" s="54"/>
      <c r="L45" s="38"/>
    </row>
    <row r="46" spans="1:12" ht="19.5" customHeight="1" x14ac:dyDescent="0.25">
      <c r="A46" s="58" t="s">
        <v>48</v>
      </c>
      <c r="B46" s="60"/>
      <c r="C46" s="39"/>
      <c r="D46" s="60"/>
      <c r="E46" s="39"/>
      <c r="F46" s="60"/>
      <c r="G46" s="39"/>
      <c r="H46" s="60"/>
      <c r="I46" s="39"/>
      <c r="J46" s="40"/>
      <c r="K46" s="54"/>
      <c r="L46" s="60"/>
    </row>
    <row r="47" spans="1:12" ht="19.5" customHeight="1" x14ac:dyDescent="0.25">
      <c r="A47" s="61" t="s">
        <v>49</v>
      </c>
      <c r="B47" s="43">
        <f>SUM(B45:B46)</f>
        <v>0</v>
      </c>
      <c r="C47" s="62"/>
      <c r="D47" s="43">
        <f>SUM(D45:D46)</f>
        <v>0</v>
      </c>
      <c r="E47" s="39"/>
      <c r="F47" s="43">
        <f>SUM(F45:F46)</f>
        <v>0</v>
      </c>
      <c r="G47" s="39"/>
      <c r="H47" s="43">
        <f>SUM(H45:H46)</f>
        <v>0</v>
      </c>
      <c r="I47" s="39"/>
      <c r="J47" s="43">
        <f>SUM(J45:J46)</f>
        <v>0</v>
      </c>
      <c r="K47" s="54"/>
      <c r="L47" s="43">
        <v>0</v>
      </c>
    </row>
    <row r="48" spans="1:12" ht="13.5" customHeight="1" x14ac:dyDescent="0.25">
      <c r="B48" s="65"/>
      <c r="C48" s="49"/>
      <c r="D48" s="65"/>
      <c r="E48" s="49"/>
      <c r="F48" s="49"/>
      <c r="G48" s="49"/>
      <c r="H48" s="65"/>
      <c r="I48" s="49"/>
      <c r="J48" s="48" t="str">
        <f>IF(B47+D47+F47+H47-J47=0," ","error")</f>
        <v xml:space="preserve"> </v>
      </c>
      <c r="K48" s="49"/>
      <c r="L48" s="49" t="s">
        <v>28</v>
      </c>
    </row>
    <row r="49" spans="1:13" s="68" customFormat="1" ht="19.5" customHeight="1" x14ac:dyDescent="0.25">
      <c r="A49" s="66" t="s">
        <v>50</v>
      </c>
      <c r="B49" s="67">
        <f>+B47+B42</f>
        <v>4469</v>
      </c>
      <c r="C49" s="41"/>
      <c r="D49" s="67">
        <f>+D47+D42</f>
        <v>0</v>
      </c>
      <c r="E49" s="41"/>
      <c r="F49" s="67">
        <f>+F47+F42</f>
        <v>0</v>
      </c>
      <c r="G49" s="41"/>
      <c r="H49" s="67">
        <f>+H47+H42</f>
        <v>0</v>
      </c>
      <c r="I49" s="41"/>
      <c r="J49" s="67">
        <f>+J47+J42</f>
        <v>4469</v>
      </c>
      <c r="K49" s="41"/>
      <c r="L49" s="67">
        <v>21296</v>
      </c>
    </row>
    <row r="50" spans="1:13" ht="14.25" customHeight="1" x14ac:dyDescent="0.25">
      <c r="B50" s="69"/>
      <c r="C50" s="69"/>
      <c r="D50" s="69"/>
      <c r="E50" s="69"/>
      <c r="F50" s="69"/>
      <c r="G50" s="69"/>
      <c r="H50" s="69"/>
      <c r="I50" s="69"/>
      <c r="J50" s="48" t="str">
        <f>IF(B49+D49+F49+H49-J49=0," ","error")</f>
        <v xml:space="preserve"> </v>
      </c>
      <c r="K50" s="70"/>
      <c r="L50" s="49" t="s">
        <v>28</v>
      </c>
    </row>
    <row r="51" spans="1:13" ht="19.5" customHeight="1" x14ac:dyDescent="0.25">
      <c r="A51" s="71" t="s">
        <v>51</v>
      </c>
      <c r="B51" s="72">
        <f>B28-B42</f>
        <v>4285</v>
      </c>
      <c r="C51" s="73"/>
      <c r="D51" s="72">
        <f>+D28-D49</f>
        <v>0</v>
      </c>
      <c r="E51" s="73"/>
      <c r="F51" s="72">
        <f>+F28-F49</f>
        <v>0</v>
      </c>
      <c r="G51" s="73"/>
      <c r="H51" s="72">
        <f>+H28-H49</f>
        <v>0</v>
      </c>
      <c r="I51" s="73"/>
      <c r="J51" s="74">
        <f>IF((B51+D51+F51+H51)=(+J28-J49),H51+F51+D51+B51,"Cross Add Error")</f>
        <v>4285</v>
      </c>
      <c r="K51" s="75"/>
      <c r="L51" s="72">
        <v>-36</v>
      </c>
      <c r="M51" s="76"/>
    </row>
    <row r="52" spans="1:13" ht="14.25" customHeight="1" x14ac:dyDescent="0.25">
      <c r="A52" s="71"/>
      <c r="B52" s="77"/>
      <c r="C52" s="73"/>
      <c r="D52" s="77"/>
      <c r="E52" s="73"/>
      <c r="F52" s="77"/>
      <c r="G52" s="73"/>
      <c r="H52" s="77"/>
      <c r="I52" s="73"/>
      <c r="J52" s="77"/>
      <c r="K52" s="75"/>
      <c r="L52" s="77"/>
      <c r="M52" s="76"/>
    </row>
    <row r="53" spans="1:13" ht="19.5" customHeight="1" x14ac:dyDescent="0.25">
      <c r="A53" s="78" t="s">
        <v>52</v>
      </c>
      <c r="B53" s="79">
        <v>0</v>
      </c>
      <c r="C53" s="73"/>
      <c r="D53" s="79"/>
      <c r="E53" s="73"/>
      <c r="F53" s="79"/>
      <c r="G53" s="73"/>
      <c r="H53" s="79"/>
      <c r="I53" s="73"/>
      <c r="J53" s="80">
        <f>IF(H53+F53+D53+B53=0,0,"Transfer error")</f>
        <v>0</v>
      </c>
      <c r="K53" s="75"/>
      <c r="L53" s="79">
        <v>0</v>
      </c>
    </row>
    <row r="54" spans="1:13" ht="14.25" customHeight="1" x14ac:dyDescent="0.25">
      <c r="A54" s="81"/>
      <c r="B54" s="82"/>
      <c r="C54" s="73"/>
      <c r="D54" s="82"/>
      <c r="E54" s="73"/>
      <c r="F54" s="82"/>
      <c r="G54" s="73"/>
      <c r="H54" s="82"/>
      <c r="I54" s="73"/>
      <c r="J54" s="83"/>
      <c r="K54" s="75"/>
      <c r="L54" s="82"/>
    </row>
    <row r="55" spans="1:13" ht="29.25" customHeight="1" x14ac:dyDescent="0.25">
      <c r="A55" s="61" t="s">
        <v>53</v>
      </c>
      <c r="B55" s="84">
        <f>B51+B53</f>
        <v>4285</v>
      </c>
      <c r="C55" s="73"/>
      <c r="D55" s="84">
        <f>+D51+D53</f>
        <v>0</v>
      </c>
      <c r="E55" s="73"/>
      <c r="F55" s="84">
        <f>+F51+F53</f>
        <v>0</v>
      </c>
      <c r="G55" s="73"/>
      <c r="H55" s="84">
        <f>+H51+H53</f>
        <v>0</v>
      </c>
      <c r="I55" s="73"/>
      <c r="J55" s="84">
        <f>J51-J53</f>
        <v>4285</v>
      </c>
      <c r="K55" s="75"/>
      <c r="L55" s="84">
        <v>-36</v>
      </c>
    </row>
    <row r="56" spans="1:13" ht="13.5" customHeight="1" x14ac:dyDescent="0.25">
      <c r="J56" s="85" t="str">
        <f>IF(B55+D55+H55-J55=0," ","error")</f>
        <v xml:space="preserve"> </v>
      </c>
    </row>
  </sheetData>
  <mergeCells count="13"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  <mergeCell ref="H5:J5"/>
    <mergeCell ref="D6:F6"/>
    <mergeCell ref="H6:J6"/>
  </mergeCells>
  <pageMargins left="0.55138888888888904" right="0.51180555555555596" top="0.47222222222222199" bottom="0.39374999999999999" header="0.47222222222222199" footer="0.511811023622047"/>
  <pageSetup paperSize="9" scale="65" orientation="portrait" horizontalDpi="300" verticalDpi="300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workbookViewId="0">
      <pane ySplit="2" topLeftCell="A29" activePane="bottomLeft" state="frozen"/>
      <selection pane="bottomLeft" activeCell="U48" sqref="U48"/>
    </sheetView>
  </sheetViews>
  <sheetFormatPr defaultColWidth="9.33203125" defaultRowHeight="12.75" customHeight="1" x14ac:dyDescent="0.25"/>
  <cols>
    <col min="1" max="1" width="28.88671875" style="15" customWidth="1"/>
    <col min="2" max="2" width="19" style="16" customWidth="1"/>
    <col min="3" max="3" width="3.88671875" style="15" customWidth="1"/>
    <col min="4" max="4" width="15.33203125" style="15" customWidth="1"/>
    <col min="5" max="5" width="1.6640625" style="15" customWidth="1"/>
    <col min="6" max="6" width="15.33203125" style="15" customWidth="1"/>
    <col min="7" max="7" width="1.33203125" style="15" customWidth="1"/>
    <col min="8" max="8" width="15.33203125" style="15" customWidth="1"/>
    <col min="9" max="9" width="1.6640625" style="15" customWidth="1"/>
    <col min="10" max="10" width="15.5546875" style="15" customWidth="1"/>
    <col min="11" max="11" width="1.6640625" style="15" customWidth="1"/>
    <col min="12" max="12" width="14.6640625" style="15" customWidth="1"/>
    <col min="13" max="13" width="1.6640625" style="15" customWidth="1"/>
    <col min="14" max="14" width="14.6640625" style="15" customWidth="1"/>
    <col min="15" max="15" width="1.6640625" style="15" customWidth="1"/>
    <col min="16" max="16" width="14.6640625" style="15" customWidth="1"/>
    <col min="17" max="16384" width="9.33203125" style="15"/>
  </cols>
  <sheetData>
    <row r="1" spans="1:16" ht="27" customHeight="1" x14ac:dyDescent="0.4"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N1" s="1" t="str">
        <f>'R&amp;P Accounts'!L2</f>
        <v>SC035084</v>
      </c>
      <c r="O1" s="1"/>
      <c r="P1" s="1"/>
    </row>
    <row r="2" spans="1:16" s="91" customFormat="1" ht="26.25" customHeight="1" x14ac:dyDescent="0.25">
      <c r="A2" s="86" t="s">
        <v>9</v>
      </c>
      <c r="B2" s="87"/>
      <c r="C2" s="88"/>
      <c r="D2" s="88"/>
      <c r="E2" s="88"/>
      <c r="F2" s="221"/>
      <c r="G2" s="221"/>
      <c r="H2" s="221"/>
      <c r="I2" s="89"/>
      <c r="J2" s="89"/>
      <c r="K2" s="89"/>
      <c r="L2" s="90"/>
      <c r="M2" s="89"/>
      <c r="N2" s="90"/>
      <c r="O2" s="89"/>
      <c r="P2" s="90"/>
    </row>
    <row r="3" spans="1:16" ht="40.5" customHeight="1" x14ac:dyDescent="0.25">
      <c r="A3" s="92" t="s">
        <v>55</v>
      </c>
      <c r="B3" s="222" t="s">
        <v>56</v>
      </c>
      <c r="C3" s="222"/>
      <c r="D3" s="222"/>
      <c r="E3" s="93"/>
      <c r="F3" s="94" t="s">
        <v>57</v>
      </c>
      <c r="G3" s="68"/>
      <c r="H3" s="94" t="s">
        <v>58</v>
      </c>
      <c r="I3" s="95"/>
      <c r="J3" s="94" t="s">
        <v>12</v>
      </c>
      <c r="K3" s="95"/>
      <c r="L3" s="94" t="s">
        <v>59</v>
      </c>
      <c r="M3" s="95"/>
      <c r="N3" s="94" t="s">
        <v>60</v>
      </c>
      <c r="O3" s="95"/>
      <c r="P3" s="94" t="s">
        <v>61</v>
      </c>
    </row>
    <row r="4" spans="1:16" ht="12.75" customHeight="1" x14ac:dyDescent="0.25">
      <c r="B4" s="223"/>
      <c r="C4" s="223"/>
      <c r="D4" s="223"/>
      <c r="E4" s="96"/>
      <c r="F4" s="97" t="s">
        <v>16</v>
      </c>
      <c r="H4" s="97" t="s">
        <v>16</v>
      </c>
      <c r="I4" s="98"/>
      <c r="J4" s="97" t="s">
        <v>16</v>
      </c>
      <c r="K4" s="98"/>
      <c r="L4" s="97" t="s">
        <v>16</v>
      </c>
      <c r="M4" s="98"/>
      <c r="N4" s="97" t="s">
        <v>16</v>
      </c>
      <c r="O4" s="98"/>
      <c r="P4" s="97" t="s">
        <v>16</v>
      </c>
    </row>
    <row r="5" spans="1:16" ht="30" customHeight="1" x14ac:dyDescent="0.25">
      <c r="A5" s="224" t="s">
        <v>62</v>
      </c>
      <c r="B5" s="225" t="s">
        <v>63</v>
      </c>
      <c r="C5" s="225"/>
      <c r="D5" s="225"/>
      <c r="E5" s="99"/>
      <c r="F5" s="100">
        <v>652</v>
      </c>
      <c r="G5" s="101"/>
      <c r="H5" s="100"/>
      <c r="I5" s="101"/>
      <c r="J5" s="100"/>
      <c r="K5" s="101"/>
      <c r="L5" s="100"/>
      <c r="M5" s="101"/>
      <c r="N5" s="102">
        <f>F5+H5+J5+L5</f>
        <v>652</v>
      </c>
      <c r="O5" s="101"/>
      <c r="P5" s="100">
        <v>1360</v>
      </c>
    </row>
    <row r="6" spans="1:16" ht="30" customHeight="1" x14ac:dyDescent="0.25">
      <c r="A6" s="224"/>
      <c r="B6" s="225" t="s">
        <v>64</v>
      </c>
      <c r="C6" s="225"/>
      <c r="D6" s="225"/>
      <c r="E6" s="99"/>
      <c r="F6" s="100">
        <f>'R&amp;P Accounts'!B55</f>
        <v>4285</v>
      </c>
      <c r="G6" s="101"/>
      <c r="H6" s="100"/>
      <c r="I6" s="101"/>
      <c r="J6" s="100"/>
      <c r="K6" s="101"/>
      <c r="L6" s="100"/>
      <c r="M6" s="101"/>
      <c r="N6" s="102">
        <f>F6+H6+J6+L6</f>
        <v>4285</v>
      </c>
      <c r="O6" s="101"/>
      <c r="P6" s="100">
        <v>-36</v>
      </c>
    </row>
    <row r="7" spans="1:16" ht="26.25" customHeight="1" x14ac:dyDescent="0.25">
      <c r="A7" s="224"/>
      <c r="B7" s="225"/>
      <c r="C7" s="225"/>
      <c r="D7" s="225"/>
      <c r="E7" s="99"/>
      <c r="F7" s="103"/>
      <c r="G7" s="101"/>
      <c r="H7" s="103"/>
      <c r="I7" s="101"/>
      <c r="J7" s="103"/>
      <c r="K7" s="101"/>
      <c r="L7" s="103"/>
      <c r="M7" s="101"/>
      <c r="N7" s="102"/>
      <c r="O7" s="101"/>
      <c r="P7" s="103"/>
    </row>
    <row r="8" spans="1:16" ht="26.25" customHeight="1" x14ac:dyDescent="0.25">
      <c r="A8" s="224"/>
      <c r="B8" s="225"/>
      <c r="C8" s="225"/>
      <c r="D8" s="225"/>
      <c r="E8" s="99"/>
      <c r="F8" s="104"/>
      <c r="G8" s="101"/>
      <c r="H8" s="104"/>
      <c r="I8" s="101"/>
      <c r="J8" s="104"/>
      <c r="K8" s="101"/>
      <c r="L8" s="104"/>
      <c r="M8" s="101"/>
      <c r="N8" s="105"/>
      <c r="O8" s="101"/>
      <c r="P8" s="104"/>
    </row>
    <row r="9" spans="1:16" ht="30" customHeight="1" x14ac:dyDescent="0.25">
      <c r="B9" s="226" t="s">
        <v>65</v>
      </c>
      <c r="C9" s="226"/>
      <c r="D9" s="226"/>
      <c r="E9" s="106"/>
      <c r="F9" s="107">
        <f>SUM(F5:F8)</f>
        <v>4937</v>
      </c>
      <c r="G9" s="108"/>
      <c r="H9" s="107">
        <f>SUM(H5:H8)</f>
        <v>0</v>
      </c>
      <c r="I9" s="109"/>
      <c r="J9" s="107">
        <f>SUM(J5:J8)</f>
        <v>0</v>
      </c>
      <c r="K9" s="109"/>
      <c r="L9" s="107">
        <f>SUM(L5:L8)</f>
        <v>0</v>
      </c>
      <c r="M9" s="227"/>
      <c r="N9" s="110">
        <f>F9+H9+J9+L9</f>
        <v>4937</v>
      </c>
      <c r="O9" s="227"/>
      <c r="P9" s="107">
        <v>1324</v>
      </c>
    </row>
    <row r="10" spans="1:16" ht="26.25" customHeight="1" x14ac:dyDescent="0.25">
      <c r="B10" s="228" t="s">
        <v>66</v>
      </c>
      <c r="C10" s="228"/>
      <c r="D10" s="228"/>
      <c r="E10" s="111"/>
      <c r="F10" s="112">
        <f>F6-'R&amp;P Accounts'!B55</f>
        <v>0</v>
      </c>
      <c r="G10" s="109"/>
      <c r="H10" s="112">
        <f>H6-'R&amp;P Accounts'!D55</f>
        <v>0</v>
      </c>
      <c r="I10" s="109"/>
      <c r="J10" s="112">
        <f>J6-'R&amp;P Accounts'!F55</f>
        <v>0</v>
      </c>
      <c r="K10" s="109"/>
      <c r="L10" s="112">
        <f>L6-'R&amp;P Accounts'!H55</f>
        <v>0</v>
      </c>
      <c r="M10" s="227"/>
      <c r="N10" s="112">
        <f>N6-'R&amp;P Accounts'!J55</f>
        <v>0</v>
      </c>
      <c r="O10" s="227"/>
      <c r="P10" s="112">
        <v>0</v>
      </c>
    </row>
    <row r="11" spans="1:16" ht="12.75" customHeight="1" x14ac:dyDescent="0.25">
      <c r="B11" s="229"/>
      <c r="C11" s="229"/>
      <c r="D11" s="229"/>
      <c r="E11" s="113"/>
      <c r="G11" s="230"/>
      <c r="I11" s="230"/>
      <c r="J11" s="98"/>
      <c r="K11" s="98"/>
      <c r="M11" s="230"/>
      <c r="O11" s="230"/>
    </row>
    <row r="12" spans="1:16" ht="30.75" customHeight="1" x14ac:dyDescent="0.25">
      <c r="B12" s="231" t="s">
        <v>67</v>
      </c>
      <c r="C12" s="231"/>
      <c r="D12" s="231"/>
      <c r="E12" s="114"/>
      <c r="G12" s="230"/>
      <c r="H12" s="115"/>
      <c r="I12" s="230"/>
      <c r="J12" s="232" t="s">
        <v>68</v>
      </c>
      <c r="K12" s="232"/>
      <c r="L12" s="232"/>
      <c r="M12" s="230"/>
      <c r="N12" s="115" t="s">
        <v>69</v>
      </c>
      <c r="O12" s="230"/>
      <c r="P12" s="115" t="s">
        <v>69</v>
      </c>
    </row>
    <row r="13" spans="1:16" s="116" customFormat="1" ht="12.75" customHeight="1" x14ac:dyDescent="0.25">
      <c r="B13" s="233"/>
      <c r="C13" s="233"/>
      <c r="D13" s="233"/>
      <c r="E13" s="117"/>
      <c r="F13" s="118"/>
      <c r="H13" s="118"/>
      <c r="I13" s="119"/>
      <c r="J13" s="119"/>
      <c r="K13" s="119"/>
      <c r="M13" s="119"/>
      <c r="N13" s="97" t="s">
        <v>16</v>
      </c>
      <c r="O13" s="98"/>
      <c r="P13" s="97" t="s">
        <v>16</v>
      </c>
    </row>
    <row r="14" spans="1:16" ht="19.5" customHeight="1" x14ac:dyDescent="0.25">
      <c r="A14" s="224" t="s">
        <v>70</v>
      </c>
      <c r="B14" s="234"/>
      <c r="C14" s="234"/>
      <c r="D14" s="234"/>
      <c r="E14" s="120"/>
      <c r="G14" s="230"/>
      <c r="I14" s="98"/>
      <c r="J14" s="235"/>
      <c r="K14" s="235"/>
      <c r="L14" s="235"/>
      <c r="M14" s="93"/>
      <c r="N14" s="121"/>
      <c r="O14" s="122"/>
      <c r="P14" s="121"/>
    </row>
    <row r="15" spans="1:16" ht="19.5" customHeight="1" x14ac:dyDescent="0.25">
      <c r="A15" s="224"/>
      <c r="B15" s="234"/>
      <c r="C15" s="234"/>
      <c r="D15" s="234"/>
      <c r="E15" s="120"/>
      <c r="G15" s="230"/>
      <c r="H15" s="115"/>
      <c r="I15" s="98"/>
      <c r="J15" s="235"/>
      <c r="K15" s="235"/>
      <c r="L15" s="235"/>
      <c r="M15" s="93"/>
      <c r="N15" s="121"/>
      <c r="O15" s="122"/>
      <c r="P15" s="121"/>
    </row>
    <row r="16" spans="1:16" ht="19.5" customHeight="1" x14ac:dyDescent="0.25">
      <c r="A16" s="224"/>
      <c r="B16" s="234"/>
      <c r="C16" s="234"/>
      <c r="D16" s="234"/>
      <c r="E16" s="120"/>
      <c r="F16" s="98"/>
      <c r="G16" s="98"/>
      <c r="H16" s="120"/>
      <c r="I16" s="98"/>
      <c r="J16" s="235"/>
      <c r="K16" s="235"/>
      <c r="L16" s="235"/>
      <c r="M16" s="93"/>
      <c r="N16" s="121"/>
      <c r="O16" s="122"/>
      <c r="P16" s="121"/>
    </row>
    <row r="17" spans="1:16" ht="19.5" customHeight="1" x14ac:dyDescent="0.25">
      <c r="A17" s="224"/>
      <c r="B17" s="234"/>
      <c r="C17" s="234"/>
      <c r="D17" s="234"/>
      <c r="E17" s="120"/>
      <c r="F17" s="98"/>
      <c r="G17" s="98"/>
      <c r="H17" s="120"/>
      <c r="I17" s="98"/>
      <c r="J17" s="235"/>
      <c r="K17" s="235"/>
      <c r="L17" s="235"/>
      <c r="M17" s="93"/>
      <c r="N17" s="121"/>
      <c r="O17" s="122"/>
      <c r="P17" s="121"/>
    </row>
    <row r="18" spans="1:16" ht="19.5" customHeight="1" x14ac:dyDescent="0.25">
      <c r="A18" s="224"/>
      <c r="B18" s="234"/>
      <c r="C18" s="234"/>
      <c r="D18" s="234"/>
      <c r="E18" s="120"/>
      <c r="F18" s="98"/>
      <c r="G18" s="98"/>
      <c r="H18" s="120"/>
      <c r="I18" s="98"/>
      <c r="J18" s="235"/>
      <c r="K18" s="235"/>
      <c r="L18" s="235"/>
      <c r="M18" s="93"/>
      <c r="N18" s="123"/>
      <c r="O18" s="122"/>
      <c r="P18" s="123"/>
    </row>
    <row r="19" spans="1:16" ht="19.5" customHeight="1" x14ac:dyDescent="0.25">
      <c r="A19" s="124"/>
      <c r="B19" s="125"/>
      <c r="C19" s="125"/>
      <c r="D19" s="125"/>
      <c r="E19" s="120"/>
      <c r="F19" s="98"/>
      <c r="G19" s="98"/>
      <c r="H19" s="120"/>
      <c r="I19" s="98"/>
      <c r="K19" s="98"/>
      <c r="L19" s="126" t="s">
        <v>71</v>
      </c>
      <c r="M19" s="93"/>
      <c r="N19" s="127">
        <f>SUM(N14:N18)</f>
        <v>0</v>
      </c>
      <c r="O19" s="122"/>
      <c r="P19" s="127">
        <v>0</v>
      </c>
    </row>
    <row r="20" spans="1:16" ht="12.75" customHeight="1" x14ac:dyDescent="0.25">
      <c r="B20" s="229"/>
      <c r="C20" s="229"/>
      <c r="D20" s="229"/>
      <c r="E20" s="98"/>
      <c r="G20" s="98"/>
      <c r="I20" s="98"/>
      <c r="J20" s="98"/>
      <c r="K20" s="98"/>
      <c r="L20" s="97"/>
      <c r="M20" s="98"/>
      <c r="N20" s="97"/>
      <c r="O20" s="98"/>
      <c r="P20" s="97"/>
    </row>
    <row r="21" spans="1:16" ht="27" customHeight="1" x14ac:dyDescent="0.25">
      <c r="B21" s="231" t="s">
        <v>67</v>
      </c>
      <c r="C21" s="231"/>
      <c r="D21" s="231"/>
      <c r="E21" s="128"/>
      <c r="G21" s="98"/>
      <c r="H21" s="232" t="s">
        <v>68</v>
      </c>
      <c r="I21" s="232"/>
      <c r="J21" s="232"/>
      <c r="K21" s="98"/>
      <c r="L21" s="115" t="s">
        <v>72</v>
      </c>
      <c r="M21" s="98"/>
      <c r="N21" s="115" t="s">
        <v>73</v>
      </c>
      <c r="O21" s="98"/>
      <c r="P21" s="115" t="s">
        <v>73</v>
      </c>
    </row>
    <row r="22" spans="1:16" s="116" customFormat="1" ht="12.75" customHeight="1" x14ac:dyDescent="0.25">
      <c r="B22" s="233"/>
      <c r="C22" s="233"/>
      <c r="D22" s="233"/>
      <c r="E22" s="117"/>
      <c r="I22" s="119"/>
      <c r="J22" s="118"/>
      <c r="K22" s="119"/>
      <c r="L22" s="97" t="s">
        <v>16</v>
      </c>
      <c r="M22" s="98"/>
      <c r="N22" s="97" t="s">
        <v>16</v>
      </c>
      <c r="O22" s="98"/>
      <c r="P22" s="97" t="s">
        <v>16</v>
      </c>
    </row>
    <row r="23" spans="1:16" ht="19.5" customHeight="1" x14ac:dyDescent="0.25">
      <c r="A23" s="224" t="s">
        <v>74</v>
      </c>
      <c r="B23" s="234"/>
      <c r="C23" s="234"/>
      <c r="D23" s="234"/>
      <c r="E23" s="120"/>
      <c r="G23" s="98"/>
      <c r="H23" s="236"/>
      <c r="I23" s="236"/>
      <c r="J23" s="236"/>
      <c r="K23" s="93"/>
      <c r="L23" s="121"/>
      <c r="M23" s="122"/>
      <c r="N23" s="121"/>
      <c r="O23" s="122"/>
      <c r="P23" s="121"/>
    </row>
    <row r="24" spans="1:16" ht="19.5" customHeight="1" x14ac:dyDescent="0.25">
      <c r="A24" s="224"/>
      <c r="B24" s="234"/>
      <c r="C24" s="234"/>
      <c r="D24" s="234"/>
      <c r="E24" s="120"/>
      <c r="G24" s="98"/>
      <c r="H24" s="236"/>
      <c r="I24" s="236"/>
      <c r="J24" s="236"/>
      <c r="K24" s="93"/>
      <c r="L24" s="121"/>
      <c r="M24" s="122"/>
      <c r="N24" s="121"/>
      <c r="O24" s="122"/>
      <c r="P24" s="121"/>
    </row>
    <row r="25" spans="1:16" ht="19.5" customHeight="1" x14ac:dyDescent="0.25">
      <c r="A25" s="224"/>
      <c r="B25" s="234"/>
      <c r="C25" s="234"/>
      <c r="D25" s="234"/>
      <c r="E25" s="120"/>
      <c r="G25" s="98"/>
      <c r="H25" s="236"/>
      <c r="I25" s="236"/>
      <c r="J25" s="236"/>
      <c r="K25" s="93"/>
      <c r="L25" s="121"/>
      <c r="M25" s="122"/>
      <c r="N25" s="121"/>
      <c r="O25" s="122"/>
      <c r="P25" s="121"/>
    </row>
    <row r="26" spans="1:16" ht="19.5" customHeight="1" x14ac:dyDescent="0.25">
      <c r="A26" s="224"/>
      <c r="B26" s="234"/>
      <c r="C26" s="234"/>
      <c r="D26" s="234"/>
      <c r="E26" s="120"/>
      <c r="G26" s="98"/>
      <c r="H26" s="236"/>
      <c r="I26" s="236"/>
      <c r="J26" s="236"/>
      <c r="K26" s="93"/>
      <c r="L26" s="121"/>
      <c r="M26" s="122"/>
      <c r="N26" s="121"/>
      <c r="O26" s="122"/>
      <c r="P26" s="121"/>
    </row>
    <row r="27" spans="1:16" ht="19.5" customHeight="1" x14ac:dyDescent="0.25">
      <c r="A27" s="224"/>
      <c r="B27" s="234"/>
      <c r="C27" s="234"/>
      <c r="D27" s="234"/>
      <c r="E27" s="120"/>
      <c r="G27" s="98"/>
      <c r="H27" s="236"/>
      <c r="I27" s="236"/>
      <c r="J27" s="236"/>
      <c r="K27" s="93"/>
      <c r="L27" s="121"/>
      <c r="M27" s="122"/>
      <c r="N27" s="121"/>
      <c r="O27" s="122"/>
      <c r="P27" s="121"/>
    </row>
    <row r="28" spans="1:16" ht="19.5" customHeight="1" x14ac:dyDescent="0.25">
      <c r="A28" s="224"/>
      <c r="B28" s="234"/>
      <c r="C28" s="234"/>
      <c r="D28" s="234"/>
      <c r="E28" s="120"/>
      <c r="G28" s="98"/>
      <c r="H28" s="236"/>
      <c r="I28" s="236"/>
      <c r="J28" s="236"/>
      <c r="K28" s="93"/>
      <c r="L28" s="121"/>
      <c r="M28" s="122"/>
      <c r="N28" s="121"/>
      <c r="O28" s="122"/>
      <c r="P28" s="121"/>
    </row>
    <row r="29" spans="1:16" ht="19.5" customHeight="1" x14ac:dyDescent="0.25">
      <c r="A29" s="224"/>
      <c r="B29" s="234"/>
      <c r="C29" s="234"/>
      <c r="D29" s="234"/>
      <c r="E29" s="120"/>
      <c r="G29" s="98"/>
      <c r="H29" s="236"/>
      <c r="I29" s="236"/>
      <c r="J29" s="236"/>
      <c r="K29" s="93"/>
      <c r="L29" s="121"/>
      <c r="M29" s="122"/>
      <c r="N29" s="121"/>
      <c r="O29" s="122"/>
      <c r="P29" s="121"/>
    </row>
    <row r="30" spans="1:16" ht="19.5" customHeight="1" x14ac:dyDescent="0.25">
      <c r="A30" s="224"/>
      <c r="B30" s="234"/>
      <c r="C30" s="234"/>
      <c r="D30" s="234"/>
      <c r="E30" s="120"/>
      <c r="G30" s="98"/>
      <c r="H30" s="236"/>
      <c r="I30" s="236"/>
      <c r="J30" s="236"/>
      <c r="K30" s="93"/>
      <c r="L30" s="121"/>
      <c r="M30" s="122"/>
      <c r="N30" s="121"/>
      <c r="O30" s="122"/>
      <c r="P30" s="121"/>
    </row>
    <row r="31" spans="1:16" ht="19.5" customHeight="1" x14ac:dyDescent="0.25">
      <c r="A31" s="224"/>
      <c r="B31" s="234"/>
      <c r="C31" s="234"/>
      <c r="D31" s="234"/>
      <c r="E31" s="120"/>
      <c r="G31" s="98"/>
      <c r="H31" s="236"/>
      <c r="I31" s="236"/>
      <c r="J31" s="236"/>
      <c r="K31" s="93"/>
      <c r="L31" s="123"/>
      <c r="M31" s="122"/>
      <c r="N31" s="123"/>
      <c r="O31" s="122"/>
      <c r="P31" s="123"/>
    </row>
    <row r="32" spans="1:16" ht="19.5" customHeight="1" x14ac:dyDescent="0.25">
      <c r="A32" s="124"/>
      <c r="B32" s="125"/>
      <c r="C32" s="125"/>
      <c r="D32" s="125"/>
      <c r="E32" s="120"/>
      <c r="G32" s="98"/>
      <c r="I32" s="98"/>
      <c r="J32" s="94" t="s">
        <v>75</v>
      </c>
      <c r="K32" s="98"/>
      <c r="L32" s="127">
        <f>SUM(L23:L31)</f>
        <v>0</v>
      </c>
      <c r="M32" s="122"/>
      <c r="N32" s="127">
        <f>SUM(N23:N31)</f>
        <v>0</v>
      </c>
      <c r="O32" s="122"/>
      <c r="P32" s="127">
        <v>0</v>
      </c>
    </row>
    <row r="33" spans="1:16" ht="10.5" customHeight="1" x14ac:dyDescent="0.25">
      <c r="B33" s="229"/>
      <c r="C33" s="229"/>
      <c r="D33" s="229"/>
      <c r="E33" s="237"/>
      <c r="G33" s="237"/>
      <c r="H33" s="97"/>
      <c r="I33" s="230"/>
      <c r="J33" s="98"/>
      <c r="K33" s="98"/>
      <c r="L33" s="129"/>
      <c r="M33" s="230"/>
      <c r="N33" s="129"/>
      <c r="O33" s="238"/>
      <c r="P33" s="129"/>
    </row>
    <row r="34" spans="1:16" ht="19.5" customHeight="1" x14ac:dyDescent="0.25">
      <c r="B34" s="231" t="s">
        <v>67</v>
      </c>
      <c r="C34" s="231"/>
      <c r="D34" s="231"/>
      <c r="E34" s="237"/>
      <c r="G34" s="237"/>
      <c r="H34" s="97"/>
      <c r="I34" s="230"/>
      <c r="J34" s="232" t="s">
        <v>76</v>
      </c>
      <c r="K34" s="232"/>
      <c r="L34" s="232"/>
      <c r="M34" s="230"/>
      <c r="N34" s="115" t="s">
        <v>77</v>
      </c>
      <c r="O34" s="238"/>
      <c r="P34" s="115" t="s">
        <v>77</v>
      </c>
    </row>
    <row r="35" spans="1:16" s="116" customFormat="1" ht="12.75" customHeight="1" x14ac:dyDescent="0.25">
      <c r="B35" s="233"/>
      <c r="C35" s="233"/>
      <c r="D35" s="233"/>
      <c r="E35" s="117"/>
      <c r="F35" s="15"/>
      <c r="H35" s="118"/>
      <c r="I35" s="119"/>
      <c r="J35" s="119"/>
      <c r="K35" s="119"/>
      <c r="M35" s="119"/>
      <c r="N35" s="97" t="s">
        <v>16</v>
      </c>
      <c r="O35" s="98"/>
      <c r="P35" s="97" t="s">
        <v>16</v>
      </c>
    </row>
    <row r="36" spans="1:16" ht="19.5" customHeight="1" x14ac:dyDescent="0.25">
      <c r="A36" s="224" t="s">
        <v>78</v>
      </c>
      <c r="B36" s="234"/>
      <c r="C36" s="234"/>
      <c r="D36" s="234"/>
      <c r="E36" s="120"/>
      <c r="G36" s="98"/>
      <c r="H36" s="97"/>
      <c r="I36" s="98"/>
      <c r="J36" s="239"/>
      <c r="K36" s="239"/>
      <c r="L36" s="239"/>
      <c r="M36" s="98"/>
      <c r="N36" s="130"/>
      <c r="O36" s="131"/>
      <c r="P36" s="130"/>
    </row>
    <row r="37" spans="1:16" ht="19.5" customHeight="1" x14ac:dyDescent="0.25">
      <c r="A37" s="224"/>
      <c r="B37" s="234"/>
      <c r="C37" s="234"/>
      <c r="D37" s="234"/>
      <c r="E37" s="120"/>
      <c r="G37" s="98"/>
      <c r="H37" s="97"/>
      <c r="I37" s="98"/>
      <c r="J37" s="239"/>
      <c r="K37" s="239"/>
      <c r="L37" s="239"/>
      <c r="M37" s="98"/>
      <c r="N37" s="130"/>
      <c r="O37" s="131"/>
      <c r="P37" s="130"/>
    </row>
    <row r="38" spans="1:16" ht="19.5" customHeight="1" x14ac:dyDescent="0.25">
      <c r="A38" s="224"/>
      <c r="B38" s="234"/>
      <c r="C38" s="234"/>
      <c r="D38" s="234"/>
      <c r="E38" s="120"/>
      <c r="G38" s="98"/>
      <c r="H38" s="97"/>
      <c r="I38" s="98"/>
      <c r="J38" s="239"/>
      <c r="K38" s="239"/>
      <c r="L38" s="239"/>
      <c r="M38" s="98"/>
      <c r="N38" s="130"/>
      <c r="O38" s="131"/>
      <c r="P38" s="130"/>
    </row>
    <row r="39" spans="1:16" ht="19.5" customHeight="1" x14ac:dyDescent="0.25">
      <c r="A39" s="224"/>
      <c r="B39" s="234"/>
      <c r="C39" s="234"/>
      <c r="D39" s="234"/>
      <c r="E39" s="120"/>
      <c r="G39" s="98"/>
      <c r="H39" s="97"/>
      <c r="I39" s="98"/>
      <c r="J39" s="239"/>
      <c r="K39" s="239"/>
      <c r="L39" s="239"/>
      <c r="M39" s="98"/>
      <c r="N39" s="130"/>
      <c r="O39" s="131"/>
      <c r="P39" s="130"/>
    </row>
    <row r="40" spans="1:16" ht="19.5" customHeight="1" x14ac:dyDescent="0.25">
      <c r="A40" s="224"/>
      <c r="B40" s="234"/>
      <c r="C40" s="234"/>
      <c r="D40" s="234"/>
      <c r="E40" s="120"/>
      <c r="G40" s="98"/>
      <c r="H40" s="97"/>
      <c r="I40" s="98"/>
      <c r="J40" s="239"/>
      <c r="K40" s="239"/>
      <c r="L40" s="239"/>
      <c r="M40" s="98"/>
      <c r="N40" s="132"/>
      <c r="O40" s="131"/>
      <c r="P40" s="132"/>
    </row>
    <row r="41" spans="1:16" ht="19.5" customHeight="1" x14ac:dyDescent="0.25">
      <c r="A41" s="124"/>
      <c r="B41" s="125"/>
      <c r="C41" s="125"/>
      <c r="D41" s="125"/>
      <c r="E41" s="120"/>
      <c r="G41" s="98"/>
      <c r="H41" s="97"/>
      <c r="I41" s="98"/>
      <c r="K41" s="98"/>
      <c r="L41" s="94" t="s">
        <v>75</v>
      </c>
      <c r="M41" s="98"/>
      <c r="N41" s="133">
        <f>SUM(N36:N40)</f>
        <v>0</v>
      </c>
      <c r="O41" s="131"/>
      <c r="P41" s="133">
        <v>0</v>
      </c>
    </row>
    <row r="42" spans="1:16" ht="12.75" customHeight="1" x14ac:dyDescent="0.25">
      <c r="A42" s="134"/>
      <c r="B42" s="135"/>
      <c r="C42" s="98"/>
      <c r="D42" s="98"/>
      <c r="E42" s="98"/>
      <c r="F42" s="98"/>
      <c r="G42" s="98"/>
      <c r="H42" s="98"/>
      <c r="I42" s="98"/>
      <c r="J42" s="98"/>
      <c r="K42" s="98"/>
      <c r="M42" s="98"/>
      <c r="O42" s="98"/>
    </row>
    <row r="43" spans="1:16" ht="24" customHeight="1" x14ac:dyDescent="0.25">
      <c r="B43" s="231" t="s">
        <v>67</v>
      </c>
      <c r="C43" s="231"/>
      <c r="D43" s="231"/>
      <c r="E43" s="98"/>
      <c r="G43" s="98"/>
      <c r="H43" s="98"/>
      <c r="I43" s="98"/>
      <c r="J43" s="232" t="s">
        <v>76</v>
      </c>
      <c r="K43" s="232"/>
      <c r="L43" s="232"/>
      <c r="M43" s="98"/>
      <c r="N43" s="97" t="s">
        <v>79</v>
      </c>
      <c r="O43" s="98"/>
      <c r="P43" s="115" t="s">
        <v>79</v>
      </c>
    </row>
    <row r="44" spans="1:16" s="116" customFormat="1" ht="12.75" customHeight="1" x14ac:dyDescent="0.25">
      <c r="B44" s="233"/>
      <c r="C44" s="233"/>
      <c r="D44" s="233"/>
      <c r="E44" s="117"/>
      <c r="F44" s="118"/>
      <c r="H44" s="118"/>
      <c r="I44" s="119"/>
      <c r="J44" s="119"/>
      <c r="K44" s="119"/>
      <c r="L44" s="118"/>
      <c r="M44" s="119"/>
      <c r="N44" s="97" t="s">
        <v>16</v>
      </c>
      <c r="O44" s="98"/>
      <c r="P44" s="97" t="s">
        <v>16</v>
      </c>
    </row>
    <row r="45" spans="1:16" ht="19.5" customHeight="1" x14ac:dyDescent="0.25">
      <c r="A45" s="224" t="s">
        <v>80</v>
      </c>
      <c r="B45" s="234"/>
      <c r="C45" s="234"/>
      <c r="D45" s="234"/>
      <c r="E45" s="120"/>
      <c r="G45" s="98"/>
      <c r="H45" s="98"/>
      <c r="I45" s="98"/>
      <c r="J45" s="239"/>
      <c r="K45" s="239"/>
      <c r="L45" s="239"/>
      <c r="M45" s="98"/>
      <c r="N45" s="136"/>
      <c r="O45" s="122"/>
      <c r="P45" s="136"/>
    </row>
    <row r="46" spans="1:16" ht="19.5" customHeight="1" x14ac:dyDescent="0.25">
      <c r="A46" s="224"/>
      <c r="B46" s="234"/>
      <c r="C46" s="234"/>
      <c r="D46" s="234"/>
      <c r="E46" s="120"/>
      <c r="G46" s="98"/>
      <c r="H46" s="98"/>
      <c r="I46" s="98"/>
      <c r="J46" s="239"/>
      <c r="K46" s="239"/>
      <c r="L46" s="239"/>
      <c r="M46" s="98"/>
      <c r="N46" s="136"/>
      <c r="O46" s="122"/>
      <c r="P46" s="136"/>
    </row>
    <row r="47" spans="1:16" ht="19.5" customHeight="1" x14ac:dyDescent="0.25">
      <c r="A47" s="224"/>
      <c r="B47" s="234"/>
      <c r="C47" s="234"/>
      <c r="D47" s="234"/>
      <c r="E47" s="120"/>
      <c r="G47" s="98"/>
      <c r="H47" s="98"/>
      <c r="I47" s="98"/>
      <c r="J47" s="239"/>
      <c r="K47" s="239"/>
      <c r="L47" s="239"/>
      <c r="M47" s="98"/>
      <c r="N47" s="137"/>
      <c r="O47" s="122"/>
      <c r="P47" s="137"/>
    </row>
    <row r="48" spans="1:16" ht="19.5" customHeight="1" x14ac:dyDescent="0.25">
      <c r="A48" s="124"/>
      <c r="B48" s="125"/>
      <c r="C48" s="125"/>
      <c r="D48" s="125"/>
      <c r="E48" s="120"/>
      <c r="G48" s="98"/>
      <c r="H48" s="98"/>
      <c r="I48" s="98"/>
      <c r="K48" s="98"/>
      <c r="L48" s="94" t="s">
        <v>75</v>
      </c>
      <c r="M48" s="98"/>
      <c r="N48" s="127">
        <f>SUM(N45:N47)</f>
        <v>0</v>
      </c>
      <c r="O48" s="122"/>
      <c r="P48" s="127">
        <v>0</v>
      </c>
    </row>
    <row r="49" spans="1:16" ht="12.75" customHeight="1" x14ac:dyDescent="0.25">
      <c r="A49" s="134"/>
      <c r="B49" s="135"/>
      <c r="C49" s="98"/>
      <c r="D49" s="98"/>
      <c r="E49" s="98"/>
      <c r="F49" s="98"/>
      <c r="G49" s="98"/>
      <c r="H49" s="98"/>
      <c r="I49" s="98"/>
      <c r="J49" s="98"/>
      <c r="K49" s="98"/>
      <c r="M49" s="98"/>
      <c r="O49" s="98"/>
    </row>
    <row r="50" spans="1:16" ht="40.5" customHeight="1" x14ac:dyDescent="0.25">
      <c r="A50" s="138" t="s">
        <v>81</v>
      </c>
      <c r="B50" s="240" t="s">
        <v>82</v>
      </c>
      <c r="C50" s="240"/>
      <c r="D50" s="240"/>
      <c r="E50" s="240"/>
      <c r="F50" s="240"/>
      <c r="G50" s="140"/>
      <c r="H50" s="241" t="s">
        <v>83</v>
      </c>
      <c r="I50" s="241"/>
      <c r="J50" s="241"/>
      <c r="K50" s="241"/>
      <c r="L50" s="241"/>
      <c r="M50" s="139"/>
      <c r="N50" s="139"/>
      <c r="O50" s="141"/>
      <c r="P50" s="142" t="s">
        <v>84</v>
      </c>
    </row>
    <row r="51" spans="1:16" ht="33.75" customHeight="1" x14ac:dyDescent="0.25">
      <c r="A51" s="143"/>
      <c r="B51" s="242" t="s">
        <v>85</v>
      </c>
      <c r="C51" s="242"/>
      <c r="D51" s="242"/>
      <c r="E51" s="242"/>
      <c r="F51" s="242"/>
      <c r="G51" s="144"/>
      <c r="H51" s="242" t="s">
        <v>154</v>
      </c>
      <c r="I51" s="242"/>
      <c r="J51" s="242"/>
      <c r="K51" s="242"/>
      <c r="L51" s="242"/>
      <c r="M51" s="242"/>
      <c r="N51" s="242"/>
      <c r="P51" s="145"/>
    </row>
    <row r="52" spans="1:16" ht="33.75" customHeight="1" x14ac:dyDescent="0.25">
      <c r="A52" s="143"/>
      <c r="B52" s="243" t="s">
        <v>155</v>
      </c>
      <c r="C52" s="243"/>
      <c r="D52" s="243"/>
      <c r="E52" s="243"/>
      <c r="F52" s="243"/>
      <c r="G52" s="144"/>
      <c r="H52" s="244" t="s">
        <v>156</v>
      </c>
      <c r="I52" s="244"/>
      <c r="J52" s="244"/>
      <c r="K52" s="244"/>
      <c r="L52" s="244"/>
      <c r="M52" s="244"/>
      <c r="N52" s="244"/>
      <c r="P52" s="146"/>
    </row>
    <row r="53" spans="1:16" ht="14.25" customHeight="1" x14ac:dyDescent="0.25">
      <c r="F53" s="144"/>
      <c r="G53" s="144"/>
    </row>
    <row r="54" spans="1:16" ht="12.75" customHeight="1" x14ac:dyDescent="0.25">
      <c r="B54" s="147" t="s">
        <v>86</v>
      </c>
    </row>
  </sheetData>
  <mergeCells count="93">
    <mergeCell ref="B50:F50"/>
    <mergeCell ref="H50:L50"/>
    <mergeCell ref="B51:F51"/>
    <mergeCell ref="H51:N51"/>
    <mergeCell ref="B52:F52"/>
    <mergeCell ref="H52:N52"/>
    <mergeCell ref="B43:D43"/>
    <mergeCell ref="J43:L43"/>
    <mergeCell ref="B44:D44"/>
    <mergeCell ref="A45:A47"/>
    <mergeCell ref="B45:D45"/>
    <mergeCell ref="J45:L45"/>
    <mergeCell ref="B46:D46"/>
    <mergeCell ref="J46:L46"/>
    <mergeCell ref="B47:D47"/>
    <mergeCell ref="J47:L47"/>
    <mergeCell ref="A36:A40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M33:M34"/>
    <mergeCell ref="O33:O34"/>
    <mergeCell ref="B34:D34"/>
    <mergeCell ref="J34:L34"/>
    <mergeCell ref="B35:D35"/>
    <mergeCell ref="B31:D31"/>
    <mergeCell ref="H31:J31"/>
    <mergeCell ref="B33:D33"/>
    <mergeCell ref="E33:E34"/>
    <mergeCell ref="G33:G34"/>
    <mergeCell ref="I33:I34"/>
    <mergeCell ref="H28:J28"/>
    <mergeCell ref="B29:D29"/>
    <mergeCell ref="H29:J29"/>
    <mergeCell ref="B30:D30"/>
    <mergeCell ref="H30:J30"/>
    <mergeCell ref="B20:D20"/>
    <mergeCell ref="B21:D21"/>
    <mergeCell ref="H21:J21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J12:L12"/>
    <mergeCell ref="A5:A8"/>
    <mergeCell ref="B5:D5"/>
    <mergeCell ref="B6:D6"/>
    <mergeCell ref="B7:D7"/>
    <mergeCell ref="B8:D8"/>
    <mergeCell ref="B1:L1"/>
    <mergeCell ref="N1:P1"/>
    <mergeCell ref="F2:H2"/>
    <mergeCell ref="B3:D3"/>
    <mergeCell ref="B4:D4"/>
  </mergeCells>
  <pageMargins left="0.35416666666666702" right="0.31527777777777799" top="0.47222222222222199" bottom="0.4" header="0.47222222222222199" footer="0.2"/>
  <pageSetup paperSize="9" fitToHeight="3" orientation="portrait" horizontalDpi="300" verticalDpi="300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5"/>
  <sheetViews>
    <sheetView topLeftCell="A8" zoomScale="85" zoomScaleNormal="85" workbookViewId="0">
      <selection activeCell="B46" sqref="B46:K55"/>
    </sheetView>
  </sheetViews>
  <sheetFormatPr defaultColWidth="9.33203125" defaultRowHeight="12.75" customHeight="1" x14ac:dyDescent="0.25"/>
  <cols>
    <col min="1" max="1" width="31.6640625" style="15" customWidth="1"/>
    <col min="2" max="2" width="15.33203125" style="16" customWidth="1"/>
    <col min="3" max="3" width="1.6640625" style="15" customWidth="1"/>
    <col min="4" max="4" width="15.33203125" style="15" customWidth="1"/>
    <col min="5" max="5" width="1.6640625" style="15" customWidth="1"/>
    <col min="6" max="6" width="15.33203125" style="15" customWidth="1"/>
    <col min="7" max="7" width="1.33203125" style="15" customWidth="1"/>
    <col min="8" max="8" width="15.33203125" style="15" customWidth="1"/>
    <col min="9" max="9" width="1.6640625" style="15" customWidth="1"/>
    <col min="10" max="11" width="14.6640625" style="15" customWidth="1"/>
    <col min="12" max="16384" width="9.33203125" style="15"/>
  </cols>
  <sheetData>
    <row r="1" spans="1:12" ht="27.75" customHeight="1" x14ac:dyDescent="0.4">
      <c r="B1" s="1" t="str">
        <f>'R&amp;P Accounts'!B2</f>
        <v>Nepal Scotland Association</v>
      </c>
      <c r="C1" s="1"/>
      <c r="D1" s="1"/>
      <c r="E1" s="1"/>
      <c r="F1" s="1"/>
      <c r="G1" s="1"/>
      <c r="H1" s="1"/>
      <c r="I1" s="1"/>
      <c r="J1" s="1"/>
      <c r="K1" s="245" t="s">
        <v>3</v>
      </c>
      <c r="L1" s="245"/>
    </row>
    <row r="2" spans="1:12" ht="10.5" customHeight="1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2" s="91" customFormat="1" ht="26.25" customHeight="1" x14ac:dyDescent="0.25">
      <c r="A3" s="88" t="s">
        <v>87</v>
      </c>
      <c r="B3" s="87"/>
      <c r="C3" s="88"/>
      <c r="D3" s="88"/>
      <c r="E3" s="88"/>
      <c r="F3" s="88"/>
      <c r="G3" s="247"/>
      <c r="H3" s="247"/>
      <c r="I3" s="247"/>
      <c r="J3" s="247"/>
      <c r="K3" s="150"/>
    </row>
    <row r="4" spans="1:12" ht="15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2" ht="19.5" customHeight="1" x14ac:dyDescent="0.25">
      <c r="A5" s="248" t="s">
        <v>88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2" ht="19.5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</row>
    <row r="7" spans="1:12" ht="29.25" customHeight="1" x14ac:dyDescent="0.25">
      <c r="A7" s="248"/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2" ht="41.25" customHeight="1" x14ac:dyDescent="0.25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spans="1:12" ht="64.5" customHeight="1" x14ac:dyDescent="0.25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2" ht="12.75" customHeight="1" x14ac:dyDescent="0.25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2" ht="27" customHeight="1" x14ac:dyDescent="0.25">
      <c r="B11" s="250" t="s">
        <v>89</v>
      </c>
      <c r="C11" s="250"/>
      <c r="D11" s="250"/>
      <c r="E11" s="250"/>
      <c r="F11" s="250"/>
      <c r="G11" s="98"/>
      <c r="H11" s="97" t="s">
        <v>90</v>
      </c>
      <c r="I11" s="98"/>
      <c r="J11" s="97" t="s">
        <v>91</v>
      </c>
      <c r="K11" s="97" t="s">
        <v>92</v>
      </c>
    </row>
    <row r="12" spans="1:12" ht="19.5" customHeight="1" x14ac:dyDescent="0.25">
      <c r="A12" s="248" t="s">
        <v>93</v>
      </c>
      <c r="B12" s="234"/>
      <c r="C12" s="234"/>
      <c r="D12" s="234"/>
      <c r="E12" s="234"/>
      <c r="F12" s="234"/>
      <c r="G12" s="93"/>
      <c r="H12" s="151"/>
      <c r="I12" s="152"/>
      <c r="J12" s="153"/>
      <c r="K12" s="154"/>
    </row>
    <row r="13" spans="1:12" ht="19.5" customHeight="1" x14ac:dyDescent="0.25">
      <c r="A13" s="248"/>
      <c r="B13" s="234"/>
      <c r="C13" s="234"/>
      <c r="D13" s="234"/>
      <c r="E13" s="234"/>
      <c r="F13" s="234"/>
      <c r="G13" s="93"/>
      <c r="H13" s="151"/>
      <c r="I13" s="152"/>
      <c r="J13" s="153"/>
      <c r="K13" s="154"/>
    </row>
    <row r="14" spans="1:12" ht="19.5" customHeight="1" x14ac:dyDescent="0.25">
      <c r="A14" s="248"/>
      <c r="B14" s="234"/>
      <c r="C14" s="234"/>
      <c r="D14" s="234"/>
      <c r="E14" s="234"/>
      <c r="F14" s="234"/>
      <c r="G14" s="93"/>
      <c r="H14" s="151"/>
      <c r="I14" s="152"/>
      <c r="J14" s="153"/>
      <c r="K14" s="154"/>
    </row>
    <row r="15" spans="1:12" ht="19.5" customHeight="1" x14ac:dyDescent="0.25">
      <c r="A15" s="248"/>
      <c r="B15" s="234"/>
      <c r="C15" s="234"/>
      <c r="D15" s="234"/>
      <c r="E15" s="234"/>
      <c r="F15" s="234"/>
      <c r="G15" s="93"/>
      <c r="H15" s="151"/>
      <c r="I15" s="152"/>
      <c r="J15" s="153"/>
      <c r="K15" s="154"/>
    </row>
    <row r="16" spans="1:12" ht="19.5" customHeight="1" x14ac:dyDescent="0.25">
      <c r="A16" s="248"/>
      <c r="B16" s="251"/>
      <c r="C16" s="251"/>
      <c r="D16" s="251"/>
      <c r="E16" s="251"/>
      <c r="F16" s="251"/>
      <c r="G16" s="93"/>
      <c r="H16" s="151"/>
      <c r="I16" s="152"/>
      <c r="J16" s="153"/>
      <c r="K16" s="155"/>
    </row>
    <row r="17" spans="1:11" ht="20.25" customHeight="1" x14ac:dyDescent="0.25">
      <c r="A17" s="98"/>
      <c r="B17" s="252" t="s">
        <v>71</v>
      </c>
      <c r="C17" s="252"/>
      <c r="D17" s="252"/>
      <c r="E17" s="252"/>
      <c r="F17" s="252"/>
      <c r="G17" s="252"/>
      <c r="H17" s="252"/>
      <c r="I17" s="252"/>
      <c r="J17" s="252"/>
      <c r="K17" s="156">
        <v>0</v>
      </c>
    </row>
    <row r="18" spans="1:11" ht="15.75" customHeight="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1" ht="19.5" customHeight="1" x14ac:dyDescent="0.25">
      <c r="A19" s="157" t="s">
        <v>94</v>
      </c>
      <c r="B19" s="225" t="s">
        <v>95</v>
      </c>
      <c r="C19" s="225"/>
      <c r="D19" s="225"/>
      <c r="E19" s="225"/>
      <c r="F19" s="225"/>
      <c r="G19" s="225"/>
      <c r="H19" s="225"/>
      <c r="I19" s="225"/>
      <c r="J19" s="225"/>
      <c r="K19" s="253"/>
    </row>
    <row r="20" spans="1:11" ht="17.25" customHeight="1" x14ac:dyDescent="0.25">
      <c r="A20" s="134"/>
      <c r="B20" s="225"/>
      <c r="C20" s="225"/>
      <c r="D20" s="225"/>
      <c r="E20" s="225"/>
      <c r="F20" s="225"/>
      <c r="G20" s="225"/>
      <c r="H20" s="225"/>
      <c r="I20" s="225"/>
      <c r="J20" s="225"/>
      <c r="K20" s="253"/>
    </row>
    <row r="21" spans="1:11" ht="12.75" customHeight="1" x14ac:dyDescent="0.25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spans="1:11" ht="27" customHeight="1" x14ac:dyDescent="0.25">
      <c r="B22" s="250" t="s">
        <v>96</v>
      </c>
      <c r="C22" s="250"/>
      <c r="D22" s="250"/>
      <c r="E22" s="250"/>
      <c r="F22" s="250"/>
      <c r="G22" s="250"/>
      <c r="H22" s="250"/>
      <c r="I22" s="250"/>
      <c r="J22" s="250"/>
      <c r="K22" s="97" t="s">
        <v>92</v>
      </c>
    </row>
    <row r="23" spans="1:11" ht="19.5" customHeight="1" x14ac:dyDescent="0.25">
      <c r="A23" s="248" t="s">
        <v>97</v>
      </c>
      <c r="B23" s="234"/>
      <c r="C23" s="234"/>
      <c r="D23" s="234"/>
      <c r="E23" s="234"/>
      <c r="F23" s="234"/>
      <c r="G23" s="234"/>
      <c r="H23" s="234"/>
      <c r="I23" s="234"/>
      <c r="J23" s="234"/>
      <c r="K23" s="158"/>
    </row>
    <row r="24" spans="1:11" ht="19.5" customHeight="1" x14ac:dyDescent="0.25">
      <c r="A24" s="248"/>
      <c r="B24" s="234"/>
      <c r="C24" s="234"/>
      <c r="D24" s="234"/>
      <c r="E24" s="234"/>
      <c r="F24" s="234"/>
      <c r="G24" s="234"/>
      <c r="H24" s="234"/>
      <c r="I24" s="234"/>
      <c r="J24" s="234"/>
      <c r="K24" s="158"/>
    </row>
    <row r="25" spans="1:11" ht="19.5" customHeight="1" x14ac:dyDescent="0.25">
      <c r="A25" s="248"/>
      <c r="B25" s="234"/>
      <c r="C25" s="234"/>
      <c r="D25" s="234"/>
      <c r="E25" s="234"/>
      <c r="F25" s="234"/>
      <c r="G25" s="234"/>
      <c r="H25" s="234"/>
      <c r="I25" s="234"/>
      <c r="J25" s="234"/>
      <c r="K25" s="158"/>
    </row>
    <row r="26" spans="1:11" ht="19.5" customHeight="1" x14ac:dyDescent="0.25">
      <c r="A26" s="248"/>
      <c r="B26" s="234"/>
      <c r="C26" s="234"/>
      <c r="D26" s="234"/>
      <c r="E26" s="234"/>
      <c r="F26" s="234"/>
      <c r="G26" s="234"/>
      <c r="H26" s="234"/>
      <c r="I26" s="234"/>
      <c r="J26" s="234"/>
      <c r="K26" s="158"/>
    </row>
    <row r="27" spans="1:11" ht="19.5" customHeight="1" x14ac:dyDescent="0.25">
      <c r="A27" s="248"/>
      <c r="B27" s="251"/>
      <c r="C27" s="251"/>
      <c r="D27" s="251"/>
      <c r="E27" s="251"/>
      <c r="F27" s="251"/>
      <c r="G27" s="251"/>
      <c r="H27" s="251"/>
      <c r="I27" s="251"/>
      <c r="J27" s="251"/>
      <c r="K27" s="158"/>
    </row>
    <row r="28" spans="1:11" ht="12.75" customHeight="1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</row>
    <row r="29" spans="1:11" ht="19.5" customHeight="1" x14ac:dyDescent="0.25">
      <c r="A29" s="157" t="s">
        <v>98</v>
      </c>
      <c r="B29" s="225" t="s">
        <v>99</v>
      </c>
      <c r="C29" s="225"/>
      <c r="D29" s="225"/>
      <c r="E29" s="225"/>
      <c r="F29" s="225"/>
      <c r="G29" s="225"/>
      <c r="H29" s="225"/>
      <c r="I29" s="225"/>
      <c r="J29" s="225"/>
      <c r="K29" s="254"/>
    </row>
    <row r="30" spans="1:11" ht="17.25" customHeight="1" x14ac:dyDescent="0.25">
      <c r="A30" s="134"/>
      <c r="B30" s="225"/>
      <c r="C30" s="225"/>
      <c r="D30" s="225"/>
      <c r="E30" s="225"/>
      <c r="F30" s="225"/>
      <c r="G30" s="225"/>
      <c r="H30" s="225"/>
      <c r="I30" s="225"/>
      <c r="J30" s="225"/>
      <c r="K30" s="254"/>
    </row>
    <row r="31" spans="1:11" ht="12.75" customHeight="1" x14ac:dyDescent="0.25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1" ht="27" customHeight="1" x14ac:dyDescent="0.25">
      <c r="A32" s="246"/>
      <c r="B32" s="246"/>
      <c r="C32" s="246"/>
      <c r="D32" s="246"/>
      <c r="E32" s="246"/>
      <c r="F32" s="246"/>
      <c r="G32" s="246"/>
      <c r="H32" s="246"/>
      <c r="I32" s="98"/>
      <c r="J32" s="97" t="s">
        <v>100</v>
      </c>
      <c r="K32" s="97" t="s">
        <v>92</v>
      </c>
    </row>
    <row r="33" spans="1:11" ht="19.5" customHeight="1" x14ac:dyDescent="0.25">
      <c r="A33" s="248" t="s">
        <v>101</v>
      </c>
      <c r="B33" s="234"/>
      <c r="C33" s="234"/>
      <c r="D33" s="234"/>
      <c r="E33" s="234"/>
      <c r="F33" s="234"/>
      <c r="G33" s="234"/>
      <c r="H33" s="234"/>
      <c r="I33" s="93"/>
      <c r="J33" s="158"/>
      <c r="K33" s="158"/>
    </row>
    <row r="34" spans="1:11" ht="19.5" customHeight="1" x14ac:dyDescent="0.25">
      <c r="A34" s="248"/>
      <c r="B34" s="234"/>
      <c r="C34" s="234"/>
      <c r="D34" s="234"/>
      <c r="E34" s="234"/>
      <c r="F34" s="234"/>
      <c r="G34" s="234"/>
      <c r="H34" s="234"/>
      <c r="I34" s="93"/>
      <c r="J34" s="158"/>
      <c r="K34" s="158"/>
    </row>
    <row r="35" spans="1:11" ht="19.5" customHeight="1" x14ac:dyDescent="0.25">
      <c r="A35" s="248"/>
      <c r="B35" s="234"/>
      <c r="C35" s="234"/>
      <c r="D35" s="234"/>
      <c r="E35" s="234"/>
      <c r="F35" s="234"/>
      <c r="G35" s="234"/>
      <c r="H35" s="234"/>
      <c r="I35" s="93"/>
      <c r="J35" s="158"/>
      <c r="K35" s="158"/>
    </row>
    <row r="36" spans="1:11" ht="19.5" customHeight="1" x14ac:dyDescent="0.25">
      <c r="A36" s="248"/>
      <c r="B36" s="234"/>
      <c r="C36" s="234"/>
      <c r="D36" s="234"/>
      <c r="E36" s="234"/>
      <c r="F36" s="234"/>
      <c r="G36" s="234"/>
      <c r="H36" s="234"/>
      <c r="I36" s="93"/>
      <c r="J36" s="158"/>
      <c r="K36" s="158"/>
    </row>
    <row r="37" spans="1:11" ht="19.5" customHeight="1" x14ac:dyDescent="0.25">
      <c r="A37" s="248"/>
      <c r="B37" s="251"/>
      <c r="C37" s="251"/>
      <c r="D37" s="251"/>
      <c r="E37" s="251"/>
      <c r="F37" s="251"/>
      <c r="G37" s="251"/>
      <c r="H37" s="251"/>
      <c r="I37" s="93"/>
      <c r="J37" s="158"/>
      <c r="K37" s="158"/>
    </row>
    <row r="38" spans="1:11" ht="12.75" customHeight="1" x14ac:dyDescent="0.25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</row>
    <row r="39" spans="1:11" ht="36" customHeight="1" x14ac:dyDescent="0.25">
      <c r="B39" s="255" t="s">
        <v>102</v>
      </c>
      <c r="C39" s="255"/>
      <c r="D39" s="255"/>
      <c r="E39" s="98"/>
      <c r="F39" s="255" t="s">
        <v>103</v>
      </c>
      <c r="G39" s="255"/>
      <c r="H39" s="255"/>
      <c r="I39" s="98"/>
      <c r="J39" s="97" t="s">
        <v>104</v>
      </c>
      <c r="K39" s="97" t="s">
        <v>105</v>
      </c>
    </row>
    <row r="40" spans="1:11" ht="19.5" customHeight="1" x14ac:dyDescent="0.25">
      <c r="A40" s="248" t="s">
        <v>106</v>
      </c>
      <c r="B40" s="234"/>
      <c r="C40" s="234"/>
      <c r="D40" s="234"/>
      <c r="E40" s="159"/>
      <c r="F40" s="256"/>
      <c r="G40" s="256"/>
      <c r="H40" s="256"/>
      <c r="I40" s="93"/>
      <c r="J40" s="158"/>
      <c r="K40" s="158"/>
    </row>
    <row r="41" spans="1:11" ht="19.5" customHeight="1" x14ac:dyDescent="0.25">
      <c r="A41" s="248"/>
      <c r="B41" s="251"/>
      <c r="C41" s="251"/>
      <c r="D41" s="251"/>
      <c r="E41" s="159"/>
      <c r="F41" s="256"/>
      <c r="G41" s="256"/>
      <c r="H41" s="256"/>
      <c r="I41" s="93"/>
      <c r="J41" s="158"/>
      <c r="K41" s="158"/>
    </row>
    <row r="42" spans="1:11" ht="19.5" customHeight="1" x14ac:dyDescent="0.25">
      <c r="A42" s="248"/>
      <c r="B42" s="234"/>
      <c r="C42" s="234"/>
      <c r="D42" s="234"/>
      <c r="E42" s="159"/>
      <c r="F42" s="256"/>
      <c r="G42" s="256"/>
      <c r="H42" s="256"/>
      <c r="I42" s="93"/>
      <c r="J42" s="158"/>
      <c r="K42" s="158"/>
    </row>
    <row r="43" spans="1:11" ht="19.5" customHeight="1" x14ac:dyDescent="0.25">
      <c r="A43" s="248"/>
      <c r="B43" s="234"/>
      <c r="C43" s="234"/>
      <c r="D43" s="234"/>
      <c r="E43" s="159"/>
      <c r="F43" s="256"/>
      <c r="G43" s="256"/>
      <c r="H43" s="256"/>
      <c r="I43" s="93"/>
      <c r="J43" s="158"/>
      <c r="K43" s="158"/>
    </row>
    <row r="44" spans="1:11" ht="19.5" customHeight="1" x14ac:dyDescent="0.25">
      <c r="A44" s="248"/>
      <c r="B44" s="251"/>
      <c r="C44" s="251"/>
      <c r="D44" s="251"/>
      <c r="E44" s="159"/>
      <c r="F44" s="256"/>
      <c r="G44" s="256"/>
      <c r="H44" s="256"/>
      <c r="I44" s="93"/>
      <c r="J44" s="158"/>
      <c r="K44" s="158"/>
    </row>
    <row r="45" spans="1:11" ht="12.75" customHeight="1" x14ac:dyDescent="0.25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1" ht="19.5" customHeight="1" x14ac:dyDescent="0.25">
      <c r="A46" s="258" t="s">
        <v>107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</row>
    <row r="47" spans="1:11" ht="19.5" customHeight="1" x14ac:dyDescent="0.25">
      <c r="A47" s="258"/>
      <c r="B47" s="236"/>
      <c r="C47" s="236"/>
      <c r="D47" s="236"/>
      <c r="E47" s="236"/>
      <c r="F47" s="236"/>
      <c r="G47" s="236"/>
      <c r="H47" s="236"/>
      <c r="I47" s="236"/>
      <c r="J47" s="236"/>
      <c r="K47" s="236"/>
    </row>
    <row r="48" spans="1:11" ht="19.5" customHeight="1" x14ac:dyDescent="0.25">
      <c r="A48" s="258"/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9.5" customHeight="1" x14ac:dyDescent="0.25">
      <c r="A49" s="258"/>
      <c r="B49" s="236"/>
      <c r="C49" s="236"/>
      <c r="D49" s="236"/>
      <c r="E49" s="236"/>
      <c r="F49" s="236"/>
      <c r="G49" s="236"/>
      <c r="H49" s="236"/>
      <c r="I49" s="236"/>
      <c r="J49" s="236"/>
      <c r="K49" s="236"/>
    </row>
    <row r="50" spans="1:11" ht="10.5" customHeight="1" x14ac:dyDescent="0.25">
      <c r="A50" s="258"/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1.25" customHeight="1" x14ac:dyDescent="0.25">
      <c r="A51" s="258"/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2.75" customHeight="1" x14ac:dyDescent="0.25">
      <c r="A52" s="258"/>
      <c r="B52" s="236"/>
      <c r="C52" s="236"/>
      <c r="D52" s="236"/>
      <c r="E52" s="236"/>
      <c r="F52" s="236"/>
      <c r="G52" s="236"/>
      <c r="H52" s="236"/>
      <c r="I52" s="236"/>
      <c r="J52" s="236"/>
      <c r="K52" s="236"/>
    </row>
    <row r="53" spans="1:11" ht="5.25" customHeight="1" x14ac:dyDescent="0.25">
      <c r="A53" s="258"/>
      <c r="B53" s="236"/>
      <c r="C53" s="236"/>
      <c r="D53" s="236"/>
      <c r="E53" s="236"/>
      <c r="F53" s="236"/>
      <c r="G53" s="236"/>
      <c r="H53" s="236"/>
      <c r="I53" s="236"/>
      <c r="J53" s="236"/>
      <c r="K53" s="236"/>
    </row>
    <row r="54" spans="1:11" ht="4.5" customHeight="1" x14ac:dyDescent="0.25">
      <c r="A54" s="258"/>
      <c r="B54" s="236"/>
      <c r="C54" s="236"/>
      <c r="D54" s="236"/>
      <c r="E54" s="236"/>
      <c r="F54" s="236"/>
      <c r="G54" s="236"/>
      <c r="H54" s="236"/>
      <c r="I54" s="236"/>
      <c r="J54" s="236"/>
      <c r="K54" s="236"/>
    </row>
    <row r="55" spans="1:11" ht="4.5" customHeight="1" x14ac:dyDescent="0.25">
      <c r="A55" s="258"/>
      <c r="B55" s="236"/>
      <c r="C55" s="236"/>
      <c r="D55" s="236"/>
      <c r="E55" s="236"/>
      <c r="F55" s="236"/>
      <c r="G55" s="236"/>
      <c r="H55" s="236"/>
      <c r="I55" s="236"/>
      <c r="J55" s="236"/>
      <c r="K55" s="236"/>
    </row>
  </sheetData>
  <mergeCells count="54">
    <mergeCell ref="A45:K45"/>
    <mergeCell ref="A46:A55"/>
    <mergeCell ref="B46:K55"/>
    <mergeCell ref="A38:K38"/>
    <mergeCell ref="B39:D39"/>
    <mergeCell ref="F39:H39"/>
    <mergeCell ref="A40:A44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  <mergeCell ref="A33:A37"/>
    <mergeCell ref="B33:H33"/>
    <mergeCell ref="B34:H34"/>
    <mergeCell ref="B35:H35"/>
    <mergeCell ref="B36:H36"/>
    <mergeCell ref="B37:H37"/>
    <mergeCell ref="A28:K28"/>
    <mergeCell ref="B29:J30"/>
    <mergeCell ref="K29:K30"/>
    <mergeCell ref="A31:K31"/>
    <mergeCell ref="A32:H32"/>
    <mergeCell ref="A23:A27"/>
    <mergeCell ref="B23:J23"/>
    <mergeCell ref="B24:J24"/>
    <mergeCell ref="B25:J25"/>
    <mergeCell ref="B26:J26"/>
    <mergeCell ref="B27:J27"/>
    <mergeCell ref="B17:J17"/>
    <mergeCell ref="B19:J20"/>
    <mergeCell ref="K19:K20"/>
    <mergeCell ref="A21:K21"/>
    <mergeCell ref="B22:J22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16:F16"/>
    <mergeCell ref="B1:J1"/>
    <mergeCell ref="K1:L1"/>
    <mergeCell ref="A2:K2"/>
    <mergeCell ref="G3:J3"/>
    <mergeCell ref="A4:K4"/>
  </mergeCells>
  <pageMargins left="0.35416666666666702" right="0.31527777777777799" top="0.47222222222222199" bottom="0.4" header="0.47222222222222199" footer="0.2"/>
  <pageSetup paperSize="9" fitToHeight="3" orientation="portrait" horizontalDpi="300" verticalDpi="300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9" zoomScale="80" zoomScaleNormal="80" workbookViewId="0">
      <selection activeCell="C62" sqref="C62"/>
    </sheetView>
  </sheetViews>
  <sheetFormatPr defaultColWidth="9.33203125" defaultRowHeight="12.75" customHeight="1" x14ac:dyDescent="0.25"/>
  <cols>
    <col min="1" max="1" width="49" style="15" customWidth="1"/>
    <col min="2" max="2" width="1.6640625" style="15" customWidth="1"/>
    <col min="3" max="3" width="15.33203125" style="16" customWidth="1"/>
    <col min="4" max="4" width="1.6640625" style="15" customWidth="1"/>
    <col min="5" max="5" width="15.33203125" style="15" customWidth="1"/>
    <col min="6" max="6" width="1.6640625" style="15" customWidth="1"/>
    <col min="7" max="7" width="15.33203125" style="15" customWidth="1"/>
    <col min="8" max="8" width="1.33203125" style="15" customWidth="1"/>
    <col min="9" max="9" width="15.33203125" style="15" customWidth="1"/>
    <col min="10" max="10" width="1.6640625" style="15" customWidth="1"/>
    <col min="11" max="11" width="14.6640625" style="15" customWidth="1"/>
    <col min="12" max="12" width="1.6640625" style="15" customWidth="1"/>
    <col min="13" max="13" width="14.6640625" style="15" customWidth="1"/>
    <col min="14" max="16384" width="9.33203125" style="15"/>
  </cols>
  <sheetData>
    <row r="1" spans="1:14" ht="27.75" customHeight="1" x14ac:dyDescent="0.4">
      <c r="C1" s="1" t="str">
        <f>'R&amp;P Accounts'!B2</f>
        <v>Nepal Scotland Association</v>
      </c>
      <c r="D1" s="1"/>
      <c r="E1" s="1"/>
      <c r="F1" s="1"/>
      <c r="G1" s="1"/>
      <c r="H1" s="1"/>
      <c r="I1" s="1"/>
      <c r="J1" s="1"/>
      <c r="K1" s="1"/>
      <c r="M1" s="245" t="str">
        <f>'R&amp;P Accounts'!L2</f>
        <v>SC035084</v>
      </c>
      <c r="N1" s="245"/>
    </row>
    <row r="2" spans="1:14" ht="10.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4" s="91" customFormat="1" ht="26.25" customHeight="1" x14ac:dyDescent="0.25">
      <c r="A3" s="88" t="s">
        <v>108</v>
      </c>
      <c r="B3" s="88"/>
      <c r="C3" s="87"/>
      <c r="D3" s="88"/>
      <c r="E3" s="88"/>
      <c r="F3" s="88"/>
      <c r="G3" s="88"/>
      <c r="H3" s="149"/>
      <c r="I3" s="149"/>
      <c r="J3" s="149"/>
      <c r="K3" s="149"/>
      <c r="L3" s="150"/>
      <c r="M3" s="90"/>
    </row>
    <row r="4" spans="1:14" ht="15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4" ht="19.5" customHeight="1" x14ac:dyDescent="0.25">
      <c r="A5" s="259" t="s">
        <v>109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4" ht="19.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4" ht="19.5" customHeight="1" x14ac:dyDescent="0.25">
      <c r="A7" s="157" t="s">
        <v>110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</row>
    <row r="8" spans="1:14" ht="40.5" customHeight="1" x14ac:dyDescent="0.25">
      <c r="C8" s="94" t="s">
        <v>57</v>
      </c>
      <c r="D8" s="68"/>
      <c r="E8" s="94" t="s">
        <v>58</v>
      </c>
      <c r="F8" s="95"/>
      <c r="G8" s="94" t="s">
        <v>12</v>
      </c>
      <c r="H8" s="95"/>
      <c r="I8" s="94" t="s">
        <v>59</v>
      </c>
      <c r="J8" s="95"/>
      <c r="K8" s="94" t="s">
        <v>60</v>
      </c>
      <c r="L8" s="95"/>
      <c r="M8" s="94" t="s">
        <v>61</v>
      </c>
    </row>
    <row r="9" spans="1:14" ht="19.5" customHeight="1" x14ac:dyDescent="0.25">
      <c r="A9" s="20"/>
      <c r="B9" s="20"/>
      <c r="C9" s="97" t="s">
        <v>16</v>
      </c>
      <c r="E9" s="97" t="s">
        <v>16</v>
      </c>
      <c r="F9" s="98"/>
      <c r="G9" s="97" t="s">
        <v>16</v>
      </c>
      <c r="H9" s="98"/>
      <c r="I9" s="97" t="s">
        <v>16</v>
      </c>
      <c r="J9" s="98"/>
      <c r="K9" s="97" t="s">
        <v>16</v>
      </c>
      <c r="L9" s="98"/>
      <c r="M9" s="97" t="s">
        <v>16</v>
      </c>
    </row>
    <row r="10" spans="1:14" ht="16.5" customHeight="1" x14ac:dyDescent="0.25">
      <c r="A10" s="160" t="s">
        <v>111</v>
      </c>
      <c r="B10" s="93"/>
      <c r="C10" s="161">
        <v>1019</v>
      </c>
      <c r="D10" s="162"/>
      <c r="E10" s="161"/>
      <c r="F10" s="162"/>
      <c r="G10" s="161"/>
      <c r="H10" s="162"/>
      <c r="I10" s="161"/>
      <c r="J10" s="162"/>
      <c r="K10" s="161">
        <f>SUM(C10:I10)</f>
        <v>1019</v>
      </c>
      <c r="L10" s="162"/>
      <c r="M10" s="163">
        <v>8960</v>
      </c>
    </row>
    <row r="11" spans="1:14" ht="16.5" customHeight="1" x14ac:dyDescent="0.25">
      <c r="A11" s="160" t="s">
        <v>112</v>
      </c>
      <c r="B11" s="93"/>
      <c r="C11" s="161">
        <v>401</v>
      </c>
      <c r="D11" s="162"/>
      <c r="E11" s="161"/>
      <c r="F11" s="162"/>
      <c r="G11" s="161"/>
      <c r="H11" s="162"/>
      <c r="I11" s="161"/>
      <c r="J11" s="162"/>
      <c r="K11" s="161">
        <f>SUM(C11:I11)</f>
        <v>401</v>
      </c>
      <c r="L11" s="162"/>
      <c r="M11" s="163">
        <v>0</v>
      </c>
    </row>
    <row r="12" spans="1:14" ht="16.5" customHeight="1" x14ac:dyDescent="0.25">
      <c r="A12" s="160" t="s">
        <v>113</v>
      </c>
      <c r="B12" s="93"/>
      <c r="C12" s="161">
        <v>100</v>
      </c>
      <c r="D12" s="162"/>
      <c r="E12" s="161"/>
      <c r="F12" s="162"/>
      <c r="G12" s="161"/>
      <c r="H12" s="162"/>
      <c r="I12" s="161"/>
      <c r="J12" s="162"/>
      <c r="K12" s="161">
        <f>SUM(C12:I12)</f>
        <v>100</v>
      </c>
      <c r="L12" s="162"/>
      <c r="M12" s="163">
        <v>0</v>
      </c>
    </row>
    <row r="13" spans="1:14" ht="16.5" customHeight="1" x14ac:dyDescent="0.25">
      <c r="A13" s="164"/>
      <c r="B13" s="165"/>
      <c r="C13" s="166">
        <v>0</v>
      </c>
      <c r="D13" s="162"/>
      <c r="E13" s="161"/>
      <c r="F13" s="162"/>
      <c r="G13" s="161"/>
      <c r="H13" s="162"/>
      <c r="I13" s="161"/>
      <c r="J13" s="162"/>
      <c r="K13" s="161">
        <f>SUM(C13:I13)</f>
        <v>0</v>
      </c>
      <c r="L13" s="167"/>
      <c r="M13" s="163">
        <v>0</v>
      </c>
    </row>
    <row r="14" spans="1:14" ht="20.25" customHeight="1" x14ac:dyDescent="0.25">
      <c r="A14" s="168" t="s">
        <v>71</v>
      </c>
      <c r="B14" s="168"/>
      <c r="C14" s="169">
        <f>SUM(C10:C13)</f>
        <v>1520</v>
      </c>
      <c r="D14" s="162"/>
      <c r="E14" s="169">
        <f>SUM(E10:E13)</f>
        <v>0</v>
      </c>
      <c r="F14" s="162"/>
      <c r="G14" s="169">
        <f>SUM(G10:G13)</f>
        <v>0</v>
      </c>
      <c r="H14" s="162"/>
      <c r="I14" s="169">
        <f>SUM(I10:I13)</f>
        <v>0</v>
      </c>
      <c r="J14" s="162"/>
      <c r="K14" s="169">
        <f>SUM(K10:K13)</f>
        <v>1520</v>
      </c>
      <c r="L14" s="167"/>
      <c r="M14" s="169">
        <f>SUM(M10:M13)</f>
        <v>8960</v>
      </c>
    </row>
    <row r="15" spans="1:14" ht="13.5" customHeigh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</row>
    <row r="16" spans="1:14" ht="15" customHeight="1" x14ac:dyDescent="0.25">
      <c r="A16" s="157"/>
      <c r="B16" s="157"/>
      <c r="C16" s="170">
        <f>IF('R&amp;P Accounts'!B12-'Additional notes (1)  '!C14=0,0,"reference error")</f>
        <v>0</v>
      </c>
      <c r="D16" s="170"/>
      <c r="E16" s="170">
        <f>IF('R&amp;P Accounts'!D12-'Additional notes (1)  '!E14=0,0,"reference error")</f>
        <v>0</v>
      </c>
      <c r="F16" s="170">
        <f>IF('R&amp;P Accounts'!E12-'Additional notes (1)  '!F14=0,0,"reference error")</f>
        <v>0</v>
      </c>
      <c r="G16" s="170">
        <f>IF('R&amp;P Accounts'!F12-'Additional notes (1)  '!G14=0,0,"reference error")</f>
        <v>0</v>
      </c>
      <c r="H16" s="170">
        <f>IF('R&amp;P Accounts'!G12-'Additional notes (1)  '!H14=0,0,"reference error")</f>
        <v>0</v>
      </c>
      <c r="I16" s="170">
        <f>IF('R&amp;P Accounts'!H12-'Additional notes (1)  '!I14=0,0,"reference error")</f>
        <v>0</v>
      </c>
      <c r="J16" s="170">
        <f>IF('R&amp;P Accounts'!I12-'Additional notes (1)  '!J14=0,0,"reference error")</f>
        <v>0</v>
      </c>
      <c r="K16" s="170">
        <f>IF('R&amp;P Accounts'!J12-'Additional notes (1)  '!K14=0,0,"reference error")</f>
        <v>0</v>
      </c>
      <c r="L16" s="170">
        <f>IF('R&amp;P Accounts'!K12-'Additional notes (1)  '!L14=0,0,"reference error")</f>
        <v>0</v>
      </c>
      <c r="M16" s="170">
        <f>IF('R&amp;P Accounts'!L12-'Additional notes (1)  '!M14=0,0,"reference error")</f>
        <v>0</v>
      </c>
    </row>
    <row r="17" spans="1:13" ht="13.5" customHeight="1" x14ac:dyDescent="0.2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3" ht="19.5" customHeight="1" x14ac:dyDescent="0.25">
      <c r="A18" s="259" t="s">
        <v>114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</row>
    <row r="19" spans="1:13" ht="19.5" customHeight="1" x14ac:dyDescent="0.25">
      <c r="C19" s="94" t="s">
        <v>57</v>
      </c>
      <c r="D19" s="68"/>
      <c r="E19" s="94" t="s">
        <v>58</v>
      </c>
      <c r="F19" s="95"/>
      <c r="G19" s="94"/>
      <c r="H19" s="95"/>
      <c r="I19" s="94"/>
      <c r="J19" s="95"/>
      <c r="K19" s="94" t="s">
        <v>60</v>
      </c>
      <c r="L19" s="95"/>
      <c r="M19" s="94" t="s">
        <v>61</v>
      </c>
    </row>
    <row r="20" spans="1:13" ht="19.5" customHeight="1" x14ac:dyDescent="0.25">
      <c r="A20" s="20"/>
      <c r="B20" s="20"/>
      <c r="C20" s="97" t="s">
        <v>16</v>
      </c>
      <c r="E20" s="97" t="s">
        <v>16</v>
      </c>
      <c r="F20" s="98"/>
      <c r="G20" s="97"/>
      <c r="H20" s="98"/>
      <c r="I20" s="97"/>
      <c r="J20" s="98"/>
      <c r="K20" s="97" t="s">
        <v>16</v>
      </c>
      <c r="L20" s="98"/>
      <c r="M20" s="97" t="s">
        <v>16</v>
      </c>
    </row>
    <row r="21" spans="1:13" ht="19.5" customHeight="1" x14ac:dyDescent="0.25">
      <c r="A21" s="160" t="s">
        <v>115</v>
      </c>
      <c r="B21" s="93"/>
      <c r="C21" s="161">
        <v>5000</v>
      </c>
      <c r="D21" s="162"/>
      <c r="E21" s="161"/>
      <c r="F21" s="162"/>
      <c r="G21" s="162"/>
      <c r="H21" s="162"/>
      <c r="I21" s="162"/>
      <c r="J21" s="162"/>
      <c r="K21" s="161">
        <f>SUM(C21:I21)</f>
        <v>5000</v>
      </c>
      <c r="L21" s="162"/>
      <c r="M21" s="163">
        <v>0</v>
      </c>
    </row>
    <row r="22" spans="1:13" ht="19.5" customHeight="1" x14ac:dyDescent="0.25">
      <c r="A22" s="160"/>
      <c r="B22" s="93"/>
      <c r="C22" s="161">
        <v>0</v>
      </c>
      <c r="D22" s="162"/>
      <c r="E22" s="161"/>
      <c r="F22" s="162"/>
      <c r="G22" s="162"/>
      <c r="H22" s="162"/>
      <c r="I22" s="162"/>
      <c r="J22" s="162"/>
      <c r="K22" s="161">
        <f>SUM(C22:I22)</f>
        <v>0</v>
      </c>
      <c r="L22" s="162"/>
      <c r="M22" s="163">
        <v>0</v>
      </c>
    </row>
    <row r="23" spans="1:13" ht="19.5" customHeight="1" x14ac:dyDescent="0.25">
      <c r="A23" s="160"/>
      <c r="B23" s="93"/>
      <c r="C23" s="161">
        <v>0</v>
      </c>
      <c r="D23" s="162"/>
      <c r="E23" s="161"/>
      <c r="F23" s="162"/>
      <c r="G23" s="162"/>
      <c r="H23" s="162"/>
      <c r="I23" s="162"/>
      <c r="J23" s="162"/>
      <c r="K23" s="161">
        <f>SUM(C23:I23)</f>
        <v>0</v>
      </c>
      <c r="L23" s="162"/>
      <c r="M23" s="163">
        <v>0</v>
      </c>
    </row>
    <row r="24" spans="1:13" ht="19.5" customHeight="1" x14ac:dyDescent="0.25">
      <c r="A24" s="164"/>
      <c r="B24" s="165"/>
      <c r="C24" s="166">
        <v>0</v>
      </c>
      <c r="D24" s="162"/>
      <c r="E24" s="161"/>
      <c r="F24" s="162"/>
      <c r="G24" s="162"/>
      <c r="H24" s="162"/>
      <c r="I24" s="162"/>
      <c r="J24" s="162"/>
      <c r="K24" s="161">
        <f>SUM(C24:I24)</f>
        <v>0</v>
      </c>
      <c r="L24" s="260"/>
      <c r="M24" s="163">
        <v>0</v>
      </c>
    </row>
    <row r="25" spans="1:13" ht="19.5" customHeight="1" x14ac:dyDescent="0.25">
      <c r="A25" s="168" t="s">
        <v>71</v>
      </c>
      <c r="B25" s="168"/>
      <c r="C25" s="169">
        <f>SUM(C21:C24)</f>
        <v>5000</v>
      </c>
      <c r="D25" s="162"/>
      <c r="E25" s="169">
        <f>SUM(E21:E24)</f>
        <v>0</v>
      </c>
      <c r="F25" s="162"/>
      <c r="G25" s="162"/>
      <c r="H25" s="162"/>
      <c r="I25" s="162"/>
      <c r="J25" s="162"/>
      <c r="K25" s="169">
        <f>SUM(K21:K24)</f>
        <v>5000</v>
      </c>
      <c r="L25" s="260"/>
      <c r="M25" s="169">
        <f>SUM(M21:M24)</f>
        <v>0</v>
      </c>
    </row>
    <row r="26" spans="1:13" ht="12" customHeight="1" x14ac:dyDescent="0.2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</row>
    <row r="27" spans="1:13" ht="13.5" customHeight="1" x14ac:dyDescent="0.25">
      <c r="A27" s="157"/>
      <c r="B27" s="157"/>
      <c r="C27" s="170">
        <f>IF('R&amp;P Accounts'!B14-'Additional notes (1)  '!C25=0,0,"reference error")</f>
        <v>0</v>
      </c>
      <c r="D27" s="170"/>
      <c r="E27" s="170">
        <f>IF('R&amp;P Accounts'!D14-'Additional notes (1)  '!E25=0,0,"reference error")</f>
        <v>0</v>
      </c>
      <c r="F27" s="170">
        <f>IF('R&amp;P Accounts'!E14-'Additional notes (1)  '!F25=0,0,"reference error")</f>
        <v>0</v>
      </c>
      <c r="G27" s="170"/>
      <c r="H27" s="170"/>
      <c r="I27" s="170"/>
      <c r="J27" s="170">
        <f>IF('R&amp;P Accounts'!I14-'Additional notes (1)  '!J25=0,0,"reference error")</f>
        <v>0</v>
      </c>
      <c r="K27" s="170">
        <f>IF('R&amp;P Accounts'!J14-'Additional notes (1)  '!K25=0,0,"reference error")</f>
        <v>0</v>
      </c>
      <c r="L27" s="170">
        <f>IF('R&amp;P Accounts'!K14-'Additional notes (1)  '!L25=0,0,"reference error")</f>
        <v>0</v>
      </c>
      <c r="M27" s="170">
        <f>IF('R&amp;P Accounts'!L14-'Additional notes (1)  '!M25=0,0,"reference error")</f>
        <v>0</v>
      </c>
    </row>
    <row r="28" spans="1:13" ht="11.25" customHeight="1" x14ac:dyDescent="0.2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</row>
    <row r="29" spans="1:13" ht="19.5" customHeight="1" x14ac:dyDescent="0.25">
      <c r="A29" s="259" t="s">
        <v>116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</row>
    <row r="30" spans="1:13" ht="40.5" customHeight="1" x14ac:dyDescent="0.25">
      <c r="C30" s="94" t="s">
        <v>57</v>
      </c>
      <c r="D30" s="68"/>
      <c r="E30" s="94" t="s">
        <v>58</v>
      </c>
      <c r="F30" s="95"/>
      <c r="G30" s="94" t="s">
        <v>12</v>
      </c>
      <c r="H30" s="95"/>
      <c r="I30" s="94" t="s">
        <v>59</v>
      </c>
      <c r="J30" s="95"/>
      <c r="K30" s="94" t="s">
        <v>60</v>
      </c>
      <c r="L30" s="95"/>
      <c r="M30" s="94" t="s">
        <v>61</v>
      </c>
    </row>
    <row r="31" spans="1:13" ht="19.5" customHeight="1" x14ac:dyDescent="0.25">
      <c r="A31" s="20"/>
      <c r="B31" s="20"/>
      <c r="C31" s="97" t="s">
        <v>16</v>
      </c>
      <c r="E31" s="97" t="s">
        <v>16</v>
      </c>
      <c r="F31" s="98"/>
      <c r="G31" s="97" t="s">
        <v>16</v>
      </c>
      <c r="H31" s="98"/>
      <c r="I31" s="97" t="s">
        <v>16</v>
      </c>
      <c r="J31" s="98"/>
      <c r="K31" s="97" t="s">
        <v>16</v>
      </c>
      <c r="L31" s="98"/>
      <c r="M31" s="97" t="s">
        <v>16</v>
      </c>
    </row>
    <row r="32" spans="1:13" ht="16.5" customHeight="1" x14ac:dyDescent="0.25">
      <c r="A32" s="160" t="s">
        <v>117</v>
      </c>
      <c r="B32" s="93"/>
      <c r="C32" s="161">
        <v>625</v>
      </c>
      <c r="D32" s="162"/>
      <c r="E32" s="161"/>
      <c r="F32" s="162"/>
      <c r="G32" s="161"/>
      <c r="H32" s="162"/>
      <c r="I32" s="161"/>
      <c r="J32" s="162"/>
      <c r="K32" s="161">
        <f t="shared" ref="K32:K39" si="0">SUM(C32:I32)</f>
        <v>625</v>
      </c>
      <c r="L32" s="162"/>
      <c r="M32" s="163">
        <v>7800</v>
      </c>
    </row>
    <row r="33" spans="1:13" ht="16.5" customHeight="1" x14ac:dyDescent="0.25">
      <c r="A33" s="160" t="s">
        <v>118</v>
      </c>
      <c r="B33" s="93"/>
      <c r="C33" s="161">
        <v>200</v>
      </c>
      <c r="D33" s="162"/>
      <c r="E33" s="161"/>
      <c r="F33" s="162"/>
      <c r="G33" s="161"/>
      <c r="H33" s="162"/>
      <c r="I33" s="161"/>
      <c r="J33" s="162"/>
      <c r="K33" s="161">
        <f t="shared" si="0"/>
        <v>200</v>
      </c>
      <c r="L33" s="162"/>
      <c r="M33" s="163">
        <v>0</v>
      </c>
    </row>
    <row r="34" spans="1:13" ht="16.5" customHeight="1" x14ac:dyDescent="0.25">
      <c r="A34" s="160"/>
      <c r="B34" s="93"/>
      <c r="C34" s="161">
        <v>0</v>
      </c>
      <c r="D34" s="162"/>
      <c r="E34" s="161"/>
      <c r="F34" s="162"/>
      <c r="G34" s="161"/>
      <c r="H34" s="162"/>
      <c r="I34" s="161"/>
      <c r="J34" s="162"/>
      <c r="K34" s="161">
        <f t="shared" si="0"/>
        <v>0</v>
      </c>
      <c r="L34" s="162"/>
      <c r="M34" s="163">
        <v>0</v>
      </c>
    </row>
    <row r="35" spans="1:13" ht="16.5" customHeight="1" x14ac:dyDescent="0.25">
      <c r="A35" s="160"/>
      <c r="B35" s="93"/>
      <c r="C35" s="161">
        <v>0</v>
      </c>
      <c r="D35" s="162"/>
      <c r="E35" s="161"/>
      <c r="F35" s="162"/>
      <c r="G35" s="161"/>
      <c r="H35" s="162"/>
      <c r="I35" s="161"/>
      <c r="J35" s="162"/>
      <c r="K35" s="161">
        <f t="shared" si="0"/>
        <v>0</v>
      </c>
      <c r="L35" s="162"/>
      <c r="M35" s="163">
        <v>0</v>
      </c>
    </row>
    <row r="36" spans="1:13" ht="16.5" customHeight="1" x14ac:dyDescent="0.25">
      <c r="A36" s="160"/>
      <c r="B36" s="93"/>
      <c r="C36" s="161">
        <v>0</v>
      </c>
      <c r="D36" s="162"/>
      <c r="E36" s="161"/>
      <c r="F36" s="162"/>
      <c r="G36" s="161"/>
      <c r="H36" s="162"/>
      <c r="I36" s="161"/>
      <c r="J36" s="162"/>
      <c r="K36" s="161">
        <f t="shared" si="0"/>
        <v>0</v>
      </c>
      <c r="L36" s="162"/>
      <c r="M36" s="163">
        <v>0</v>
      </c>
    </row>
    <row r="37" spans="1:13" ht="16.5" customHeight="1" x14ac:dyDescent="0.25">
      <c r="A37" s="160"/>
      <c r="B37" s="93"/>
      <c r="C37" s="161">
        <v>0</v>
      </c>
      <c r="D37" s="162"/>
      <c r="E37" s="161"/>
      <c r="F37" s="162"/>
      <c r="G37" s="161"/>
      <c r="H37" s="162"/>
      <c r="I37" s="161"/>
      <c r="J37" s="162"/>
      <c r="K37" s="161">
        <f t="shared" si="0"/>
        <v>0</v>
      </c>
      <c r="L37" s="162"/>
      <c r="M37" s="163">
        <v>0</v>
      </c>
    </row>
    <row r="38" spans="1:13" ht="16.5" customHeight="1" x14ac:dyDescent="0.25">
      <c r="A38" s="160"/>
      <c r="B38" s="93"/>
      <c r="C38" s="161">
        <v>0</v>
      </c>
      <c r="D38" s="162"/>
      <c r="E38" s="161"/>
      <c r="F38" s="162"/>
      <c r="G38" s="161"/>
      <c r="H38" s="162"/>
      <c r="I38" s="161"/>
      <c r="J38" s="162"/>
      <c r="K38" s="161">
        <f t="shared" si="0"/>
        <v>0</v>
      </c>
      <c r="L38" s="162"/>
      <c r="M38" s="163">
        <v>0</v>
      </c>
    </row>
    <row r="39" spans="1:13" ht="16.5" customHeight="1" x14ac:dyDescent="0.25">
      <c r="A39" s="164"/>
      <c r="B39" s="165"/>
      <c r="C39" s="166">
        <v>0</v>
      </c>
      <c r="D39" s="162"/>
      <c r="E39" s="161"/>
      <c r="F39" s="162"/>
      <c r="G39" s="161"/>
      <c r="H39" s="162"/>
      <c r="I39" s="161"/>
      <c r="J39" s="162"/>
      <c r="K39" s="161">
        <f t="shared" si="0"/>
        <v>0</v>
      </c>
      <c r="L39" s="260"/>
      <c r="M39" s="163">
        <v>0</v>
      </c>
    </row>
    <row r="40" spans="1:13" ht="20.25" customHeight="1" x14ac:dyDescent="0.25">
      <c r="A40" s="168" t="s">
        <v>71</v>
      </c>
      <c r="B40" s="168"/>
      <c r="C40" s="169">
        <f>SUM(C32:C39)</f>
        <v>825</v>
      </c>
      <c r="D40" s="162"/>
      <c r="E40" s="169">
        <f>SUM(E32:E39)</f>
        <v>0</v>
      </c>
      <c r="F40" s="162"/>
      <c r="G40" s="169">
        <f>SUM(G32:G39)</f>
        <v>0</v>
      </c>
      <c r="H40" s="162"/>
      <c r="I40" s="169">
        <f>SUM(I32:I39)</f>
        <v>0</v>
      </c>
      <c r="J40" s="162"/>
      <c r="K40" s="169">
        <f>SUM(K32:K39)</f>
        <v>825</v>
      </c>
      <c r="L40" s="260"/>
      <c r="M40" s="169">
        <f>SUM(M32:M39)</f>
        <v>7800</v>
      </c>
    </row>
    <row r="41" spans="1:13" ht="10.5" customHeight="1" x14ac:dyDescent="0.25">
      <c r="A41" s="168"/>
      <c r="B41" s="168"/>
      <c r="C41" s="171"/>
      <c r="D41" s="171"/>
      <c r="E41" s="171"/>
      <c r="F41" s="171"/>
      <c r="G41" s="171"/>
      <c r="H41" s="171"/>
      <c r="I41" s="171"/>
      <c r="J41" s="171"/>
      <c r="K41" s="171"/>
      <c r="L41" s="172"/>
      <c r="M41" s="171"/>
    </row>
    <row r="42" spans="1:13" ht="12.75" customHeight="1" x14ac:dyDescent="0.25">
      <c r="A42" s="98"/>
      <c r="B42" s="98"/>
      <c r="C42" s="135">
        <f>IF(C40-'R&amp;P Accounts'!B19=0,0,"reference error")</f>
        <v>0</v>
      </c>
      <c r="D42" s="98"/>
      <c r="E42" s="135">
        <f>IF(E40-'R&amp;P Accounts'!D19=0,0,"reference error")</f>
        <v>0</v>
      </c>
      <c r="F42" s="135"/>
      <c r="G42" s="135">
        <f>IF(G40-'R&amp;P Accounts'!F19=0,0,"reference error")</f>
        <v>0</v>
      </c>
      <c r="H42" s="135"/>
      <c r="I42" s="135">
        <f>IF(I40-'R&amp;P Accounts'!H19=0,0,"reference error")</f>
        <v>0</v>
      </c>
      <c r="J42" s="135"/>
      <c r="K42" s="135">
        <f>IF(K40-'R&amp;P Accounts'!J19=0,0,"reference error")</f>
        <v>0</v>
      </c>
      <c r="L42" s="135"/>
      <c r="M42" s="135">
        <f>IF(M40-'R&amp;P Accounts'!L19=0,0,"reference error")</f>
        <v>0</v>
      </c>
    </row>
    <row r="43" spans="1:13" ht="12.75" customHeight="1" x14ac:dyDescent="0.25">
      <c r="A43" s="98"/>
      <c r="B43" s="98"/>
      <c r="C43" s="135"/>
      <c r="D43" s="98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 ht="19.5" customHeight="1" x14ac:dyDescent="0.3">
      <c r="A44" s="261" t="s">
        <v>119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</row>
    <row r="45" spans="1:13" ht="40.5" customHeight="1" x14ac:dyDescent="0.25">
      <c r="C45" s="94" t="s">
        <v>57</v>
      </c>
      <c r="D45" s="68"/>
      <c r="E45" s="94" t="s">
        <v>58</v>
      </c>
      <c r="F45" s="95"/>
      <c r="G45" s="94" t="s">
        <v>12</v>
      </c>
      <c r="H45" s="95"/>
      <c r="I45" s="94" t="s">
        <v>59</v>
      </c>
      <c r="J45" s="95"/>
      <c r="K45" s="94" t="s">
        <v>60</v>
      </c>
      <c r="L45" s="95"/>
      <c r="M45" s="94" t="s">
        <v>61</v>
      </c>
    </row>
    <row r="46" spans="1:13" ht="19.5" customHeight="1" x14ac:dyDescent="0.25">
      <c r="A46" s="20"/>
      <c r="B46" s="20"/>
      <c r="C46" s="97" t="s">
        <v>16</v>
      </c>
      <c r="E46" s="97" t="s">
        <v>16</v>
      </c>
      <c r="F46" s="98"/>
      <c r="G46" s="97" t="s">
        <v>16</v>
      </c>
      <c r="H46" s="98"/>
      <c r="I46" s="97" t="s">
        <v>16</v>
      </c>
      <c r="J46" s="98"/>
      <c r="K46" s="97" t="s">
        <v>16</v>
      </c>
      <c r="L46" s="98"/>
      <c r="M46" s="97" t="s">
        <v>16</v>
      </c>
    </row>
    <row r="47" spans="1:13" ht="16.5" customHeight="1" x14ac:dyDescent="0.25">
      <c r="A47" s="160" t="s">
        <v>120</v>
      </c>
      <c r="B47" s="93"/>
      <c r="C47" s="130">
        <v>1029</v>
      </c>
      <c r="D47" s="173"/>
      <c r="E47" s="130"/>
      <c r="F47" s="173"/>
      <c r="G47" s="130"/>
      <c r="H47" s="173"/>
      <c r="I47" s="130"/>
      <c r="J47" s="173"/>
      <c r="K47" s="130">
        <f t="shared" ref="K47:K57" si="1">SUM(C47:I47)</f>
        <v>1029</v>
      </c>
      <c r="L47" s="173"/>
      <c r="M47" s="174">
        <v>8900</v>
      </c>
    </row>
    <row r="48" spans="1:13" ht="16.5" customHeight="1" x14ac:dyDescent="0.25">
      <c r="A48" s="160" t="s">
        <v>121</v>
      </c>
      <c r="B48" s="93"/>
      <c r="C48" s="130">
        <v>319</v>
      </c>
      <c r="D48" s="173"/>
      <c r="E48" s="130"/>
      <c r="F48" s="173"/>
      <c r="G48" s="130"/>
      <c r="H48" s="173"/>
      <c r="I48" s="130"/>
      <c r="J48" s="173"/>
      <c r="K48" s="130">
        <f t="shared" si="1"/>
        <v>319</v>
      </c>
      <c r="L48" s="173"/>
      <c r="M48" s="174">
        <v>0</v>
      </c>
    </row>
    <row r="49" spans="1:13" ht="16.5" customHeight="1" x14ac:dyDescent="0.25">
      <c r="A49" s="160" t="s">
        <v>122</v>
      </c>
      <c r="B49" s="93"/>
      <c r="C49" s="130">
        <v>74</v>
      </c>
      <c r="D49" s="173"/>
      <c r="E49" s="130"/>
      <c r="F49" s="173"/>
      <c r="G49" s="130"/>
      <c r="H49" s="173"/>
      <c r="I49" s="130"/>
      <c r="J49" s="173"/>
      <c r="K49" s="130">
        <f t="shared" si="1"/>
        <v>74</v>
      </c>
      <c r="L49" s="173"/>
      <c r="M49" s="174">
        <v>0</v>
      </c>
    </row>
    <row r="50" spans="1:13" ht="16.5" customHeight="1" x14ac:dyDescent="0.25">
      <c r="A50" s="160" t="s">
        <v>123</v>
      </c>
      <c r="B50" s="93"/>
      <c r="C50" s="130">
        <v>79</v>
      </c>
      <c r="D50" s="173"/>
      <c r="E50" s="130"/>
      <c r="F50" s="173"/>
      <c r="G50" s="130"/>
      <c r="H50" s="173"/>
      <c r="I50" s="130"/>
      <c r="J50" s="173"/>
      <c r="K50" s="130">
        <f t="shared" si="1"/>
        <v>79</v>
      </c>
      <c r="L50" s="173"/>
      <c r="M50" s="174">
        <v>0</v>
      </c>
    </row>
    <row r="51" spans="1:13" ht="16.5" customHeight="1" x14ac:dyDescent="0.25">
      <c r="A51" s="160" t="s">
        <v>124</v>
      </c>
      <c r="B51" s="93"/>
      <c r="C51" s="130">
        <v>18</v>
      </c>
      <c r="D51" s="173"/>
      <c r="E51" s="130"/>
      <c r="F51" s="173"/>
      <c r="G51" s="130"/>
      <c r="H51" s="173"/>
      <c r="I51" s="130"/>
      <c r="J51" s="173"/>
      <c r="K51" s="130">
        <f t="shared" si="1"/>
        <v>18</v>
      </c>
      <c r="L51" s="173"/>
      <c r="M51" s="174">
        <v>0</v>
      </c>
    </row>
    <row r="52" spans="1:13" ht="16.5" customHeight="1" x14ac:dyDescent="0.25">
      <c r="A52" s="160" t="s">
        <v>125</v>
      </c>
      <c r="B52" s="93"/>
      <c r="C52" s="130">
        <v>561</v>
      </c>
      <c r="D52" s="173"/>
      <c r="E52" s="130"/>
      <c r="F52" s="173"/>
      <c r="G52" s="130"/>
      <c r="H52" s="173"/>
      <c r="I52" s="130"/>
      <c r="J52" s="173"/>
      <c r="K52" s="130">
        <f t="shared" si="1"/>
        <v>561</v>
      </c>
      <c r="L52" s="173"/>
      <c r="M52" s="174">
        <v>0</v>
      </c>
    </row>
    <row r="53" spans="1:13" ht="16.5" customHeight="1" x14ac:dyDescent="0.25">
      <c r="A53" s="160"/>
      <c r="B53" s="93"/>
      <c r="C53" s="130">
        <v>0</v>
      </c>
      <c r="D53" s="173"/>
      <c r="E53" s="130"/>
      <c r="F53" s="173"/>
      <c r="G53" s="130"/>
      <c r="H53" s="173"/>
      <c r="I53" s="130"/>
      <c r="J53" s="173"/>
      <c r="K53" s="130">
        <f t="shared" si="1"/>
        <v>0</v>
      </c>
      <c r="L53" s="173"/>
      <c r="M53" s="174">
        <v>0</v>
      </c>
    </row>
    <row r="54" spans="1:13" ht="16.5" customHeight="1" x14ac:dyDescent="0.25">
      <c r="A54" s="160"/>
      <c r="B54" s="93"/>
      <c r="C54" s="130">
        <v>0</v>
      </c>
      <c r="D54" s="173"/>
      <c r="E54" s="130"/>
      <c r="F54" s="173"/>
      <c r="G54" s="130"/>
      <c r="H54" s="173"/>
      <c r="I54" s="130"/>
      <c r="J54" s="173"/>
      <c r="K54" s="130">
        <f t="shared" si="1"/>
        <v>0</v>
      </c>
      <c r="L54" s="173"/>
      <c r="M54" s="174">
        <v>0</v>
      </c>
    </row>
    <row r="55" spans="1:13" ht="16.5" customHeight="1" x14ac:dyDescent="0.25">
      <c r="A55" s="160"/>
      <c r="B55" s="93"/>
      <c r="C55" s="130">
        <v>0</v>
      </c>
      <c r="D55" s="173"/>
      <c r="E55" s="130"/>
      <c r="F55" s="173"/>
      <c r="G55" s="130"/>
      <c r="H55" s="173"/>
      <c r="I55" s="130"/>
      <c r="J55" s="173"/>
      <c r="K55" s="130">
        <f t="shared" si="1"/>
        <v>0</v>
      </c>
      <c r="L55" s="173"/>
      <c r="M55" s="174">
        <v>0</v>
      </c>
    </row>
    <row r="56" spans="1:13" ht="16.5" customHeight="1" x14ac:dyDescent="0.25">
      <c r="A56" s="160"/>
      <c r="B56" s="93"/>
      <c r="C56" s="130">
        <v>0</v>
      </c>
      <c r="D56" s="173"/>
      <c r="E56" s="130"/>
      <c r="F56" s="173"/>
      <c r="G56" s="130"/>
      <c r="H56" s="173"/>
      <c r="I56" s="130"/>
      <c r="J56" s="173"/>
      <c r="K56" s="130">
        <f t="shared" si="1"/>
        <v>0</v>
      </c>
      <c r="L56" s="173"/>
      <c r="M56" s="174">
        <v>0</v>
      </c>
    </row>
    <row r="57" spans="1:13" ht="16.5" customHeight="1" x14ac:dyDescent="0.25">
      <c r="A57" s="164"/>
      <c r="B57" s="165"/>
      <c r="C57" s="175">
        <v>0</v>
      </c>
      <c r="D57" s="173"/>
      <c r="E57" s="130"/>
      <c r="F57" s="173"/>
      <c r="G57" s="130"/>
      <c r="H57" s="173"/>
      <c r="I57" s="130"/>
      <c r="J57" s="173"/>
      <c r="K57" s="130">
        <f t="shared" si="1"/>
        <v>0</v>
      </c>
      <c r="L57" s="262"/>
      <c r="M57" s="174">
        <v>0</v>
      </c>
    </row>
    <row r="58" spans="1:13" ht="19.5" customHeight="1" x14ac:dyDescent="0.25">
      <c r="A58" s="168" t="s">
        <v>71</v>
      </c>
      <c r="B58" s="168"/>
      <c r="C58" s="176">
        <f>SUM(C47:C57)</f>
        <v>2080</v>
      </c>
      <c r="D58" s="173"/>
      <c r="E58" s="176">
        <f>SUM(E47:E57)</f>
        <v>0</v>
      </c>
      <c r="F58" s="173"/>
      <c r="G58" s="176">
        <f>SUM(G47:G57)</f>
        <v>0</v>
      </c>
      <c r="H58" s="173"/>
      <c r="I58" s="176">
        <f>SUM(I47:I57)</f>
        <v>0</v>
      </c>
      <c r="J58" s="173"/>
      <c r="K58" s="176">
        <f>SUM(K47:K57)</f>
        <v>2080</v>
      </c>
      <c r="L58" s="262"/>
      <c r="M58" s="176">
        <f>SUM(M47:M57)</f>
        <v>8900</v>
      </c>
    </row>
    <row r="59" spans="1:13" ht="9" customHeight="1" x14ac:dyDescent="0.25">
      <c r="A59" s="168"/>
      <c r="B59" s="168"/>
      <c r="C59" s="131"/>
      <c r="D59" s="131"/>
      <c r="E59" s="131"/>
      <c r="F59" s="131"/>
      <c r="G59" s="131"/>
      <c r="H59" s="131"/>
      <c r="I59" s="131"/>
      <c r="J59" s="131"/>
      <c r="K59" s="131"/>
      <c r="L59" s="177"/>
      <c r="M59" s="131"/>
    </row>
    <row r="60" spans="1:13" ht="11.25" customHeight="1" x14ac:dyDescent="0.25">
      <c r="A60" s="124"/>
      <c r="B60" s="124"/>
      <c r="C60" s="135">
        <f>IF(C58-'R&amp;P Accounts'!B34=0,0,"reference error")</f>
        <v>0</v>
      </c>
      <c r="D60" s="135"/>
      <c r="E60" s="135">
        <f>IF(E58-'R&amp;P Accounts'!D34=0,0,"reference error")</f>
        <v>0</v>
      </c>
      <c r="F60" s="135"/>
      <c r="G60" s="135">
        <f>IF(G58-'R&amp;P Accounts'!F34=0,0,"reference error")</f>
        <v>0</v>
      </c>
      <c r="H60" s="135"/>
      <c r="I60" s="135">
        <f>IF(I58-'R&amp;P Accounts'!H34=0,0,"reference error")</f>
        <v>0</v>
      </c>
      <c r="J60" s="135"/>
      <c r="K60" s="135">
        <f>IF(K58-'R&amp;P Accounts'!J34=0,0,"reference error")</f>
        <v>0</v>
      </c>
      <c r="L60" s="135"/>
      <c r="M60" s="135">
        <f>IF(M58-'R&amp;P Accounts'!L34=0,0,"reference error")</f>
        <v>0</v>
      </c>
    </row>
    <row r="61" spans="1:13" ht="11.25" customHeight="1" x14ac:dyDescent="0.25">
      <c r="A61" s="124"/>
      <c r="B61" s="124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</row>
    <row r="62" spans="1:13" ht="19.5" customHeight="1" x14ac:dyDescent="0.25">
      <c r="A62" s="124"/>
      <c r="B62" s="124"/>
      <c r="C62" s="135"/>
      <c r="D62" s="135"/>
      <c r="E62" s="135"/>
      <c r="F62" s="135"/>
      <c r="G62" s="135"/>
      <c r="H62" s="135"/>
      <c r="I62" s="135"/>
      <c r="J62" s="98"/>
      <c r="K62" s="178"/>
      <c r="L62" s="178"/>
    </row>
    <row r="63" spans="1:13" ht="19.5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L24:L25"/>
    <mergeCell ref="A29:L29"/>
    <mergeCell ref="L39:L40"/>
    <mergeCell ref="A44:M44"/>
    <mergeCell ref="L57:L58"/>
    <mergeCell ref="C1:K1"/>
    <mergeCell ref="M1:N1"/>
    <mergeCell ref="A4:L4"/>
    <mergeCell ref="A5:L5"/>
    <mergeCell ref="A18:M18"/>
  </mergeCells>
  <pageMargins left="0.75" right="0.75" top="1" bottom="1" header="0.5" footer="0.5"/>
  <pageSetup paperSize="9" orientation="portrait" horizontalDpi="300" verticalDpi="300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2" zoomScale="80" zoomScaleNormal="80" workbookViewId="0">
      <selection activeCell="Q45" sqref="Q45"/>
    </sheetView>
  </sheetViews>
  <sheetFormatPr defaultColWidth="8.6640625" defaultRowHeight="12.75" customHeight="1" x14ac:dyDescent="0.25"/>
  <cols>
    <col min="1" max="1" width="49" customWidth="1"/>
    <col min="2" max="2" width="1.6640625" customWidth="1"/>
    <col min="3" max="3" width="15.33203125" customWidth="1"/>
    <col min="4" max="4" width="1.88671875" customWidth="1"/>
    <col min="5" max="5" width="15.33203125" customWidth="1"/>
    <col min="6" max="6" width="1.6640625" customWidth="1"/>
    <col min="7" max="7" width="15.33203125" customWidth="1"/>
    <col min="8" max="8" width="1.6640625" customWidth="1"/>
    <col min="9" max="9" width="15.33203125" customWidth="1"/>
    <col min="10" max="10" width="1.6640625" customWidth="1"/>
    <col min="11" max="11" width="15.33203125" customWidth="1"/>
    <col min="12" max="12" width="1.6640625" customWidth="1"/>
    <col min="13" max="13" width="15.33203125" customWidth="1"/>
  </cols>
  <sheetData>
    <row r="1" spans="1:14" ht="27.75" customHeight="1" x14ac:dyDescent="0.4">
      <c r="A1" s="15"/>
      <c r="B1" s="15"/>
      <c r="C1" s="263" t="str">
        <f>'R&amp;P Accounts'!B2</f>
        <v>Nepal Scotland Association</v>
      </c>
      <c r="D1" s="263"/>
      <c r="E1" s="263"/>
      <c r="F1" s="263"/>
      <c r="G1" s="263"/>
      <c r="H1" s="263"/>
      <c r="I1" s="263"/>
      <c r="J1" s="263"/>
      <c r="K1" s="263"/>
      <c r="L1" s="15"/>
      <c r="M1" s="245" t="str">
        <f>'R&amp;P Accounts'!L2</f>
        <v>SC035084</v>
      </c>
      <c r="N1" s="245"/>
    </row>
    <row r="2" spans="1:14" ht="12.75" customHeight="1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4" ht="26.25" customHeight="1" x14ac:dyDescent="0.25">
      <c r="A3" s="88" t="s">
        <v>126</v>
      </c>
      <c r="B3" s="88"/>
      <c r="C3" s="87"/>
      <c r="D3" s="88"/>
      <c r="E3" s="88"/>
      <c r="F3" s="88"/>
      <c r="G3" s="88"/>
      <c r="H3" s="247"/>
      <c r="I3" s="247"/>
      <c r="J3" s="247"/>
      <c r="K3" s="247"/>
      <c r="L3" s="150"/>
      <c r="M3" s="179"/>
    </row>
    <row r="5" spans="1:14" ht="15.75" customHeight="1" x14ac:dyDescent="0.25">
      <c r="A5" s="259" t="s">
        <v>127</v>
      </c>
      <c r="B5" s="259"/>
      <c r="C5" s="259"/>
      <c r="D5" s="259"/>
      <c r="E5" s="259"/>
      <c r="F5" s="135"/>
      <c r="G5" s="135"/>
      <c r="H5" s="135"/>
      <c r="I5" s="135"/>
      <c r="J5" s="98"/>
      <c r="K5" s="178"/>
      <c r="L5" s="178"/>
      <c r="M5" s="15"/>
    </row>
    <row r="6" spans="1:14" ht="54.75" customHeight="1" x14ac:dyDescent="0.25">
      <c r="A6" s="124"/>
      <c r="B6" s="124"/>
      <c r="C6" s="180" t="s">
        <v>128</v>
      </c>
      <c r="D6" s="181"/>
      <c r="E6" s="180" t="s">
        <v>129</v>
      </c>
      <c r="F6" s="182"/>
      <c r="G6" s="180" t="s">
        <v>130</v>
      </c>
      <c r="H6" s="182"/>
      <c r="I6" s="180" t="s">
        <v>131</v>
      </c>
      <c r="J6" s="183"/>
      <c r="K6" s="15"/>
      <c r="L6" s="15"/>
      <c r="M6" s="15"/>
    </row>
    <row r="7" spans="1:14" ht="54" customHeight="1" x14ac:dyDescent="0.25">
      <c r="A7" s="124"/>
      <c r="B7" s="124"/>
      <c r="C7" s="181" t="s">
        <v>132</v>
      </c>
      <c r="D7" s="181"/>
      <c r="E7" s="181"/>
      <c r="F7" s="182"/>
      <c r="G7" s="181"/>
      <c r="H7" s="182"/>
      <c r="I7" s="181"/>
      <c r="J7" s="183"/>
      <c r="K7" s="184" t="s">
        <v>133</v>
      </c>
      <c r="L7" s="178"/>
      <c r="M7" s="185" t="s">
        <v>134</v>
      </c>
    </row>
    <row r="8" spans="1:14" ht="16.5" customHeight="1" x14ac:dyDescent="0.25">
      <c r="A8" s="186" t="s">
        <v>135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15"/>
    </row>
    <row r="9" spans="1:14" ht="17.25" customHeight="1" x14ac:dyDescent="0.25">
      <c r="A9" s="37" t="s">
        <v>18</v>
      </c>
      <c r="B9" s="15"/>
      <c r="C9" s="187">
        <v>1520</v>
      </c>
      <c r="D9" s="188"/>
      <c r="E9" s="187"/>
      <c r="F9" s="189"/>
      <c r="G9" s="187"/>
      <c r="H9" s="188"/>
      <c r="I9" s="187"/>
      <c r="J9" s="189"/>
      <c r="K9" s="187">
        <f t="shared" ref="K9:K16" si="0">SUM(C9:I9)</f>
        <v>1520</v>
      </c>
      <c r="L9" s="189"/>
      <c r="M9" s="187">
        <v>8960</v>
      </c>
    </row>
    <row r="10" spans="1:14" ht="17.25" customHeight="1" x14ac:dyDescent="0.25">
      <c r="A10" s="37" t="s">
        <v>19</v>
      </c>
      <c r="B10" s="20"/>
      <c r="C10" s="190">
        <v>0</v>
      </c>
      <c r="D10" s="189"/>
      <c r="E10" s="190"/>
      <c r="F10" s="189"/>
      <c r="G10" s="190"/>
      <c r="H10" s="189"/>
      <c r="I10" s="190"/>
      <c r="J10" s="189"/>
      <c r="K10" s="187">
        <f t="shared" si="0"/>
        <v>0</v>
      </c>
      <c r="L10" s="189"/>
      <c r="M10" s="190">
        <v>0</v>
      </c>
    </row>
    <row r="11" spans="1:14" ht="17.25" customHeight="1" x14ac:dyDescent="0.25">
      <c r="A11" s="37" t="s">
        <v>20</v>
      </c>
      <c r="B11" s="124"/>
      <c r="C11" s="190">
        <v>5000</v>
      </c>
      <c r="D11" s="189"/>
      <c r="E11" s="190"/>
      <c r="F11" s="189"/>
      <c r="G11" s="190"/>
      <c r="H11" s="189"/>
      <c r="I11" s="190"/>
      <c r="J11" s="189"/>
      <c r="K11" s="187">
        <f t="shared" si="0"/>
        <v>5000</v>
      </c>
      <c r="L11" s="189"/>
      <c r="M11" s="190">
        <v>0</v>
      </c>
    </row>
    <row r="12" spans="1:14" ht="16.5" customHeight="1" x14ac:dyDescent="0.25">
      <c r="A12" s="37" t="s">
        <v>21</v>
      </c>
      <c r="B12" s="124"/>
      <c r="C12" s="190">
        <v>1409</v>
      </c>
      <c r="D12" s="189"/>
      <c r="E12" s="190"/>
      <c r="F12" s="189"/>
      <c r="G12" s="190"/>
      <c r="H12" s="189"/>
      <c r="I12" s="190"/>
      <c r="J12" s="189"/>
      <c r="K12" s="187">
        <f t="shared" si="0"/>
        <v>1409</v>
      </c>
      <c r="L12" s="189"/>
      <c r="M12" s="190">
        <v>4500</v>
      </c>
    </row>
    <row r="13" spans="1:14" ht="17.25" customHeight="1" x14ac:dyDescent="0.25">
      <c r="A13" s="37" t="s">
        <v>22</v>
      </c>
      <c r="B13" s="124"/>
      <c r="C13" s="190">
        <v>0</v>
      </c>
      <c r="D13" s="189"/>
      <c r="E13" s="190"/>
      <c r="F13" s="189"/>
      <c r="G13" s="190"/>
      <c r="H13" s="189"/>
      <c r="I13" s="190"/>
      <c r="J13" s="189"/>
      <c r="K13" s="187">
        <f t="shared" si="0"/>
        <v>0</v>
      </c>
      <c r="L13" s="189"/>
      <c r="M13" s="190">
        <v>0</v>
      </c>
    </row>
    <row r="14" spans="1:14" ht="17.25" customHeight="1" x14ac:dyDescent="0.25">
      <c r="A14" s="37" t="s">
        <v>23</v>
      </c>
      <c r="B14" s="124"/>
      <c r="C14" s="190">
        <v>0</v>
      </c>
      <c r="D14" s="189"/>
      <c r="E14" s="190"/>
      <c r="F14" s="189"/>
      <c r="G14" s="190"/>
      <c r="H14" s="189"/>
      <c r="I14" s="190"/>
      <c r="J14" s="189"/>
      <c r="K14" s="187">
        <f t="shared" si="0"/>
        <v>0</v>
      </c>
      <c r="L14" s="189"/>
      <c r="M14" s="190">
        <v>0</v>
      </c>
    </row>
    <row r="15" spans="1:14" ht="16.5" customHeight="1" x14ac:dyDescent="0.25">
      <c r="A15" s="37" t="s">
        <v>24</v>
      </c>
      <c r="B15" s="15"/>
      <c r="C15" s="191">
        <v>0</v>
      </c>
      <c r="D15" s="192"/>
      <c r="E15" s="191"/>
      <c r="F15" s="192"/>
      <c r="G15" s="191"/>
      <c r="H15" s="192"/>
      <c r="I15" s="191"/>
      <c r="J15" s="192"/>
      <c r="K15" s="187">
        <f t="shared" si="0"/>
        <v>0</v>
      </c>
      <c r="L15" s="192"/>
      <c r="M15" s="191">
        <v>0</v>
      </c>
    </row>
    <row r="16" spans="1:14" ht="16.5" customHeight="1" x14ac:dyDescent="0.25">
      <c r="A16" s="37" t="s">
        <v>25</v>
      </c>
      <c r="B16" s="15"/>
      <c r="C16" s="193">
        <v>825</v>
      </c>
      <c r="D16" s="192"/>
      <c r="E16" s="193"/>
      <c r="F16" s="192"/>
      <c r="G16" s="193"/>
      <c r="H16" s="192"/>
      <c r="I16" s="193"/>
      <c r="J16" s="192"/>
      <c r="K16" s="187">
        <f t="shared" si="0"/>
        <v>825</v>
      </c>
      <c r="L16" s="192"/>
      <c r="M16" s="193">
        <v>7800</v>
      </c>
    </row>
    <row r="17" spans="1:13" ht="16.5" customHeight="1" x14ac:dyDescent="0.3">
      <c r="A17" s="194" t="s">
        <v>136</v>
      </c>
      <c r="B17" s="78"/>
      <c r="C17" s="195">
        <f>SUM(C9:C16)</f>
        <v>8754</v>
      </c>
      <c r="D17" s="192"/>
      <c r="E17" s="195">
        <f>SUM(E9:E16)</f>
        <v>0</v>
      </c>
      <c r="F17" s="192"/>
      <c r="G17" s="195">
        <f>SUM(G9:G16)</f>
        <v>0</v>
      </c>
      <c r="H17" s="192"/>
      <c r="I17" s="195">
        <f>SUM(I9:I16)</f>
        <v>0</v>
      </c>
      <c r="J17" s="192"/>
      <c r="K17" s="195">
        <f>SUM(K9:K16)</f>
        <v>8754</v>
      </c>
      <c r="L17" s="192"/>
      <c r="M17" s="195">
        <f>SUM(M9:M16)</f>
        <v>21260</v>
      </c>
    </row>
    <row r="18" spans="1:13" ht="15" customHeight="1" x14ac:dyDescent="0.2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7">
        <f>IF(K17='R&amp;P Accounts'!B21,0,"cross ref error")</f>
        <v>0</v>
      </c>
      <c r="L18" s="196"/>
      <c r="M18" s="15">
        <f>IF(M17='R&amp;P Accounts'!L21,0,"cross ref error")</f>
        <v>0</v>
      </c>
    </row>
    <row r="19" spans="1:13" ht="16.5" customHeight="1" x14ac:dyDescent="0.25">
      <c r="A19" s="50" t="s">
        <v>137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6.5" customHeight="1" x14ac:dyDescent="0.25">
      <c r="A20" s="37" t="s">
        <v>30</v>
      </c>
      <c r="B20" s="15"/>
      <c r="C20" s="163">
        <v>0</v>
      </c>
      <c r="D20" s="198"/>
      <c r="E20" s="163"/>
      <c r="F20" s="198"/>
      <c r="G20" s="163"/>
      <c r="H20" s="198"/>
      <c r="I20" s="163"/>
      <c r="J20" s="198"/>
      <c r="K20" s="199">
        <f>SUM(C20:I20)</f>
        <v>0</v>
      </c>
      <c r="L20" s="198"/>
      <c r="M20" s="163">
        <v>0</v>
      </c>
    </row>
    <row r="21" spans="1:13" ht="16.5" customHeight="1" x14ac:dyDescent="0.25">
      <c r="A21" s="37" t="s">
        <v>31</v>
      </c>
      <c r="B21" s="15"/>
      <c r="C21" s="200">
        <v>0</v>
      </c>
      <c r="D21" s="198"/>
      <c r="E21" s="200"/>
      <c r="F21" s="198"/>
      <c r="G21" s="200"/>
      <c r="H21" s="198"/>
      <c r="I21" s="200"/>
      <c r="J21" s="198"/>
      <c r="K21" s="199">
        <f>SUM(C21:I21)</f>
        <v>0</v>
      </c>
      <c r="L21" s="198"/>
      <c r="M21" s="200">
        <v>0</v>
      </c>
    </row>
    <row r="22" spans="1:13" ht="16.5" customHeight="1" x14ac:dyDescent="0.3">
      <c r="A22" s="194" t="s">
        <v>136</v>
      </c>
      <c r="B22" s="15"/>
      <c r="C22" s="201">
        <f>SUM(C20:C21)</f>
        <v>0</v>
      </c>
      <c r="D22" s="198"/>
      <c r="E22" s="202">
        <f>SUM(E20:E21)</f>
        <v>0</v>
      </c>
      <c r="F22" s="198"/>
      <c r="G22" s="202">
        <f>SUM(G20:G21)</f>
        <v>0</v>
      </c>
      <c r="H22" s="198"/>
      <c r="I22" s="202">
        <f>SUM(I20:I21)</f>
        <v>0</v>
      </c>
      <c r="J22" s="198"/>
      <c r="K22" s="202">
        <f>SUM(K20:K21)</f>
        <v>0</v>
      </c>
      <c r="L22" s="198"/>
      <c r="M22" s="202">
        <f>SUM(M20:M21)</f>
        <v>0</v>
      </c>
    </row>
    <row r="23" spans="1:13" ht="9" customHeight="1" x14ac:dyDescent="0.3">
      <c r="A23" s="194"/>
      <c r="B23" s="15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</row>
    <row r="24" spans="1:13" ht="16.5" customHeight="1" x14ac:dyDescent="0.3">
      <c r="A24" s="194" t="s">
        <v>138</v>
      </c>
      <c r="B24" s="15"/>
      <c r="C24" s="202">
        <f>C17+C22</f>
        <v>8754</v>
      </c>
      <c r="D24" s="198"/>
      <c r="E24" s="202">
        <f>E17+E22</f>
        <v>0</v>
      </c>
      <c r="F24" s="198"/>
      <c r="G24" s="202">
        <f>G17+G22</f>
        <v>0</v>
      </c>
      <c r="H24" s="198"/>
      <c r="I24" s="202">
        <f>I17+I22</f>
        <v>0</v>
      </c>
      <c r="J24" s="198"/>
      <c r="K24" s="202">
        <f>K17+K22</f>
        <v>8754</v>
      </c>
      <c r="L24" s="198"/>
      <c r="M24" s="202">
        <f>M17+M22</f>
        <v>21260</v>
      </c>
    </row>
    <row r="25" spans="1:13" ht="12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203">
        <f>IF(K24='R&amp;P Accounts'!B28,0,"cross ref error")</f>
        <v>0</v>
      </c>
      <c r="L25" s="15"/>
      <c r="M25" s="15">
        <f>IF(M24='R&amp;P Accounts'!L28,0,"cross ref error")</f>
        <v>0</v>
      </c>
    </row>
    <row r="26" spans="1:13" ht="12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5" customHeight="1" x14ac:dyDescent="0.25">
      <c r="A27" s="56" t="s">
        <v>139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6.5" customHeight="1" x14ac:dyDescent="0.25">
      <c r="A28" s="58" t="s">
        <v>35</v>
      </c>
      <c r="B28" s="15"/>
      <c r="C28" s="163">
        <v>2334</v>
      </c>
      <c r="D28" s="198"/>
      <c r="E28" s="163"/>
      <c r="F28" s="198"/>
      <c r="G28" s="163"/>
      <c r="H28" s="198"/>
      <c r="I28" s="163"/>
      <c r="J28" s="198"/>
      <c r="K28" s="199">
        <f t="shared" ref="K28:K38" si="1">SUM(C28:I28)</f>
        <v>2334</v>
      </c>
      <c r="L28" s="198"/>
      <c r="M28" s="163">
        <v>12320</v>
      </c>
    </row>
    <row r="29" spans="1:13" ht="16.5" customHeight="1" x14ac:dyDescent="0.25">
      <c r="A29" s="58" t="s">
        <v>36</v>
      </c>
      <c r="B29" s="15"/>
      <c r="C29" s="163">
        <v>0</v>
      </c>
      <c r="D29" s="198"/>
      <c r="E29" s="163"/>
      <c r="F29" s="198"/>
      <c r="G29" s="163"/>
      <c r="H29" s="198"/>
      <c r="I29" s="163"/>
      <c r="J29" s="198"/>
      <c r="K29" s="199">
        <f t="shared" si="1"/>
        <v>0</v>
      </c>
      <c r="L29" s="198"/>
      <c r="M29" s="163">
        <v>0</v>
      </c>
    </row>
    <row r="30" spans="1:13" ht="16.5" customHeight="1" x14ac:dyDescent="0.25">
      <c r="A30" s="58" t="s">
        <v>37</v>
      </c>
      <c r="B30" s="15"/>
      <c r="C30" s="163">
        <v>0</v>
      </c>
      <c r="D30" s="198"/>
      <c r="E30" s="163"/>
      <c r="F30" s="198"/>
      <c r="G30" s="163"/>
      <c r="H30" s="198"/>
      <c r="I30" s="163"/>
      <c r="J30" s="198"/>
      <c r="K30" s="199">
        <f t="shared" si="1"/>
        <v>0</v>
      </c>
      <c r="L30" s="198"/>
      <c r="M30" s="163">
        <v>0</v>
      </c>
    </row>
    <row r="31" spans="1:13" ht="16.5" customHeight="1" x14ac:dyDescent="0.25">
      <c r="A31" s="58" t="s">
        <v>38</v>
      </c>
      <c r="B31" s="15"/>
      <c r="C31" s="163">
        <v>2080</v>
      </c>
      <c r="D31" s="198"/>
      <c r="E31" s="163"/>
      <c r="F31" s="198"/>
      <c r="G31" s="163"/>
      <c r="H31" s="198"/>
      <c r="I31" s="163"/>
      <c r="J31" s="198"/>
      <c r="K31" s="199">
        <f t="shared" si="1"/>
        <v>2080</v>
      </c>
      <c r="L31" s="198"/>
      <c r="M31" s="163">
        <v>8900</v>
      </c>
    </row>
    <row r="32" spans="1:13" ht="16.5" customHeight="1" x14ac:dyDescent="0.25">
      <c r="A32" s="58" t="s">
        <v>39</v>
      </c>
      <c r="B32" s="15"/>
      <c r="C32" s="163">
        <v>0</v>
      </c>
      <c r="D32" s="198"/>
      <c r="E32" s="163"/>
      <c r="F32" s="198"/>
      <c r="G32" s="163"/>
      <c r="H32" s="198"/>
      <c r="I32" s="163"/>
      <c r="J32" s="198"/>
      <c r="K32" s="199">
        <f t="shared" si="1"/>
        <v>0</v>
      </c>
      <c r="L32" s="198"/>
      <c r="M32" s="163">
        <v>0</v>
      </c>
    </row>
    <row r="33" spans="1:14" ht="16.5" customHeight="1" x14ac:dyDescent="0.25">
      <c r="A33" s="58" t="s">
        <v>40</v>
      </c>
      <c r="B33" s="15"/>
      <c r="C33" s="163">
        <v>0</v>
      </c>
      <c r="D33" s="198"/>
      <c r="E33" s="163"/>
      <c r="F33" s="198"/>
      <c r="G33" s="163"/>
      <c r="H33" s="198"/>
      <c r="I33" s="163"/>
      <c r="J33" s="198"/>
      <c r="K33" s="199">
        <f t="shared" si="1"/>
        <v>0</v>
      </c>
      <c r="L33" s="198"/>
      <c r="M33" s="163">
        <v>0</v>
      </c>
    </row>
    <row r="34" spans="1:14" ht="16.5" customHeight="1" x14ac:dyDescent="0.25">
      <c r="A34" s="59" t="s">
        <v>41</v>
      </c>
      <c r="B34" s="15"/>
      <c r="C34" s="163">
        <v>0</v>
      </c>
      <c r="D34" s="198"/>
      <c r="E34" s="163"/>
      <c r="F34" s="198"/>
      <c r="G34" s="163"/>
      <c r="H34" s="198"/>
      <c r="I34" s="163"/>
      <c r="J34" s="198"/>
      <c r="K34" s="199">
        <f t="shared" si="1"/>
        <v>0</v>
      </c>
      <c r="L34" s="198"/>
      <c r="M34" s="163">
        <v>0</v>
      </c>
    </row>
    <row r="35" spans="1:14" ht="17.25" customHeight="1" x14ac:dyDescent="0.25">
      <c r="A35" s="59" t="s">
        <v>42</v>
      </c>
      <c r="B35" s="15"/>
      <c r="C35" s="163">
        <v>0</v>
      </c>
      <c r="D35" s="198"/>
      <c r="E35" s="163"/>
      <c r="F35" s="198"/>
      <c r="G35" s="163"/>
      <c r="H35" s="198"/>
      <c r="I35" s="163"/>
      <c r="J35" s="198"/>
      <c r="K35" s="199">
        <f t="shared" si="1"/>
        <v>0</v>
      </c>
      <c r="L35" s="198"/>
      <c r="M35" s="163">
        <v>0</v>
      </c>
    </row>
    <row r="36" spans="1:14" ht="17.25" customHeight="1" x14ac:dyDescent="0.25">
      <c r="A36" s="59" t="s">
        <v>43</v>
      </c>
      <c r="B36" s="15"/>
      <c r="C36" s="163">
        <v>0</v>
      </c>
      <c r="D36" s="198"/>
      <c r="E36" s="163"/>
      <c r="F36" s="198"/>
      <c r="G36" s="163"/>
      <c r="H36" s="198"/>
      <c r="I36" s="163"/>
      <c r="J36" s="198"/>
      <c r="K36" s="199">
        <f t="shared" si="1"/>
        <v>0</v>
      </c>
      <c r="L36" s="198"/>
      <c r="M36" s="163">
        <v>0</v>
      </c>
    </row>
    <row r="37" spans="1:14" ht="15" customHeight="1" x14ac:dyDescent="0.25">
      <c r="A37" s="58"/>
      <c r="B37" s="15"/>
      <c r="C37" s="163">
        <v>55</v>
      </c>
      <c r="D37" s="198"/>
      <c r="E37" s="163"/>
      <c r="F37" s="198"/>
      <c r="G37" s="163"/>
      <c r="H37" s="198"/>
      <c r="I37" s="163"/>
      <c r="J37" s="198"/>
      <c r="K37" s="199">
        <f t="shared" si="1"/>
        <v>55</v>
      </c>
      <c r="L37" s="198"/>
      <c r="M37" s="163">
        <v>76</v>
      </c>
    </row>
    <row r="38" spans="1:14" ht="15.75" customHeight="1" x14ac:dyDescent="0.25">
      <c r="A38" s="204"/>
      <c r="B38" s="15"/>
      <c r="C38" s="163"/>
      <c r="D38" s="198"/>
      <c r="E38" s="163"/>
      <c r="F38" s="198"/>
      <c r="G38" s="163"/>
      <c r="H38" s="198"/>
      <c r="I38" s="163"/>
      <c r="J38" s="198"/>
      <c r="K38" s="199">
        <f t="shared" si="1"/>
        <v>0</v>
      </c>
      <c r="L38" s="198"/>
      <c r="M38" s="163">
        <v>0</v>
      </c>
    </row>
    <row r="39" spans="1:14" ht="16.5" customHeight="1" x14ac:dyDescent="0.25">
      <c r="A39" s="61" t="s">
        <v>136</v>
      </c>
      <c r="B39" s="15"/>
      <c r="C39" s="201">
        <f>SUM(C28:C38)</f>
        <v>4469</v>
      </c>
      <c r="D39" s="198"/>
      <c r="E39" s="202">
        <f>SUM(E28:E38)</f>
        <v>0</v>
      </c>
      <c r="F39" s="198"/>
      <c r="G39" s="202">
        <f>SUM(G28:G38)</f>
        <v>0</v>
      </c>
      <c r="H39" s="198"/>
      <c r="I39" s="202">
        <f>SUM(I28:I38)</f>
        <v>0</v>
      </c>
      <c r="J39" s="198"/>
      <c r="K39" s="202">
        <f>SUM(K28:K38)</f>
        <v>4469</v>
      </c>
      <c r="L39" s="198"/>
      <c r="M39" s="202">
        <f>SUM(M28:M38)</f>
        <v>21296</v>
      </c>
    </row>
    <row r="40" spans="1:14" ht="12.75" customHeight="1" x14ac:dyDescent="0.25">
      <c r="A40" s="15"/>
      <c r="B40" s="15"/>
      <c r="C40" s="16"/>
      <c r="D40" s="15"/>
      <c r="E40" s="15"/>
      <c r="F40" s="15"/>
      <c r="G40" s="15"/>
      <c r="H40" s="15"/>
      <c r="I40" s="15"/>
      <c r="J40" s="15"/>
      <c r="K40" s="203">
        <f>IF(K39='R&amp;P Accounts'!B42,0,"cross ref error")</f>
        <v>0</v>
      </c>
      <c r="L40" s="15"/>
      <c r="M40" s="15">
        <f>IF(M39='R&amp;P Accounts'!L42,0,"cross ref error")</f>
        <v>0</v>
      </c>
    </row>
    <row r="41" spans="1:14" ht="30" customHeight="1" x14ac:dyDescent="0.25">
      <c r="A41" s="50" t="s">
        <v>140</v>
      </c>
      <c r="B41" s="15"/>
      <c r="C41" s="16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4" ht="17.25" customHeight="1" x14ac:dyDescent="0.25">
      <c r="A42" s="58" t="s">
        <v>47</v>
      </c>
      <c r="B42" s="15"/>
      <c r="C42" s="163">
        <v>0</v>
      </c>
      <c r="D42" s="198"/>
      <c r="E42" s="163"/>
      <c r="F42" s="198"/>
      <c r="G42" s="163"/>
      <c r="H42" s="198"/>
      <c r="I42" s="163"/>
      <c r="J42" s="198"/>
      <c r="K42" s="199">
        <f>SUM(C42:I42)</f>
        <v>0</v>
      </c>
      <c r="L42" s="198"/>
      <c r="M42" s="163">
        <v>0</v>
      </c>
    </row>
    <row r="43" spans="1:14" ht="16.5" customHeight="1" x14ac:dyDescent="0.25">
      <c r="A43" s="58" t="s">
        <v>48</v>
      </c>
      <c r="B43" s="15"/>
      <c r="C43" s="163">
        <v>0</v>
      </c>
      <c r="D43" s="198"/>
      <c r="E43" s="163"/>
      <c r="F43" s="198"/>
      <c r="G43" s="163"/>
      <c r="H43" s="198"/>
      <c r="I43" s="163"/>
      <c r="J43" s="198"/>
      <c r="K43" s="199">
        <f>SUM(C43:I43)</f>
        <v>0</v>
      </c>
      <c r="L43" s="198"/>
      <c r="M43" s="163">
        <v>0</v>
      </c>
    </row>
    <row r="44" spans="1:14" ht="16.5" customHeight="1" x14ac:dyDescent="0.25">
      <c r="A44" s="61" t="s">
        <v>141</v>
      </c>
      <c r="B44" s="15"/>
      <c r="C44" s="201">
        <f>C42+C43</f>
        <v>0</v>
      </c>
      <c r="D44" s="198"/>
      <c r="E44" s="202">
        <f>E42+E43</f>
        <v>0</v>
      </c>
      <c r="F44" s="198"/>
      <c r="G44" s="202">
        <f>G42+G43</f>
        <v>0</v>
      </c>
      <c r="H44" s="198"/>
      <c r="I44" s="202">
        <f>I42+I43</f>
        <v>0</v>
      </c>
      <c r="J44" s="198"/>
      <c r="K44" s="202">
        <f>K42+K43</f>
        <v>0</v>
      </c>
      <c r="L44" s="198"/>
      <c r="M44" s="202">
        <f>M42+M43</f>
        <v>0</v>
      </c>
    </row>
    <row r="45" spans="1:14" ht="17.25" customHeight="1" x14ac:dyDescent="0.25">
      <c r="A45" s="15"/>
      <c r="B45" s="15"/>
      <c r="C45" s="205"/>
      <c r="D45" s="206"/>
      <c r="E45" s="206"/>
      <c r="F45" s="206"/>
      <c r="G45" s="206"/>
      <c r="H45" s="206"/>
      <c r="I45" s="206"/>
      <c r="J45" s="206"/>
      <c r="K45" s="203">
        <f>IF(K44='R&amp;P Accounts'!B47,0,"cross ref error")</f>
        <v>0</v>
      </c>
      <c r="L45" s="206"/>
      <c r="M45" s="206">
        <f>IF(M44='R&amp;P Accounts'!L47,0,"cross ref error")</f>
        <v>0</v>
      </c>
    </row>
    <row r="46" spans="1:14" ht="16.5" customHeight="1" x14ac:dyDescent="0.25">
      <c r="A46" s="207" t="s">
        <v>50</v>
      </c>
      <c r="B46" s="15"/>
      <c r="C46" s="202">
        <f>+C44+C39</f>
        <v>4469</v>
      </c>
      <c r="D46" s="198"/>
      <c r="E46" s="202">
        <f>+E44+E39</f>
        <v>0</v>
      </c>
      <c r="F46" s="198"/>
      <c r="G46" s="202">
        <f>+G44+G39</f>
        <v>0</v>
      </c>
      <c r="H46" s="198"/>
      <c r="I46" s="202">
        <f>+I44+I39</f>
        <v>0</v>
      </c>
      <c r="J46" s="198"/>
      <c r="K46" s="202">
        <f>+K44+K39</f>
        <v>4469</v>
      </c>
      <c r="L46" s="198"/>
      <c r="M46" s="202">
        <f>M44+M39</f>
        <v>21296</v>
      </c>
      <c r="N46" s="208"/>
    </row>
    <row r="47" spans="1:14" ht="17.25" customHeight="1" x14ac:dyDescent="0.25">
      <c r="A47" s="15"/>
      <c r="B47" s="15"/>
      <c r="C47" s="205"/>
      <c r="D47" s="206"/>
      <c r="E47" s="206"/>
      <c r="F47" s="206"/>
      <c r="G47" s="206"/>
      <c r="H47" s="206"/>
      <c r="I47" s="206"/>
      <c r="J47" s="206"/>
      <c r="K47" s="203">
        <f>IF(K46='R&amp;P Accounts'!B49,0,"cross ref error")</f>
        <v>0</v>
      </c>
      <c r="L47" s="206"/>
      <c r="M47" s="206">
        <f>IF(M46='R&amp;P Accounts'!L49,0,"cross ref error")</f>
        <v>0</v>
      </c>
    </row>
    <row r="48" spans="1:14" ht="18.75" customHeight="1" x14ac:dyDescent="0.25">
      <c r="A48" s="71" t="s">
        <v>51</v>
      </c>
      <c r="B48" s="15"/>
      <c r="C48" s="209">
        <f>+C24-C46</f>
        <v>4285</v>
      </c>
      <c r="D48" s="210"/>
      <c r="E48" s="209">
        <f>+E24-E46</f>
        <v>0</v>
      </c>
      <c r="F48" s="210"/>
      <c r="G48" s="209">
        <f>+G24-G46</f>
        <v>0</v>
      </c>
      <c r="H48" s="210"/>
      <c r="I48" s="209">
        <f>+I24-I46</f>
        <v>0</v>
      </c>
      <c r="J48" s="210"/>
      <c r="K48" s="209">
        <f>+K24-K46</f>
        <v>4285</v>
      </c>
      <c r="L48" s="210"/>
      <c r="M48" s="209">
        <f>M24-M46</f>
        <v>-36</v>
      </c>
    </row>
    <row r="49" spans="1:13" ht="14.25" customHeight="1" x14ac:dyDescent="0.25">
      <c r="A49" s="71"/>
      <c r="B49" s="15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</row>
    <row r="50" spans="1:13" ht="18.75" customHeight="1" x14ac:dyDescent="0.25">
      <c r="A50" s="78" t="s">
        <v>142</v>
      </c>
      <c r="B50" s="15"/>
      <c r="C50" s="209">
        <v>0</v>
      </c>
      <c r="D50" s="210"/>
      <c r="E50" s="209"/>
      <c r="F50" s="210"/>
      <c r="G50" s="209"/>
      <c r="H50" s="210"/>
      <c r="I50" s="209"/>
      <c r="J50" s="210"/>
      <c r="K50" s="209">
        <f>SUM(C50:I50)</f>
        <v>0</v>
      </c>
      <c r="L50" s="210"/>
      <c r="M50" s="209">
        <v>0</v>
      </c>
    </row>
    <row r="51" spans="1:13" ht="14.25" customHeight="1" x14ac:dyDescent="0.25">
      <c r="A51" s="78"/>
      <c r="B51" s="15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3" ht="18.75" customHeight="1" x14ac:dyDescent="0.25">
      <c r="A52" s="61" t="s">
        <v>53</v>
      </c>
      <c r="B52" s="15"/>
      <c r="C52" s="209">
        <f>C48+C50</f>
        <v>4285</v>
      </c>
      <c r="D52" s="210"/>
      <c r="E52" s="209">
        <f>E48+E50</f>
        <v>0</v>
      </c>
      <c r="F52" s="210"/>
      <c r="G52" s="209">
        <f>G48+G50</f>
        <v>0</v>
      </c>
      <c r="H52" s="210"/>
      <c r="I52" s="209">
        <f>I48+I50</f>
        <v>0</v>
      </c>
      <c r="J52" s="210"/>
      <c r="K52" s="209">
        <f>K48+K50</f>
        <v>4285</v>
      </c>
      <c r="L52" s="210"/>
      <c r="M52" s="209">
        <f>M48+M50</f>
        <v>-36</v>
      </c>
    </row>
    <row r="53" spans="1:13" ht="12.75" customHeight="1" x14ac:dyDescent="0.25">
      <c r="A53" s="15"/>
      <c r="B53" s="15"/>
      <c r="C53" s="16"/>
      <c r="D53" s="15"/>
      <c r="E53" s="15"/>
      <c r="F53" s="15"/>
      <c r="G53" s="15"/>
      <c r="H53" s="15"/>
      <c r="I53" s="15"/>
      <c r="J53" s="15"/>
      <c r="K53" s="203">
        <f>IF(K52='R&amp;P Accounts'!B55,0,"cross ref error")</f>
        <v>0</v>
      </c>
      <c r="L53" s="15"/>
      <c r="M53" s="15">
        <f>IF(M52='R&amp;P Accounts'!L55,0,"cross ref error")</f>
        <v>0</v>
      </c>
    </row>
    <row r="55" spans="1:13" ht="15.75" customHeight="1" x14ac:dyDescent="0.3">
      <c r="A55" s="211" t="s">
        <v>143</v>
      </c>
    </row>
    <row r="56" spans="1:13" ht="12.75" customHeight="1" x14ac:dyDescent="0.25">
      <c r="A56" s="242" t="s">
        <v>144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</row>
    <row r="57" spans="1:13" ht="12.75" customHeight="1" x14ac:dyDescent="0.25">
      <c r="A57" s="242"/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</row>
    <row r="58" spans="1:13" ht="12.75" customHeight="1" x14ac:dyDescent="0.25">
      <c r="A58" s="242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</row>
    <row r="59" spans="1:13" ht="12.75" customHeight="1" x14ac:dyDescent="0.25">
      <c r="A59" s="242"/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</row>
    <row r="60" spans="1:13" ht="12.75" customHeight="1" x14ac:dyDescent="0.25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</row>
    <row r="61" spans="1:13" ht="12.75" customHeight="1" x14ac:dyDescent="0.25">
      <c r="A61" s="242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</row>
    <row r="62" spans="1:13" ht="12.75" customHeight="1" x14ac:dyDescent="0.25">
      <c r="A62" s="242"/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</row>
    <row r="63" spans="1:13" ht="12.75" customHeight="1" x14ac:dyDescent="0.25">
      <c r="A63" s="242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</row>
    <row r="64" spans="1:13" ht="12.75" customHeight="1" x14ac:dyDescent="0.25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</row>
  </sheetData>
  <mergeCells count="6">
    <mergeCell ref="A56:M64"/>
    <mergeCell ref="C1:K1"/>
    <mergeCell ref="M1:N1"/>
    <mergeCell ref="A2:L2"/>
    <mergeCell ref="H3:K3"/>
    <mergeCell ref="A5:E5"/>
  </mergeCells>
  <pageMargins left="0.75" right="0.75" top="1" bottom="1" header="0.5" footer="0.5"/>
  <pageSetup paperSize="9" orientation="portrait" horizontalDpi="300" verticalDpi="300"/>
  <headerFooter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zoomScaleNormal="80" workbookViewId="0">
      <selection activeCell="A7" sqref="A7"/>
    </sheetView>
  </sheetViews>
  <sheetFormatPr defaultColWidth="9.33203125" defaultRowHeight="12.75" customHeight="1" x14ac:dyDescent="0.25"/>
  <cols>
    <col min="1" max="1" width="49" style="15" customWidth="1"/>
    <col min="2" max="2" width="1.6640625" style="15" customWidth="1"/>
    <col min="3" max="3" width="15.33203125" style="16" customWidth="1"/>
    <col min="4" max="4" width="1.6640625" style="15" customWidth="1"/>
    <col min="5" max="5" width="15.33203125" style="15" customWidth="1"/>
    <col min="6" max="6" width="1.6640625" style="15" customWidth="1"/>
    <col min="7" max="7" width="15.33203125" style="15" customWidth="1"/>
    <col min="8" max="8" width="1.33203125" style="15" customWidth="1"/>
    <col min="9" max="9" width="15.33203125" style="15" customWidth="1"/>
    <col min="10" max="10" width="1.6640625" style="15" customWidth="1"/>
    <col min="11" max="11" width="14.6640625" style="15" customWidth="1"/>
    <col min="12" max="12" width="1.6640625" style="15" customWidth="1"/>
    <col min="13" max="13" width="14.6640625" style="15" customWidth="1"/>
    <col min="14" max="16384" width="9.33203125" style="15"/>
  </cols>
  <sheetData>
    <row r="1" spans="1:14" ht="27.75" customHeight="1" x14ac:dyDescent="0.4">
      <c r="C1" s="1" t="str">
        <f>'R&amp;P Accounts'!B2</f>
        <v>Nepal Scotland Association</v>
      </c>
      <c r="D1" s="1"/>
      <c r="E1" s="1"/>
      <c r="F1" s="1"/>
      <c r="G1" s="1"/>
      <c r="H1" s="1"/>
      <c r="I1" s="1"/>
      <c r="J1" s="1"/>
      <c r="K1" s="1"/>
      <c r="M1" s="245" t="str">
        <f>'R&amp;P Accounts'!L2</f>
        <v>SC035084</v>
      </c>
      <c r="N1" s="245"/>
    </row>
    <row r="2" spans="1:14" ht="10.5" customHeight="1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4" s="91" customFormat="1" ht="26.25" customHeight="1" x14ac:dyDescent="0.25">
      <c r="A3" s="88" t="s">
        <v>145</v>
      </c>
      <c r="B3" s="88"/>
      <c r="C3" s="87"/>
      <c r="D3" s="88"/>
      <c r="E3" s="88"/>
      <c r="F3" s="88"/>
      <c r="G3" s="88"/>
      <c r="H3" s="247"/>
      <c r="I3" s="247"/>
      <c r="J3" s="247"/>
      <c r="K3" s="247"/>
      <c r="L3" s="150"/>
      <c r="M3" s="90"/>
    </row>
    <row r="4" spans="1:14" ht="15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4" ht="19.5" customHeight="1" x14ac:dyDescent="0.25">
      <c r="A5" s="259" t="s">
        <v>146</v>
      </c>
      <c r="B5" s="259"/>
      <c r="C5" s="259"/>
      <c r="D5" s="259"/>
      <c r="E5" s="259"/>
      <c r="F5" s="135"/>
      <c r="G5" s="135"/>
      <c r="H5" s="135"/>
      <c r="I5" s="135"/>
      <c r="J5" s="98"/>
      <c r="K5" s="178"/>
      <c r="L5" s="178"/>
    </row>
    <row r="6" spans="1:14" ht="54" customHeight="1" x14ac:dyDescent="0.25">
      <c r="A6" s="124"/>
      <c r="B6" s="124"/>
      <c r="C6" s="180" t="s">
        <v>147</v>
      </c>
      <c r="D6" s="180"/>
      <c r="E6" s="180" t="s">
        <v>148</v>
      </c>
      <c r="F6" s="212"/>
      <c r="G6" s="180" t="s">
        <v>149</v>
      </c>
      <c r="H6" s="212"/>
      <c r="I6" s="180" t="s">
        <v>150</v>
      </c>
      <c r="J6" s="183"/>
    </row>
    <row r="7" spans="1:14" ht="54" customHeight="1" x14ac:dyDescent="0.25">
      <c r="A7" s="124"/>
      <c r="B7" s="124"/>
      <c r="C7" s="181"/>
      <c r="D7" s="181"/>
      <c r="E7" s="181"/>
      <c r="F7" s="182"/>
      <c r="G7" s="181"/>
      <c r="H7" s="182"/>
      <c r="I7" s="181"/>
      <c r="J7" s="183"/>
      <c r="K7" s="184" t="s">
        <v>151</v>
      </c>
      <c r="L7" s="178"/>
      <c r="M7" s="185" t="s">
        <v>152</v>
      </c>
    </row>
    <row r="8" spans="1:14" ht="19.5" customHeight="1" x14ac:dyDescent="0.25">
      <c r="A8" s="186" t="s">
        <v>135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4" ht="17.25" customHeight="1" x14ac:dyDescent="0.25">
      <c r="A9" s="37" t="s">
        <v>18</v>
      </c>
      <c r="C9" s="199"/>
      <c r="D9" s="213"/>
      <c r="E9" s="199"/>
      <c r="F9" s="162"/>
      <c r="G9" s="199"/>
      <c r="H9" s="213"/>
      <c r="I9" s="199"/>
      <c r="J9" s="162"/>
      <c r="K9" s="199">
        <f t="shared" ref="K9:K16" si="0">SUM(C9:I9)</f>
        <v>0</v>
      </c>
      <c r="L9" s="167"/>
      <c r="M9" s="199">
        <v>0</v>
      </c>
    </row>
    <row r="10" spans="1:14" ht="17.25" customHeight="1" x14ac:dyDescent="0.25">
      <c r="A10" s="37" t="s">
        <v>19</v>
      </c>
      <c r="B10" s="20"/>
      <c r="C10" s="161"/>
      <c r="D10" s="162"/>
      <c r="E10" s="161"/>
      <c r="F10" s="162"/>
      <c r="G10" s="161"/>
      <c r="H10" s="162"/>
      <c r="I10" s="161"/>
      <c r="J10" s="162"/>
      <c r="K10" s="199">
        <f t="shared" si="0"/>
        <v>0</v>
      </c>
      <c r="L10" s="162"/>
      <c r="M10" s="214">
        <v>0</v>
      </c>
    </row>
    <row r="11" spans="1:14" ht="18" customHeight="1" x14ac:dyDescent="0.25">
      <c r="A11" s="37" t="s">
        <v>20</v>
      </c>
      <c r="B11" s="124"/>
      <c r="C11" s="161"/>
      <c r="D11" s="162"/>
      <c r="E11" s="161"/>
      <c r="F11" s="162"/>
      <c r="G11" s="161"/>
      <c r="H11" s="162"/>
      <c r="I11" s="161"/>
      <c r="J11" s="162"/>
      <c r="K11" s="199">
        <f t="shared" si="0"/>
        <v>0</v>
      </c>
      <c r="L11" s="162"/>
      <c r="M11" s="214">
        <v>0</v>
      </c>
    </row>
    <row r="12" spans="1:14" ht="16.5" customHeight="1" x14ac:dyDescent="0.25">
      <c r="A12" s="37" t="s">
        <v>21</v>
      </c>
      <c r="B12" s="124"/>
      <c r="C12" s="161"/>
      <c r="D12" s="162"/>
      <c r="E12" s="161"/>
      <c r="F12" s="162"/>
      <c r="G12" s="161"/>
      <c r="H12" s="162"/>
      <c r="I12" s="161"/>
      <c r="J12" s="162"/>
      <c r="K12" s="199">
        <f t="shared" si="0"/>
        <v>0</v>
      </c>
      <c r="L12" s="162"/>
      <c r="M12" s="214">
        <v>0</v>
      </c>
    </row>
    <row r="13" spans="1:14" ht="18" customHeight="1" x14ac:dyDescent="0.25">
      <c r="A13" s="37" t="s">
        <v>22</v>
      </c>
      <c r="B13" s="124"/>
      <c r="C13" s="161"/>
      <c r="D13" s="162"/>
      <c r="E13" s="161"/>
      <c r="F13" s="162"/>
      <c r="G13" s="161"/>
      <c r="H13" s="162"/>
      <c r="I13" s="161"/>
      <c r="J13" s="162"/>
      <c r="K13" s="199">
        <f t="shared" si="0"/>
        <v>0</v>
      </c>
      <c r="L13" s="162"/>
      <c r="M13" s="214">
        <v>0</v>
      </c>
    </row>
    <row r="14" spans="1:14" ht="29.25" customHeight="1" x14ac:dyDescent="0.25">
      <c r="A14" s="37" t="s">
        <v>23</v>
      </c>
      <c r="B14" s="124"/>
      <c r="C14" s="161"/>
      <c r="D14" s="162"/>
      <c r="E14" s="161"/>
      <c r="F14" s="162"/>
      <c r="G14" s="161"/>
      <c r="H14" s="162"/>
      <c r="I14" s="161"/>
      <c r="J14" s="162"/>
      <c r="K14" s="199">
        <f t="shared" si="0"/>
        <v>0</v>
      </c>
      <c r="L14" s="162"/>
      <c r="M14" s="214">
        <v>0</v>
      </c>
    </row>
    <row r="15" spans="1:14" ht="17.25" customHeight="1" x14ac:dyDescent="0.25">
      <c r="A15" s="37" t="s">
        <v>24</v>
      </c>
      <c r="C15" s="163"/>
      <c r="D15" s="198"/>
      <c r="E15" s="163"/>
      <c r="F15" s="198"/>
      <c r="G15" s="163"/>
      <c r="H15" s="198"/>
      <c r="I15" s="163"/>
      <c r="J15" s="198"/>
      <c r="K15" s="199">
        <f t="shared" si="0"/>
        <v>0</v>
      </c>
      <c r="L15" s="215"/>
      <c r="M15" s="216">
        <v>0</v>
      </c>
    </row>
    <row r="16" spans="1:14" ht="17.25" customHeight="1" x14ac:dyDescent="0.25">
      <c r="A16" s="37" t="s">
        <v>25</v>
      </c>
      <c r="C16" s="217"/>
      <c r="D16" s="198"/>
      <c r="E16" s="217"/>
      <c r="F16" s="198"/>
      <c r="G16" s="217"/>
      <c r="H16" s="198"/>
      <c r="I16" s="217"/>
      <c r="J16" s="198"/>
      <c r="K16" s="199">
        <f t="shared" si="0"/>
        <v>0</v>
      </c>
      <c r="L16" s="215"/>
      <c r="M16" s="218">
        <v>0</v>
      </c>
    </row>
    <row r="17" spans="1:13" ht="18" customHeight="1" x14ac:dyDescent="0.3">
      <c r="A17" s="194" t="s">
        <v>136</v>
      </c>
      <c r="B17" s="78"/>
      <c r="C17" s="202">
        <f>SUM(C9:C16)</f>
        <v>0</v>
      </c>
      <c r="D17" s="198"/>
      <c r="E17" s="202">
        <f>SUM(E9:E16)</f>
        <v>0</v>
      </c>
      <c r="F17" s="198"/>
      <c r="G17" s="202">
        <f>SUM(G9:G16)</f>
        <v>0</v>
      </c>
      <c r="H17" s="198"/>
      <c r="I17" s="202">
        <f>SUM(I9:I16)</f>
        <v>0</v>
      </c>
      <c r="J17" s="198"/>
      <c r="K17" s="202">
        <f>SUM(K9:K16)</f>
        <v>0</v>
      </c>
      <c r="L17" s="198"/>
      <c r="M17" s="202">
        <v>0</v>
      </c>
    </row>
    <row r="18" spans="1:13" ht="15.75" customHeight="1" x14ac:dyDescent="0.2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219">
        <f>IF(K17='R&amp;P Accounts'!D21,0,"cross ref error")</f>
        <v>0</v>
      </c>
      <c r="L18" s="196"/>
      <c r="M18" s="15">
        <v>0</v>
      </c>
    </row>
    <row r="19" spans="1:13" ht="29.25" customHeight="1" x14ac:dyDescent="0.25">
      <c r="A19" s="50" t="s">
        <v>137</v>
      </c>
      <c r="C19" s="15"/>
    </row>
    <row r="20" spans="1:13" ht="16.5" customHeight="1" x14ac:dyDescent="0.25">
      <c r="A20" s="37" t="s">
        <v>30</v>
      </c>
      <c r="C20" s="163"/>
      <c r="D20" s="198"/>
      <c r="E20" s="163"/>
      <c r="F20" s="198"/>
      <c r="G20" s="163"/>
      <c r="H20" s="198"/>
      <c r="I20" s="163"/>
      <c r="J20" s="198"/>
      <c r="K20" s="199">
        <f>SUM(C20:I20)</f>
        <v>0</v>
      </c>
      <c r="L20" s="198"/>
      <c r="M20" s="163">
        <v>0</v>
      </c>
    </row>
    <row r="21" spans="1:13" ht="17.25" customHeight="1" x14ac:dyDescent="0.25">
      <c r="A21" s="37" t="s">
        <v>31</v>
      </c>
      <c r="C21" s="200"/>
      <c r="D21" s="198"/>
      <c r="E21" s="200"/>
      <c r="F21" s="198"/>
      <c r="G21" s="200"/>
      <c r="H21" s="198"/>
      <c r="I21" s="200"/>
      <c r="J21" s="198"/>
      <c r="K21" s="199">
        <f>SUM(C21:I21)</f>
        <v>0</v>
      </c>
      <c r="L21" s="198"/>
      <c r="M21" s="200">
        <v>0</v>
      </c>
    </row>
    <row r="22" spans="1:13" ht="18" customHeight="1" x14ac:dyDescent="0.3">
      <c r="A22" s="194" t="s">
        <v>136</v>
      </c>
      <c r="C22" s="201">
        <f>SUM(C20:C21)</f>
        <v>0</v>
      </c>
      <c r="D22" s="198"/>
      <c r="E22" s="202">
        <f>SUM(E20:E21)</f>
        <v>0</v>
      </c>
      <c r="F22" s="198"/>
      <c r="G22" s="202">
        <f>SUM(G20:G21)</f>
        <v>0</v>
      </c>
      <c r="H22" s="198"/>
      <c r="I22" s="202">
        <f>SUM(I20:I21)</f>
        <v>0</v>
      </c>
      <c r="J22" s="198"/>
      <c r="K22" s="202">
        <f>SUM(K20:K21)</f>
        <v>0</v>
      </c>
      <c r="L22" s="198"/>
      <c r="M22" s="202">
        <v>0</v>
      </c>
    </row>
    <row r="23" spans="1:13" ht="5.25" customHeight="1" x14ac:dyDescent="0.3">
      <c r="A23" s="194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</row>
    <row r="24" spans="1:13" ht="18" customHeight="1" x14ac:dyDescent="0.3">
      <c r="A24" s="194" t="s">
        <v>138</v>
      </c>
      <c r="C24" s="202">
        <f>C17+C22</f>
        <v>0</v>
      </c>
      <c r="D24" s="198"/>
      <c r="E24" s="202">
        <f>E17+E22</f>
        <v>0</v>
      </c>
      <c r="F24" s="198"/>
      <c r="G24" s="202">
        <f>G17+G22</f>
        <v>0</v>
      </c>
      <c r="H24" s="198"/>
      <c r="I24" s="202">
        <f>I17+I22</f>
        <v>0</v>
      </c>
      <c r="J24" s="198"/>
      <c r="K24" s="202">
        <f>K17+K22</f>
        <v>0</v>
      </c>
      <c r="L24" s="198"/>
      <c r="M24" s="202">
        <v>0</v>
      </c>
    </row>
    <row r="25" spans="1:13" ht="19.5" customHeight="1" x14ac:dyDescent="0.25">
      <c r="C25" s="15"/>
      <c r="K25" s="203">
        <f>IF(K24='R&amp;P Accounts'!D28,0,"cross ref error")</f>
        <v>0</v>
      </c>
      <c r="M25" s="15">
        <v>0</v>
      </c>
    </row>
    <row r="26" spans="1:13" ht="19.5" customHeight="1" x14ac:dyDescent="0.25">
      <c r="C26" s="15"/>
    </row>
    <row r="27" spans="1:13" ht="19.5" customHeight="1" x14ac:dyDescent="0.25">
      <c r="A27" s="56" t="s">
        <v>139</v>
      </c>
      <c r="C27" s="15"/>
    </row>
    <row r="28" spans="1:13" ht="17.25" customHeight="1" x14ac:dyDescent="0.25">
      <c r="A28" s="58" t="s">
        <v>35</v>
      </c>
      <c r="C28" s="163"/>
      <c r="D28" s="198"/>
      <c r="E28" s="163"/>
      <c r="F28" s="198"/>
      <c r="G28" s="163"/>
      <c r="H28" s="198"/>
      <c r="I28" s="163"/>
      <c r="J28" s="198"/>
      <c r="K28" s="199">
        <f t="shared" ref="K28:K38" si="1">SUM(C28:I28)</f>
        <v>0</v>
      </c>
      <c r="L28" s="198"/>
      <c r="M28" s="163">
        <v>0</v>
      </c>
    </row>
    <row r="29" spans="1:13" ht="16.5" customHeight="1" x14ac:dyDescent="0.25">
      <c r="A29" s="58" t="s">
        <v>36</v>
      </c>
      <c r="C29" s="163"/>
      <c r="D29" s="198"/>
      <c r="E29" s="163"/>
      <c r="F29" s="198"/>
      <c r="G29" s="163"/>
      <c r="H29" s="198"/>
      <c r="I29" s="163"/>
      <c r="J29" s="198"/>
      <c r="K29" s="199">
        <f t="shared" si="1"/>
        <v>0</v>
      </c>
      <c r="L29" s="198"/>
      <c r="M29" s="163">
        <v>0</v>
      </c>
    </row>
    <row r="30" spans="1:13" ht="17.25" customHeight="1" x14ac:dyDescent="0.25">
      <c r="A30" s="58" t="s">
        <v>37</v>
      </c>
      <c r="C30" s="163"/>
      <c r="D30" s="198"/>
      <c r="E30" s="163"/>
      <c r="F30" s="198"/>
      <c r="G30" s="163"/>
      <c r="H30" s="198"/>
      <c r="I30" s="163"/>
      <c r="J30" s="198"/>
      <c r="K30" s="199">
        <f t="shared" si="1"/>
        <v>0</v>
      </c>
      <c r="L30" s="198"/>
      <c r="M30" s="163">
        <v>0</v>
      </c>
    </row>
    <row r="31" spans="1:13" ht="17.25" customHeight="1" x14ac:dyDescent="0.25">
      <c r="A31" s="58" t="s">
        <v>38</v>
      </c>
      <c r="C31" s="163"/>
      <c r="D31" s="198"/>
      <c r="E31" s="163"/>
      <c r="F31" s="198"/>
      <c r="G31" s="163"/>
      <c r="H31" s="198"/>
      <c r="I31" s="163"/>
      <c r="J31" s="198"/>
      <c r="K31" s="199">
        <f t="shared" si="1"/>
        <v>0</v>
      </c>
      <c r="L31" s="198"/>
      <c r="M31" s="163">
        <v>0</v>
      </c>
    </row>
    <row r="32" spans="1:13" ht="17.25" customHeight="1" x14ac:dyDescent="0.25">
      <c r="A32" s="58" t="s">
        <v>39</v>
      </c>
      <c r="C32" s="163"/>
      <c r="D32" s="198"/>
      <c r="E32" s="163"/>
      <c r="F32" s="198"/>
      <c r="G32" s="163"/>
      <c r="H32" s="198"/>
      <c r="I32" s="163"/>
      <c r="J32" s="198"/>
      <c r="K32" s="199">
        <f t="shared" si="1"/>
        <v>0</v>
      </c>
      <c r="L32" s="198"/>
      <c r="M32" s="163">
        <v>0</v>
      </c>
    </row>
    <row r="33" spans="1:13" ht="17.25" customHeight="1" x14ac:dyDescent="0.25">
      <c r="A33" s="58" t="s">
        <v>40</v>
      </c>
      <c r="C33" s="163"/>
      <c r="D33" s="198"/>
      <c r="E33" s="163"/>
      <c r="F33" s="198"/>
      <c r="G33" s="163"/>
      <c r="H33" s="198"/>
      <c r="I33" s="163"/>
      <c r="J33" s="198"/>
      <c r="K33" s="199">
        <f t="shared" si="1"/>
        <v>0</v>
      </c>
      <c r="L33" s="198"/>
      <c r="M33" s="163">
        <v>0</v>
      </c>
    </row>
    <row r="34" spans="1:13" ht="17.25" customHeight="1" x14ac:dyDescent="0.25">
      <c r="A34" s="59" t="s">
        <v>41</v>
      </c>
      <c r="C34" s="163"/>
      <c r="D34" s="198"/>
      <c r="E34" s="163"/>
      <c r="F34" s="198"/>
      <c r="G34" s="163"/>
      <c r="H34" s="198"/>
      <c r="I34" s="163"/>
      <c r="J34" s="198"/>
      <c r="K34" s="199">
        <f t="shared" si="1"/>
        <v>0</v>
      </c>
      <c r="L34" s="198"/>
      <c r="M34" s="163">
        <v>0</v>
      </c>
    </row>
    <row r="35" spans="1:13" ht="17.25" customHeight="1" x14ac:dyDescent="0.25">
      <c r="A35" s="59" t="s">
        <v>42</v>
      </c>
      <c r="C35" s="163"/>
      <c r="D35" s="198"/>
      <c r="E35" s="163"/>
      <c r="F35" s="198"/>
      <c r="G35" s="163"/>
      <c r="H35" s="198"/>
      <c r="I35" s="163"/>
      <c r="J35" s="198"/>
      <c r="K35" s="199">
        <f t="shared" si="1"/>
        <v>0</v>
      </c>
      <c r="L35" s="198"/>
      <c r="M35" s="163">
        <v>0</v>
      </c>
    </row>
    <row r="36" spans="1:13" ht="17.25" customHeight="1" x14ac:dyDescent="0.25">
      <c r="A36" s="59" t="s">
        <v>43</v>
      </c>
      <c r="C36" s="163"/>
      <c r="D36" s="198"/>
      <c r="E36" s="163"/>
      <c r="F36" s="198"/>
      <c r="G36" s="163"/>
      <c r="H36" s="198"/>
      <c r="I36" s="163"/>
      <c r="J36" s="198"/>
      <c r="K36" s="199">
        <f t="shared" si="1"/>
        <v>0</v>
      </c>
      <c r="L36" s="198"/>
      <c r="M36" s="163">
        <v>0</v>
      </c>
    </row>
    <row r="37" spans="1:13" ht="17.25" customHeight="1" x14ac:dyDescent="0.25">
      <c r="A37" s="58"/>
      <c r="C37" s="163"/>
      <c r="D37" s="198"/>
      <c r="E37" s="163"/>
      <c r="F37" s="198"/>
      <c r="G37" s="163"/>
      <c r="H37" s="198"/>
      <c r="I37" s="163"/>
      <c r="J37" s="198"/>
      <c r="K37" s="199">
        <f t="shared" si="1"/>
        <v>0</v>
      </c>
      <c r="L37" s="198"/>
      <c r="M37" s="163">
        <v>0</v>
      </c>
    </row>
    <row r="38" spans="1:13" ht="17.25" customHeight="1" x14ac:dyDescent="0.25">
      <c r="A38" s="204"/>
      <c r="C38" s="163"/>
      <c r="D38" s="198"/>
      <c r="E38" s="163"/>
      <c r="F38" s="198"/>
      <c r="G38" s="163"/>
      <c r="H38" s="198"/>
      <c r="I38" s="163"/>
      <c r="J38" s="198"/>
      <c r="K38" s="199">
        <f t="shared" si="1"/>
        <v>0</v>
      </c>
      <c r="L38" s="198"/>
      <c r="M38" s="163">
        <v>0</v>
      </c>
    </row>
    <row r="39" spans="1:13" ht="17.25" customHeight="1" x14ac:dyDescent="0.25">
      <c r="A39" s="61" t="s">
        <v>136</v>
      </c>
      <c r="C39" s="201">
        <f>SUM(C28:C38)</f>
        <v>0</v>
      </c>
      <c r="D39" s="198"/>
      <c r="E39" s="202">
        <f>SUM(E28:E38)</f>
        <v>0</v>
      </c>
      <c r="F39" s="198"/>
      <c r="G39" s="202">
        <f>SUM(G28:G38)</f>
        <v>0</v>
      </c>
      <c r="H39" s="198"/>
      <c r="I39" s="202">
        <f>SUM(I28:I38)</f>
        <v>0</v>
      </c>
      <c r="J39" s="198"/>
      <c r="K39" s="202">
        <f>SUM(K28:K38)</f>
        <v>0</v>
      </c>
      <c r="L39" s="198"/>
      <c r="M39" s="202">
        <v>0</v>
      </c>
    </row>
    <row r="40" spans="1:13" ht="12.75" customHeight="1" x14ac:dyDescent="0.25">
      <c r="K40" s="203">
        <f>IF(K39='R&amp;P Accounts'!D42,0,"cross ref error")</f>
        <v>0</v>
      </c>
      <c r="M40" s="15">
        <v>0</v>
      </c>
    </row>
    <row r="41" spans="1:13" ht="30" customHeight="1" x14ac:dyDescent="0.25">
      <c r="A41" s="50" t="s">
        <v>140</v>
      </c>
    </row>
    <row r="42" spans="1:13" ht="17.25" customHeight="1" x14ac:dyDescent="0.25">
      <c r="A42" s="58" t="s">
        <v>47</v>
      </c>
      <c r="C42" s="163"/>
      <c r="D42" s="198"/>
      <c r="E42" s="163"/>
      <c r="F42" s="198"/>
      <c r="G42" s="163"/>
      <c r="H42" s="198"/>
      <c r="I42" s="163"/>
      <c r="J42" s="198"/>
      <c r="K42" s="199">
        <f>SUM(C42:I42)</f>
        <v>0</v>
      </c>
      <c r="L42" s="198"/>
      <c r="M42" s="163">
        <v>0</v>
      </c>
    </row>
    <row r="43" spans="1:13" ht="17.25" customHeight="1" x14ac:dyDescent="0.25">
      <c r="A43" s="58" t="s">
        <v>48</v>
      </c>
      <c r="C43" s="163"/>
      <c r="D43" s="198"/>
      <c r="E43" s="163"/>
      <c r="F43" s="198"/>
      <c r="G43" s="163"/>
      <c r="H43" s="198"/>
      <c r="I43" s="163"/>
      <c r="J43" s="198"/>
      <c r="K43" s="199">
        <f>SUM(C43:I43)</f>
        <v>0</v>
      </c>
      <c r="L43" s="198"/>
      <c r="M43" s="163">
        <v>0</v>
      </c>
    </row>
    <row r="44" spans="1:13" ht="17.25" customHeight="1" x14ac:dyDescent="0.25">
      <c r="A44" s="61" t="s">
        <v>141</v>
      </c>
      <c r="C44" s="201">
        <f>C42+C43</f>
        <v>0</v>
      </c>
      <c r="D44" s="198"/>
      <c r="E44" s="202">
        <f>E42+E43</f>
        <v>0</v>
      </c>
      <c r="F44" s="198"/>
      <c r="G44" s="202">
        <f>G42+G43</f>
        <v>0</v>
      </c>
      <c r="H44" s="198"/>
      <c r="I44" s="202">
        <f>I42+I43</f>
        <v>0</v>
      </c>
      <c r="J44" s="198"/>
      <c r="K44" s="202">
        <f>K42+K43</f>
        <v>0</v>
      </c>
      <c r="L44" s="198"/>
      <c r="M44" s="202">
        <v>0</v>
      </c>
    </row>
    <row r="45" spans="1:13" ht="13.5" customHeight="1" x14ac:dyDescent="0.25">
      <c r="K45" s="203">
        <f>IF(K44='R&amp;P Accounts'!D47,0,"cross ref error")</f>
        <v>0</v>
      </c>
      <c r="M45" s="15">
        <v>0</v>
      </c>
    </row>
    <row r="46" spans="1:13" ht="17.25" customHeight="1" x14ac:dyDescent="0.25">
      <c r="A46" s="207" t="s">
        <v>50</v>
      </c>
      <c r="C46" s="202">
        <f>+C44+C39</f>
        <v>0</v>
      </c>
      <c r="D46" s="198"/>
      <c r="E46" s="202">
        <f>+E44+E39</f>
        <v>0</v>
      </c>
      <c r="F46" s="198"/>
      <c r="G46" s="202">
        <f>+G44+G39</f>
        <v>0</v>
      </c>
      <c r="H46" s="198"/>
      <c r="I46" s="202">
        <f>+I44+I39</f>
        <v>0</v>
      </c>
      <c r="J46" s="198"/>
      <c r="K46" s="202">
        <f>+K44+K39</f>
        <v>0</v>
      </c>
      <c r="L46" s="198"/>
      <c r="M46" s="202">
        <v>0</v>
      </c>
    </row>
    <row r="47" spans="1:13" ht="13.5" customHeight="1" x14ac:dyDescent="0.25">
      <c r="K47" s="203">
        <f>IF(K46='R&amp;P Accounts'!D49,0,"cross ref error")</f>
        <v>0</v>
      </c>
      <c r="M47" s="15">
        <v>0</v>
      </c>
    </row>
    <row r="48" spans="1:13" ht="17.25" customHeight="1" x14ac:dyDescent="0.25">
      <c r="A48" s="71" t="s">
        <v>51</v>
      </c>
      <c r="C48" s="209">
        <f>+C24-C46</f>
        <v>0</v>
      </c>
      <c r="D48" s="210"/>
      <c r="E48" s="209">
        <f>+E24-E46</f>
        <v>0</v>
      </c>
      <c r="F48" s="210"/>
      <c r="G48" s="209">
        <f>+G24-G46</f>
        <v>0</v>
      </c>
      <c r="H48" s="210"/>
      <c r="I48" s="209">
        <f>+I24-I46</f>
        <v>0</v>
      </c>
      <c r="J48" s="210"/>
      <c r="K48" s="209">
        <f>+K24-K46</f>
        <v>0</v>
      </c>
      <c r="L48" s="210"/>
      <c r="M48" s="209">
        <v>0</v>
      </c>
    </row>
    <row r="49" spans="1:13" ht="14.25" customHeight="1" x14ac:dyDescent="0.25">
      <c r="A49" s="71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</row>
    <row r="50" spans="1:13" s="206" customFormat="1" ht="17.25" customHeight="1" x14ac:dyDescent="0.25">
      <c r="A50" s="78" t="s">
        <v>142</v>
      </c>
      <c r="C50" s="209"/>
      <c r="D50" s="210"/>
      <c r="E50" s="209"/>
      <c r="F50" s="210"/>
      <c r="G50" s="209"/>
      <c r="H50" s="210"/>
      <c r="I50" s="209"/>
      <c r="J50" s="210"/>
      <c r="K50" s="209">
        <f>SUM(C50:I50)</f>
        <v>0</v>
      </c>
      <c r="L50" s="210"/>
      <c r="M50" s="209">
        <v>0</v>
      </c>
    </row>
    <row r="51" spans="1:13" ht="14.25" customHeight="1" x14ac:dyDescent="0.25">
      <c r="A51" s="81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</row>
    <row r="52" spans="1:13" ht="17.25" customHeight="1" x14ac:dyDescent="0.25">
      <c r="A52" s="61" t="s">
        <v>53</v>
      </c>
      <c r="C52" s="209">
        <f>C48+C50</f>
        <v>0</v>
      </c>
      <c r="D52" s="210"/>
      <c r="E52" s="209">
        <f>E48+E50</f>
        <v>0</v>
      </c>
      <c r="F52" s="210"/>
      <c r="G52" s="209">
        <f>G48+G50</f>
        <v>0</v>
      </c>
      <c r="H52" s="210"/>
      <c r="I52" s="209">
        <f>I48+I50</f>
        <v>0</v>
      </c>
      <c r="J52" s="210"/>
      <c r="K52" s="209">
        <f>K48+K50</f>
        <v>0</v>
      </c>
      <c r="L52" s="210"/>
      <c r="M52" s="209">
        <v>0</v>
      </c>
    </row>
    <row r="53" spans="1:13" ht="12.75" customHeight="1" x14ac:dyDescent="0.25">
      <c r="K53" s="203">
        <f>IF(K52='R&amp;P Accounts'!D55,0,"cross ref error")</f>
        <v>0</v>
      </c>
      <c r="M53" s="15">
        <v>0</v>
      </c>
    </row>
    <row r="55" spans="1:13" ht="15.75" customHeight="1" x14ac:dyDescent="0.3">
      <c r="A55" s="211" t="s">
        <v>143</v>
      </c>
    </row>
    <row r="56" spans="1:13" ht="12.75" customHeight="1" x14ac:dyDescent="0.25">
      <c r="A56" s="236" t="s">
        <v>153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</row>
    <row r="57" spans="1:13" ht="12.75" customHeight="1" x14ac:dyDescent="0.25">
      <c r="A57" s="236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</row>
    <row r="58" spans="1:13" ht="12.75" customHeight="1" x14ac:dyDescent="0.25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</row>
    <row r="59" spans="1:13" ht="12.75" customHeight="1" x14ac:dyDescent="0.25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</row>
    <row r="60" spans="1:13" ht="12.75" customHeight="1" x14ac:dyDescent="0.25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</row>
    <row r="61" spans="1:13" ht="12.75" customHeight="1" x14ac:dyDescent="0.25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</row>
    <row r="62" spans="1:13" ht="12.75" customHeight="1" x14ac:dyDescent="0.25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</row>
    <row r="63" spans="1:13" ht="12.75" customHeight="1" x14ac:dyDescent="0.25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</row>
    <row r="64" spans="1:13" ht="12.75" customHeight="1" x14ac:dyDescent="0.25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</row>
  </sheetData>
  <mergeCells count="7">
    <mergeCell ref="A5:E5"/>
    <mergeCell ref="A56:M64"/>
    <mergeCell ref="C1:K1"/>
    <mergeCell ref="M1:N1"/>
    <mergeCell ref="A2:L2"/>
    <mergeCell ref="H3:K3"/>
    <mergeCell ref="A4:L4"/>
  </mergeCells>
  <pageMargins left="0.75" right="0.75" top="1" bottom="1" header="0.5" footer="0.5"/>
  <pageSetup paperSize="9" orientation="portrait" horizontalDpi="300" verticalDpi="300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7CC32DD-CEB5-4655-8A28-07FE6A23F917}"/>
</file>

<file path=customXml/itemProps2.xml><?xml version="1.0" encoding="utf-8"?>
<ds:datastoreItem xmlns:ds="http://schemas.openxmlformats.org/officeDocument/2006/customXml" ds:itemID="{CC1136DF-7AC2-4A04-B9CC-2D41F16F9EB8}"/>
</file>

<file path=customXml/itemProps3.xml><?xml version="1.0" encoding="utf-8"?>
<ds:datastoreItem xmlns:ds="http://schemas.openxmlformats.org/officeDocument/2006/customXml" ds:itemID="{2AA90CC5-E78F-4B30-99CF-536FBF2AABA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Khatri, Manish</dc:creator>
  <cp:lastModifiedBy>Khatri, Manish</cp:lastModifiedBy>
  <dcterms:created xsi:type="dcterms:W3CDTF">2026-04-06T05:48:25Z</dcterms:created>
  <dcterms:modified xsi:type="dcterms:W3CDTF">2026-04-06T07:22:14Z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2007-04-10T16:51:52Z</dcterms:created>
  <dc:creator>Mark Simpson</dc:creator>
  <dc:description/>
  <dc:language>en-US</dc:language>
  <cp:lastModifiedBy>Sharmili Lama</cp:lastModifiedBy>
  <cp:lastPrinted>2007-12-14T14:44:53Z</cp:lastPrinted>
  <dcterms:modified xsi:type="dcterms:W3CDTF">2026-04-05T08:41:47Z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  <property fmtid="{D5CDD505-2E9C-101B-9397-08002B2CF9AE}" pid="4" name="Objective-Caveats">
    <vt:lpwstr/>
  </property>
  <property fmtid="{D5CDD505-2E9C-101B-9397-08002B2CF9AE}" pid="5" name="Objective-Charity Number [system]">
    <vt:lpwstr/>
  </property>
  <property fmtid="{D5CDD505-2E9C-101B-9397-08002B2CF9AE}" pid="6" name="Objective-Classification">
    <vt:lpwstr>Not classified</vt:lpwstr>
  </property>
  <property fmtid="{D5CDD505-2E9C-101B-9397-08002B2CF9AE}" pid="7" name="Objective-Comment">
    <vt:lpwstr/>
  </property>
  <property fmtid="{D5CDD505-2E9C-101B-9397-08002B2CF9AE}" pid="8" name="Objective-Correspondence Type Flag [system]">
    <vt:lpwstr/>
  </property>
  <property fmtid="{D5CDD505-2E9C-101B-9397-08002B2CF9AE}" pid="9" name="Objective-CreationStamp">
    <vt:filetime>2007-12-14T00:00:00Z</vt:filetime>
  </property>
  <property fmtid="{D5CDD505-2E9C-101B-9397-08002B2CF9AE}" pid="10" name="Objective-Date Application Received [system]">
    <vt:lpwstr/>
  </property>
  <property fmtid="{D5CDD505-2E9C-101B-9397-08002B2CF9AE}" pid="11" name="Objective-Date of Effect [system]">
    <vt:lpwstr/>
  </property>
  <property fmtid="{D5CDD505-2E9C-101B-9397-08002B2CF9AE}" pid="12" name="Objective-DatePublished">
    <vt:filetime>2008-02-13T00:00:00Z</vt:filetime>
  </property>
  <property fmtid="{D5CDD505-2E9C-101B-9397-08002B2CF9AE}" pid="13" name="Objective-FileNumber">
    <vt:lpwstr>PD/GUI/06-014</vt:lpwstr>
  </property>
  <property fmtid="{D5CDD505-2E9C-101B-9397-08002B2CF9AE}" pid="14" name="Objective-Id">
    <vt:lpwstr>A147270</vt:lpwstr>
  </property>
  <property fmtid="{D5CDD505-2E9C-101B-9397-08002B2CF9AE}" pid="15" name="Objective-IsApproved">
    <vt:lpwstr>No</vt:lpwstr>
  </property>
  <property fmtid="{D5CDD505-2E9C-101B-9397-08002B2CF9AE}" pid="16" name="Objective-IsPublished">
    <vt:lpwstr>Yes</vt:lpwstr>
  </property>
  <property fmtid="{D5CDD505-2E9C-101B-9397-08002B2CF9AE}" pid="17" name="Objective-ModificationStamp">
    <vt:filetime>2008-02-26T00:00:00Z</vt:filetime>
  </property>
  <property fmtid="{D5CDD505-2E9C-101B-9397-08002B2CF9AE}" pid="18" name="Objective-Of Historical Significance? [system]">
    <vt:lpwstr>No</vt:lpwstr>
  </property>
  <property fmtid="{D5CDD505-2E9C-101B-9397-08002B2CF9AE}" pid="19" name="Objective-Owner">
    <vt:lpwstr>Anderson, Laura</vt:lpwstr>
  </property>
  <property fmtid="{D5CDD505-2E9C-101B-9397-08002B2CF9AE}" pid="20" name="Objective-Parent">
    <vt:lpwstr>Accounting Regulations</vt:lpwstr>
  </property>
  <property fmtid="{D5CDD505-2E9C-101B-9397-08002B2CF9AE}" pid="21" name="Objective-Path">
    <vt:lpwstr>OSCR File Plan:Policy Development:Guidance:Accounting Regulations:</vt:lpwstr>
  </property>
  <property fmtid="{D5CDD505-2E9C-101B-9397-08002B2CF9AE}" pid="22" name="Objective-State">
    <vt:lpwstr>Published</vt:lpwstr>
  </property>
  <property fmtid="{D5CDD505-2E9C-101B-9397-08002B2CF9AE}" pid="23" name="Objective-Title">
    <vt:lpwstr>R&amp;P  workpack - Accounts format Appendix 2 updated electronic version FINAL</vt:lpwstr>
  </property>
  <property fmtid="{D5CDD505-2E9C-101B-9397-08002B2CF9AE}" pid="24" name="Objective-Version">
    <vt:lpwstr>4.0</vt:lpwstr>
  </property>
  <property fmtid="{D5CDD505-2E9C-101B-9397-08002B2CF9AE}" pid="25" name="Objective-VersionComment">
    <vt:lpwstr>update formatting and section numbering on add'l analysis sheets</vt:lpwstr>
  </property>
  <property fmtid="{D5CDD505-2E9C-101B-9397-08002B2CF9AE}" pid="26" name="Objective-VersionNumber">
    <vt:r8>5</vt:r8>
  </property>
</Properties>
</file>