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15.xml" ContentType="application/vnd.openxmlformats-officedocument.spreadsheetml.worksheet+xml"/>
  <Override PartName="/xl/worksheets/sheet8.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orksheets/sheet10.xml" ContentType="application/vnd.openxmlformats-officedocument.spreadsheetml.worksheet+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1" activeTab="14"/>
  </bookViews>
  <sheets>
    <sheet name="Process to prepare" sheetId="1" state="hidden" r:id="rId3"/>
    <sheet name="CONTENTS" sheetId="2" state="visible" r:id="rId4"/>
    <sheet name="Accounts Process" sheetId="3" state="visible" r:id="rId5"/>
    <sheet name="Instructions" sheetId="4" state="visible" r:id="rId6"/>
    <sheet name="Instructions_2" sheetId="5" state="visible" r:id="rId7"/>
    <sheet name="3rd party fund" sheetId="6" state="hidden" r:id="rId8"/>
    <sheet name="DATA INPUT" sheetId="7" state="visible" r:id="rId9"/>
    <sheet name="Data sheet" sheetId="8" state="hidden" r:id="rId10"/>
    <sheet name="INCOME (Receipts)" sheetId="9" state="visible" r:id="rId11"/>
    <sheet name="EXPENDITURE (Payments)" sheetId="10" state="visible" r:id="rId12"/>
    <sheet name="Paying into bank" sheetId="11" state="visible" r:id="rId13"/>
    <sheet name="Receipts and payments account" sheetId="12" state="visible" r:id="rId14"/>
    <sheet name="Statement of balances" sheetId="13" state="visible" r:id="rId15"/>
    <sheet name="Trustees annual report" sheetId="14" state="visible" r:id="rId16"/>
    <sheet name="Independent examiner's report" sheetId="15" state="visible" r:id="rId17"/>
  </sheets>
  <definedNames>
    <definedName function="false" hidden="false" localSheetId="1" name="_xlnm.Print_Area" vbProcedure="false">CONTENTS!$A$1:$F$16</definedName>
    <definedName function="false" hidden="false" localSheetId="6" name="_xlnm.Print_Area" vbProcedure="false">'DATA INPUT'!$A$1:$E$52</definedName>
    <definedName function="false" hidden="false" localSheetId="3" name="_xlnm.Print_Titles" vbProcedure="false">Instructions!$1:$1</definedName>
    <definedName function="false" hidden="false" localSheetId="4" name="_xlnm.Print_Titles" vbProcedure="false">Instructions_2!$1:$1</definedName>
    <definedName function="false" hidden="false" localSheetId="11" name="_xlnm.Print_Area" vbProcedure="false">'Receipts and payments account'!$A$1:$E$38</definedName>
    <definedName function="false" hidden="false" localSheetId="12" name="_xlnm.Print_Area" vbProcedure="false">'Statement of balances'!$A$1:$D$29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<sst xmlns="http://schemas.openxmlformats.org/spreadsheetml/2006/main" count="676" uniqueCount="367">
  <si>
    <t xml:space="preserve">Every unit must prepare accounts</t>
  </si>
  <si>
    <t xml:space="preserve">Tab Colours</t>
  </si>
  <si>
    <t xml:space="preserve">During the year</t>
  </si>
  <si>
    <t xml:space="preserve">The accounts pages</t>
  </si>
  <si>
    <r>
      <rPr>
        <sz val="11"/>
        <color rgb="FFFFFFFF"/>
        <rFont val="Symbol"/>
        <family val="1"/>
        <charset val="2"/>
      </rPr>
      <t xml:space="preserve">·</t>
    </r>
    <r>
      <rPr>
        <sz val="11"/>
        <color rgb="FFFFFFFF"/>
        <rFont val="Aptos Narrow"/>
        <family val="2"/>
        <charset val="1"/>
      </rPr>
      <t xml:space="preserve"> </t>
    </r>
  </si>
  <si>
    <t xml:space="preserve">* - You are looking after someone elses money and have a duty to care of it and accounts for what upi have done with it</t>
  </si>
  <si>
    <t xml:space="preserve">Contents </t>
  </si>
  <si>
    <t xml:space="preserve">Information tabs - to help complete process and accounts</t>
  </si>
  <si>
    <t xml:space="preserve">Accounts Process</t>
  </si>
  <si>
    <t xml:space="preserve">Instructions</t>
  </si>
  <si>
    <t xml:space="preserve">To be completed during the year </t>
  </si>
  <si>
    <t xml:space="preserve">Data Input</t>
  </si>
  <si>
    <t xml:space="preserve">Income (Receipts)</t>
  </si>
  <si>
    <t xml:space="preserve">Expenditure (Payments)</t>
  </si>
  <si>
    <t xml:space="preserve">Accounts Pages (to be printed off as end of year accounts once completed)</t>
  </si>
  <si>
    <t xml:space="preserve">Receipts and payments account</t>
  </si>
  <si>
    <t xml:space="preserve">Statement of Balances</t>
  </si>
  <si>
    <t xml:space="preserve">Trustees annual report</t>
  </si>
  <si>
    <t xml:space="preserve">Independent examiners report</t>
  </si>
  <si>
    <t xml:space="preserve">Accounts process for units </t>
  </si>
  <si>
    <t xml:space="preserve">· Every unit must prepare accounts - whether the unit is registered with OSCR or not</t>
  </si>
  <si>
    <t xml:space="preserve">· You are looking after someone else's money, and have a duty to take care of it and account for what you have done with it</t>
  </si>
  <si>
    <t xml:space="preserve">· For units that are registered charities, please note that the accounts submitted as part of your annual return, will be published unredacted on the OSCR website. This means that all of the information on the green tabs will be viewable. Please make sure you do not include any additional or unnecessary information. </t>
  </si>
  <si>
    <t xml:space="preserve">Once accounts are finalised </t>
  </si>
  <si>
    <t xml:space="preserve">DATA INPUT</t>
  </si>
  <si>
    <t xml:space="preserve">Information entered into the data input sheet will automatically be pulled through to the other sheets as required</t>
  </si>
  <si>
    <t xml:space="preserve">General data</t>
  </si>
  <si>
    <r>
      <rPr>
        <sz val="14"/>
        <color theme="1"/>
        <rFont val="Poppins"/>
        <family val="0"/>
        <charset val="1"/>
      </rPr>
      <t xml:space="preserve">Enter unit information: name, year end date etc in blue</t>
    </r>
    <r>
      <rPr>
        <b val="true"/>
        <i val="true"/>
        <sz val="14"/>
        <color theme="1"/>
        <rFont val="Poppins"/>
        <family val="0"/>
        <charset val="1"/>
      </rPr>
      <t xml:space="preserve"> boxes</t>
    </r>
    <r>
      <rPr>
        <sz val="14"/>
        <color theme="1"/>
        <rFont val="Poppins"/>
        <family val="0"/>
        <charset val="1"/>
      </rPr>
      <t xml:space="preserve"> only.</t>
    </r>
  </si>
  <si>
    <t xml:space="preserve">Is this the first set of accounts that has been prepared for this unit? </t>
  </si>
  <si>
    <t xml:space="preserve">N is automatically selected. 
If this is the first year of the unit operating select Y from the drop down option. </t>
  </si>
  <si>
    <t xml:space="preserve">For units that are registered charities</t>
  </si>
  <si>
    <t xml:space="preserve">Enter your charity number. This will start with SC0…. 
If the unit is not a registered charity, please leave this blank. </t>
  </si>
  <si>
    <t xml:space="preserve">Number of girls programme delivered to</t>
  </si>
  <si>
    <t xml:space="preserve">Add the number of girls your unit has delivered to during the year, this means the number of individual girls who have been members of the unit throughout the year (not necessarily at the same time)</t>
  </si>
  <si>
    <t xml:space="preserve">If accounts are significantly different from the previous year </t>
  </si>
  <si>
    <t xml:space="preserve">If your accounts are similar to the previous years - make sure "no" is showing. If they are significantly different, i.e. the unit's income and/or expenditure is significantly higher or lower then the previous year make sure the box states "yes" and add in short description of the differences (e.g. fundraising was undertaken, or an international trip was arranged). </t>
  </si>
  <si>
    <t xml:space="preserve">INCOME (Receipts) </t>
  </si>
  <si>
    <t xml:space="preserve">Starting in the first row in the table, add in your transaction details as follows:</t>
  </si>
  <si>
    <t xml:space="preserve">Date </t>
  </si>
  <si>
    <t xml:space="preserve">The date of the transaction</t>
  </si>
  <si>
    <t xml:space="preserve">Received from </t>
  </si>
  <si>
    <t xml:space="preserve">Who money has been received from</t>
  </si>
  <si>
    <t xml:space="preserve">Bank / Cash </t>
  </si>
  <si>
    <t xml:space="preserve">Select from the drop down whether the amount was in cash or was received into the bank account (e.g. cheque, bank transfer). If your unit receives cash, but this is paid into the bank account (i.e. not spent out as cash), it should be recorded as bank. </t>
  </si>
  <si>
    <t xml:space="preserve">Method</t>
  </si>
  <si>
    <t xml:space="preserve">In this column record more specifically how the money was received (i.e. cheque, cash, bank transfer)</t>
  </si>
  <si>
    <t xml:space="preserve">Reference</t>
  </si>
  <si>
    <t xml:space="preserve">This is an additional column so you can record any additional information relevant to this transaction for yourself (e.g. Subs payment 1 of 3)</t>
  </si>
  <si>
    <t xml:space="preserve">Columns F to O</t>
  </si>
  <si>
    <t xml:space="preserve">These columns are for the amount of money received and what it is for</t>
  </si>
  <si>
    <r>
      <rPr>
        <sz val="14"/>
        <color theme="1"/>
        <rFont val="Poppins"/>
        <family val="0"/>
        <charset val="1"/>
      </rPr>
      <t xml:space="preserve">e.g. £30 received for membership subscriptions would go in column F </t>
    </r>
    <r>
      <rPr>
        <b val="true"/>
        <sz val="14"/>
        <color theme="1"/>
        <rFont val="Poppins"/>
        <family val="0"/>
        <charset val="1"/>
      </rPr>
      <t xml:space="preserve">or </t>
    </r>
    <r>
      <rPr>
        <sz val="14"/>
        <color theme="1"/>
        <rFont val="Poppins"/>
        <family val="0"/>
        <charset val="1"/>
      </rPr>
      <t xml:space="preserve">£5 received for trip would go in column L</t>
    </r>
  </si>
  <si>
    <t xml:space="preserve">Total </t>
  </si>
  <si>
    <t xml:space="preserve">Do not type in here  - this has a formula and will add up the total of the row (which should equal the amount received)</t>
  </si>
  <si>
    <t xml:space="preserve">Running total column </t>
  </si>
  <si>
    <t xml:space="preserve">At the right hand side of the sheet there is a column titled - Running total. This column will show you the running total  of money received as cash, and into the bank.</t>
  </si>
  <si>
    <t xml:space="preserve">EXPENDITURE (Payments) </t>
  </si>
  <si>
    <t xml:space="preserve">Payee</t>
  </si>
  <si>
    <t xml:space="preserve">Who money has been paid to e.g. "Church - Hall Rent"</t>
  </si>
  <si>
    <t xml:space="preserve">In this column select from the dropdown menu whether the amount paid was in cash or by bank payment (this would include payment by cheque). This can't be left blank. If your unit does not use cash for expenditure (and pays any cash received into the bank) all payments should be categorised as bank.</t>
  </si>
  <si>
    <t xml:space="preserve">In this column record the payment type i.e. if it's a bank payment / cash / cheque / transfer</t>
  </si>
  <si>
    <t xml:space="preserve">This is an additional column so you can record any additional information relevant to this transaction for yourself (e.g. Cheque number 0110542 - Thinking Day badges)</t>
  </si>
  <si>
    <t xml:space="preserve">Columns F to P</t>
  </si>
  <si>
    <t xml:space="preserve">These columns are for the amount of the payment and what it is for</t>
  </si>
  <si>
    <r>
      <rPr>
        <sz val="14"/>
        <color theme="1"/>
        <rFont val="Poppins"/>
        <family val="0"/>
        <charset val="1"/>
      </rPr>
      <t xml:space="preserve">e.g. £110 paid for hall rent would go in column J </t>
    </r>
    <r>
      <rPr>
        <b val="true"/>
        <sz val="14"/>
        <color theme="1"/>
        <rFont val="Poppins"/>
        <family val="0"/>
        <charset val="1"/>
      </rPr>
      <t xml:space="preserve">or </t>
    </r>
    <r>
      <rPr>
        <sz val="14"/>
        <color theme="1"/>
        <rFont val="Poppins"/>
        <family val="0"/>
        <charset val="1"/>
      </rPr>
      <t xml:space="preserve">£7 in paid for stamps would go in column M</t>
    </r>
  </si>
  <si>
    <t xml:space="preserve">Do not type in here  - this has a formula and will add up the total of the row (this should equal the amount paid) </t>
  </si>
  <si>
    <t xml:space="preserve">At the right hand side of the sheet there is a column titled - Running total. This column will show you the running total  of money spent out as cash, and bank payment.</t>
  </si>
  <si>
    <t xml:space="preserve">3rd party fundraising</t>
  </si>
  <si>
    <t xml:space="preserve">(Column I in Income and Column G in Expenditure)</t>
  </si>
  <si>
    <t xml:space="preserve">Example: Holding a coffee morning for another charity</t>
  </si>
  <si>
    <t xml:space="preserve">Column I on Income tab </t>
  </si>
  <si>
    <t xml:space="preserve">Column G on Expenditure tab</t>
  </si>
  <si>
    <t xml:space="preserve">Income</t>
  </si>
  <si>
    <t xml:space="preserve">Expenditure</t>
  </si>
  <si>
    <t xml:space="preserve">Amount made from coffee morning</t>
  </si>
  <si>
    <t xml:space="preserve">Costs of coffee morning (tea, coffee, milk, biscuits)</t>
  </si>
  <si>
    <t xml:space="preserve">Paid to another charity</t>
  </si>
  <si>
    <t xml:space="preserve">Total:</t>
  </si>
  <si>
    <t xml:space="preserve">These values must be the same</t>
  </si>
  <si>
    <t xml:space="preserve">How this looks in the receipts and payments tab (information will pull through automatically) </t>
  </si>
  <si>
    <t xml:space="preserve">Paying into bank </t>
  </si>
  <si>
    <t xml:space="preserve">You only need to use this tab if you spend out cash. If any cash received is paid into the bank and all expenditure is via cheque, bank transfer or debit card payment you do not need to add anything to this tab. </t>
  </si>
  <si>
    <t xml:space="preserve">On the left there is a box to fill in details of cash paid into the bank.</t>
  </si>
  <si>
    <t xml:space="preserve">Date</t>
  </si>
  <si>
    <t xml:space="preserve">Enter the date that the deposit was made to the bank </t>
  </si>
  <si>
    <t xml:space="preserve">Pay-in slip reference</t>
  </si>
  <si>
    <t xml:space="preserve">Enter the pay-in slip reference </t>
  </si>
  <si>
    <t xml:space="preserve">Details</t>
  </si>
  <si>
    <t xml:space="preserve">Enter any additional information you require (such as what the cash was collected for)</t>
  </si>
  <si>
    <t xml:space="preserve">Amount (£)</t>
  </si>
  <si>
    <t xml:space="preserve">Enter the amount of the deposit </t>
  </si>
  <si>
    <t xml:space="preserve">You don't need to do a separate pay in for each amount of cash received. Just for each deposit. i.e. if you received subs in cash from 6 girls of £50 each and deposited all of the cash at the same time, you would just show 1 deposit of £300. </t>
  </si>
  <si>
    <t xml:space="preserve">On the right there is a box to fill in details of cash withdrawn from the bank. </t>
  </si>
  <si>
    <t xml:space="preserve">Enter the date that the withdrawal was made</t>
  </si>
  <si>
    <t xml:space="preserve">Enter in any additional information you require (such as what the cash was to be used for)</t>
  </si>
  <si>
    <t xml:space="preserve">Enter the amount of cash withdrawn</t>
  </si>
  <si>
    <t xml:space="preserve">The information at the top right will populate automatically, nothing needs to be manually entered here. </t>
  </si>
  <si>
    <t xml:space="preserve">RECEIPTS AND PAYMENTS ACCOUNT</t>
  </si>
  <si>
    <t xml:space="preserve">Current year </t>
  </si>
  <si>
    <t xml:space="preserve">Do not enter anything into this column as information pulls direct from  the income, expenditure and data input tabs.</t>
  </si>
  <si>
    <t xml:space="preserve">Previous year's figures </t>
  </si>
  <si>
    <t xml:space="preserve">These need to be manually input in the blue boxes in column D from the previous years accounts or left blank if this is the unit's first set of accounts. </t>
  </si>
  <si>
    <t xml:space="preserve">STATEMENT OF BALANCES</t>
  </si>
  <si>
    <t xml:space="preserve">You do not need to enter any information for the current year. This information pulls directly from the income, expenditure, data input tabs</t>
  </si>
  <si>
    <r>
      <rPr>
        <b val="true"/>
        <sz val="14"/>
        <color rgb="FF000000"/>
        <rFont val="Poppins"/>
        <family val="0"/>
        <charset val="1"/>
      </rPr>
      <t xml:space="preserve">IMPORTANT</t>
    </r>
    <r>
      <rPr>
        <sz val="14"/>
        <color rgb="FF000000"/>
        <rFont val="Poppins"/>
        <family val="0"/>
        <charset val="1"/>
      </rPr>
      <t xml:space="preserve"> The opening cash and bank balances are taken from the figures entered for the previous year so make sure these are correct otherwise your current year won't balance !</t>
    </r>
  </si>
  <si>
    <t xml:space="preserve">The figures for the closing bank (in cell B18) and cash (in cell B17) balances are automatically calculated and should be checked against the bank statement at the year end and the physical cash balance respectively.  </t>
  </si>
  <si>
    <t xml:space="preserve">Previous year's figures</t>
  </si>
  <si>
    <t xml:space="preserve">These need to be manually input in column D from the previous years accounts or left blank if this is the unit's first set of accounts. </t>
  </si>
  <si>
    <t xml:space="preserve">TRUSTEES' ANNUAL REPORT</t>
  </si>
  <si>
    <t xml:space="preserve">All of the required information for this report will automatically be pulled through from the data input tab.</t>
  </si>
  <si>
    <t xml:space="preserve">INDEPENDENT EXAMINERS REPORT</t>
  </si>
  <si>
    <t xml:space="preserve">All of the required information (inlcuding a typed signature) for this report will automatically be pulled through from the data input tab.</t>
  </si>
  <si>
    <t xml:space="preserve">The details of the independent examiner should not be added until they have confirmed that they are happy to sign off the independent examiner's report. </t>
  </si>
  <si>
    <t xml:space="preserve">3rd party fundraising  - notes</t>
  </si>
  <si>
    <t xml:space="preserve">EXAMPLE - Holding a coffee morning for another charity</t>
  </si>
  <si>
    <t xml:space="preserve">Column I on Income tab</t>
  </si>
  <si>
    <t xml:space="preserve">Column J on Expenditure tab</t>
  </si>
  <si>
    <t xml:space="preserve">Ingredients for cake sale (e.g tea / coffee / biscuits)</t>
  </si>
  <si>
    <t xml:space="preserve">How this look and pulls through to the accounts</t>
  </si>
  <si>
    <t xml:space="preserve">Data Required for Unit Accounts</t>
  </si>
  <si>
    <r>
      <rPr>
        <b val="true"/>
        <sz val="12"/>
        <color rgb="FF000000"/>
        <rFont val="Poppins"/>
        <family val="0"/>
        <charset val="1"/>
      </rPr>
      <t xml:space="preserve">Please complete all grey boxes below</t>
    </r>
    <r>
      <rPr>
        <sz val="12"/>
        <color rgb="FF000000"/>
        <rFont val="Poppins"/>
        <family val="0"/>
        <charset val="1"/>
      </rPr>
      <t xml:space="preserve"> (this information will filter through to the accounts)</t>
    </r>
  </si>
  <si>
    <t xml:space="preserve">State of R&amp;P</t>
  </si>
  <si>
    <t xml:space="preserve">State of bal</t>
  </si>
  <si>
    <t xml:space="preserve">Trustees</t>
  </si>
  <si>
    <t xml:space="preserve">IE Report</t>
  </si>
  <si>
    <t xml:space="preserve">Unit Name</t>
  </si>
  <si>
    <r>
      <rPr>
        <sz val="12"/>
        <color rgb="FF000000"/>
        <rFont val="Poppins"/>
        <family val="0"/>
        <charset val="1"/>
      </rPr>
      <t xml:space="preserve">1</t>
    </r>
    <r>
      <rPr>
        <vertAlign val="superscript"/>
        <sz val="12"/>
        <color rgb="FF000000"/>
        <rFont val="Poppins"/>
        <family val="0"/>
        <charset val="1"/>
      </rPr>
      <t xml:space="preserve">st</t>
    </r>
    <r>
      <rPr>
        <sz val="12"/>
        <color rgb="FF000000"/>
        <rFont val="Poppins"/>
        <family val="0"/>
        <charset val="1"/>
      </rPr>
      <t xml:space="preserve"> Stewartry Rangers</t>
    </r>
  </si>
  <si>
    <t xml:space="preserve">P</t>
  </si>
  <si>
    <t xml:space="preserve">Charity Number</t>
  </si>
  <si>
    <t xml:space="preserve">(if applicable)</t>
  </si>
  <si>
    <t xml:space="preserve">SC051769</t>
  </si>
  <si>
    <t xml:space="preserve">Year End Date </t>
  </si>
  <si>
    <r>
      <rPr>
        <sz val="12"/>
        <color rgb="FF000000"/>
        <rFont val="Poppins"/>
        <family val="0"/>
        <charset val="1"/>
      </rPr>
      <t xml:space="preserve">Enter in this format: </t>
    </r>
    <r>
      <rPr>
        <b val="true"/>
        <sz val="12"/>
        <color rgb="FF000000"/>
        <rFont val="Poppins"/>
        <family val="0"/>
        <charset val="1"/>
      </rPr>
      <t xml:space="preserve">31.12.2025</t>
    </r>
  </si>
  <si>
    <t xml:space="preserve">31.12.2025</t>
  </si>
  <si>
    <t xml:space="preserve">Is this the first set of accounts that has been prepared for this unit? (Y or N)</t>
  </si>
  <si>
    <t xml:space="preserve">N</t>
  </si>
  <si>
    <t xml:space="preserve">No need to enter </t>
  </si>
  <si>
    <t xml:space="preserve">Prior year </t>
  </si>
  <si>
    <t xml:space="preserve">District</t>
  </si>
  <si>
    <t xml:space="preserve">Stewartry District</t>
  </si>
  <si>
    <t xml:space="preserve">Division</t>
  </si>
  <si>
    <t xml:space="preserve">(if applicable) </t>
  </si>
  <si>
    <t xml:space="preserve">Dumfries and Galloway, Scotlans</t>
  </si>
  <si>
    <t xml:space="preserve">Charity trustees</t>
  </si>
  <si>
    <t xml:space="preserve">Role </t>
  </si>
  <si>
    <t xml:space="preserve">Name </t>
  </si>
  <si>
    <t xml:space="preserve">Rebecca Vasey</t>
  </si>
  <si>
    <t xml:space="preserve">Leader</t>
  </si>
  <si>
    <t xml:space="preserve">Laura Dickie</t>
  </si>
  <si>
    <t xml:space="preserve">Jane Banks</t>
  </si>
  <si>
    <t xml:space="preserve">Address</t>
  </si>
  <si>
    <t xml:space="preserve">Independent examiner</t>
  </si>
  <si>
    <t xml:space="preserve">Name</t>
  </si>
  <si>
    <t xml:space="preserve">Jillian Ridding</t>
  </si>
  <si>
    <t xml:space="preserve">Independent examiner </t>
  </si>
  <si>
    <t xml:space="preserve">14 Randolph Crescent</t>
  </si>
  <si>
    <t xml:space="preserve">Garlieston</t>
  </si>
  <si>
    <t xml:space="preserve">Newton Stewart</t>
  </si>
  <si>
    <t xml:space="preserve">Do the accounts differ significantly from previous year ? (YES / NO)</t>
  </si>
  <si>
    <t xml:space="preserve">no</t>
  </si>
  <si>
    <r>
      <rPr>
        <sz val="12"/>
        <color rgb="FF000000"/>
        <rFont val="Poppins"/>
        <family val="0"/>
        <charset val="1"/>
      </rPr>
      <t xml:space="preserve">If "</t>
    </r>
    <r>
      <rPr>
        <b val="true"/>
        <sz val="12"/>
        <color rgb="FF000000"/>
        <rFont val="Poppins"/>
        <family val="0"/>
        <charset val="1"/>
      </rPr>
      <t xml:space="preserve">YES</t>
    </r>
    <r>
      <rPr>
        <sz val="12"/>
        <color rgb="FF000000"/>
        <rFont val="Poppins"/>
        <family val="0"/>
        <charset val="1"/>
      </rPr>
      <t xml:space="preserve">" please add explanation below</t>
    </r>
  </si>
  <si>
    <t xml:space="preserve">Castle Douglas guides changed leadership so the leader at the time Janet Crooks used this accounts to help managed the accounts for CAStle Douglas Guides so they could still access finances</t>
  </si>
  <si>
    <t xml:space="preserve">Date of signing</t>
  </si>
  <si>
    <t xml:space="preserve">day/month/year</t>
  </si>
  <si>
    <t xml:space="preserve">Name of person signing accounts</t>
  </si>
  <si>
    <t xml:space="preserve">Person three</t>
  </si>
  <si>
    <t xml:space="preserve">Treasurer</t>
  </si>
  <si>
    <t xml:space="preserve">Type </t>
  </si>
  <si>
    <t xml:space="preserve">Bank</t>
  </si>
  <si>
    <t xml:space="preserve">Y</t>
  </si>
  <si>
    <t xml:space="preserve">Cash </t>
  </si>
  <si>
    <t xml:space="preserve">Template</t>
  </si>
  <si>
    <t xml:space="preserve">INCOME (Receipts)</t>
  </si>
  <si>
    <t xml:space="preserve">Unit:</t>
  </si>
  <si>
    <t xml:space="preserve">Cash</t>
  </si>
  <si>
    <t xml:space="preserve">Charity number:</t>
  </si>
  <si>
    <t xml:space="preserve">Year end date:</t>
  </si>
  <si>
    <t xml:space="preserve">This is drop down</t>
  </si>
  <si>
    <t xml:space="preserve">Enter the amount recieved in one of these columns (that best describes what the money is for) </t>
  </si>
  <si>
    <t xml:space="preserve">Running total </t>
  </si>
  <si>
    <t xml:space="preserve">Received from</t>
  </si>
  <si>
    <t xml:space="preserve">Membership subscriptions</t>
  </si>
  <si>
    <t xml:space="preserve">Donations received </t>
  </si>
  <si>
    <t xml:space="preserve">Unit fundraising</t>
  </si>
  <si>
    <t xml:space="preserve">3rd Party fundraising </t>
  </si>
  <si>
    <t xml:space="preserve">Bank interest </t>
  </si>
  <si>
    <t xml:space="preserve">Gift aid </t>
  </si>
  <si>
    <t xml:space="preserve">Trips</t>
  </si>
  <si>
    <t xml:space="preserve">Grants received </t>
  </si>
  <si>
    <t xml:space="preserve">Residential trips</t>
  </si>
  <si>
    <t xml:space="preserve">Miscellaneous</t>
  </si>
  <si>
    <t xml:space="preserve">TOTAL</t>
  </si>
  <si>
    <t xml:space="preserve">Kirsten Roberts</t>
  </si>
  <si>
    <t xml:space="preserve">bacs</t>
  </si>
  <si>
    <t xml:space="preserve">Alison Gallacher</t>
  </si>
  <si>
    <t xml:space="preserve">Jessie Campbell</t>
  </si>
  <si>
    <t xml:space="preserve">Laura Fairburn</t>
  </si>
  <si>
    <t xml:space="preserve">Fundraising</t>
  </si>
  <si>
    <t xml:space="preserve">jams</t>
  </si>
  <si>
    <t xml:space="preserve">Polly Hastings</t>
  </si>
  <si>
    <t xml:space="preserve">Gunta Thompson</t>
  </si>
  <si>
    <t xml:space="preserve">Gillian Jamieson</t>
  </si>
  <si>
    <t xml:space="preserve">J Cunningham</t>
  </si>
  <si>
    <t xml:space="preserve">Jams</t>
  </si>
  <si>
    <t xml:space="preserve">Miranda Hall</t>
  </si>
  <si>
    <t xml:space="preserve">Ella Fairburn</t>
  </si>
  <si>
    <t xml:space="preserve">Katrina Pollard</t>
  </si>
  <si>
    <t xml:space="preserve">Spence Corvus</t>
  </si>
  <si>
    <t xml:space="preserve">Gruba Ola</t>
  </si>
  <si>
    <t xml:space="preserve">S Kelkal</t>
  </si>
  <si>
    <t xml:space="preserve">Easy fundraising</t>
  </si>
  <si>
    <t xml:space="preserve">Alice Crooks</t>
  </si>
  <si>
    <t xml:space="preserve">Mr M Barry</t>
  </si>
  <si>
    <t xml:space="preserve">BCMY Ltd</t>
  </si>
  <si>
    <t xml:space="preserve">D of E reimbursement</t>
  </si>
  <si>
    <t xml:space="preserve">Bag  Packing</t>
  </si>
  <si>
    <t xml:space="preserve">Libby Ong</t>
  </si>
  <si>
    <t xml:space="preserve">GG Assoc Grant</t>
  </si>
  <si>
    <t xml:space="preserve">Stephen Hall</t>
  </si>
  <si>
    <t xml:space="preserve">Kelkal camp</t>
  </si>
  <si>
    <t xml:space="preserve">Hedge Planting</t>
  </si>
  <si>
    <t xml:space="preserve">Amy McGarva</t>
  </si>
  <si>
    <t xml:space="preserve">Mollie Stassi </t>
  </si>
  <si>
    <t xml:space="preserve">Elise Muir</t>
  </si>
  <si>
    <t xml:space="preserve">coffee morning</t>
  </si>
  <si>
    <t xml:space="preserve">Borgue Potato day</t>
  </si>
  <si>
    <t xml:space="preserve">E R?utherford</t>
  </si>
  <si>
    <t xml:space="preserve">Isla Maxwwell</t>
  </si>
  <si>
    <t xml:space="preserve">Emma Moodie Orren subs</t>
  </si>
  <si>
    <t xml:space="preserve">charities trust</t>
  </si>
  <si>
    <t xml:space="preserve">Reynold Quinn</t>
  </si>
  <si>
    <t xml:space="preserve">mollie subs</t>
  </si>
  <si>
    <t xml:space="preserve">charities trust donation</t>
  </si>
  <si>
    <t xml:space="preserve">IOS Trip Quinn</t>
  </si>
  <si>
    <t xml:space="preserve">k pollard</t>
  </si>
  <si>
    <t xml:space="preserve">refund cancel IOW Trip</t>
  </si>
  <si>
    <t xml:space="preserve">EXPENDITURE (Payments)</t>
  </si>
  <si>
    <t xml:space="preserve">See instructions</t>
  </si>
  <si>
    <t xml:space="preserve">Bank / Cash</t>
  </si>
  <si>
    <t xml:space="preserve">3rd Party Fundraising</t>
  </si>
  <si>
    <t xml:space="preserve">Subscriptions</t>
  </si>
  <si>
    <t xml:space="preserve">Meeting expenses</t>
  </si>
  <si>
    <t xml:space="preserve">Property costs / rent</t>
  </si>
  <si>
    <t xml:space="preserve">Residential events</t>
  </si>
  <si>
    <t xml:space="preserve">Admin, stationery / postage </t>
  </si>
  <si>
    <t xml:space="preserve">Training </t>
  </si>
  <si>
    <t xml:space="preserve">Badges &amp; resources</t>
  </si>
  <si>
    <t xml:space="preserve">Miscellaneous expenditure</t>
  </si>
  <si>
    <t xml:space="preserve">Longstone camp</t>
  </si>
  <si>
    <t xml:space="preserve">unsure</t>
  </si>
  <si>
    <t xml:space="preserve">Amazon</t>
  </si>
  <si>
    <t xml:space="preserve">rail card</t>
  </si>
  <si>
    <t xml:space="preserve">GG Shop</t>
  </si>
  <si>
    <t xml:space="preserve">ebay</t>
  </si>
  <si>
    <t xml:space="preserve">Tesco</t>
  </si>
  <si>
    <t xml:space="preserve">CC Rent</t>
  </si>
  <si>
    <t xml:space="preserve">WAGGS</t>
  </si>
  <si>
    <t xml:space="preserve">Sainsburys</t>
  </si>
  <si>
    <t xml:space="preserve">Ballet Tickets</t>
  </si>
  <si>
    <t xml:space="preserve">tesco</t>
  </si>
  <si>
    <t xml:space="preserve">Coop</t>
  </si>
  <si>
    <t xml:space="preserve">Marmalade Competition</t>
  </si>
  <si>
    <t xml:space="preserve">Item 22</t>
  </si>
  <si>
    <t xml:space="preserve">Dof E Reimbursment</t>
  </si>
  <si>
    <t xml:space="preserve">Cancer Research Charity Donation</t>
  </si>
  <si>
    <t xml:space="preserve">switzerland trip contribution</t>
  </si>
  <si>
    <t xml:space="preserve">Glentrool Hive</t>
  </si>
  <si>
    <t xml:space="preserve">Hobbycraft</t>
  </si>
  <si>
    <t xml:space="preserve">cash</t>
  </si>
  <si>
    <r>
      <rPr>
        <sz val="11"/>
        <color rgb="FF000000"/>
        <rFont val="Poppins"/>
        <family val="0"/>
        <charset val="1"/>
      </rPr>
      <t xml:space="preserve">st johns ambulance 1</t>
    </r>
    <r>
      <rPr>
        <vertAlign val="superscript"/>
        <sz val="11"/>
        <color rgb="FF000000"/>
        <rFont val="Poppins"/>
        <family val="0"/>
        <charset val="1"/>
      </rPr>
      <t xml:space="preserve">st</t>
    </r>
    <r>
      <rPr>
        <sz val="11"/>
        <color rgb="FF000000"/>
        <rFont val="Poppins"/>
        <family val="0"/>
        <charset val="1"/>
      </rPr>
      <t xml:space="preserve"> aid</t>
    </r>
  </si>
  <si>
    <t xml:space="preserve">aldi</t>
  </si>
  <si>
    <t xml:space="preserve">train tickets</t>
  </si>
  <si>
    <t xml:space="preserve">India Contribution</t>
  </si>
  <si>
    <t xml:space="preserve">Minibus hire</t>
  </si>
  <si>
    <t xml:space="preserve">community transport</t>
  </si>
  <si>
    <t xml:space="preserve">Dof E trip</t>
  </si>
  <si>
    <t xml:space="preserve">Neckers</t>
  </si>
  <si>
    <t xml:space="preserve">Vistaprint</t>
  </si>
  <si>
    <t xml:space="preserve">IOS trip</t>
  </si>
  <si>
    <t xml:space="preserve">Ernspie celebration teas</t>
  </si>
  <si>
    <t xml:space="preserve">coop</t>
  </si>
  <si>
    <t xml:space="preserve">rent</t>
  </si>
  <si>
    <t xml:space="preserve">big gig in london</t>
  </si>
  <si>
    <t xml:space="preserve">Moores fish and chips</t>
  </si>
  <si>
    <t xml:space="preserve">Aldi</t>
  </si>
  <si>
    <t xml:space="preserve">creebridge services</t>
  </si>
  <si>
    <t xml:space="preserve">Royal mail</t>
  </si>
  <si>
    <t xml:space="preserve">unicef donation</t>
  </si>
  <si>
    <t xml:space="preserve">poundstretcher</t>
  </si>
  <si>
    <t xml:space="preserve">cash withdrawl</t>
  </si>
  <si>
    <t xml:space="preserve">lush</t>
  </si>
  <si>
    <t xml:space="preserve">refund canx trip</t>
  </si>
  <si>
    <t xml:space="preserve">aug to dec</t>
  </si>
  <si>
    <t xml:space="preserve">various</t>
  </si>
  <si>
    <t xml:space="preserve">Paying in or withdrawing money from the bank </t>
  </si>
  <si>
    <t xml:space="preserve">FROM  (£)</t>
  </si>
  <si>
    <t xml:space="preserve">TO (£)</t>
  </si>
  <si>
    <t xml:space="preserve">This page to be used when either:</t>
  </si>
  <si>
    <t xml:space="preserve">Paying cash into the bank </t>
  </si>
  <si>
    <t xml:space="preserve">Withdrawing money from the bank to be spent out as cash </t>
  </si>
  <si>
    <t xml:space="preserve">Paying cash into the bank</t>
  </si>
  <si>
    <t xml:space="preserve">Withdrawing cash from the bank</t>
  </si>
  <si>
    <t xml:space="preserve">Receipts and Payments Account</t>
  </si>
  <si>
    <t xml:space="preserve">For the Year ended </t>
  </si>
  <si>
    <t xml:space="preserve">Manual input required (if applicable)</t>
  </si>
  <si>
    <t xml:space="preserve">Unit name </t>
  </si>
  <si>
    <t xml:space="preserve">Receipts</t>
  </si>
  <si>
    <t xml:space="preserve">Membership Subscriptions</t>
  </si>
  <si>
    <t xml:space="preserve">Donations received</t>
  </si>
  <si>
    <t xml:space="preserve">Unit Fundraising</t>
  </si>
  <si>
    <t xml:space="preserve">See notes on "Instructions" tab</t>
  </si>
  <si>
    <t xml:space="preserve">Bank Interest</t>
  </si>
  <si>
    <t xml:space="preserve">Gift Aid</t>
  </si>
  <si>
    <t xml:space="preserve">Miscellaneous Income</t>
  </si>
  <si>
    <t xml:space="preserve">Total Receipts</t>
  </si>
  <si>
    <t xml:space="preserve">Payments</t>
  </si>
  <si>
    <t xml:space="preserve">Fundraising expenses</t>
  </si>
  <si>
    <t xml:space="preserve">3rd Party Fundraising/Donation</t>
  </si>
  <si>
    <t xml:space="preserve">Payments for charitable activities</t>
  </si>
  <si>
    <t xml:space="preserve">Subscriptions </t>
  </si>
  <si>
    <t xml:space="preserve">Meeting expenses </t>
  </si>
  <si>
    <t xml:space="preserve">Property costs/rent</t>
  </si>
  <si>
    <t xml:space="preserve">Admin/Postage &amp; Stationery</t>
  </si>
  <si>
    <t xml:space="preserve">Training</t>
  </si>
  <si>
    <t xml:space="preserve">Badges &amp; Resources</t>
  </si>
  <si>
    <t xml:space="preserve">Miscellaneous Expenditure</t>
  </si>
  <si>
    <t xml:space="preserve">Total Payments</t>
  </si>
  <si>
    <t xml:space="preserve">Surplus/(Deficit) for year</t>
  </si>
  <si>
    <t xml:space="preserve">Statement of balances</t>
  </si>
  <si>
    <t xml:space="preserve">For the year ended </t>
  </si>
  <si>
    <t xml:space="preserve">Opening Balances</t>
  </si>
  <si>
    <t xml:space="preserve">Total</t>
  </si>
  <si>
    <t xml:space="preserve">Closing Balances</t>
  </si>
  <si>
    <t xml:space="preserve">less outstanding cheques</t>
  </si>
  <si>
    <t xml:space="preserve">Assets &amp; Liabilities:</t>
  </si>
  <si>
    <t xml:space="preserve">In addition to the above cash &amp; bank balances, the unit has equipment to the value of:</t>
  </si>
  <si>
    <t xml:space="preserve">Prepared by (signature): </t>
  </si>
  <si>
    <t xml:space="preserve">Date: </t>
  </si>
  <si>
    <t xml:space="preserve">Trustees' Annual Report</t>
  </si>
  <si>
    <t xml:space="preserve">For year ended</t>
  </si>
  <si>
    <t xml:space="preserve">Charity (Unit) Name</t>
  </si>
  <si>
    <t xml:space="preserve">Charity Trustees</t>
  </si>
  <si>
    <t xml:space="preserve">Charity Address</t>
  </si>
  <si>
    <t xml:space="preserve">The above charity (unit) is an unincorporated association.  It has no written constitution, but operates in accordance with the policies and procedures published by Girlguiding, the operating name of the Guide Association.</t>
  </si>
  <si>
    <t xml:space="preserve">Its trustees are the volunteer adult leaders trained and appointed as per the Girlguiding policies and procedures.  Updated training is available throughout the year.</t>
  </si>
  <si>
    <t xml:space="preserve"> </t>
  </si>
  <si>
    <t xml:space="preserve">During the year the trustees did not receive any remuneration.</t>
  </si>
  <si>
    <t xml:space="preserve">Signed on behalf of the trustees by</t>
  </si>
  <si>
    <t xml:space="preserve">____________________________</t>
  </si>
  <si>
    <t xml:space="preserve">Signature</t>
  </si>
  <si>
    <t xml:space="preserve">Name: </t>
  </si>
  <si>
    <t xml:space="preserve">Independent examiner's report</t>
  </si>
  <si>
    <t xml:space="preserve">For the year ended</t>
  </si>
  <si>
    <t xml:space="preserve">For</t>
  </si>
  <si>
    <t xml:space="preserve">Charity number</t>
  </si>
  <si>
    <t xml:space="preserve">Respective responsibilities of trustees and examiner</t>
  </si>
  <si>
    <t xml:space="preserve">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</si>
  <si>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 xml:space="preserve">Basis of Independent Examiners Statement</t>
  </si>
  <si>
    <t xml:space="preserve">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</si>
  <si>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 xml:space="preserve">Independent Examiners Statement</t>
  </si>
  <si>
    <t xml:space="preserve">In the course of my examination, no matter has come to my attention</t>
  </si>
  <si>
    <t xml:space="preserve">which gives me reasonable cause to believe that in any material respect the requirements:</t>
  </si>
  <si>
    <t xml:space="preserve">•</t>
  </si>
  <si>
    <t xml:space="preserve">to keep accounting records in accordance with section 44(1) (a) of the 2005 Act and Regulation 4 of the 2006 Accounts Regulations, and</t>
  </si>
  <si>
    <t xml:space="preserve">to prepare accounts which accord with the accounting records and comply with Regulation 9 of the 2006 Accounts Regulations</t>
  </si>
  <si>
    <t xml:space="preserve">have not been met, or</t>
  </si>
  <si>
    <t xml:space="preserve">to which, in my opinion, attention should be drawn in order to enable a proper understanding of the accounts to be reached.</t>
  </si>
  <si>
    <t xml:space="preserve">Address: </t>
  </si>
</sst>
</file>

<file path=xl/styles.xml><?xml version="1.0" encoding="utf-8"?>
<styleSheet xmlns="http://schemas.openxmlformats.org/spreadsheetml/2006/main">
  <numFmts count="10">
    <numFmt numFmtId="164" formatCode="General"/>
    <numFmt numFmtId="165" formatCode="#,##0.00;\(#,##0.00\)"/>
    <numFmt numFmtId="166" formatCode="dd/mm/yyyy"/>
    <numFmt numFmtId="167" formatCode="\£#,##0.00"/>
    <numFmt numFmtId="168" formatCode="dd/mm/yyyy;@"/>
    <numFmt numFmtId="169" formatCode="#,##0.00"/>
    <numFmt numFmtId="170" formatCode="\£#,##0.00;[RED]&quot;-£&quot;#,##0.00"/>
    <numFmt numFmtId="171" formatCode="@"/>
    <numFmt numFmtId="172" formatCode="[$-F800]dddd&quot;, &quot;mmmm\ dd&quot;, &quot;yyyy"/>
    <numFmt numFmtId="173" formatCode="_-* #,##0.00_-;\-* #,##0.00_-;_-* \-??_-;_-@_-"/>
  </numFmts>
  <fonts count="84">
    <font>
      <sz val="11"/>
      <color theme="1"/>
      <name val="Aptos Narrow"/>
      <family val="2"/>
      <charset val="1"/>
    </font>
    <font>
      <sz val="10"/>
      <name val="Arial"/>
      <family val="0"/>
    </font>
    <font>
      <sz val="10"/>
      <name val="Arial"/>
      <family val="0"/>
    </font>
    <font>
      <sz val="10"/>
      <name val="Arial"/>
      <family val="0"/>
    </font>
    <font>
      <sz val="10"/>
      <name val="Arial"/>
      <family val="2"/>
      <charset val="1"/>
    </font>
    <font>
      <sz val="12"/>
      <color theme="1"/>
      <name val="Poppins"/>
      <family val="0"/>
      <charset val="1"/>
    </font>
    <font>
      <b val="true"/>
      <sz val="14"/>
      <color theme="1"/>
      <name val="Poppins"/>
      <family val="0"/>
      <charset val="1"/>
    </font>
    <font>
      <b val="true"/>
      <sz val="12"/>
      <color theme="1"/>
      <name val="Poppins"/>
      <family val="0"/>
      <charset val="1"/>
    </font>
    <font>
      <sz val="11"/>
      <color rgb="FFFFFFFF"/>
      <name val="Symbol"/>
      <family val="1"/>
      <charset val="2"/>
    </font>
    <font>
      <sz val="11"/>
      <color rgb="FFFFFFFF"/>
      <name val="Aptos Narrow"/>
      <family val="2"/>
      <charset val="1"/>
    </font>
    <font>
      <b val="true"/>
      <sz val="11"/>
      <color rgb="FF000000"/>
      <name val="Aptos Narrow"/>
      <family val="0"/>
    </font>
    <font>
      <sz val="11"/>
      <color rgb="FF000000"/>
      <name val="Poppins"/>
      <family val="0"/>
    </font>
    <font>
      <sz val="11"/>
      <color rgb="FF000000"/>
      <name val="Times New Roman"/>
      <family val="0"/>
    </font>
    <font>
      <sz val="11"/>
      <color theme="0"/>
      <name val="Aptos Narrow"/>
      <family val="0"/>
    </font>
    <font>
      <sz val="11"/>
      <color theme="1"/>
      <name val="Aptos Narrow"/>
      <family val="0"/>
    </font>
    <font>
      <sz val="14"/>
      <color theme="0"/>
      <name val="Aptos Narrow"/>
      <family val="0"/>
    </font>
    <font>
      <sz val="11"/>
      <color theme="0"/>
      <name val="Symbol"/>
      <family val="0"/>
    </font>
    <font>
      <b val="true"/>
      <u val="single"/>
      <sz val="14"/>
      <color theme="1"/>
      <name val="Poppins"/>
      <family val="0"/>
    </font>
    <font>
      <sz val="14"/>
      <color rgb="FF000000"/>
      <name val="Times New Roman"/>
      <family val="0"/>
    </font>
    <font>
      <i val="true"/>
      <sz val="14"/>
      <color theme="1"/>
      <name val="Poppins"/>
      <family val="0"/>
    </font>
    <font>
      <b val="true"/>
      <i val="true"/>
      <sz val="14"/>
      <color theme="1"/>
      <name val="Poppins"/>
      <family val="0"/>
    </font>
    <font>
      <sz val="14"/>
      <color theme="1"/>
      <name val="Poppins"/>
      <family val="0"/>
    </font>
    <font>
      <b val="true"/>
      <sz val="14"/>
      <color theme="1"/>
      <name val="Poppins"/>
      <family val="0"/>
    </font>
    <font>
      <b val="true"/>
      <sz val="24"/>
      <color theme="0"/>
      <name val="Poppins"/>
      <family val="0"/>
    </font>
    <font>
      <sz val="18"/>
      <color theme="0"/>
      <name val="Poppins"/>
      <family val="0"/>
    </font>
    <font>
      <b val="true"/>
      <i val="true"/>
      <sz val="12"/>
      <color theme="0"/>
      <name val="Poppins"/>
      <family val="0"/>
    </font>
    <font>
      <sz val="14"/>
      <color theme="1"/>
      <name val="Poppins"/>
      <family val="0"/>
      <charset val="1"/>
    </font>
    <font>
      <b val="true"/>
      <sz val="20"/>
      <color theme="1"/>
      <name val="Poppins"/>
      <family val="0"/>
      <charset val="1"/>
    </font>
    <font>
      <sz val="12"/>
      <color theme="1"/>
      <name val="Symbol"/>
      <family val="1"/>
      <charset val="2"/>
    </font>
    <font>
      <sz val="20"/>
      <color theme="1"/>
      <name val="Poppins"/>
      <family val="0"/>
      <charset val="1"/>
    </font>
    <font>
      <b val="true"/>
      <sz val="18"/>
      <color theme="1"/>
      <name val="Poppins"/>
      <family val="0"/>
      <charset val="1"/>
    </font>
    <font>
      <b val="true"/>
      <sz val="30"/>
      <color theme="1"/>
      <name val="Poppins"/>
      <family val="0"/>
      <charset val="1"/>
    </font>
    <font>
      <b val="true"/>
      <sz val="14"/>
      <color rgb="FFFF0000"/>
      <name val="Poppins"/>
      <family val="0"/>
      <charset val="1"/>
    </font>
    <font>
      <b val="true"/>
      <sz val="26"/>
      <color theme="1"/>
      <name val="Poppins"/>
      <family val="0"/>
      <charset val="1"/>
    </font>
    <font>
      <b val="true"/>
      <sz val="26"/>
      <color theme="1"/>
      <name val="Poppins"/>
      <family val="0"/>
    </font>
    <font>
      <sz val="26"/>
      <color rgb="FF000000"/>
      <name val="Times New Roman"/>
      <family val="0"/>
    </font>
    <font>
      <sz val="20"/>
      <color theme="1"/>
      <name val="Poppins"/>
      <family val="0"/>
    </font>
    <font>
      <sz val="24"/>
      <color rgb="FF000000"/>
      <name val="Times New Roman"/>
      <family val="0"/>
    </font>
    <font>
      <sz val="30"/>
      <color rgb="FF000000"/>
      <name val="Times New Roman"/>
      <family val="0"/>
    </font>
    <font>
      <sz val="20"/>
      <color rgb="FF000000"/>
      <name val="Times New Roman"/>
      <family val="0"/>
    </font>
    <font>
      <b val="true"/>
      <sz val="20"/>
      <color theme="1"/>
      <name val="Poppins"/>
      <family val="0"/>
    </font>
    <font>
      <i val="true"/>
      <sz val="20"/>
      <color rgb="FF000000"/>
      <name val="Poppins"/>
      <family val="0"/>
    </font>
    <font>
      <sz val="12"/>
      <color rgb="FF000000"/>
      <name val="Times New Roman"/>
      <family val="0"/>
    </font>
    <font>
      <b val="true"/>
      <sz val="28"/>
      <color theme="1"/>
      <name val="Poppins"/>
      <family val="0"/>
    </font>
    <font>
      <sz val="10.5"/>
      <color rgb="FF000000"/>
      <name val="Times New Roman"/>
      <family val="0"/>
    </font>
    <font>
      <i val="true"/>
      <sz val="20"/>
      <color theme="1"/>
      <name val="Poppins"/>
      <family val="0"/>
    </font>
    <font>
      <sz val="20"/>
      <color theme="1"/>
      <name val="Symbol"/>
      <family val="0"/>
    </font>
    <font>
      <b val="true"/>
      <sz val="24"/>
      <color rgb="FF000000"/>
      <name val="Poppins"/>
      <family val="0"/>
    </font>
    <font>
      <b val="true"/>
      <u val="single"/>
      <sz val="28"/>
      <color theme="1"/>
      <name val="Poppins"/>
      <family val="0"/>
    </font>
    <font>
      <sz val="16"/>
      <color theme="1"/>
      <name val="Poppins"/>
      <family val="0"/>
    </font>
    <font>
      <b val="true"/>
      <sz val="20"/>
      <color theme="3" tint="0.2499"/>
      <name val="Poppins"/>
      <family val="0"/>
      <charset val="1"/>
    </font>
    <font>
      <b val="true"/>
      <i val="true"/>
      <sz val="14"/>
      <color theme="1"/>
      <name val="Poppins"/>
      <family val="0"/>
      <charset val="1"/>
    </font>
    <font>
      <b val="true"/>
      <sz val="12"/>
      <color rgb="FFFF0000"/>
      <name val="Poppins"/>
      <family val="0"/>
      <charset val="1"/>
    </font>
    <font>
      <sz val="12"/>
      <color rgb="FFFF0000"/>
      <name val="Poppins"/>
      <family val="0"/>
      <charset val="1"/>
    </font>
    <font>
      <b val="true"/>
      <sz val="14"/>
      <color rgb="FF000000"/>
      <name val="Poppins"/>
      <family val="0"/>
      <charset val="1"/>
    </font>
    <font>
      <b val="true"/>
      <sz val="14"/>
      <name val="Poppins"/>
      <family val="0"/>
      <charset val="1"/>
    </font>
    <font>
      <b val="true"/>
      <sz val="20"/>
      <name val="Poppins"/>
      <family val="0"/>
      <charset val="1"/>
    </font>
    <font>
      <i val="true"/>
      <sz val="12"/>
      <color theme="1"/>
      <name val="Poppins"/>
      <family val="0"/>
      <charset val="1"/>
    </font>
    <font>
      <b val="true"/>
      <sz val="11"/>
      <color theme="1"/>
      <name val="Poppins"/>
      <family val="0"/>
      <charset val="1"/>
    </font>
    <font>
      <sz val="14"/>
      <color rgb="FF000000"/>
      <name val="Poppins"/>
      <family val="0"/>
      <charset val="1"/>
    </font>
    <font>
      <sz val="12"/>
      <color rgb="FF000000"/>
      <name val="Poppins"/>
      <family val="0"/>
      <charset val="1"/>
    </font>
    <font>
      <b val="true"/>
      <i val="true"/>
      <sz val="12"/>
      <color theme="1"/>
      <name val="Poppins"/>
      <family val="0"/>
      <charset val="1"/>
    </font>
    <font>
      <sz val="12"/>
      <color theme="1"/>
      <name val="Poppins"/>
      <family val="0"/>
    </font>
    <font>
      <b val="true"/>
      <sz val="16"/>
      <color rgb="FF000000"/>
      <name val="Poppins"/>
      <family val="0"/>
      <charset val="1"/>
    </font>
    <font>
      <b val="true"/>
      <u val="single"/>
      <sz val="12"/>
      <color rgb="FF000000"/>
      <name val="Poppins"/>
      <family val="0"/>
      <charset val="1"/>
    </font>
    <font>
      <b val="true"/>
      <sz val="12"/>
      <color rgb="FF000000"/>
      <name val="Poppins"/>
      <family val="0"/>
      <charset val="1"/>
    </font>
    <font>
      <vertAlign val="superscript"/>
      <sz val="12"/>
      <color rgb="FF000000"/>
      <name val="Poppins"/>
      <family val="0"/>
      <charset val="1"/>
    </font>
    <font>
      <b val="true"/>
      <sz val="12"/>
      <color rgb="FF000000"/>
      <name val="Wingdings 2"/>
      <family val="1"/>
      <charset val="2"/>
    </font>
    <font>
      <sz val="11"/>
      <color theme="1"/>
      <name val="Poppins"/>
      <family val="0"/>
      <charset val="1"/>
    </font>
    <font>
      <sz val="11"/>
      <color rgb="FF000000"/>
      <name val="Poppins"/>
      <family val="0"/>
      <charset val="1"/>
    </font>
    <font>
      <sz val="11"/>
      <color theme="0"/>
      <name val="Poppins"/>
      <family val="0"/>
      <charset val="1"/>
    </font>
    <font>
      <b val="true"/>
      <sz val="11"/>
      <color rgb="FF000000"/>
      <name val="Poppins"/>
      <family val="0"/>
      <charset val="1"/>
    </font>
    <font>
      <b val="true"/>
      <i val="true"/>
      <sz val="10"/>
      <color rgb="FF000000"/>
      <name val="Poppins"/>
      <family val="0"/>
      <charset val="1"/>
    </font>
    <font>
      <b val="true"/>
      <i val="true"/>
      <sz val="12"/>
      <color rgb="FF000000"/>
      <name val="Poppins"/>
      <family val="0"/>
      <charset val="1"/>
    </font>
    <font>
      <sz val="11"/>
      <name val="Poppins"/>
      <family val="0"/>
      <charset val="1"/>
    </font>
    <font>
      <b val="true"/>
      <i val="true"/>
      <sz val="11"/>
      <color rgb="FF000000"/>
      <name val="Poppins"/>
      <family val="0"/>
      <charset val="1"/>
    </font>
    <font>
      <sz val="12"/>
      <name val="Poppins"/>
      <family val="0"/>
      <charset val="1"/>
    </font>
    <font>
      <vertAlign val="superscript"/>
      <sz val="11"/>
      <color rgb="FF000000"/>
      <name val="Poppins"/>
      <family val="0"/>
      <charset val="1"/>
    </font>
    <font>
      <u val="single"/>
      <sz val="11"/>
      <color theme="1"/>
      <name val="Poppins"/>
      <family val="0"/>
      <charset val="1"/>
    </font>
    <font>
      <b val="true"/>
      <sz val="14"/>
      <color theme="1"/>
      <name val="Segoe Script"/>
      <family val="4"/>
      <charset val="1"/>
    </font>
    <font>
      <sz val="14"/>
      <color theme="1"/>
      <name val="Segoe Script"/>
      <family val="4"/>
      <charset val="1"/>
    </font>
    <font>
      <b val="true"/>
      <sz val="11"/>
      <name val="Poppins"/>
      <family val="0"/>
      <charset val="1"/>
    </font>
    <font>
      <u val="single"/>
      <sz val="11"/>
      <name val="Poppins"/>
      <family val="0"/>
      <charset val="1"/>
    </font>
    <font>
      <sz val="14"/>
      <name val="Segoe Script"/>
      <family val="4"/>
      <charset val="1"/>
    </font>
  </fonts>
  <fills count="12">
    <fill>
      <patternFill patternType="none"/>
    </fill>
    <fill>
      <patternFill patternType="gray125"/>
    </fill>
    <fill>
      <patternFill patternType="solid">
        <fgColor theme="5" tint="0.3999"/>
        <bgColor rgb="FFE59EDD"/>
      </patternFill>
    </fill>
    <fill>
      <patternFill patternType="solid">
        <fgColor theme="8" tint="0.7999"/>
        <bgColor rgb="FFD9D9D9"/>
      </patternFill>
    </fill>
    <fill>
      <patternFill patternType="solid">
        <fgColor theme="3" tint="0.2499"/>
        <bgColor rgb="FF008080"/>
      </patternFill>
    </fill>
    <fill>
      <patternFill patternType="solid">
        <fgColor theme="9" tint="0.3999"/>
        <bgColor rgb="FFBFBFBF"/>
      </patternFill>
    </fill>
    <fill>
      <patternFill patternType="solid">
        <fgColor rgb="FFFFFF00"/>
        <bgColor rgb="FFFFFF00"/>
      </patternFill>
    </fill>
    <fill>
      <patternFill patternType="solid">
        <fgColor theme="0" tint="-0.25"/>
        <bgColor rgb="FFD1D1D1"/>
      </patternFill>
    </fill>
    <fill>
      <patternFill patternType="solid">
        <fgColor theme="0" tint="-0.15"/>
        <bgColor rgb="FFD1D1D1"/>
      </patternFill>
    </fill>
    <fill>
      <patternFill patternType="solid">
        <fgColor theme="3" tint="0.8999"/>
        <bgColor rgb="FFD9D9D9"/>
      </patternFill>
    </fill>
    <fill>
      <patternFill patternType="solid">
        <fgColor theme="2" tint="-0.1"/>
        <bgColor rgb="FFD9D9D9"/>
      </patternFill>
    </fill>
    <fill>
      <patternFill patternType="solid">
        <fgColor theme="0" tint="-0.35"/>
        <bgColor rgb="FFBFBFBF"/>
      </patternFill>
    </fill>
  </fills>
  <borders count="13">
    <border diagonalUp="false" diagonalDown="false">
      <left/>
      <right/>
      <top/>
      <bottom/>
      <diagonal/>
    </border>
    <border diagonalUp="false" diagonalDown="false">
      <left/>
      <right/>
      <top style="thin"/>
      <bottom style="double"/>
      <diagonal/>
    </border>
    <border diagonalUp="false" diagonalDown="false">
      <left/>
      <right/>
      <top style="double"/>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top style="thin"/>
      <bottom style="thin"/>
      <diagonal/>
    </border>
    <border diagonalUp="false" diagonalDown="false">
      <left style="thin"/>
      <right style="thin"/>
      <top/>
      <bottom style="thin"/>
      <diagonal/>
    </border>
    <border diagonalUp="false" diagonalDown="false">
      <left/>
      <right/>
      <top/>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top/>
      <bottom style="double"/>
      <diagonal/>
    </border>
    <border diagonalUp="false" diagonalDown="false">
      <left style="thin"/>
      <right style="thin"/>
      <top/>
      <bottom/>
      <diagonal/>
    </border>
    <border diagonalUp="false" diagonalDown="false">
      <left/>
      <right style="thin"/>
      <top/>
      <botto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3"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244">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center" vertical="center" textRotation="90" wrapText="false" indent="0" shrinkToFit="false"/>
      <protection locked="true" hidden="false"/>
    </xf>
    <xf numFmtId="164" fontId="5" fillId="0" borderId="0" xfId="0" applyFont="true" applyBorder="false" applyAlignment="true" applyProtection="true">
      <alignment horizontal="center" vertical="center" textRotation="90" wrapText="false" indent="0" shrinkToFit="false"/>
      <protection locked="true" hidden="false"/>
    </xf>
    <xf numFmtId="164" fontId="5" fillId="0" borderId="0" xfId="0" applyFont="true" applyBorder="false" applyAlignment="true" applyProtection="true">
      <alignment horizontal="right" vertical="center" textRotation="90" wrapText="false" indent="0" shrinkToFit="false"/>
      <protection locked="true" hidden="false"/>
    </xf>
    <xf numFmtId="164" fontId="5" fillId="2"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26" fillId="0" borderId="0" xfId="0" applyFont="true" applyBorder="false" applyAlignment="true" applyProtection="true">
      <alignment horizontal="general" vertical="bottom" textRotation="0" wrapText="false" indent="0" shrinkToFit="false"/>
      <protection locked="true" hidden="false"/>
    </xf>
    <xf numFmtId="164" fontId="27" fillId="0" borderId="0" xfId="0" applyFont="true" applyBorder="false" applyAlignment="true" applyProtection="true">
      <alignment horizontal="general" vertical="bottom" textRotation="0" wrapText="fals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true" hidden="false"/>
    </xf>
    <xf numFmtId="164" fontId="26" fillId="3" borderId="0" xfId="0" applyFont="true" applyBorder="false" applyAlignment="true" applyProtection="true">
      <alignment horizontal="general" vertical="bottom" textRotation="0" wrapText="false" indent="0" shrinkToFit="false"/>
      <protection locked="true" hidden="false"/>
    </xf>
    <xf numFmtId="164" fontId="6" fillId="4" borderId="0" xfId="0" applyFont="true" applyBorder="false" applyAlignment="true" applyProtection="true">
      <alignment horizontal="general" vertical="bottom" textRotation="0" wrapText="false" indent="0" shrinkToFit="false"/>
      <protection locked="true" hidden="false"/>
    </xf>
    <xf numFmtId="164" fontId="26" fillId="4" borderId="0" xfId="0" applyFont="true" applyBorder="false" applyAlignment="true" applyProtection="true">
      <alignment horizontal="general" vertical="bottom" textRotation="0" wrapText="false" indent="0" shrinkToFit="false"/>
      <protection locked="true" hidden="false"/>
    </xf>
    <xf numFmtId="164" fontId="6" fillId="5" borderId="0" xfId="0" applyFont="true" applyBorder="true" applyAlignment="true" applyProtection="true">
      <alignment horizontal="left" vertical="bottom" textRotation="0" wrapText="true" indent="0" shrinkToFit="false"/>
      <protection locked="true" hidden="false"/>
    </xf>
    <xf numFmtId="164" fontId="28"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true" indent="0" shrinkToFit="false"/>
      <protection locked="true" hidden="false"/>
    </xf>
    <xf numFmtId="164" fontId="29" fillId="0" borderId="0" xfId="0" applyFont="true" applyBorder="false" applyAlignment="true" applyProtection="true">
      <alignment horizontal="general" vertical="bottom" textRotation="0" wrapText="false" indent="0" shrinkToFit="false"/>
      <protection locked="true" hidden="false"/>
    </xf>
    <xf numFmtId="164" fontId="29" fillId="0" borderId="0" xfId="0" applyFont="true" applyBorder="false" applyAlignment="true" applyProtection="true">
      <alignment horizontal="general" vertical="bottom" textRotation="0" wrapText="true" indent="0" shrinkToFit="false"/>
      <protection locked="true" hidden="false"/>
    </xf>
    <xf numFmtId="164" fontId="29" fillId="0" borderId="0" xfId="0" applyFont="true" applyBorder="true" applyAlignment="true" applyProtection="true">
      <alignment horizontal="left" vertical="center" textRotation="0" wrapText="true" indent="0" shrinkToFit="false"/>
      <protection locked="true" hidden="false"/>
    </xf>
    <xf numFmtId="164" fontId="30" fillId="0" borderId="0" xfId="0" applyFont="true" applyBorder="false" applyAlignment="true" applyProtection="true">
      <alignment horizontal="general" vertical="bottom" textRotation="0" wrapText="false" indent="0" shrinkToFit="false"/>
      <protection locked="true" hidden="false"/>
    </xf>
    <xf numFmtId="164" fontId="31" fillId="0" borderId="0" xfId="0" applyFont="true" applyBorder="false" applyAlignment="true" applyProtection="true">
      <alignment horizontal="left" vertical="center" textRotation="0" wrapText="false" indent="0" shrinkToFit="false"/>
      <protection locked="true" hidden="false"/>
    </xf>
    <xf numFmtId="164" fontId="32" fillId="0" borderId="0" xfId="0" applyFont="true" applyBorder="false" applyAlignment="true" applyProtection="true">
      <alignment horizontal="general" vertical="bottom" textRotation="0" wrapText="false" indent="0" shrinkToFit="false"/>
      <protection locked="true" hidden="false"/>
    </xf>
    <xf numFmtId="164" fontId="33" fillId="0" borderId="0" xfId="0" applyFont="true" applyBorder="fals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right" vertical="center" textRotation="90" wrapText="false" indent="0" shrinkToFit="false"/>
      <protection locked="true" hidden="false"/>
    </xf>
    <xf numFmtId="164" fontId="7" fillId="0" borderId="0" xfId="0" applyFont="true" applyBorder="false" applyAlignment="true" applyProtection="true">
      <alignment horizontal="right" vertical="center" textRotation="90" wrapText="true" indent="0" shrinkToFit="false"/>
      <protection locked="true" hidden="false"/>
    </xf>
    <xf numFmtId="164" fontId="50" fillId="0" borderId="0" xfId="0" applyFont="true" applyBorder="false" applyAlignment="true" applyProtection="true">
      <alignment horizontal="general" vertical="bottom" textRotation="0" wrapText="false" indent="0" shrinkToFit="false"/>
      <protection locked="true" hidden="false"/>
    </xf>
    <xf numFmtId="164" fontId="52"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left" vertical="top" textRotation="0" wrapText="true" indent="0" shrinkToFit="false"/>
      <protection locked="true" hidden="false"/>
    </xf>
    <xf numFmtId="164" fontId="26" fillId="0" borderId="0" xfId="0" applyFont="true" applyBorder="true" applyAlignment="true" applyProtection="true">
      <alignment horizontal="left" vertical="top" textRotation="0" wrapText="true" indent="0" shrinkToFit="false"/>
      <protection locked="true" hidden="false"/>
    </xf>
    <xf numFmtId="164" fontId="53"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true" indent="0" shrinkToFit="false"/>
      <protection locked="true" hidden="false"/>
    </xf>
    <xf numFmtId="164" fontId="26" fillId="0" borderId="0" xfId="0" applyFont="true" applyBorder="true" applyAlignment="true" applyProtection="true">
      <alignment horizontal="left" vertical="bottom"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54" fillId="0" borderId="0" xfId="0" applyFont="true" applyBorder="true" applyAlignment="true" applyProtection="true">
      <alignment horizontal="left" vertical="bottom" textRotation="0" wrapText="tru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general" vertical="top" textRotation="0" wrapText="false" indent="0" shrinkToFit="false"/>
      <protection locked="true" hidden="false"/>
    </xf>
    <xf numFmtId="164" fontId="26" fillId="0" borderId="0" xfId="0" applyFont="true" applyBorder="true" applyAlignment="true" applyProtection="true">
      <alignment horizontal="left" vertical="center" textRotation="0" wrapText="true" indent="0" shrinkToFit="false"/>
      <protection locked="true" hidden="false"/>
    </xf>
    <xf numFmtId="164" fontId="26" fillId="0" borderId="0" xfId="0" applyFont="true" applyBorder="false" applyAlignment="true" applyProtection="true">
      <alignment horizontal="general" vertical="center" textRotation="0" wrapText="false" indent="0" shrinkToFit="false"/>
      <protection locked="true" hidden="false"/>
    </xf>
    <xf numFmtId="164" fontId="55" fillId="0" borderId="0" xfId="0" applyFont="true" applyBorder="false" applyAlignment="true" applyProtection="true">
      <alignment horizontal="general" vertical="top"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26" fillId="0" borderId="0" xfId="0" applyFont="true" applyBorder="false" applyAlignment="true" applyProtection="true">
      <alignment horizontal="left" vertical="bottom" textRotation="0" wrapText="true" indent="0" shrinkToFit="false"/>
      <protection locked="true" hidden="false"/>
    </xf>
    <xf numFmtId="164" fontId="56" fillId="0" borderId="0" xfId="0" applyFont="true" applyBorder="false" applyAlignment="true" applyProtection="true">
      <alignment horizontal="general" vertical="bottom" textRotation="0" wrapText="false" indent="0" shrinkToFit="false"/>
      <protection locked="true" hidden="false"/>
    </xf>
    <xf numFmtId="164" fontId="57" fillId="6" borderId="0" xfId="0" applyFont="true" applyBorder="true" applyAlignment="true" applyProtection="true">
      <alignment horizontal="center" vertical="bottom" textRotation="0" wrapText="true" indent="0" shrinkToFit="false"/>
      <protection locked="true" hidden="false"/>
    </xf>
    <xf numFmtId="164" fontId="57" fillId="6" borderId="0" xfId="0" applyFont="true" applyBorder="false" applyAlignment="true" applyProtection="true">
      <alignment horizontal="center" vertical="bottom" textRotation="0" wrapText="true" indent="0" shrinkToFit="false"/>
      <protection locked="true" hidden="false"/>
    </xf>
    <xf numFmtId="164" fontId="57" fillId="0" borderId="0" xfId="0" applyFont="true" applyBorder="false" applyAlignment="true" applyProtection="true">
      <alignment horizontal="center" vertical="bottom" textRotation="0" wrapText="true" indent="0" shrinkToFit="false"/>
      <protection locked="true" hidden="false"/>
    </xf>
    <xf numFmtId="164" fontId="6" fillId="6" borderId="0" xfId="0" applyFont="true" applyBorder="true" applyAlignment="true" applyProtection="true">
      <alignment horizontal="center" vertical="bottom" textRotation="0" wrapText="false" indent="0" shrinkToFit="false"/>
      <protection locked="true" hidden="false"/>
    </xf>
    <xf numFmtId="164" fontId="6" fillId="6" borderId="0" xfId="0" applyFont="true" applyBorder="false" applyAlignment="true" applyProtection="true">
      <alignment horizontal="center" vertical="bottom"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5" fontId="26" fillId="0" borderId="0" xfId="0" applyFont="true" applyBorder="true" applyAlignment="true" applyProtection="true">
      <alignment horizontal="center" vertical="bottom" textRotation="0" wrapText="false" indent="0" shrinkToFit="false"/>
      <protection locked="true" hidden="false"/>
    </xf>
    <xf numFmtId="165" fontId="26" fillId="0" borderId="0" xfId="0" applyFont="true" applyBorder="false" applyAlignment="true" applyProtection="true">
      <alignment horizontal="center" vertical="bottom" textRotation="0" wrapText="false" indent="0" shrinkToFit="false"/>
      <protection locked="true" hidden="false"/>
    </xf>
    <xf numFmtId="164" fontId="26" fillId="0" borderId="0" xfId="0" applyFont="true" applyBorder="true" applyAlignment="true" applyProtection="true">
      <alignment horizontal="center" vertical="center" textRotation="0" wrapText="false" indent="0" shrinkToFit="false"/>
      <protection locked="true" hidden="false"/>
    </xf>
    <xf numFmtId="165" fontId="26" fillId="0" borderId="0" xfId="0" applyFont="true" applyBorder="false" applyAlignment="true" applyProtection="true">
      <alignment horizontal="center" vertical="center" textRotation="0" wrapText="false" indent="0" shrinkToFit="false"/>
      <protection locked="true" hidden="false"/>
    </xf>
    <xf numFmtId="164" fontId="26" fillId="0" borderId="0" xfId="0" applyFont="true" applyBorder="true" applyAlignment="true" applyProtection="true">
      <alignment horizontal="center" vertical="bottom" textRotation="0" wrapText="false" indent="0" shrinkToFit="false"/>
      <protection locked="true" hidden="false"/>
    </xf>
    <xf numFmtId="165" fontId="26" fillId="0" borderId="1" xfId="0" applyFont="true" applyBorder="true" applyAlignment="true" applyProtection="true">
      <alignment horizontal="center" vertical="bottom" textRotation="0" wrapText="false" indent="0" shrinkToFit="false"/>
      <protection locked="true" hidden="false"/>
    </xf>
    <xf numFmtId="165" fontId="6" fillId="7" borderId="2" xfId="0" applyFont="true" applyBorder="true" applyAlignment="true" applyProtection="true">
      <alignment horizontal="center" vertical="bottom" textRotation="0" wrapText="true" indent="0" shrinkToFit="false"/>
      <protection locked="true" hidden="false"/>
    </xf>
    <xf numFmtId="165" fontId="6" fillId="0" borderId="0" xfId="0" applyFont="true" applyBorder="false" applyAlignment="true" applyProtection="true">
      <alignment horizontal="general" vertical="bottom" textRotation="0" wrapText="false" indent="0" shrinkToFit="false"/>
      <protection locked="true" hidden="false"/>
    </xf>
    <xf numFmtId="165" fontId="6" fillId="0" borderId="0" xfId="0" applyFont="true" applyBorder="false" applyAlignment="true" applyProtection="true">
      <alignment horizontal="center" vertical="bottom" textRotation="0" wrapText="true" indent="0" shrinkToFit="false"/>
      <protection locked="true" hidden="false"/>
    </xf>
    <xf numFmtId="164" fontId="7" fillId="0" borderId="0" xfId="0" applyFont="true" applyBorder="true" applyAlignment="true" applyProtection="true">
      <alignment horizontal="center" vertical="top" textRotation="0" wrapText="true" indent="0" shrinkToFit="false"/>
      <protection locked="true" hidden="false"/>
    </xf>
    <xf numFmtId="164" fontId="5" fillId="0" borderId="0" xfId="0" applyFont="true" applyBorder="true" applyAlignment="true" applyProtection="true">
      <alignment horizontal="left" vertical="top" textRotation="0" wrapText="false" indent="0" shrinkToFit="false"/>
      <protection locked="true" hidden="false"/>
    </xf>
    <xf numFmtId="164" fontId="58" fillId="0" borderId="0" xfId="0" applyFont="true" applyBorder="false" applyAlignment="true" applyProtection="true">
      <alignment horizontal="left" vertical="bottom" textRotation="0" wrapText="fals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59" fillId="0" borderId="0" xfId="0" applyFont="true" applyBorder="true" applyAlignment="true" applyProtection="true">
      <alignment horizontal="left" vertical="bottom" textRotation="0" wrapText="true" indent="0" shrinkToFit="false"/>
      <protection locked="true" hidden="false"/>
    </xf>
    <xf numFmtId="164" fontId="7" fillId="0" borderId="0" xfId="0" applyFont="true" applyBorder="false" applyAlignment="true" applyProtection="true">
      <alignment horizontal="general" vertical="center" textRotation="0" wrapText="false" indent="0" shrinkToFit="false"/>
      <protection locked="true" hidden="false"/>
    </xf>
    <xf numFmtId="164" fontId="59" fillId="0" borderId="0" xfId="0" applyFont="true" applyBorder="true" applyAlignment="true" applyProtection="true">
      <alignment horizontal="left" vertical="top" textRotation="0" wrapText="true" indent="0" shrinkToFit="false"/>
      <protection locked="true" hidden="false"/>
    </xf>
    <xf numFmtId="164" fontId="60" fillId="0" borderId="0" xfId="0" applyFont="true" applyBorder="false" applyAlignment="true" applyProtection="true">
      <alignment horizontal="left" vertical="bottom" textRotation="0" wrapText="true" indent="0" shrinkToFit="false"/>
      <protection locked="true" hidden="false"/>
    </xf>
    <xf numFmtId="164" fontId="54" fillId="8" borderId="0" xfId="0" applyFont="true" applyBorder="true" applyAlignment="true" applyProtection="true">
      <alignment horizontal="center" vertical="top" textRotation="0" wrapText="true" indent="0" shrinkToFit="false"/>
      <protection locked="true" hidden="false"/>
    </xf>
    <xf numFmtId="164" fontId="59" fillId="8" borderId="0" xfId="0" applyFont="true" applyBorder="true" applyAlignment="true" applyProtection="true">
      <alignment horizontal="center" vertical="bottom" textRotation="0" wrapText="true" indent="0" shrinkToFit="false"/>
      <protection locked="true" hidden="false"/>
    </xf>
    <xf numFmtId="164" fontId="59" fillId="0" borderId="0" xfId="0" applyFont="true" applyBorder="false" applyAlignment="true" applyProtection="true">
      <alignment horizontal="left" vertical="bottom" textRotation="0" wrapText="true" indent="0" shrinkToFit="false"/>
      <protection locked="true" hidden="false"/>
    </xf>
    <xf numFmtId="164" fontId="61"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tru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7" fillId="0" borderId="0" xfId="0" applyFont="true" applyBorder="false" applyAlignment="true" applyProtection="true">
      <alignment horizontal="center" vertical="bottom" textRotation="0" wrapText="false" indent="0" shrinkToFit="false"/>
      <protection locked="true" hidden="false"/>
    </xf>
    <xf numFmtId="165" fontId="5" fillId="0" borderId="0" xfId="0" applyFont="true" applyBorder="false" applyAlignment="true" applyProtection="true">
      <alignment horizontal="general" vertical="bottom" textRotation="0" wrapText="false" indent="0" shrinkToFit="false"/>
      <protection locked="true" hidden="false"/>
    </xf>
    <xf numFmtId="165" fontId="5" fillId="0" borderId="1" xfId="0" applyFont="true" applyBorder="true" applyAlignment="true" applyProtection="true">
      <alignment horizontal="general" vertical="bottom" textRotation="0" wrapText="false" indent="0" shrinkToFit="false"/>
      <protection locked="true" hidden="false"/>
    </xf>
    <xf numFmtId="165" fontId="7" fillId="7" borderId="0" xfId="0" applyFont="true" applyBorder="true" applyAlignment="true" applyProtection="true">
      <alignment horizontal="center" vertical="bottom" textRotation="0" wrapText="false" indent="0" shrinkToFit="false"/>
      <protection locked="true" hidden="false"/>
    </xf>
    <xf numFmtId="164" fontId="60" fillId="0" borderId="0" xfId="0" applyFont="true" applyBorder="false" applyAlignment="true" applyProtection="true">
      <alignment horizontal="general" vertical="bottom" textRotation="0" wrapText="false" indent="0" shrinkToFit="false"/>
      <protection locked="true" hidden="false"/>
    </xf>
    <xf numFmtId="164" fontId="63" fillId="0" borderId="0" xfId="0" applyFont="true" applyBorder="false" applyAlignment="true" applyProtection="true">
      <alignment horizontal="general" vertical="bottom" textRotation="0" wrapText="false" indent="0" shrinkToFit="false"/>
      <protection locked="true" hidden="false"/>
    </xf>
    <xf numFmtId="164" fontId="64" fillId="0" borderId="0" xfId="0" applyFont="true" applyBorder="false" applyAlignment="true" applyProtection="true">
      <alignment horizontal="general" vertical="bottom" textRotation="0" wrapText="false" indent="0" shrinkToFit="false"/>
      <protection locked="true" hidden="false"/>
    </xf>
    <xf numFmtId="164" fontId="65" fillId="0" borderId="0" xfId="0" applyFont="true" applyBorder="false" applyAlignment="true" applyProtection="true">
      <alignment horizontal="general" vertical="bottom" textRotation="0" wrapText="false" indent="0" shrinkToFit="false"/>
      <protection locked="true" hidden="false"/>
    </xf>
    <xf numFmtId="164" fontId="60" fillId="0" borderId="0" xfId="0" applyFont="true" applyBorder="false" applyAlignment="true" applyProtection="true">
      <alignment horizontal="center" vertical="bottom" textRotation="0" wrapText="false" indent="0" shrinkToFit="false"/>
      <protection locked="true" hidden="false"/>
    </xf>
    <xf numFmtId="164" fontId="60" fillId="0" borderId="0" xfId="0" applyFont="true" applyBorder="false" applyAlignment="true" applyProtection="true">
      <alignment horizontal="general" vertical="bottom" textRotation="0" wrapText="false" indent="0" shrinkToFit="false"/>
      <protection locked="false" hidden="false"/>
    </xf>
    <xf numFmtId="164" fontId="60" fillId="9" borderId="3" xfId="0" applyFont="true" applyBorder="true" applyAlignment="true" applyProtection="true">
      <alignment horizontal="right" vertical="bottom" textRotation="0" wrapText="false" indent="0" shrinkToFit="false"/>
      <protection locked="false" hidden="false"/>
    </xf>
    <xf numFmtId="164" fontId="67" fillId="0" borderId="0" xfId="0" applyFont="true" applyBorder="false" applyAlignment="true" applyProtection="true">
      <alignment horizontal="center" vertical="bottom" textRotation="0" wrapText="false" indent="0" shrinkToFit="false"/>
      <protection locked="true" hidden="false"/>
    </xf>
    <xf numFmtId="164" fontId="60" fillId="0" borderId="0" xfId="0" applyFont="true" applyBorder="false" applyAlignment="true" applyProtection="true">
      <alignment horizontal="right" vertical="bottom" textRotation="0" wrapText="false" indent="0" shrinkToFit="false"/>
      <protection locked="true" hidden="false"/>
    </xf>
    <xf numFmtId="164" fontId="67" fillId="0" borderId="0" xfId="0" applyFont="true" applyBorder="false" applyAlignment="true" applyProtection="true">
      <alignment horizontal="center" vertical="bottom" textRotation="0" wrapText="false" indent="0" shrinkToFit="false"/>
      <protection locked="false" hidden="false"/>
    </xf>
    <xf numFmtId="164" fontId="60" fillId="0" borderId="3" xfId="0" applyFont="true" applyBorder="true" applyAlignment="true" applyProtection="true">
      <alignment horizontal="right" vertical="bottom" textRotation="0" wrapText="false" indent="0" shrinkToFit="false"/>
      <protection locked="true" hidden="false"/>
    </xf>
    <xf numFmtId="164" fontId="60" fillId="9" borderId="3" xfId="0" applyFont="true" applyBorder="true" applyAlignment="true" applyProtection="true">
      <alignment horizontal="general" vertical="bottom" textRotation="0" wrapText="false" indent="0" shrinkToFit="false"/>
      <protection locked="false" hidden="false"/>
    </xf>
    <xf numFmtId="164" fontId="60" fillId="9" borderId="4" xfId="0" applyFont="true" applyBorder="true" applyAlignment="true" applyProtection="true">
      <alignment horizontal="general" vertical="bottom" textRotation="0" wrapText="false" indent="0" shrinkToFit="false"/>
      <protection locked="false" hidden="false"/>
    </xf>
    <xf numFmtId="164" fontId="65" fillId="0" borderId="0" xfId="0" applyFont="true" applyBorder="false" applyAlignment="true" applyProtection="true">
      <alignment horizontal="left" vertical="bottom" textRotation="0" wrapText="false" indent="0" shrinkToFit="false"/>
      <protection locked="true" hidden="false"/>
    </xf>
    <xf numFmtId="164" fontId="60" fillId="0" borderId="5" xfId="0" applyFont="true" applyBorder="true" applyAlignment="true" applyProtection="true">
      <alignment horizontal="general" vertical="bottom" textRotation="0" wrapText="false" indent="0" shrinkToFit="false"/>
      <protection locked="false" hidden="false"/>
    </xf>
    <xf numFmtId="164" fontId="60" fillId="0" borderId="3" xfId="0" applyFont="true" applyBorder="true" applyAlignment="true" applyProtection="true">
      <alignment horizontal="general" vertical="bottom" textRotation="0" wrapText="false" indent="0" shrinkToFit="false"/>
      <protection locked="true" hidden="false"/>
    </xf>
    <xf numFmtId="164" fontId="60" fillId="0" borderId="0" xfId="0" applyFont="true" applyBorder="false" applyAlignment="true" applyProtection="true">
      <alignment horizontal="left" vertical="bottom" textRotation="0" wrapText="false" indent="0" shrinkToFit="false"/>
      <protection locked="true" hidden="false"/>
    </xf>
    <xf numFmtId="164" fontId="60" fillId="9" borderId="6" xfId="0" applyFont="true" applyBorder="true" applyAlignment="true" applyProtection="true">
      <alignment horizontal="general" vertical="bottom" textRotation="0" wrapText="false" indent="0" shrinkToFit="false"/>
      <protection locked="false" hidden="false"/>
    </xf>
    <xf numFmtId="164" fontId="5" fillId="9" borderId="3" xfId="21" applyFont="true" applyBorder="true" applyAlignment="true" applyProtection="true">
      <alignment horizontal="left" vertical="top" textRotation="0" wrapText="true" indent="0" shrinkToFit="false"/>
      <protection locked="false" hidden="false"/>
    </xf>
    <xf numFmtId="164" fontId="5" fillId="0" borderId="0" xfId="21" applyFont="true" applyBorder="false" applyAlignment="true" applyProtection="true">
      <alignment horizontal="general" vertical="top" textRotation="0" wrapText="true" indent="0" shrinkToFit="false"/>
      <protection locked="true" hidden="false"/>
    </xf>
    <xf numFmtId="166" fontId="60" fillId="9" borderId="3" xfId="0" applyFont="true" applyBorder="true" applyAlignment="true" applyProtection="true">
      <alignment horizontal="right" vertical="bottom" textRotation="0" wrapText="false" indent="0" shrinkToFit="false"/>
      <protection locked="false" hidden="false"/>
    </xf>
    <xf numFmtId="166" fontId="60" fillId="0" borderId="0" xfId="0" applyFont="true" applyBorder="false" applyAlignment="true" applyProtection="true">
      <alignment horizontal="general" vertical="bottom" textRotation="0" wrapText="false" indent="0" shrinkToFit="false"/>
      <protection locked="true" hidden="false"/>
    </xf>
    <xf numFmtId="164" fontId="60" fillId="8" borderId="3" xfId="0" applyFont="true" applyBorder="true" applyAlignment="true" applyProtection="true">
      <alignment horizontal="right" vertical="bottom" textRotation="0" wrapText="false" indent="0" shrinkToFit="false"/>
      <protection locked="true" hidden="false"/>
    </xf>
    <xf numFmtId="164" fontId="68" fillId="0" borderId="0" xfId="0" applyFont="true" applyBorder="false" applyAlignment="true" applyProtection="true">
      <alignment horizontal="general" vertical="bottom" textRotation="0" wrapText="false" indent="0" shrinkToFit="false"/>
      <protection locked="true" hidden="false"/>
    </xf>
    <xf numFmtId="164" fontId="69" fillId="0" borderId="0" xfId="0" applyFont="true" applyBorder="false" applyAlignment="true" applyProtection="true">
      <alignment horizontal="general" vertical="bottom" textRotation="0" wrapText="false" indent="0" shrinkToFit="false"/>
      <protection locked="true" hidden="false"/>
    </xf>
    <xf numFmtId="164" fontId="70" fillId="0" borderId="0" xfId="0" applyFont="true" applyBorder="false" applyAlignment="true" applyProtection="true">
      <alignment horizontal="general" vertical="bottom" textRotation="0" wrapText="false" indent="0" shrinkToFit="false"/>
      <protection locked="true" hidden="false"/>
    </xf>
    <xf numFmtId="165" fontId="70" fillId="0" borderId="0" xfId="0" applyFont="true" applyBorder="false" applyAlignment="true" applyProtection="true">
      <alignment horizontal="general" vertical="bottom" textRotation="0" wrapText="false" indent="0" shrinkToFit="false"/>
      <protection locked="true" hidden="false"/>
    </xf>
    <xf numFmtId="164" fontId="71" fillId="0" borderId="0" xfId="0" applyFont="true" applyBorder="false" applyAlignment="true" applyProtection="true">
      <alignment horizontal="general" vertical="bottom" textRotation="0" wrapText="false" indent="0" shrinkToFit="false"/>
      <protection locked="true" hidden="false"/>
    </xf>
    <xf numFmtId="164" fontId="71" fillId="8" borderId="3" xfId="0" applyFont="true" applyBorder="true" applyAlignment="true" applyProtection="true">
      <alignment horizontal="general" vertical="bottom" textRotation="0" wrapText="false" indent="0" shrinkToFit="false"/>
      <protection locked="true" hidden="false"/>
    </xf>
    <xf numFmtId="164" fontId="70" fillId="0" borderId="0" xfId="0" applyFont="true" applyBorder="false" applyAlignment="true" applyProtection="true">
      <alignment horizontal="left" vertical="bottom" textRotation="0" wrapText="false" indent="0" shrinkToFit="false"/>
      <protection locked="false" hidden="false"/>
    </xf>
    <xf numFmtId="164" fontId="71" fillId="0" borderId="0" xfId="0" applyFont="true" applyBorder="false" applyAlignment="true" applyProtection="true">
      <alignment horizontal="left" vertical="bottom" textRotation="0" wrapText="false" indent="0" shrinkToFit="false"/>
      <protection locked="true" hidden="false"/>
    </xf>
    <xf numFmtId="164" fontId="72" fillId="0" borderId="0" xfId="0" applyFont="true" applyBorder="false" applyAlignment="true" applyProtection="true">
      <alignment horizontal="general" vertical="bottom" textRotation="0" wrapText="true" indent="0" shrinkToFit="false"/>
      <protection locked="true" hidden="false"/>
    </xf>
    <xf numFmtId="166" fontId="71" fillId="8" borderId="3" xfId="0" applyFont="true" applyBorder="true" applyAlignment="true" applyProtection="true">
      <alignment horizontal="left" vertical="bottom" textRotation="0" wrapText="false" indent="0" shrinkToFit="false"/>
      <protection locked="true" hidden="false"/>
    </xf>
    <xf numFmtId="166" fontId="71" fillId="0" borderId="0" xfId="0" applyFont="true" applyBorder="false" applyAlignment="true" applyProtection="true">
      <alignment horizontal="left" vertical="bottom" textRotation="0" wrapText="false" indent="0" shrinkToFit="false"/>
      <protection locked="true" hidden="false"/>
    </xf>
    <xf numFmtId="164" fontId="69" fillId="0" borderId="7" xfId="0" applyFont="true" applyBorder="true" applyAlignment="true" applyProtection="true">
      <alignment horizontal="center" vertical="bottom" textRotation="0" wrapText="false" indent="0" shrinkToFit="false"/>
      <protection locked="true" hidden="false"/>
    </xf>
    <xf numFmtId="164" fontId="73" fillId="0" borderId="7" xfId="0" applyFont="true" applyBorder="true" applyAlignment="true" applyProtection="true">
      <alignment horizontal="center" vertical="bottom" textRotation="0" wrapText="false" indent="0" shrinkToFit="false"/>
      <protection locked="true" hidden="false"/>
    </xf>
    <xf numFmtId="164" fontId="71" fillId="7" borderId="3" xfId="0" applyFont="true" applyBorder="true" applyAlignment="true" applyProtection="true">
      <alignment horizontal="center" vertical="bottom" textRotation="0" wrapText="false" indent="0" shrinkToFit="false"/>
      <protection locked="true" hidden="false"/>
    </xf>
    <xf numFmtId="164" fontId="65" fillId="0" borderId="7" xfId="0" applyFont="true" applyBorder="true" applyAlignment="true" applyProtection="true">
      <alignment horizontal="center" vertical="bottom" textRotation="0" wrapText="true" indent="0" shrinkToFit="false"/>
      <protection locked="true" hidden="false"/>
    </xf>
    <xf numFmtId="164" fontId="71" fillId="0" borderId="3" xfId="0" applyFont="true" applyBorder="true" applyAlignment="true" applyProtection="true">
      <alignment horizontal="center" vertical="center" textRotation="0" wrapText="false" indent="0" shrinkToFit="false"/>
      <protection locked="true" hidden="false"/>
    </xf>
    <xf numFmtId="164" fontId="71" fillId="0" borderId="3" xfId="0" applyFont="true" applyBorder="true" applyAlignment="true" applyProtection="true">
      <alignment horizontal="center" vertical="center" textRotation="0" wrapText="true" indent="0" shrinkToFit="false"/>
      <protection locked="true" hidden="false"/>
    </xf>
    <xf numFmtId="164" fontId="71" fillId="0" borderId="3" xfId="0" applyFont="true" applyBorder="true" applyAlignment="true" applyProtection="true">
      <alignment horizontal="center" vertical="bottom" textRotation="0" wrapText="false" indent="0" shrinkToFit="false"/>
      <protection locked="false" hidden="false"/>
    </xf>
    <xf numFmtId="164" fontId="71" fillId="10" borderId="3" xfId="0" applyFont="true" applyBorder="true" applyAlignment="true" applyProtection="true">
      <alignment horizontal="right" vertical="bottom" textRotation="0" wrapText="false" indent="0" shrinkToFit="false"/>
      <protection locked="true" hidden="false"/>
    </xf>
    <xf numFmtId="164" fontId="69" fillId="8" borderId="0" xfId="0" applyFont="true" applyBorder="false" applyAlignment="true" applyProtection="true">
      <alignment horizontal="general" vertical="bottom" textRotation="0" wrapText="false" indent="0" shrinkToFit="false"/>
      <protection locked="true" hidden="false"/>
    </xf>
    <xf numFmtId="164" fontId="69" fillId="8" borderId="3" xfId="0" applyFont="true" applyBorder="true" applyAlignment="true" applyProtection="true">
      <alignment horizontal="general" vertical="bottom" textRotation="0" wrapText="false" indent="0" shrinkToFit="false"/>
      <protection locked="true" hidden="false"/>
    </xf>
    <xf numFmtId="164" fontId="71" fillId="8" borderId="3" xfId="0" applyFont="true" applyBorder="true" applyAlignment="true" applyProtection="true">
      <alignment horizontal="right" vertical="bottom" textRotation="0" wrapText="false" indent="0" shrinkToFit="false"/>
      <protection locked="true" hidden="false"/>
    </xf>
    <xf numFmtId="167" fontId="71" fillId="10" borderId="3" xfId="0" applyFont="true" applyBorder="true" applyAlignment="true" applyProtection="true">
      <alignment horizontal="general" vertical="bottom" textRotation="0" wrapText="false" indent="0" shrinkToFit="false"/>
      <protection locked="true" hidden="false"/>
    </xf>
    <xf numFmtId="167" fontId="71" fillId="0" borderId="3" xfId="0" applyFont="true" applyBorder="true" applyAlignment="true" applyProtection="true">
      <alignment horizontal="general" vertical="bottom" textRotation="0" wrapText="false" indent="0" shrinkToFit="false"/>
      <protection locked="true" hidden="false"/>
    </xf>
    <xf numFmtId="164" fontId="69" fillId="0" borderId="3" xfId="0" applyFont="true" applyBorder="true" applyAlignment="true" applyProtection="true">
      <alignment horizontal="general" vertical="bottom" textRotation="0" wrapText="false" indent="0" shrinkToFit="false"/>
      <protection locked="true" hidden="false"/>
    </xf>
    <xf numFmtId="168" fontId="69" fillId="0" borderId="3" xfId="0" applyFont="true" applyBorder="true" applyAlignment="true" applyProtection="true">
      <alignment horizontal="general" vertical="bottom" textRotation="0" wrapText="false" indent="0" shrinkToFit="false"/>
      <protection locked="false" hidden="false"/>
    </xf>
    <xf numFmtId="164" fontId="69" fillId="0" borderId="3" xfId="0" applyFont="true" applyBorder="true" applyAlignment="true" applyProtection="true">
      <alignment horizontal="general" vertical="bottom" textRotation="0" wrapText="false" indent="0" shrinkToFit="false"/>
      <protection locked="false" hidden="false"/>
    </xf>
    <xf numFmtId="164" fontId="69" fillId="0" borderId="3" xfId="0" applyFont="true" applyBorder="true" applyAlignment="true" applyProtection="true">
      <alignment horizontal="center" vertical="bottom" textRotation="0" wrapText="false" indent="0" shrinkToFit="false"/>
      <protection locked="false" hidden="false"/>
    </xf>
    <xf numFmtId="164" fontId="69" fillId="0" borderId="8" xfId="0" applyFont="true" applyBorder="true" applyAlignment="true" applyProtection="true">
      <alignment horizontal="general" vertical="bottom" textRotation="0" wrapText="false" indent="0" shrinkToFit="false"/>
      <protection locked="false" hidden="false"/>
    </xf>
    <xf numFmtId="167" fontId="69" fillId="0" borderId="3" xfId="0" applyFont="true" applyBorder="true" applyAlignment="true" applyProtection="true">
      <alignment horizontal="general" vertical="bottom" textRotation="0" wrapText="false" indent="0" shrinkToFit="false"/>
      <protection locked="false" hidden="false"/>
    </xf>
    <xf numFmtId="165" fontId="69" fillId="0" borderId="3" xfId="0" applyFont="true" applyBorder="true" applyAlignment="true" applyProtection="true">
      <alignment horizontal="general" vertical="bottom" textRotation="0" wrapText="false" indent="0" shrinkToFit="false"/>
      <protection locked="true" hidden="false"/>
    </xf>
    <xf numFmtId="164" fontId="74" fillId="0" borderId="3" xfId="0" applyFont="true" applyBorder="true" applyAlignment="true" applyProtection="true">
      <alignment horizontal="general" vertical="bottom" textRotation="0" wrapText="false" indent="0" shrinkToFit="false"/>
      <protection locked="false" hidden="false"/>
    </xf>
    <xf numFmtId="169" fontId="0" fillId="0" borderId="3" xfId="0" applyFont="false" applyBorder="true" applyAlignment="true" applyProtection="true">
      <alignment horizontal="general" vertical="bottom" textRotation="0" wrapText="false" indent="0" shrinkToFit="false"/>
      <protection locked="false" hidden="false"/>
    </xf>
    <xf numFmtId="164" fontId="69" fillId="0" borderId="1" xfId="0" applyFont="true" applyBorder="true" applyAlignment="true" applyProtection="true">
      <alignment horizontal="general" vertical="bottom" textRotation="0" wrapText="false" indent="0" shrinkToFit="false"/>
      <protection locked="true" hidden="false"/>
    </xf>
    <xf numFmtId="167" fontId="69" fillId="0" borderId="1" xfId="0" applyFont="true" applyBorder="true" applyAlignment="true" applyProtection="true">
      <alignment horizontal="general" vertical="bottom" textRotation="0" wrapText="false" indent="0" shrinkToFit="false"/>
      <protection locked="true" hidden="false"/>
    </xf>
    <xf numFmtId="167" fontId="69" fillId="0" borderId="0" xfId="0" applyFont="true" applyBorder="false" applyAlignment="true" applyProtection="true">
      <alignment horizontal="general" vertical="bottom" textRotation="0" wrapText="false" indent="0" shrinkToFit="false"/>
      <protection locked="true" hidden="false"/>
    </xf>
    <xf numFmtId="164" fontId="75" fillId="0" borderId="0" xfId="0" applyFont="true" applyBorder="false" applyAlignment="true" applyProtection="true">
      <alignment horizontal="general" vertical="bottom" textRotation="0" wrapText="false" indent="0" shrinkToFit="false"/>
      <protection locked="true" hidden="false"/>
    </xf>
    <xf numFmtId="166" fontId="71" fillId="8" borderId="3" xfId="0" applyFont="true" applyBorder="true" applyAlignment="true" applyProtection="true">
      <alignment horizontal="general" vertical="bottom" textRotation="0" wrapText="false" indent="0" shrinkToFit="false"/>
      <protection locked="true" hidden="false"/>
    </xf>
    <xf numFmtId="164" fontId="71" fillId="11" borderId="9" xfId="0" applyFont="true" applyBorder="true" applyAlignment="true" applyProtection="true">
      <alignment horizontal="center" vertical="bottom" textRotation="0" wrapText="false" indent="0" shrinkToFit="false"/>
      <protection locked="true" hidden="false"/>
    </xf>
    <xf numFmtId="164" fontId="71" fillId="0" borderId="3" xfId="0" applyFont="true" applyBorder="true" applyAlignment="true" applyProtection="true">
      <alignment horizontal="center" vertical="top" textRotation="0" wrapText="true" indent="0" shrinkToFit="false"/>
      <protection locked="true" hidden="false"/>
    </xf>
    <xf numFmtId="164" fontId="71" fillId="0" borderId="3" xfId="0" applyFont="true" applyBorder="true" applyAlignment="true" applyProtection="true">
      <alignment horizontal="general" vertical="bottom" textRotation="0" wrapText="false" indent="0" shrinkToFit="false"/>
      <protection locked="true" hidden="false"/>
    </xf>
    <xf numFmtId="164" fontId="71" fillId="10" borderId="3" xfId="0" applyFont="true" applyBorder="true" applyAlignment="true" applyProtection="true">
      <alignment horizontal="general" vertical="bottom" textRotation="0" wrapText="false" indent="0" shrinkToFit="false"/>
      <protection locked="true" hidden="false"/>
    </xf>
    <xf numFmtId="164" fontId="69" fillId="10" borderId="3" xfId="0" applyFont="true" applyBorder="true" applyAlignment="true" applyProtection="true">
      <alignment horizontal="general" vertical="bottom" textRotation="0" wrapText="false" indent="0" shrinkToFit="false"/>
      <protection locked="true" hidden="false"/>
    </xf>
    <xf numFmtId="170" fontId="71" fillId="0" borderId="3" xfId="0" applyFont="true" applyBorder="true" applyAlignment="true" applyProtection="true">
      <alignment horizontal="general" vertical="bottom" textRotation="0" wrapText="false" indent="0" shrinkToFit="false"/>
      <protection locked="true" hidden="false"/>
    </xf>
    <xf numFmtId="170" fontId="71" fillId="7" borderId="3" xfId="0" applyFont="true" applyBorder="true" applyAlignment="true" applyProtection="true">
      <alignment horizontal="general" vertical="bottom" textRotation="0" wrapText="false" indent="0" shrinkToFit="false"/>
      <protection locked="true" hidden="false"/>
    </xf>
    <xf numFmtId="168" fontId="60" fillId="0" borderId="3" xfId="0" applyFont="true" applyBorder="true" applyAlignment="true" applyProtection="true">
      <alignment horizontal="general" vertical="bottom" textRotation="0" wrapText="false" indent="0" shrinkToFit="false"/>
      <protection locked="false" hidden="false"/>
    </xf>
    <xf numFmtId="164" fontId="60" fillId="0" borderId="3" xfId="0" applyFont="true" applyBorder="true" applyAlignment="true" applyProtection="true">
      <alignment horizontal="general" vertical="bottom" textRotation="0" wrapText="false" indent="0" shrinkToFit="false"/>
      <protection locked="false" hidden="false"/>
    </xf>
    <xf numFmtId="164" fontId="69" fillId="0" borderId="8" xfId="0" applyFont="true" applyBorder="true" applyAlignment="true" applyProtection="true">
      <alignment horizontal="center" vertical="bottom" textRotation="0" wrapText="false" indent="0" shrinkToFit="false"/>
      <protection locked="false" hidden="false"/>
    </xf>
    <xf numFmtId="171" fontId="69" fillId="0" borderId="3" xfId="0" applyFont="true" applyBorder="true" applyAlignment="true" applyProtection="true">
      <alignment horizontal="general" vertical="bottom" textRotation="0" wrapText="false" indent="0" shrinkToFit="false"/>
      <protection locked="false" hidden="false"/>
    </xf>
    <xf numFmtId="171" fontId="74" fillId="0" borderId="3" xfId="0" applyFont="true" applyBorder="true" applyAlignment="true" applyProtection="true">
      <alignment horizontal="general" vertical="bottom" textRotation="0" wrapText="false" indent="0" shrinkToFit="false"/>
      <protection locked="false" hidden="false"/>
    </xf>
    <xf numFmtId="164" fontId="76" fillId="0" borderId="3" xfId="0" applyFont="true" applyBorder="true" applyAlignment="true" applyProtection="true">
      <alignment horizontal="general" vertical="bottom" textRotation="0" wrapText="false" indent="0" shrinkToFit="false"/>
      <protection locked="false" hidden="false"/>
    </xf>
    <xf numFmtId="168" fontId="0" fillId="0" borderId="3" xfId="0" applyFont="false" applyBorder="true" applyAlignment="true" applyProtection="true">
      <alignment horizontal="general" vertical="bottom" textRotation="0" wrapText="false" indent="0" shrinkToFit="false"/>
      <protection locked="false" hidden="false"/>
    </xf>
    <xf numFmtId="164" fontId="0" fillId="0" borderId="3" xfId="0" applyFont="true" applyBorder="true" applyAlignment="true" applyProtection="true">
      <alignment horizontal="general" vertical="bottom" textRotation="0" wrapText="false" indent="0" shrinkToFit="false"/>
      <protection locked="false" hidden="false"/>
    </xf>
    <xf numFmtId="164" fontId="69" fillId="0" borderId="10" xfId="0" applyFont="true" applyBorder="true" applyAlignment="true" applyProtection="true">
      <alignment horizontal="general" vertical="bottom" textRotation="0" wrapText="false" indent="0" shrinkToFit="false"/>
      <protection locked="true" hidden="false"/>
    </xf>
    <xf numFmtId="167" fontId="69" fillId="0" borderId="10" xfId="0" applyFont="true" applyBorder="true" applyAlignment="true" applyProtection="true">
      <alignment horizontal="general" vertical="bottom" textRotation="0" wrapText="false" indent="0" shrinkToFit="false"/>
      <protection locked="true" hidden="false"/>
    </xf>
    <xf numFmtId="164" fontId="58" fillId="0" borderId="0" xfId="0" applyFont="true" applyBorder="false" applyAlignment="true" applyProtection="true">
      <alignment horizontal="center" vertical="bottom" textRotation="0" wrapText="false" indent="0" shrinkToFit="false"/>
      <protection locked="true" hidden="false"/>
    </xf>
    <xf numFmtId="164" fontId="68" fillId="0" borderId="1" xfId="0" applyFont="true" applyBorder="true" applyAlignment="true" applyProtection="true">
      <alignment horizontal="general" vertical="bottom" textRotation="0" wrapText="false" indent="0" shrinkToFit="false"/>
      <protection locked="true" hidden="false"/>
    </xf>
    <xf numFmtId="164" fontId="58" fillId="0" borderId="0" xfId="0" applyFont="true" applyBorder="false" applyAlignment="true" applyProtection="true">
      <alignment horizontal="general" vertical="bottom" textRotation="0" wrapText="false" indent="0" shrinkToFit="false"/>
      <protection locked="true" hidden="false"/>
    </xf>
    <xf numFmtId="164" fontId="6" fillId="7" borderId="0" xfId="0" applyFont="true" applyBorder="true" applyAlignment="true" applyProtection="true">
      <alignment horizontal="center" vertical="bottom" textRotation="0" wrapText="false" indent="0" shrinkToFit="false"/>
      <protection locked="true" hidden="false"/>
    </xf>
    <xf numFmtId="164" fontId="68" fillId="0" borderId="0" xfId="0" applyFont="true" applyBorder="false" applyAlignment="true" applyProtection="true">
      <alignment horizontal="center" vertical="bottom" textRotation="0" wrapText="false" indent="0" shrinkToFit="false"/>
      <protection locked="true" hidden="false"/>
    </xf>
    <xf numFmtId="166" fontId="68" fillId="0" borderId="3" xfId="0" applyFont="true" applyBorder="true" applyAlignment="true" applyProtection="true">
      <alignment horizontal="general" vertical="bottom" textRotation="0" wrapText="false" indent="0" shrinkToFit="false"/>
      <protection locked="false" hidden="false"/>
    </xf>
    <xf numFmtId="164" fontId="68" fillId="0" borderId="3" xfId="0" applyFont="true" applyBorder="true" applyAlignment="true" applyProtection="true">
      <alignment horizontal="general" vertical="bottom" textRotation="0" wrapText="false" indent="0" shrinkToFit="false"/>
      <protection locked="false" hidden="false"/>
    </xf>
    <xf numFmtId="164" fontId="68" fillId="0" borderId="0" xfId="20" applyFont="true" applyBorder="false" applyAlignment="true" applyProtection="true">
      <alignment horizontal="general" vertical="top" textRotation="0" wrapText="false" indent="0" shrinkToFit="false"/>
      <protection locked="true" hidden="false"/>
    </xf>
    <xf numFmtId="164" fontId="58" fillId="0" borderId="0" xfId="20" applyFont="true" applyBorder="false" applyAlignment="true" applyProtection="true">
      <alignment horizontal="general" vertical="top" textRotation="0" wrapText="true" indent="0" shrinkToFit="false"/>
      <protection locked="true" hidden="false"/>
    </xf>
    <xf numFmtId="164" fontId="71" fillId="0" borderId="0" xfId="20" applyFont="true" applyBorder="false" applyAlignment="true" applyProtection="true">
      <alignment horizontal="general" vertical="top" textRotation="0" wrapText="true" indent="0" shrinkToFit="false"/>
      <protection locked="true" hidden="false"/>
    </xf>
    <xf numFmtId="172" fontId="71" fillId="0" borderId="0" xfId="20" applyFont="true" applyBorder="false" applyAlignment="true" applyProtection="true">
      <alignment horizontal="left" vertical="top" textRotation="0" wrapText="false" indent="0" shrinkToFit="false"/>
      <protection locked="true" hidden="false"/>
    </xf>
    <xf numFmtId="172" fontId="58" fillId="0" borderId="0" xfId="20" applyFont="true" applyBorder="false" applyAlignment="true" applyProtection="true">
      <alignment horizontal="general" vertical="top" textRotation="0" wrapText="true" indent="0" shrinkToFit="false"/>
      <protection locked="true" hidden="false"/>
    </xf>
    <xf numFmtId="164" fontId="68" fillId="9" borderId="0" xfId="20" applyFont="true" applyBorder="false" applyAlignment="true" applyProtection="true">
      <alignment horizontal="general" vertical="top" textRotation="0" wrapText="false" indent="0" shrinkToFit="false"/>
      <protection locked="true" hidden="false"/>
    </xf>
    <xf numFmtId="164" fontId="58" fillId="0" borderId="0" xfId="20" applyFont="true" applyBorder="false" applyAlignment="true" applyProtection="true">
      <alignment horizontal="general" vertical="top" textRotation="0" wrapText="false" indent="0" shrinkToFit="false"/>
      <protection locked="true" hidden="false"/>
    </xf>
    <xf numFmtId="164" fontId="58" fillId="0" borderId="0" xfId="20" applyFont="true" applyBorder="false" applyAlignment="true" applyProtection="true">
      <alignment horizontal="left" vertical="center" textRotation="0" wrapText="false" indent="0" shrinkToFit="false"/>
      <protection locked="true" hidden="false"/>
    </xf>
    <xf numFmtId="164" fontId="58" fillId="0" borderId="0" xfId="20" applyFont="true" applyBorder="false" applyAlignment="true" applyProtection="true">
      <alignment horizontal="center" vertical="top" textRotation="0" wrapText="false" indent="0" shrinkToFit="false"/>
      <protection locked="true" hidden="false"/>
    </xf>
    <xf numFmtId="164" fontId="68" fillId="0" borderId="0" xfId="20" applyFont="true" applyBorder="false" applyAlignment="true" applyProtection="true">
      <alignment horizontal="general" vertical="center" textRotation="0" wrapText="false" indent="0" shrinkToFit="false"/>
      <protection locked="true" hidden="false"/>
    </xf>
    <xf numFmtId="167" fontId="68" fillId="0" borderId="4" xfId="20" applyFont="true" applyBorder="true" applyAlignment="true" applyProtection="true">
      <alignment horizontal="general" vertical="center" textRotation="0" wrapText="false" indent="0" shrinkToFit="false"/>
      <protection locked="true" hidden="false"/>
    </xf>
    <xf numFmtId="173" fontId="68" fillId="0" borderId="0" xfId="15" applyFont="true" applyBorder="true" applyAlignment="true" applyProtection="true">
      <alignment horizontal="general" vertical="center" textRotation="0" wrapText="false" indent="0" shrinkToFit="false"/>
      <protection locked="true" hidden="false"/>
    </xf>
    <xf numFmtId="167" fontId="68" fillId="9" borderId="4" xfId="20" applyFont="true" applyBorder="true" applyAlignment="true" applyProtection="true">
      <alignment horizontal="general" vertical="center" textRotation="0" wrapText="false" indent="0" shrinkToFit="false"/>
      <protection locked="false" hidden="false"/>
    </xf>
    <xf numFmtId="167" fontId="68" fillId="0" borderId="11" xfId="15" applyFont="true" applyBorder="true" applyAlignment="true" applyProtection="true">
      <alignment horizontal="general" vertical="center" textRotation="0" wrapText="false" indent="0" shrinkToFit="false"/>
      <protection locked="true" hidden="false"/>
    </xf>
    <xf numFmtId="167" fontId="68" fillId="9" borderId="11" xfId="15" applyFont="true" applyBorder="true" applyAlignment="true" applyProtection="true">
      <alignment horizontal="general" vertical="center" textRotation="0" wrapText="false" indent="0" shrinkToFit="false"/>
      <protection locked="false" hidden="false"/>
    </xf>
    <xf numFmtId="167" fontId="68" fillId="0" borderId="11" xfId="20" applyFont="true" applyBorder="true" applyAlignment="true" applyProtection="true">
      <alignment horizontal="general" vertical="center" textRotation="0" wrapText="false" indent="0" shrinkToFit="false"/>
      <protection locked="true" hidden="false"/>
    </xf>
    <xf numFmtId="167" fontId="68" fillId="9" borderId="11" xfId="20" applyFont="true" applyBorder="true" applyAlignment="true" applyProtection="true">
      <alignment horizontal="general" vertical="center" textRotation="0" wrapText="false" indent="0" shrinkToFit="false"/>
      <protection locked="false" hidden="false"/>
    </xf>
    <xf numFmtId="167" fontId="68" fillId="0" borderId="6" xfId="15" applyFont="true" applyBorder="true" applyAlignment="true" applyProtection="true">
      <alignment horizontal="general" vertical="center" textRotation="0" wrapText="false" indent="0" shrinkToFit="false"/>
      <protection locked="true" hidden="false"/>
    </xf>
    <xf numFmtId="167" fontId="68" fillId="9" borderId="6" xfId="15" applyFont="true" applyBorder="true" applyAlignment="true" applyProtection="true">
      <alignment horizontal="general" vertical="center" textRotation="0" wrapText="false" indent="0" shrinkToFit="false"/>
      <protection locked="false" hidden="false"/>
    </xf>
    <xf numFmtId="164" fontId="58" fillId="0" borderId="0" xfId="20" applyFont="true" applyBorder="false" applyAlignment="true" applyProtection="true">
      <alignment horizontal="general" vertical="center" textRotation="0" wrapText="false" indent="0" shrinkToFit="false"/>
      <protection locked="true" hidden="false"/>
    </xf>
    <xf numFmtId="167" fontId="58" fillId="0" borderId="10" xfId="15" applyFont="true" applyBorder="true" applyAlignment="true" applyProtection="true">
      <alignment horizontal="general" vertical="center" textRotation="0" wrapText="false" indent="0" shrinkToFit="false"/>
      <protection locked="true" hidden="false"/>
    </xf>
    <xf numFmtId="173" fontId="58" fillId="0" borderId="0" xfId="15" applyFont="true" applyBorder="true" applyAlignment="true" applyProtection="true">
      <alignment horizontal="general" vertical="center" textRotation="0" wrapText="false" indent="0" shrinkToFit="false"/>
      <protection locked="true" hidden="false"/>
    </xf>
    <xf numFmtId="164" fontId="78" fillId="0" borderId="0" xfId="20" applyFont="true" applyBorder="false" applyAlignment="true" applyProtection="true">
      <alignment horizontal="general" vertical="top" textRotation="0" wrapText="false" indent="0" shrinkToFit="false"/>
      <protection locked="true" hidden="false"/>
    </xf>
    <xf numFmtId="167" fontId="68" fillId="0" borderId="4" xfId="15" applyFont="true" applyBorder="true" applyAlignment="true" applyProtection="true">
      <alignment horizontal="general" vertical="center" textRotation="0" wrapText="false" indent="0" shrinkToFit="false"/>
      <protection locked="true" hidden="false"/>
    </xf>
    <xf numFmtId="167" fontId="68" fillId="9" borderId="4" xfId="15" applyFont="true" applyBorder="true" applyAlignment="true" applyProtection="true">
      <alignment horizontal="general" vertical="center" textRotation="0" wrapText="false" indent="0" shrinkToFit="false"/>
      <protection locked="false" hidden="false"/>
    </xf>
    <xf numFmtId="170" fontId="68" fillId="0" borderId="11" xfId="15" applyFont="true" applyBorder="true" applyAlignment="true" applyProtection="true">
      <alignment horizontal="general" vertical="center" textRotation="0" wrapText="false" indent="0" shrinkToFit="false"/>
      <protection locked="true" hidden="false"/>
    </xf>
    <xf numFmtId="170" fontId="68" fillId="0" borderId="6" xfId="15" applyFont="true" applyBorder="true" applyAlignment="true" applyProtection="true">
      <alignment horizontal="general" vertical="center" textRotation="0" wrapText="false" indent="0" shrinkToFit="false"/>
      <protection locked="true" hidden="false"/>
    </xf>
    <xf numFmtId="173" fontId="68" fillId="0" borderId="0" xfId="15" applyFont="true" applyBorder="true" applyAlignment="true" applyProtection="true">
      <alignment horizontal="general" vertical="top" textRotation="0" wrapText="false" indent="0" shrinkToFit="false"/>
      <protection locked="true" hidden="false"/>
    </xf>
    <xf numFmtId="167" fontId="68" fillId="0" borderId="0" xfId="20" applyFont="true" applyBorder="false" applyAlignment="true" applyProtection="true">
      <alignment horizontal="general" vertical="top" textRotation="0" wrapText="false" indent="0" shrinkToFit="false"/>
      <protection locked="true" hidden="false"/>
    </xf>
    <xf numFmtId="164" fontId="68" fillId="0" borderId="0" xfId="20" applyFont="true" applyBorder="false" applyAlignment="true" applyProtection="true">
      <alignment horizontal="general" vertical="bottom" textRotation="0" wrapText="false" indent="0" shrinkToFit="false"/>
      <protection locked="true" hidden="false"/>
    </xf>
    <xf numFmtId="164" fontId="58" fillId="9" borderId="0" xfId="20" applyFont="true" applyBorder="false" applyAlignment="true" applyProtection="true">
      <alignment horizontal="general" vertical="top" textRotation="0" wrapText="false" indent="0" shrinkToFit="false"/>
      <protection locked="true" hidden="false"/>
    </xf>
    <xf numFmtId="164" fontId="58" fillId="0" borderId="0" xfId="20" applyFont="true" applyBorder="false" applyAlignment="true" applyProtection="true">
      <alignment horizontal="left" vertical="top" textRotation="0" wrapText="true" indent="0" shrinkToFit="false"/>
      <protection locked="true" hidden="false"/>
    </xf>
    <xf numFmtId="164" fontId="71" fillId="0" borderId="0" xfId="20" applyFont="true" applyBorder="false" applyAlignment="true" applyProtection="true">
      <alignment horizontal="left" vertical="top" textRotation="0" wrapText="true" indent="0" shrinkToFit="false"/>
      <protection locked="true" hidden="false"/>
    </xf>
    <xf numFmtId="172" fontId="58" fillId="0" borderId="0" xfId="20" applyFont="true" applyBorder="false" applyAlignment="true" applyProtection="true">
      <alignment horizontal="left" vertical="top" textRotation="0" wrapText="false" indent="0" shrinkToFit="false"/>
      <protection locked="true" hidden="false"/>
    </xf>
    <xf numFmtId="164" fontId="58" fillId="0" borderId="0" xfId="20" applyFont="true" applyBorder="false" applyAlignment="true" applyProtection="true">
      <alignment horizontal="left" vertical="top" textRotation="0" wrapText="false" indent="0" shrinkToFit="false"/>
      <protection locked="true" hidden="false"/>
    </xf>
    <xf numFmtId="167" fontId="68" fillId="0" borderId="3" xfId="20" applyFont="true" applyBorder="true" applyAlignment="true" applyProtection="true">
      <alignment horizontal="general" vertical="center" textRotation="0" wrapText="false" indent="0" shrinkToFit="false"/>
      <protection locked="true" hidden="false"/>
    </xf>
    <xf numFmtId="167" fontId="68" fillId="9" borderId="3" xfId="20" applyFont="true" applyBorder="true" applyAlignment="true" applyProtection="true">
      <alignment horizontal="general" vertical="center" textRotation="0" wrapText="false" indent="0" shrinkToFit="false"/>
      <protection locked="false" hidden="false"/>
    </xf>
    <xf numFmtId="167" fontId="58" fillId="0" borderId="10" xfId="20" applyFont="true" applyBorder="true" applyAlignment="true" applyProtection="true">
      <alignment horizontal="general" vertical="center" textRotation="0" wrapText="false" indent="0" shrinkToFit="false"/>
      <protection locked="true" hidden="false"/>
    </xf>
    <xf numFmtId="167" fontId="58" fillId="0" borderId="1" xfId="20" applyFont="true" applyBorder="true" applyAlignment="true" applyProtection="true">
      <alignment horizontal="general" vertical="center" textRotation="0" wrapText="false" indent="0" shrinkToFit="false"/>
      <protection locked="true" hidden="false"/>
    </xf>
    <xf numFmtId="164" fontId="58" fillId="0" borderId="0" xfId="20" applyFont="true" applyBorder="false" applyAlignment="true" applyProtection="true">
      <alignment horizontal="general" vertical="bottom" textRotation="0" wrapText="false" indent="0" shrinkToFit="false"/>
      <protection locked="true" hidden="false"/>
    </xf>
    <xf numFmtId="167" fontId="68" fillId="0" borderId="0" xfId="20" applyFont="true" applyBorder="false" applyAlignment="true" applyProtection="true">
      <alignment horizontal="general" vertical="bottom" textRotation="0" wrapText="false" indent="0" shrinkToFit="false"/>
      <protection locked="true" hidden="false"/>
    </xf>
    <xf numFmtId="164" fontId="78" fillId="0" borderId="0" xfId="20" applyFont="true" applyBorder="false" applyAlignment="true" applyProtection="true">
      <alignment horizontal="general" vertical="bottom" textRotation="0" wrapText="false" indent="0" shrinkToFit="false"/>
      <protection locked="true" hidden="false"/>
    </xf>
    <xf numFmtId="164" fontId="68" fillId="0" borderId="12" xfId="20" applyFont="true" applyBorder="true" applyAlignment="true" applyProtection="true">
      <alignment horizontal="left" vertical="bottom" textRotation="0" wrapText="true" indent="0" shrinkToFit="false"/>
      <protection locked="true" hidden="false"/>
    </xf>
    <xf numFmtId="167" fontId="58" fillId="0" borderId="3" xfId="20" applyFont="true" applyBorder="true" applyAlignment="true" applyProtection="true">
      <alignment horizontal="general" vertical="bottom" textRotation="0" wrapText="false" indent="0" shrinkToFit="false"/>
      <protection locked="false" hidden="false"/>
    </xf>
    <xf numFmtId="169" fontId="58" fillId="0" borderId="0" xfId="20" applyFont="true" applyBorder="false" applyAlignment="true" applyProtection="true">
      <alignment horizontal="general" vertical="bottom" textRotation="0" wrapText="false" indent="0" shrinkToFit="false"/>
      <protection locked="true" hidden="false"/>
    </xf>
    <xf numFmtId="166" fontId="79" fillId="0" borderId="0" xfId="20" applyFont="true" applyBorder="false" applyAlignment="true" applyProtection="true">
      <alignment horizontal="general" vertical="bottom" textRotation="0" wrapText="false" indent="0" shrinkToFit="false"/>
      <protection locked="true" hidden="false"/>
    </xf>
    <xf numFmtId="166" fontId="68" fillId="0" borderId="0" xfId="20" applyFont="true" applyBorder="false" applyAlignment="true" applyProtection="true">
      <alignment horizontal="general" vertical="bottom" textRotation="0" wrapText="false" indent="0" shrinkToFit="false"/>
      <protection locked="true" hidden="false"/>
    </xf>
    <xf numFmtId="164" fontId="68" fillId="0" borderId="0" xfId="21" applyFont="true" applyBorder="false" applyAlignment="true" applyProtection="true">
      <alignment horizontal="general" vertical="top" textRotation="0" wrapText="false" indent="0" shrinkToFit="false"/>
      <protection locked="true" hidden="false"/>
    </xf>
    <xf numFmtId="164" fontId="68" fillId="0" borderId="0" xfId="21" applyFont="true" applyBorder="false" applyAlignment="true" applyProtection="true">
      <alignment horizontal="general" vertical="bottom" textRotation="0" wrapText="false" indent="0" shrinkToFit="false"/>
      <protection locked="true" hidden="false"/>
    </xf>
    <xf numFmtId="164" fontId="58" fillId="0" borderId="0" xfId="21" applyFont="true" applyBorder="true" applyAlignment="true" applyProtection="true">
      <alignment horizontal="center" vertical="top" textRotation="0" wrapText="true" indent="0" shrinkToFit="false"/>
      <protection locked="true" hidden="false"/>
    </xf>
    <xf numFmtId="164" fontId="58" fillId="0" borderId="0" xfId="21" applyFont="true" applyBorder="false" applyAlignment="true" applyProtection="true">
      <alignment horizontal="general" vertical="bottom" textRotation="0" wrapText="false" indent="0" shrinkToFit="false"/>
      <protection locked="true" hidden="false"/>
    </xf>
    <xf numFmtId="164" fontId="71" fillId="0" borderId="0" xfId="21" applyFont="true" applyBorder="false" applyAlignment="true" applyProtection="true">
      <alignment horizontal="center" vertical="top" textRotation="0" wrapText="true" indent="0" shrinkToFit="false"/>
      <protection locked="true" hidden="false"/>
    </xf>
    <xf numFmtId="166" fontId="58" fillId="0" borderId="0" xfId="21" applyFont="true" applyBorder="false" applyAlignment="true" applyProtection="true">
      <alignment horizontal="center" vertical="top" textRotation="0" wrapText="true" indent="0" shrinkToFit="false"/>
      <protection locked="true" hidden="false"/>
    </xf>
    <xf numFmtId="164" fontId="58" fillId="0" borderId="0" xfId="21" applyFont="true" applyBorder="false" applyAlignment="true" applyProtection="true">
      <alignment horizontal="center" vertical="top" textRotation="0" wrapText="true" indent="0" shrinkToFit="false"/>
      <protection locked="true" hidden="false"/>
    </xf>
    <xf numFmtId="164" fontId="58" fillId="0" borderId="0" xfId="21" applyFont="true" applyBorder="false" applyAlignment="true" applyProtection="true">
      <alignment horizontal="general" vertical="top" textRotation="0" wrapText="false" indent="0" shrinkToFit="false"/>
      <protection locked="true" hidden="false"/>
    </xf>
    <xf numFmtId="166" fontId="68" fillId="0" borderId="0" xfId="21" applyFont="true" applyBorder="false" applyAlignment="true" applyProtection="true">
      <alignment horizontal="general" vertical="bottom" textRotation="0" wrapText="false" indent="0" shrinkToFit="false"/>
      <protection locked="true" hidden="false"/>
    </xf>
    <xf numFmtId="164" fontId="68" fillId="0" borderId="0" xfId="21" applyFont="true" applyBorder="false" applyAlignment="true" applyProtection="true">
      <alignment horizontal="left" vertical="top" textRotation="0" wrapText="false" indent="0" shrinkToFit="false"/>
      <protection locked="true" hidden="false"/>
    </xf>
    <xf numFmtId="164" fontId="68" fillId="0" borderId="0" xfId="21" applyFont="true" applyBorder="true" applyAlignment="true" applyProtection="true">
      <alignment horizontal="general" vertical="top" textRotation="0" wrapText="true" indent="0" shrinkToFit="false"/>
      <protection locked="true" hidden="false"/>
    </xf>
    <xf numFmtId="164" fontId="68" fillId="0" borderId="0" xfId="21" applyFont="true" applyBorder="true" applyAlignment="true" applyProtection="true">
      <alignment horizontal="left" vertical="top" textRotation="0" wrapText="true" indent="0" shrinkToFit="false"/>
      <protection locked="true" hidden="false"/>
    </xf>
    <xf numFmtId="164" fontId="68" fillId="0" borderId="0" xfId="21" applyFont="true" applyBorder="false" applyAlignment="true" applyProtection="true">
      <alignment horizontal="general" vertical="top" textRotation="0" wrapText="true" indent="0" shrinkToFit="false"/>
      <protection locked="true" hidden="false"/>
    </xf>
    <xf numFmtId="164" fontId="68" fillId="0" borderId="0" xfId="21" applyFont="true" applyBorder="false" applyAlignment="true" applyProtection="true">
      <alignment horizontal="general" vertical="bottom" textRotation="0" wrapText="true" indent="0" shrinkToFit="false"/>
      <protection locked="true" hidden="false"/>
    </xf>
    <xf numFmtId="166" fontId="80" fillId="0" borderId="0" xfId="21" applyFont="true" applyBorder="false" applyAlignment="true" applyProtection="true">
      <alignment horizontal="general" vertical="top" textRotation="0" wrapText="false" indent="0" shrinkToFit="false"/>
      <protection locked="true" hidden="false"/>
    </xf>
    <xf numFmtId="164" fontId="74" fillId="0" borderId="0" xfId="21" applyFont="true" applyBorder="false" applyAlignment="true" applyProtection="true">
      <alignment horizontal="general" vertical="bottom" textRotation="0" wrapText="false" indent="0" shrinkToFit="false"/>
      <protection locked="true" hidden="false"/>
    </xf>
    <xf numFmtId="164" fontId="58" fillId="0" borderId="0" xfId="21" applyFont="true" applyBorder="true" applyAlignment="true" applyProtection="true">
      <alignment horizontal="left" vertical="bottom" textRotation="0" wrapText="true" indent="0" shrinkToFit="false"/>
      <protection locked="true" hidden="false"/>
    </xf>
    <xf numFmtId="164" fontId="58" fillId="0" borderId="0" xfId="21" applyFont="true" applyBorder="false" applyAlignment="true" applyProtection="true">
      <alignment horizontal="general" vertical="bottom" textRotation="0" wrapText="true" indent="0" shrinkToFit="false"/>
      <protection locked="true" hidden="false"/>
    </xf>
    <xf numFmtId="164" fontId="81" fillId="0" borderId="0" xfId="21" applyFont="true" applyBorder="false" applyAlignment="true" applyProtection="true">
      <alignment horizontal="general" vertical="bottom" textRotation="0" wrapText="false" indent="0" shrinkToFit="false"/>
      <protection locked="true" hidden="false"/>
    </xf>
    <xf numFmtId="164" fontId="58" fillId="0" borderId="0" xfId="21" applyFont="true" applyBorder="true" applyAlignment="true" applyProtection="true">
      <alignment horizontal="left" vertical="top" textRotation="0" wrapText="true" indent="0" shrinkToFit="false"/>
      <protection locked="true" hidden="false"/>
    </xf>
    <xf numFmtId="172" fontId="58" fillId="0" borderId="0" xfId="21" applyFont="true" applyBorder="false" applyAlignment="true" applyProtection="true">
      <alignment horizontal="left" vertical="top" textRotation="0" wrapText="false" indent="0" shrinkToFit="false"/>
      <protection locked="true" hidden="false"/>
    </xf>
    <xf numFmtId="164" fontId="58" fillId="0" borderId="0" xfId="21" applyFont="true" applyBorder="false" applyAlignment="true" applyProtection="true">
      <alignment horizontal="general" vertical="top" textRotation="0" wrapText="true" indent="0" shrinkToFit="false"/>
      <protection locked="true" hidden="false"/>
    </xf>
    <xf numFmtId="164" fontId="58" fillId="0" borderId="0" xfId="21" applyFont="true" applyBorder="false" applyAlignment="true" applyProtection="true">
      <alignment horizontal="general" vertical="center" textRotation="0" wrapText="false" indent="0" shrinkToFit="false"/>
      <protection locked="true" hidden="false"/>
    </xf>
    <xf numFmtId="164" fontId="68" fillId="0" borderId="0" xfId="21" applyFont="true" applyBorder="false" applyAlignment="true" applyProtection="true">
      <alignment horizontal="general" vertical="center" textRotation="0" wrapText="false" indent="0" shrinkToFit="false"/>
      <protection locked="true" hidden="false"/>
    </xf>
    <xf numFmtId="164" fontId="82" fillId="0" borderId="0" xfId="21" applyFont="true" applyBorder="false" applyAlignment="true" applyProtection="true">
      <alignment horizontal="general" vertical="bottom" textRotation="0" wrapText="false" indent="0" shrinkToFit="false"/>
      <protection locked="true" hidden="false"/>
    </xf>
    <xf numFmtId="164" fontId="74" fillId="0" borderId="0" xfId="21" applyFont="true" applyBorder="true" applyAlignment="true" applyProtection="true">
      <alignment horizontal="general" vertical="center" textRotation="0" wrapText="true" indent="0" shrinkToFit="false"/>
      <protection locked="true" hidden="false"/>
    </xf>
    <xf numFmtId="164" fontId="74" fillId="0" borderId="0" xfId="21" applyFont="true" applyBorder="true" applyAlignment="true" applyProtection="true">
      <alignment horizontal="general" vertical="bottom" textRotation="0" wrapText="true" indent="0" shrinkToFit="false"/>
      <protection locked="true" hidden="false"/>
    </xf>
    <xf numFmtId="164" fontId="74" fillId="0" borderId="0" xfId="21" applyFont="true" applyBorder="false" applyAlignment="true" applyProtection="true">
      <alignment horizontal="center" vertical="bottom" textRotation="0" wrapText="false" indent="0" shrinkToFit="false"/>
      <protection locked="true" hidden="false"/>
    </xf>
    <xf numFmtId="164" fontId="74" fillId="0" borderId="0" xfId="21" applyFont="true" applyBorder="true" applyAlignment="true" applyProtection="true">
      <alignment horizontal="left" vertical="bottom" textRotation="0" wrapText="true" indent="0" shrinkToFit="false"/>
      <protection locked="true" hidden="false"/>
    </xf>
    <xf numFmtId="164" fontId="74" fillId="0" borderId="0" xfId="21" applyFont="true" applyBorder="false" applyAlignment="true" applyProtection="true">
      <alignment horizontal="center" vertical="center" textRotation="0" wrapText="false" indent="0" shrinkToFit="false"/>
      <protection locked="true" hidden="false"/>
    </xf>
    <xf numFmtId="164" fontId="74" fillId="0" borderId="0" xfId="21" applyFont="true" applyBorder="false" applyAlignment="true" applyProtection="true">
      <alignment horizontal="left" vertical="bottom" textRotation="0" wrapText="false" indent="0" shrinkToFit="false"/>
      <protection locked="true" hidden="false"/>
    </xf>
    <xf numFmtId="164" fontId="83" fillId="0" borderId="0" xfId="21" applyFont="true" applyBorder="false" applyAlignment="true" applyProtection="true">
      <alignment horizontal="general" vertical="bottom" textRotation="0" wrapText="false" indent="0" shrinkToFit="false"/>
      <protection locked="true" hidden="false"/>
    </xf>
    <xf numFmtId="164" fontId="74" fillId="0" borderId="0" xfId="21" applyFont="true" applyBorder="false" applyAlignment="true" applyProtection="true">
      <alignment horizontal="general" vertical="top" textRotation="0" wrapText="false" indent="0" shrinkToFit="false"/>
      <protection locked="true" hidden="false"/>
    </xf>
    <xf numFmtId="166" fontId="74" fillId="0" borderId="0" xfId="21" applyFont="true" applyBorder="false" applyAlignment="true" applyProtection="true">
      <alignment horizontal="general" vertical="bottom" textRotation="0" wrapText="false" indent="0" shrinkToFit="false"/>
      <protection locked="true" hidden="false"/>
    </xf>
    <xf numFmtId="164" fontId="74" fillId="0" borderId="0" xfId="21" applyFont="true" applyBorder="false" applyAlignment="true" applyProtection="true">
      <alignment horizontal="right"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_unit_accounts_2011(1)" xfId="2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CFEE"/>
      <rgbColor rgb="FFDCEAF7"/>
      <rgbColor rgb="FF660066"/>
      <rgbColor rgb="FFFF8080"/>
      <rgbColor rgb="FF215F9A"/>
      <rgbColor rgb="FFD1D1D1"/>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E59EDD"/>
      <rgbColor rgb="FFCC99FF"/>
      <rgbColor rgb="FFF2AA84"/>
      <rgbColor rgb="FF3366FF"/>
      <rgbColor rgb="FF33CCCC"/>
      <rgbColor rgb="FF8ED973"/>
      <rgbColor rgb="FFFFCC00"/>
      <rgbColor rgb="FFFF9900"/>
      <rgbColor rgb="FFFF6600"/>
      <rgbColor rgb="FF666699"/>
      <rgbColor rgb="FFA6A6A6"/>
      <rgbColor rgb="FF003366"/>
      <rgbColor rgb="FF339966"/>
      <rgbColor rgb="FF003300"/>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worksheet" Target="worksheets/sheet11.xml"/><Relationship Id="rId18" Type="http://schemas.openxmlformats.org/officeDocument/2006/relationships/sharedStrings" Target="sharedStrings.xml"/><Relationship Id="rId3" Type="http://schemas.openxmlformats.org/officeDocument/2006/relationships/worksheet" Target="worksheets/sheet1.xml"/><Relationship Id="rId21" Type="http://schemas.openxmlformats.org/officeDocument/2006/relationships/customXml" Target="../customXml/item5.xml"/><Relationship Id="rId7" Type="http://schemas.openxmlformats.org/officeDocument/2006/relationships/worksheet" Target="worksheets/sheet5.xml"/><Relationship Id="rId12" Type="http://schemas.openxmlformats.org/officeDocument/2006/relationships/worksheet" Target="worksheets/sheet10.xml"/><Relationship Id="rId17" Type="http://schemas.openxmlformats.org/officeDocument/2006/relationships/worksheet" Target="worksheets/sheet15.xml"/><Relationship Id="rId2" Type="http://schemas.openxmlformats.org/officeDocument/2006/relationships/styles" Target="styles.xml"/><Relationship Id="rId16" Type="http://schemas.openxmlformats.org/officeDocument/2006/relationships/worksheet" Target="worksheets/sheet14.xml"/><Relationship Id="rId20" Type="http://schemas.openxmlformats.org/officeDocument/2006/relationships/customXml" Target="../customXml/item4.xml"/><Relationship Id="rId1" Type="http://schemas.openxmlformats.org/officeDocument/2006/relationships/theme" Target="theme/theme1.xml"/><Relationship Id="rId6" Type="http://schemas.openxmlformats.org/officeDocument/2006/relationships/worksheet" Target="worksheets/sheet4.xml"/><Relationship Id="rId11" Type="http://schemas.openxmlformats.org/officeDocument/2006/relationships/worksheet" Target="worksheets/sheet9.xml"/><Relationship Id="rId5" Type="http://schemas.openxmlformats.org/officeDocument/2006/relationships/worksheet" Target="worksheets/sheet3.xml"/><Relationship Id="rId15" Type="http://schemas.openxmlformats.org/officeDocument/2006/relationships/worksheet" Target="worksheets/sheet13.xml"/><Relationship Id="rId10" Type="http://schemas.openxmlformats.org/officeDocument/2006/relationships/worksheet" Target="worksheets/sheet8.xml"/><Relationship Id="rId19" Type="http://schemas.openxmlformats.org/officeDocument/2006/relationships/customXml" Target="../customXml/item1.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worksheet" Target="worksheets/sheet12.xml"/></Relationships>
</file>

<file path=xl/drawings/_rels/drawing2.xml.rels><?xml version="1.0" encoding="UTF-8"?>
<Relationships xmlns="http://schemas.openxmlformats.org/package/2006/relationships"><Relationship Id="rId1" Type="http://schemas.openxmlformats.org/officeDocument/2006/relationships/hyperlink" Target="http://www.girlguidingscotland.org.uk/wp-content/uploads/2026/01/2025-07-21-Completing-your-annual-OSCR-return.pdf" TargetMode="External"/>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9</xdr:col>
      <xdr:colOff>190440</xdr:colOff>
      <xdr:row>12</xdr:row>
      <xdr:rowOff>247320</xdr:rowOff>
    </xdr:from>
    <xdr:to>
      <xdr:col>9</xdr:col>
      <xdr:colOff>190440</xdr:colOff>
      <xdr:row>15</xdr:row>
      <xdr:rowOff>276120</xdr:rowOff>
    </xdr:to>
    <xdr:cxnSp>
      <xdr:nvCxnSpPr>
        <xdr:cNvPr id="1" name="Straight Connector 51"/>
        <xdr:cNvCxnSpPr/>
      </xdr:nvCxnSpPr>
      <xdr:spPr>
        <a:xfrm>
          <a:off x="7294320" y="3895560"/>
          <a:ext cx="360" cy="943560"/>
        </a:xfrm>
        <a:prstGeom prst="straightConnector1">
          <a:avLst/>
        </a:prstGeom>
        <a:ln w="38100">
          <a:solidFill>
            <a:srgbClr val="156082"/>
          </a:solidFill>
          <a:miter/>
        </a:ln>
      </xdr:spPr>
    </xdr:cxnSp>
    <xdr:clientData/>
  </xdr:twoCellAnchor>
  <xdr:twoCellAnchor editAs="twoCell">
    <xdr:from>
      <xdr:col>10</xdr:col>
      <xdr:colOff>419040</xdr:colOff>
      <xdr:row>6</xdr:row>
      <xdr:rowOff>138960</xdr:rowOff>
    </xdr:from>
    <xdr:to>
      <xdr:col>14</xdr:col>
      <xdr:colOff>199080</xdr:colOff>
      <xdr:row>7</xdr:row>
      <xdr:rowOff>266040</xdr:rowOff>
    </xdr:to>
    <xdr:sp>
      <xdr:nvSpPr>
        <xdr:cNvPr id="2" name="Rectangle: Rounded Corners 10"/>
        <xdr:cNvSpPr/>
      </xdr:nvSpPr>
      <xdr:spPr>
        <a:xfrm>
          <a:off x="8312040" y="1958400"/>
          <a:ext cx="2937240" cy="431640"/>
        </a:xfrm>
        <a:prstGeom prst="roundRect">
          <a:avLst>
            <a:gd name="adj" fmla="val 16667"/>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ctr">
          <a:noAutofit/>
        </a:bodyPr>
        <a:p>
          <a:pPr algn="ctr">
            <a:lnSpc>
              <a:spcPct val="100000"/>
            </a:lnSpc>
          </a:pPr>
          <a:r>
            <a:rPr lang="en-GB" sz="1100" b="1" u="none" strike="noStrike">
              <a:solidFill>
                <a:srgbClr val="000000"/>
              </a:solidFill>
              <a:effectLst/>
              <a:uFillTx/>
              <a:latin typeface="Aptos Narrow"/>
            </a:rPr>
            <a:t>Unit Year end</a:t>
          </a:r>
          <a:endParaRPr lang="en-GB" sz="1100" b="0" u="none" strike="noStrike">
            <a:effectLst/>
            <a:uFillTx/>
            <a:latin typeface="Times New Roman"/>
          </a:endParaRPr>
        </a:p>
      </xdr:txBody>
    </xdr:sp>
    <xdr:clientData/>
  </xdr:twoCellAnchor>
  <xdr:twoCellAnchor editAs="twoCell">
    <xdr:from>
      <xdr:col>3</xdr:col>
      <xdr:colOff>304920</xdr:colOff>
      <xdr:row>1</xdr:row>
      <xdr:rowOff>190440</xdr:rowOff>
    </xdr:from>
    <xdr:to>
      <xdr:col>7</xdr:col>
      <xdr:colOff>485280</xdr:colOff>
      <xdr:row>3</xdr:row>
      <xdr:rowOff>208800</xdr:rowOff>
    </xdr:to>
    <xdr:sp>
      <xdr:nvSpPr>
        <xdr:cNvPr id="3" name="Rectangle: Rounded Corners 13"/>
        <xdr:cNvSpPr/>
      </xdr:nvSpPr>
      <xdr:spPr>
        <a:xfrm>
          <a:off x="2673000" y="495360"/>
          <a:ext cx="3337560" cy="627840"/>
        </a:xfrm>
        <a:prstGeom prst="roundRect">
          <a:avLst>
            <a:gd name="adj" fmla="val 16667"/>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ctr">
          <a:noAutofit/>
        </a:bodyPr>
        <a:p>
          <a:pPr algn="ctr">
            <a:lnSpc>
              <a:spcPct val="100000"/>
            </a:lnSpc>
          </a:pPr>
          <a:r>
            <a:rPr lang="en-GB" sz="1100" b="0" u="none" strike="noStrike">
              <a:solidFill>
                <a:srgbClr val="000000"/>
              </a:solidFill>
              <a:effectLst/>
              <a:uFillTx/>
              <a:latin typeface="Poppins"/>
            </a:rPr>
            <a:t>Record financial transactions (using template)</a:t>
          </a:r>
          <a:endParaRPr lang="en-GB" sz="1100" b="0" u="none" strike="noStrike">
            <a:effectLst/>
            <a:uFillTx/>
            <a:latin typeface="Times New Roman"/>
          </a:endParaRPr>
        </a:p>
        <a:p>
          <a:pPr>
            <a:lnSpc>
              <a:spcPct val="100000"/>
            </a:lnSpc>
          </a:pPr>
          <a:endParaRPr lang="en-GB" sz="1100" b="0" u="none" strike="noStrike">
            <a:effectLst/>
            <a:uFillTx/>
            <a:latin typeface="Times New Roman"/>
          </a:endParaRPr>
        </a:p>
      </xdr:txBody>
    </xdr:sp>
    <xdr:clientData/>
  </xdr:twoCellAnchor>
  <xdr:twoCellAnchor editAs="twoCell">
    <xdr:from>
      <xdr:col>3</xdr:col>
      <xdr:colOff>245880</xdr:colOff>
      <xdr:row>5</xdr:row>
      <xdr:rowOff>173520</xdr:rowOff>
    </xdr:from>
    <xdr:to>
      <xdr:col>6</xdr:col>
      <xdr:colOff>54720</xdr:colOff>
      <xdr:row>7</xdr:row>
      <xdr:rowOff>113760</xdr:rowOff>
    </xdr:to>
    <xdr:sp>
      <xdr:nvSpPr>
        <xdr:cNvPr id="4" name="Rectangle 14"/>
        <xdr:cNvSpPr/>
      </xdr:nvSpPr>
      <xdr:spPr>
        <a:xfrm>
          <a:off x="2613960" y="1697400"/>
          <a:ext cx="2176560" cy="540360"/>
        </a:xfrm>
        <a:prstGeom prst="rect">
          <a:avLst/>
        </a:prstGeom>
        <a:solidFill>
          <a:srgbClr val="F2AA84"/>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chemeClr val="lt1"/>
              </a:solidFill>
              <a:effectLst/>
              <a:uFillTx/>
              <a:latin typeface="Aptos Narrow"/>
            </a:rPr>
            <a:t>Bank transactions (agree to bank statement items)</a:t>
          </a:r>
          <a:endParaRPr lang="en-GB" sz="1100" b="0" u="none" strike="noStrike">
            <a:effectLst/>
            <a:uFillTx/>
            <a:latin typeface="Times New Roman"/>
          </a:endParaRPr>
        </a:p>
      </xdr:txBody>
    </xdr:sp>
    <xdr:clientData/>
  </xdr:twoCellAnchor>
  <xdr:twoCellAnchor editAs="twoCell">
    <xdr:from>
      <xdr:col>3</xdr:col>
      <xdr:colOff>9360</xdr:colOff>
      <xdr:row>7</xdr:row>
      <xdr:rowOff>43920</xdr:rowOff>
    </xdr:from>
    <xdr:to>
      <xdr:col>5</xdr:col>
      <xdr:colOff>256320</xdr:colOff>
      <xdr:row>9</xdr:row>
      <xdr:rowOff>199440</xdr:rowOff>
    </xdr:to>
    <xdr:sp>
      <xdr:nvSpPr>
        <xdr:cNvPr id="5" name="Rectangle 15"/>
        <xdr:cNvSpPr/>
      </xdr:nvSpPr>
      <xdr:spPr>
        <a:xfrm>
          <a:off x="2377440" y="2167920"/>
          <a:ext cx="1825560" cy="765360"/>
        </a:xfrm>
        <a:prstGeom prst="rect">
          <a:avLst/>
        </a:prstGeom>
        <a:solidFill>
          <a:srgbClr val="F2AA84"/>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chemeClr val="lt1"/>
              </a:solidFill>
              <a:effectLst/>
              <a:uFillTx/>
              <a:latin typeface="Aptos Narrow"/>
            </a:rPr>
            <a:t>Cash transactions (Agree to cash income and any expenses)</a:t>
          </a:r>
          <a:endParaRPr lang="en-GB" sz="1100" b="0" u="none" strike="noStrike">
            <a:effectLst/>
            <a:uFillTx/>
            <a:latin typeface="Times New Roman"/>
          </a:endParaRPr>
        </a:p>
      </xdr:txBody>
    </xdr:sp>
    <xdr:clientData/>
  </xdr:twoCellAnchor>
  <xdr:twoCellAnchor editAs="twoCell">
    <xdr:from>
      <xdr:col>2</xdr:col>
      <xdr:colOff>247680</xdr:colOff>
      <xdr:row>9</xdr:row>
      <xdr:rowOff>76320</xdr:rowOff>
    </xdr:from>
    <xdr:to>
      <xdr:col>4</xdr:col>
      <xdr:colOff>492840</xdr:colOff>
      <xdr:row>10</xdr:row>
      <xdr:rowOff>199440</xdr:rowOff>
    </xdr:to>
    <xdr:sp>
      <xdr:nvSpPr>
        <xdr:cNvPr id="6" name="Rectangle 16"/>
        <xdr:cNvSpPr/>
      </xdr:nvSpPr>
      <xdr:spPr>
        <a:xfrm>
          <a:off x="1826280" y="2810160"/>
          <a:ext cx="1823760" cy="427680"/>
        </a:xfrm>
        <a:prstGeom prst="rect">
          <a:avLst/>
        </a:prstGeom>
        <a:solidFill>
          <a:srgbClr val="F2AA84"/>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chemeClr val="lt1"/>
              </a:solidFill>
              <a:effectLst/>
              <a:uFillTx/>
              <a:latin typeface="Aptos Narrow"/>
            </a:rPr>
            <a:t>Keep receipts</a:t>
          </a:r>
          <a:endParaRPr lang="en-GB" sz="1100" b="0" u="none" strike="noStrike">
            <a:effectLst/>
            <a:uFillTx/>
            <a:latin typeface="Times New Roman"/>
          </a:endParaRPr>
        </a:p>
      </xdr:txBody>
    </xdr:sp>
    <xdr:clientData/>
  </xdr:twoCellAnchor>
  <xdr:twoCellAnchor editAs="twoCell">
    <xdr:from>
      <xdr:col>1</xdr:col>
      <xdr:colOff>162000</xdr:colOff>
      <xdr:row>17</xdr:row>
      <xdr:rowOff>9360</xdr:rowOff>
    </xdr:from>
    <xdr:to>
      <xdr:col>4</xdr:col>
      <xdr:colOff>14760</xdr:colOff>
      <xdr:row>18</xdr:row>
      <xdr:rowOff>294480</xdr:rowOff>
    </xdr:to>
    <xdr:sp>
      <xdr:nvSpPr>
        <xdr:cNvPr id="7" name="Rectangle 17"/>
        <xdr:cNvSpPr/>
      </xdr:nvSpPr>
      <xdr:spPr>
        <a:xfrm>
          <a:off x="951480" y="5181480"/>
          <a:ext cx="2220480" cy="590040"/>
        </a:xfrm>
        <a:prstGeom prst="rect">
          <a:avLst/>
        </a:prstGeom>
        <a:solidFill>
          <a:srgbClr val="8ED973"/>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rgbClr val="000000"/>
              </a:solidFill>
              <a:effectLst/>
              <a:uFillTx/>
              <a:latin typeface="Poppins"/>
            </a:rPr>
            <a:t>Statement of Inputs and Paymets</a:t>
          </a:r>
          <a:endParaRPr lang="en-GB" sz="1100" b="0" u="none" strike="noStrike">
            <a:effectLst/>
            <a:uFillTx/>
            <a:latin typeface="Times New Roman"/>
          </a:endParaRPr>
        </a:p>
      </xdr:txBody>
    </xdr:sp>
    <xdr:clientData/>
  </xdr:twoCellAnchor>
  <xdr:twoCellAnchor editAs="twoCell">
    <xdr:from>
      <xdr:col>5</xdr:col>
      <xdr:colOff>38160</xdr:colOff>
      <xdr:row>17</xdr:row>
      <xdr:rowOff>38160</xdr:rowOff>
    </xdr:from>
    <xdr:to>
      <xdr:col>8</xdr:col>
      <xdr:colOff>313560</xdr:colOff>
      <xdr:row>18</xdr:row>
      <xdr:rowOff>157320</xdr:rowOff>
    </xdr:to>
    <xdr:sp>
      <xdr:nvSpPr>
        <xdr:cNvPr id="8" name="Rectangle 19"/>
        <xdr:cNvSpPr/>
      </xdr:nvSpPr>
      <xdr:spPr>
        <a:xfrm>
          <a:off x="3984840" y="5210280"/>
          <a:ext cx="2643120" cy="424080"/>
        </a:xfrm>
        <a:prstGeom prst="rect">
          <a:avLst/>
        </a:prstGeom>
        <a:solidFill>
          <a:srgbClr val="8ED973"/>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rgbClr val="000000"/>
              </a:solidFill>
              <a:effectLst/>
              <a:uFillTx/>
              <a:latin typeface="Poppins"/>
            </a:rPr>
            <a:t>Statement of balances</a:t>
          </a:r>
          <a:endParaRPr lang="en-GB" sz="1100" b="0" u="none" strike="noStrike">
            <a:effectLst/>
            <a:uFillTx/>
            <a:latin typeface="Times New Roman"/>
          </a:endParaRPr>
        </a:p>
      </xdr:txBody>
    </xdr:sp>
    <xdr:clientData/>
  </xdr:twoCellAnchor>
  <xdr:twoCellAnchor editAs="twoCell">
    <xdr:from>
      <xdr:col>14</xdr:col>
      <xdr:colOff>314280</xdr:colOff>
      <xdr:row>17</xdr:row>
      <xdr:rowOff>0</xdr:rowOff>
    </xdr:from>
    <xdr:to>
      <xdr:col>17</xdr:col>
      <xdr:colOff>418320</xdr:colOff>
      <xdr:row>18</xdr:row>
      <xdr:rowOff>237240</xdr:rowOff>
    </xdr:to>
    <xdr:sp>
      <xdr:nvSpPr>
        <xdr:cNvPr id="9" name="Rectangle 20"/>
        <xdr:cNvSpPr/>
      </xdr:nvSpPr>
      <xdr:spPr>
        <a:xfrm>
          <a:off x="11364480" y="5172120"/>
          <a:ext cx="2472120" cy="542160"/>
        </a:xfrm>
        <a:prstGeom prst="rect">
          <a:avLst/>
        </a:prstGeom>
        <a:solidFill>
          <a:srgbClr val="8ED973"/>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rgbClr val="000000"/>
              </a:solidFill>
              <a:effectLst/>
              <a:uFillTx/>
              <a:latin typeface="Poppins"/>
            </a:rPr>
            <a:t>Independent examiners report</a:t>
          </a:r>
          <a:endParaRPr lang="en-GB" sz="1100" b="0" u="none" strike="noStrike">
            <a:effectLst/>
            <a:uFillTx/>
            <a:latin typeface="Times New Roman"/>
          </a:endParaRPr>
        </a:p>
      </xdr:txBody>
    </xdr:sp>
    <xdr:clientData/>
  </xdr:twoCellAnchor>
  <xdr:twoCellAnchor editAs="twoCell">
    <xdr:from>
      <xdr:col>10</xdr:col>
      <xdr:colOff>97200</xdr:colOff>
      <xdr:row>17</xdr:row>
      <xdr:rowOff>38160</xdr:rowOff>
    </xdr:from>
    <xdr:to>
      <xdr:col>12</xdr:col>
      <xdr:colOff>532800</xdr:colOff>
      <xdr:row>18</xdr:row>
      <xdr:rowOff>157320</xdr:rowOff>
    </xdr:to>
    <xdr:sp>
      <xdr:nvSpPr>
        <xdr:cNvPr id="10" name="Rectangle 21"/>
        <xdr:cNvSpPr/>
      </xdr:nvSpPr>
      <xdr:spPr>
        <a:xfrm>
          <a:off x="7990200" y="5210280"/>
          <a:ext cx="2014200" cy="424080"/>
        </a:xfrm>
        <a:prstGeom prst="rect">
          <a:avLst/>
        </a:prstGeom>
        <a:solidFill>
          <a:srgbClr val="8ED973"/>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rgbClr val="000000"/>
              </a:solidFill>
              <a:effectLst/>
              <a:uFillTx/>
              <a:latin typeface="Poppins"/>
            </a:rPr>
            <a:t>Trustees report</a:t>
          </a:r>
          <a:endParaRPr lang="en-GB" sz="1100" b="0" u="none" strike="noStrike">
            <a:effectLst/>
            <a:uFillTx/>
            <a:latin typeface="Times New Roman"/>
          </a:endParaRPr>
        </a:p>
      </xdr:txBody>
    </xdr:sp>
    <xdr:clientData/>
  </xdr:twoCellAnchor>
  <xdr:twoCellAnchor editAs="twoCell">
    <xdr:from>
      <xdr:col>7</xdr:col>
      <xdr:colOff>485640</xdr:colOff>
      <xdr:row>2</xdr:row>
      <xdr:rowOff>199800</xdr:rowOff>
    </xdr:from>
    <xdr:to>
      <xdr:col>11</xdr:col>
      <xdr:colOff>380880</xdr:colOff>
      <xdr:row>2</xdr:row>
      <xdr:rowOff>209520</xdr:rowOff>
    </xdr:to>
    <xdr:cxnSp>
      <xdr:nvCxnSpPr>
        <xdr:cNvPr id="11" name="Straight Arrow Connector 24"/>
        <xdr:cNvCxnSpPr/>
      </xdr:nvCxnSpPr>
      <xdr:spPr>
        <a:xfrm flipH="1" flipV="1">
          <a:off x="6010920" y="809280"/>
          <a:ext cx="3052800" cy="10080"/>
        </a:xfrm>
        <a:prstGeom prst="straightConnector1">
          <a:avLst/>
        </a:prstGeom>
        <a:ln w="38100">
          <a:solidFill>
            <a:srgbClr val="156082"/>
          </a:solidFill>
          <a:miter/>
          <a:tailEnd len="med" type="triangle" w="med"/>
        </a:ln>
      </xdr:spPr>
    </xdr:cxnSp>
    <xdr:clientData/>
  </xdr:twoCellAnchor>
  <xdr:twoCellAnchor editAs="twoCell">
    <xdr:from>
      <xdr:col>5</xdr:col>
      <xdr:colOff>237960</xdr:colOff>
      <xdr:row>3</xdr:row>
      <xdr:rowOff>228600</xdr:rowOff>
    </xdr:from>
    <xdr:to>
      <xdr:col>5</xdr:col>
      <xdr:colOff>237960</xdr:colOff>
      <xdr:row>5</xdr:row>
      <xdr:rowOff>180720</xdr:rowOff>
    </xdr:to>
    <xdr:cxnSp>
      <xdr:nvCxnSpPr>
        <xdr:cNvPr id="12" name="Straight Arrow Connector 27"/>
        <xdr:cNvCxnSpPr/>
      </xdr:nvCxnSpPr>
      <xdr:spPr>
        <a:xfrm>
          <a:off x="4184640" y="1143000"/>
          <a:ext cx="360" cy="561960"/>
        </a:xfrm>
        <a:prstGeom prst="straightConnector1">
          <a:avLst/>
        </a:prstGeom>
        <a:ln w="38100">
          <a:solidFill>
            <a:srgbClr val="156082"/>
          </a:solidFill>
          <a:miter/>
          <a:tailEnd len="med" type="triangle" w="med"/>
        </a:ln>
      </xdr:spPr>
    </xdr:cxnSp>
    <xdr:clientData/>
  </xdr:twoCellAnchor>
  <xdr:twoCellAnchor editAs="twoCell">
    <xdr:from>
      <xdr:col>6</xdr:col>
      <xdr:colOff>55080</xdr:colOff>
      <xdr:row>7</xdr:row>
      <xdr:rowOff>0</xdr:rowOff>
    </xdr:from>
    <xdr:to>
      <xdr:col>10</xdr:col>
      <xdr:colOff>390240</xdr:colOff>
      <xdr:row>7</xdr:row>
      <xdr:rowOff>720</xdr:rowOff>
    </xdr:to>
    <xdr:cxnSp>
      <xdr:nvCxnSpPr>
        <xdr:cNvPr id="13" name="Straight Arrow Connector 31"/>
        <xdr:cNvCxnSpPr/>
      </xdr:nvCxnSpPr>
      <xdr:spPr>
        <a:xfrm flipV="1">
          <a:off x="4790880" y="2124000"/>
          <a:ext cx="3492720" cy="1080"/>
        </a:xfrm>
        <a:prstGeom prst="straightConnector1">
          <a:avLst/>
        </a:prstGeom>
        <a:ln w="38100">
          <a:solidFill>
            <a:srgbClr val="156082"/>
          </a:solidFill>
          <a:miter/>
          <a:tailEnd len="med" type="triangle" w="med"/>
        </a:ln>
      </xdr:spPr>
    </xdr:cxnSp>
    <xdr:clientData/>
  </xdr:twoCellAnchor>
  <xdr:twoCellAnchor editAs="twoCell">
    <xdr:from>
      <xdr:col>7</xdr:col>
      <xdr:colOff>200160</xdr:colOff>
      <xdr:row>32</xdr:row>
      <xdr:rowOff>209520</xdr:rowOff>
    </xdr:from>
    <xdr:to>
      <xdr:col>11</xdr:col>
      <xdr:colOff>123120</xdr:colOff>
      <xdr:row>35</xdr:row>
      <xdr:rowOff>18360</xdr:rowOff>
    </xdr:to>
    <xdr:sp>
      <xdr:nvSpPr>
        <xdr:cNvPr id="14" name="Rectangle: Rounded Corners 32"/>
        <xdr:cNvSpPr/>
      </xdr:nvSpPr>
      <xdr:spPr>
        <a:xfrm>
          <a:off x="5725440" y="9953640"/>
          <a:ext cx="3080160" cy="723240"/>
        </a:xfrm>
        <a:prstGeom prst="roundRect">
          <a:avLst>
            <a:gd name="adj" fmla="val 16667"/>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chemeClr val="lt1"/>
              </a:solidFill>
              <a:effectLst/>
              <a:uFillTx/>
              <a:latin typeface="Aptos Narrow"/>
            </a:rPr>
            <a:t>Send signed accounts with County </a:t>
          </a:r>
          <a:endParaRPr lang="en-GB" sz="1100" b="0" u="none" strike="noStrike">
            <a:effectLst/>
            <a:uFillTx/>
            <a:latin typeface="Times New Roman"/>
          </a:endParaRPr>
        </a:p>
        <a:p>
          <a:pPr>
            <a:lnSpc>
              <a:spcPct val="100000"/>
            </a:lnSpc>
          </a:pPr>
          <a:r>
            <a:rPr lang="en-GB" sz="1100" b="0" u="none" strike="noStrike">
              <a:solidFill>
                <a:schemeClr val="lt1"/>
              </a:solidFill>
              <a:effectLst/>
              <a:uFillTx/>
              <a:latin typeface="Aptos Narrow"/>
            </a:rPr>
            <a:t>(Within 3 months of year end)</a:t>
          </a:r>
          <a:endParaRPr lang="en-GB" sz="1100" b="0" u="none" strike="noStrike">
            <a:effectLst/>
            <a:uFillTx/>
            <a:latin typeface="Times New Roman"/>
          </a:endParaRPr>
        </a:p>
      </xdr:txBody>
    </xdr:sp>
    <xdr:clientData/>
  </xdr:twoCellAnchor>
  <xdr:twoCellAnchor editAs="twoCell">
    <xdr:from>
      <xdr:col>1</xdr:col>
      <xdr:colOff>28440</xdr:colOff>
      <xdr:row>37</xdr:row>
      <xdr:rowOff>85680</xdr:rowOff>
    </xdr:from>
    <xdr:to>
      <xdr:col>3</xdr:col>
      <xdr:colOff>227880</xdr:colOff>
      <xdr:row>39</xdr:row>
      <xdr:rowOff>302760</xdr:rowOff>
    </xdr:to>
    <xdr:sp>
      <xdr:nvSpPr>
        <xdr:cNvPr id="15" name="Rectangle: Rounded Corners 34"/>
        <xdr:cNvSpPr/>
      </xdr:nvSpPr>
      <xdr:spPr>
        <a:xfrm>
          <a:off x="817920" y="11353680"/>
          <a:ext cx="1778040" cy="826920"/>
        </a:xfrm>
        <a:prstGeom prst="roundRect">
          <a:avLst>
            <a:gd name="adj" fmla="val 16667"/>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chemeClr val="lt1"/>
              </a:solidFill>
              <a:effectLst/>
              <a:uFillTx/>
              <a:latin typeface="Aptos Narrow"/>
            </a:rPr>
            <a:t>Lodge signed accounts with OSCR within 9 months</a:t>
          </a:r>
          <a:endParaRPr lang="en-GB" sz="1100" b="0" u="none" strike="noStrike">
            <a:effectLst/>
            <a:uFillTx/>
            <a:latin typeface="Times New Roman"/>
          </a:endParaRPr>
        </a:p>
      </xdr:txBody>
    </xdr:sp>
    <xdr:clientData/>
  </xdr:twoCellAnchor>
  <xdr:twoCellAnchor editAs="twoCell">
    <xdr:from>
      <xdr:col>2</xdr:col>
      <xdr:colOff>257040</xdr:colOff>
      <xdr:row>32</xdr:row>
      <xdr:rowOff>104760</xdr:rowOff>
    </xdr:from>
    <xdr:to>
      <xdr:col>4</xdr:col>
      <xdr:colOff>475560</xdr:colOff>
      <xdr:row>34</xdr:row>
      <xdr:rowOff>18360</xdr:rowOff>
    </xdr:to>
    <xdr:sp>
      <xdr:nvSpPr>
        <xdr:cNvPr id="16" name="Rectangle: Rounded Corners 35"/>
        <xdr:cNvSpPr/>
      </xdr:nvSpPr>
      <xdr:spPr>
        <a:xfrm>
          <a:off x="1835640" y="9848880"/>
          <a:ext cx="1797120" cy="523080"/>
        </a:xfrm>
        <a:prstGeom prst="roundRect">
          <a:avLst>
            <a:gd name="adj" fmla="val 16667"/>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chemeClr val="lt1"/>
              </a:solidFill>
              <a:effectLst/>
              <a:uFillTx/>
              <a:latin typeface="Aptos Narrow"/>
            </a:rPr>
            <a:t>Is Unit registered with OSCR?</a:t>
          </a:r>
          <a:endParaRPr lang="en-GB" sz="1100" b="0" u="none" strike="noStrike">
            <a:effectLst/>
            <a:uFillTx/>
            <a:latin typeface="Times New Roman"/>
          </a:endParaRPr>
        </a:p>
      </xdr:txBody>
    </xdr:sp>
    <xdr:clientData/>
  </xdr:twoCellAnchor>
  <xdr:twoCellAnchor editAs="twoCell">
    <xdr:from>
      <xdr:col>3</xdr:col>
      <xdr:colOff>485640</xdr:colOff>
      <xdr:row>34</xdr:row>
      <xdr:rowOff>37800</xdr:rowOff>
    </xdr:from>
    <xdr:to>
      <xdr:col>4</xdr:col>
      <xdr:colOff>497160</xdr:colOff>
      <xdr:row>35</xdr:row>
      <xdr:rowOff>83520</xdr:rowOff>
    </xdr:to>
    <xdr:cxnSp>
      <xdr:nvCxnSpPr>
        <xdr:cNvPr id="17" name="Straight Arrow Connector 37"/>
        <xdr:cNvCxnSpPr/>
      </xdr:nvCxnSpPr>
      <xdr:spPr>
        <a:xfrm>
          <a:off x="2853720" y="10391400"/>
          <a:ext cx="801000" cy="351000"/>
        </a:xfrm>
        <a:prstGeom prst="straightConnector1">
          <a:avLst/>
        </a:prstGeom>
        <a:ln w="38100">
          <a:solidFill>
            <a:srgbClr val="156082"/>
          </a:solidFill>
          <a:miter/>
        </a:ln>
      </xdr:spPr>
    </xdr:cxnSp>
    <xdr:clientData/>
  </xdr:twoCellAnchor>
  <xdr:twoCellAnchor editAs="twoCell">
    <xdr:from>
      <xdr:col>8</xdr:col>
      <xdr:colOff>123480</xdr:colOff>
      <xdr:row>30</xdr:row>
      <xdr:rowOff>218880</xdr:rowOff>
    </xdr:from>
    <xdr:to>
      <xdr:col>9</xdr:col>
      <xdr:colOff>323640</xdr:colOff>
      <xdr:row>32</xdr:row>
      <xdr:rowOff>218880</xdr:rowOff>
    </xdr:to>
    <xdr:cxnSp>
      <xdr:nvCxnSpPr>
        <xdr:cNvPr id="18" name="Straight Arrow Connector 39"/>
        <xdr:cNvCxnSpPr/>
      </xdr:nvCxnSpPr>
      <xdr:spPr>
        <a:xfrm>
          <a:off x="6437880" y="9353520"/>
          <a:ext cx="990000" cy="609840"/>
        </a:xfrm>
        <a:prstGeom prst="straightConnector1">
          <a:avLst/>
        </a:prstGeom>
        <a:ln w="38100">
          <a:solidFill>
            <a:srgbClr val="156082"/>
          </a:solidFill>
          <a:miter/>
          <a:tailEnd len="med" type="triangle" w="med"/>
        </a:ln>
      </xdr:spPr>
    </xdr:cxnSp>
    <xdr:clientData/>
  </xdr:twoCellAnchor>
  <xdr:twoCellAnchor editAs="twoCell">
    <xdr:from>
      <xdr:col>4</xdr:col>
      <xdr:colOff>158040</xdr:colOff>
      <xdr:row>37</xdr:row>
      <xdr:rowOff>119880</xdr:rowOff>
    </xdr:from>
    <xdr:to>
      <xdr:col>6</xdr:col>
      <xdr:colOff>361080</xdr:colOff>
      <xdr:row>40</xdr:row>
      <xdr:rowOff>37080</xdr:rowOff>
    </xdr:to>
    <xdr:sp>
      <xdr:nvSpPr>
        <xdr:cNvPr id="19" name="Rectangle: Rounded Corners 40"/>
        <xdr:cNvSpPr/>
      </xdr:nvSpPr>
      <xdr:spPr>
        <a:xfrm>
          <a:off x="3315240" y="11387880"/>
          <a:ext cx="1781640" cy="831600"/>
        </a:xfrm>
        <a:prstGeom prst="roundRect">
          <a:avLst>
            <a:gd name="adj" fmla="val 16667"/>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chemeClr val="lt1"/>
              </a:solidFill>
              <a:effectLst/>
              <a:uFillTx/>
              <a:latin typeface="Aptos Narrow"/>
            </a:rPr>
            <a:t>Nothing further. Keep a copy (required to be kept 7 years)</a:t>
          </a:r>
          <a:endParaRPr lang="en-GB" sz="1100" b="0" u="none" strike="noStrike">
            <a:effectLst/>
            <a:uFillTx/>
            <a:latin typeface="Times New Roman"/>
          </a:endParaRPr>
        </a:p>
      </xdr:txBody>
    </xdr:sp>
    <xdr:clientData/>
  </xdr:twoCellAnchor>
  <xdr:twoCellAnchor editAs="twoCell">
    <xdr:from>
      <xdr:col>1</xdr:col>
      <xdr:colOff>237960</xdr:colOff>
      <xdr:row>35</xdr:row>
      <xdr:rowOff>9360</xdr:rowOff>
    </xdr:from>
    <xdr:to>
      <xdr:col>2</xdr:col>
      <xdr:colOff>141840</xdr:colOff>
      <xdr:row>35</xdr:row>
      <xdr:rowOff>275400</xdr:rowOff>
    </xdr:to>
    <xdr:sp>
      <xdr:nvSpPr>
        <xdr:cNvPr id="20" name="Rectangle 42"/>
        <xdr:cNvSpPr/>
      </xdr:nvSpPr>
      <xdr:spPr>
        <a:xfrm>
          <a:off x="1027440" y="10667880"/>
          <a:ext cx="693000" cy="266040"/>
        </a:xfrm>
        <a:prstGeom prst="rect">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chemeClr val="lt1"/>
              </a:solidFill>
              <a:effectLst/>
              <a:uFillTx/>
              <a:latin typeface="Aptos Narrow"/>
            </a:rPr>
            <a:t>YES</a:t>
          </a:r>
          <a:endParaRPr lang="en-GB" sz="1100" b="0" u="none" strike="noStrike">
            <a:effectLst/>
            <a:uFillTx/>
            <a:latin typeface="Times New Roman"/>
          </a:endParaRPr>
        </a:p>
      </xdr:txBody>
    </xdr:sp>
    <xdr:clientData/>
  </xdr:twoCellAnchor>
  <xdr:twoCellAnchor editAs="twoCell">
    <xdr:from>
      <xdr:col>4</xdr:col>
      <xdr:colOff>169560</xdr:colOff>
      <xdr:row>35</xdr:row>
      <xdr:rowOff>83880</xdr:rowOff>
    </xdr:from>
    <xdr:to>
      <xdr:col>5</xdr:col>
      <xdr:colOff>233640</xdr:colOff>
      <xdr:row>36</xdr:row>
      <xdr:rowOff>28080</xdr:rowOff>
    </xdr:to>
    <xdr:sp>
      <xdr:nvSpPr>
        <xdr:cNvPr id="21" name="Rectangle 43"/>
        <xdr:cNvSpPr/>
      </xdr:nvSpPr>
      <xdr:spPr>
        <a:xfrm>
          <a:off x="3326760" y="10742400"/>
          <a:ext cx="853560" cy="249120"/>
        </a:xfrm>
        <a:prstGeom prst="rect">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100" b="0" u="none" strike="noStrike">
              <a:solidFill>
                <a:schemeClr val="lt1"/>
              </a:solidFill>
              <a:effectLst/>
              <a:uFillTx/>
              <a:latin typeface="Aptos Narrow"/>
            </a:rPr>
            <a:t>NO</a:t>
          </a:r>
          <a:endParaRPr lang="en-GB" sz="1100" b="0" u="none" strike="noStrike">
            <a:effectLst/>
            <a:uFillTx/>
            <a:latin typeface="Times New Roman"/>
          </a:endParaRPr>
        </a:p>
      </xdr:txBody>
    </xdr:sp>
    <xdr:clientData/>
  </xdr:twoCellAnchor>
  <xdr:twoCellAnchor editAs="twoCell">
    <xdr:from>
      <xdr:col>3</xdr:col>
      <xdr:colOff>38160</xdr:colOff>
      <xdr:row>14</xdr:row>
      <xdr:rowOff>0</xdr:rowOff>
    </xdr:from>
    <xdr:to>
      <xdr:col>16</xdr:col>
      <xdr:colOff>466200</xdr:colOff>
      <xdr:row>15</xdr:row>
      <xdr:rowOff>83160</xdr:rowOff>
    </xdr:to>
    <xdr:sp>
      <xdr:nvSpPr>
        <xdr:cNvPr id="22" name="TextBox 49"/>
        <xdr:cNvSpPr/>
      </xdr:nvSpPr>
      <xdr:spPr>
        <a:xfrm>
          <a:off x="2406240" y="4257720"/>
          <a:ext cx="10688760" cy="388080"/>
        </a:xfrm>
        <a:prstGeom prst="rect">
          <a:avLst/>
        </a:prstGeom>
        <a:solidFill>
          <a:srgbClr val="BFBFBF"/>
        </a:solidFill>
        <a:ln w="9525">
          <a:solidFill>
            <a:srgbClr val="BCBCBC"/>
          </a:solidFill>
          <a:round/>
        </a:ln>
      </xdr:spPr>
      <xdr:style>
        <a:lnRef idx="0"/>
        <a:fillRef idx="0"/>
        <a:effectRef idx="0"/>
        <a:fontRef idx="minor"/>
      </xdr:style>
      <xdr:txBody>
        <a:bodyPr horzOverflow="clip" vertOverflow="clip" lIns="90000" tIns="45000" rIns="90000" bIns="45000" anchor="t">
          <a:noAutofit/>
        </a:bodyPr>
        <a:p>
          <a:pPr algn="ctr">
            <a:lnSpc>
              <a:spcPct val="100000"/>
            </a:lnSpc>
          </a:pPr>
          <a:r>
            <a:rPr lang="en-GB" sz="1100" b="0" u="none" strike="noStrike">
              <a:solidFill>
                <a:schemeClr val="dk1"/>
              </a:solidFill>
              <a:effectLst/>
              <a:uFillTx/>
              <a:latin typeface="Aptos Narrow"/>
            </a:rPr>
            <a:t>Accounts made up of and MUST include (using the template to complete will populate these pages)</a:t>
          </a:r>
          <a:endParaRPr lang="en-GB" sz="1100" b="0" u="none" strike="noStrike">
            <a:effectLst/>
            <a:uFillTx/>
            <a:latin typeface="Times New Roman"/>
          </a:endParaRPr>
        </a:p>
      </xdr:txBody>
    </xdr:sp>
    <xdr:clientData/>
  </xdr:twoCellAnchor>
  <xdr:twoCellAnchor editAs="twoCell">
    <xdr:from>
      <xdr:col>2</xdr:col>
      <xdr:colOff>218880</xdr:colOff>
      <xdr:row>16</xdr:row>
      <xdr:rowOff>9360</xdr:rowOff>
    </xdr:from>
    <xdr:to>
      <xdr:col>17</xdr:col>
      <xdr:colOff>66600</xdr:colOff>
      <xdr:row>16</xdr:row>
      <xdr:rowOff>28440</xdr:rowOff>
    </xdr:to>
    <xdr:cxnSp>
      <xdr:nvCxnSpPr>
        <xdr:cNvPr id="23" name="Straight Connector 53"/>
        <xdr:cNvCxnSpPr/>
      </xdr:nvCxnSpPr>
      <xdr:spPr>
        <a:xfrm flipV="1">
          <a:off x="1797480" y="4876560"/>
          <a:ext cx="11687760" cy="19440"/>
        </a:xfrm>
        <a:prstGeom prst="straightConnector1">
          <a:avLst/>
        </a:prstGeom>
        <a:ln w="38100">
          <a:solidFill>
            <a:srgbClr val="156082"/>
          </a:solidFill>
          <a:miter/>
        </a:ln>
      </xdr:spPr>
    </xdr:cxnSp>
    <xdr:clientData/>
  </xdr:twoCellAnchor>
  <xdr:twoCellAnchor editAs="twoCell">
    <xdr:from>
      <xdr:col>6</xdr:col>
      <xdr:colOff>314280</xdr:colOff>
      <xdr:row>16</xdr:row>
      <xdr:rowOff>47520</xdr:rowOff>
    </xdr:from>
    <xdr:to>
      <xdr:col>6</xdr:col>
      <xdr:colOff>323640</xdr:colOff>
      <xdr:row>17</xdr:row>
      <xdr:rowOff>9360</xdr:rowOff>
    </xdr:to>
    <xdr:cxnSp>
      <xdr:nvCxnSpPr>
        <xdr:cNvPr id="24" name="Straight Connector 57"/>
        <xdr:cNvCxnSpPr/>
      </xdr:nvCxnSpPr>
      <xdr:spPr>
        <a:xfrm>
          <a:off x="5050080" y="4914720"/>
          <a:ext cx="9720" cy="267120"/>
        </a:xfrm>
        <a:prstGeom prst="straightConnector1">
          <a:avLst/>
        </a:prstGeom>
        <a:ln w="38100">
          <a:solidFill>
            <a:srgbClr val="156082"/>
          </a:solidFill>
          <a:miter/>
        </a:ln>
      </xdr:spPr>
    </xdr:cxnSp>
    <xdr:clientData/>
  </xdr:twoCellAnchor>
  <xdr:twoCellAnchor editAs="twoCell">
    <xdr:from>
      <xdr:col>17</xdr:col>
      <xdr:colOff>56880</xdr:colOff>
      <xdr:row>16</xdr:row>
      <xdr:rowOff>0</xdr:rowOff>
    </xdr:from>
    <xdr:to>
      <xdr:col>17</xdr:col>
      <xdr:colOff>56880</xdr:colOff>
      <xdr:row>16</xdr:row>
      <xdr:rowOff>276120</xdr:rowOff>
    </xdr:to>
    <xdr:cxnSp>
      <xdr:nvCxnSpPr>
        <xdr:cNvPr id="25" name="Straight Connector 59"/>
        <xdr:cNvCxnSpPr/>
      </xdr:nvCxnSpPr>
      <xdr:spPr>
        <a:xfrm>
          <a:off x="13475160" y="4867200"/>
          <a:ext cx="360" cy="276480"/>
        </a:xfrm>
        <a:prstGeom prst="straightConnector1">
          <a:avLst/>
        </a:prstGeom>
        <a:ln w="38100">
          <a:solidFill>
            <a:srgbClr val="156082"/>
          </a:solidFill>
          <a:miter/>
        </a:ln>
      </xdr:spPr>
    </xdr:cxnSp>
    <xdr:clientData/>
  </xdr:twoCellAnchor>
  <xdr:twoCellAnchor editAs="twoCell">
    <xdr:from>
      <xdr:col>2</xdr:col>
      <xdr:colOff>228600</xdr:colOff>
      <xdr:row>16</xdr:row>
      <xdr:rowOff>28440</xdr:rowOff>
    </xdr:from>
    <xdr:to>
      <xdr:col>2</xdr:col>
      <xdr:colOff>237960</xdr:colOff>
      <xdr:row>16</xdr:row>
      <xdr:rowOff>303480</xdr:rowOff>
    </xdr:to>
    <xdr:cxnSp>
      <xdr:nvCxnSpPr>
        <xdr:cNvPr id="26" name="Straight Connector 61"/>
        <xdr:cNvCxnSpPr/>
      </xdr:nvCxnSpPr>
      <xdr:spPr>
        <a:xfrm>
          <a:off x="1807200" y="4895640"/>
          <a:ext cx="9720" cy="275400"/>
        </a:xfrm>
        <a:prstGeom prst="straightConnector1">
          <a:avLst/>
        </a:prstGeom>
        <a:ln w="38100">
          <a:solidFill>
            <a:srgbClr val="156082"/>
          </a:solidFill>
          <a:miter/>
        </a:ln>
      </xdr:spPr>
    </xdr:cxnSp>
    <xdr:clientData/>
  </xdr:twoCellAnchor>
  <xdr:twoCellAnchor editAs="twoCell">
    <xdr:from>
      <xdr:col>11</xdr:col>
      <xdr:colOff>18720</xdr:colOff>
      <xdr:row>16</xdr:row>
      <xdr:rowOff>47520</xdr:rowOff>
    </xdr:from>
    <xdr:to>
      <xdr:col>11</xdr:col>
      <xdr:colOff>33120</xdr:colOff>
      <xdr:row>17</xdr:row>
      <xdr:rowOff>56880</xdr:rowOff>
    </xdr:to>
    <xdr:cxnSp>
      <xdr:nvCxnSpPr>
        <xdr:cNvPr id="27" name="Straight Connector 63"/>
        <xdr:cNvCxnSpPr/>
      </xdr:nvCxnSpPr>
      <xdr:spPr>
        <a:xfrm>
          <a:off x="8701200" y="4914720"/>
          <a:ext cx="14760" cy="314640"/>
        </a:xfrm>
        <a:prstGeom prst="straightConnector1">
          <a:avLst/>
        </a:prstGeom>
        <a:ln w="38100">
          <a:solidFill>
            <a:srgbClr val="156082"/>
          </a:solidFill>
          <a:miter/>
        </a:ln>
      </xdr:spPr>
    </xdr:cxnSp>
    <xdr:clientData/>
  </xdr:twoCellAnchor>
  <xdr:twoCellAnchor editAs="twoCell">
    <xdr:from>
      <xdr:col>2</xdr:col>
      <xdr:colOff>237960</xdr:colOff>
      <xdr:row>19</xdr:row>
      <xdr:rowOff>285480</xdr:rowOff>
    </xdr:from>
    <xdr:to>
      <xdr:col>17</xdr:col>
      <xdr:colOff>9360</xdr:colOff>
      <xdr:row>20</xdr:row>
      <xdr:rowOff>18720</xdr:rowOff>
    </xdr:to>
    <xdr:cxnSp>
      <xdr:nvCxnSpPr>
        <xdr:cNvPr id="28" name="Straight Connector 67"/>
        <xdr:cNvCxnSpPr/>
      </xdr:nvCxnSpPr>
      <xdr:spPr>
        <a:xfrm>
          <a:off x="1816560" y="6067080"/>
          <a:ext cx="11611440" cy="38520"/>
        </a:xfrm>
        <a:prstGeom prst="straightConnector1">
          <a:avLst/>
        </a:prstGeom>
        <a:ln w="38100">
          <a:solidFill>
            <a:srgbClr val="156082"/>
          </a:solidFill>
          <a:miter/>
        </a:ln>
      </xdr:spPr>
    </xdr:cxnSp>
    <xdr:clientData/>
  </xdr:twoCellAnchor>
  <xdr:twoCellAnchor editAs="twoCell">
    <xdr:from>
      <xdr:col>17</xdr:col>
      <xdr:colOff>0</xdr:colOff>
      <xdr:row>18</xdr:row>
      <xdr:rowOff>152280</xdr:rowOff>
    </xdr:from>
    <xdr:to>
      <xdr:col>17</xdr:col>
      <xdr:colOff>18720</xdr:colOff>
      <xdr:row>20</xdr:row>
      <xdr:rowOff>37800</xdr:rowOff>
    </xdr:to>
    <xdr:cxnSp>
      <xdr:nvCxnSpPr>
        <xdr:cNvPr id="29" name="Straight Connector 69"/>
        <xdr:cNvCxnSpPr/>
      </xdr:nvCxnSpPr>
      <xdr:spPr>
        <a:xfrm flipV="1">
          <a:off x="13418280" y="5629320"/>
          <a:ext cx="19080" cy="495360"/>
        </a:xfrm>
        <a:prstGeom prst="straightConnector1">
          <a:avLst/>
        </a:prstGeom>
        <a:ln w="38100">
          <a:solidFill>
            <a:srgbClr val="156082"/>
          </a:solidFill>
          <a:miter/>
        </a:ln>
      </xdr:spPr>
    </xdr:cxnSp>
    <xdr:clientData/>
  </xdr:twoCellAnchor>
  <xdr:twoCellAnchor editAs="twoCell">
    <xdr:from>
      <xdr:col>2</xdr:col>
      <xdr:colOff>247320</xdr:colOff>
      <xdr:row>18</xdr:row>
      <xdr:rowOff>218880</xdr:rowOff>
    </xdr:from>
    <xdr:to>
      <xdr:col>2</xdr:col>
      <xdr:colOff>247320</xdr:colOff>
      <xdr:row>20</xdr:row>
      <xdr:rowOff>18720</xdr:rowOff>
    </xdr:to>
    <xdr:cxnSp>
      <xdr:nvCxnSpPr>
        <xdr:cNvPr id="30" name="Straight Connector 71"/>
        <xdr:cNvCxnSpPr/>
      </xdr:nvCxnSpPr>
      <xdr:spPr>
        <a:xfrm flipV="1">
          <a:off x="1825920" y="5695920"/>
          <a:ext cx="360" cy="409680"/>
        </a:xfrm>
        <a:prstGeom prst="straightConnector1">
          <a:avLst/>
        </a:prstGeom>
        <a:ln w="38100">
          <a:solidFill>
            <a:srgbClr val="156082"/>
          </a:solidFill>
          <a:miter/>
        </a:ln>
      </xdr:spPr>
    </xdr:cxnSp>
    <xdr:clientData/>
  </xdr:twoCellAnchor>
  <xdr:twoCellAnchor editAs="twoCell">
    <xdr:from>
      <xdr:col>10</xdr:col>
      <xdr:colOff>561960</xdr:colOff>
      <xdr:row>18</xdr:row>
      <xdr:rowOff>171360</xdr:rowOff>
    </xdr:from>
    <xdr:to>
      <xdr:col>10</xdr:col>
      <xdr:colOff>571320</xdr:colOff>
      <xdr:row>20</xdr:row>
      <xdr:rowOff>9360</xdr:rowOff>
    </xdr:to>
    <xdr:cxnSp>
      <xdr:nvCxnSpPr>
        <xdr:cNvPr id="31" name="Straight Connector 73"/>
        <xdr:cNvCxnSpPr/>
      </xdr:nvCxnSpPr>
      <xdr:spPr>
        <a:xfrm flipH="1" flipV="1">
          <a:off x="8454960" y="5648400"/>
          <a:ext cx="9720" cy="447840"/>
        </a:xfrm>
        <a:prstGeom prst="straightConnector1">
          <a:avLst/>
        </a:prstGeom>
        <a:ln w="38100">
          <a:solidFill>
            <a:srgbClr val="156082"/>
          </a:solidFill>
          <a:miter/>
        </a:ln>
      </xdr:spPr>
    </xdr:cxnSp>
    <xdr:clientData/>
  </xdr:twoCellAnchor>
  <xdr:twoCellAnchor editAs="twoCell">
    <xdr:from>
      <xdr:col>6</xdr:col>
      <xdr:colOff>289440</xdr:colOff>
      <xdr:row>18</xdr:row>
      <xdr:rowOff>159840</xdr:rowOff>
    </xdr:from>
    <xdr:to>
      <xdr:col>6</xdr:col>
      <xdr:colOff>295200</xdr:colOff>
      <xdr:row>20</xdr:row>
      <xdr:rowOff>18720</xdr:rowOff>
    </xdr:to>
    <xdr:cxnSp>
      <xdr:nvCxnSpPr>
        <xdr:cNvPr id="32" name="Straight Connector 75"/>
        <xdr:cNvCxnSpPr/>
      </xdr:nvCxnSpPr>
      <xdr:spPr>
        <a:xfrm flipH="1" flipV="1">
          <a:off x="5025240" y="5636880"/>
          <a:ext cx="6120" cy="468720"/>
        </a:xfrm>
        <a:prstGeom prst="straightConnector1">
          <a:avLst/>
        </a:prstGeom>
        <a:ln w="38100">
          <a:solidFill>
            <a:srgbClr val="156082"/>
          </a:solidFill>
          <a:miter/>
        </a:ln>
      </xdr:spPr>
    </xdr:cxnSp>
    <xdr:clientData/>
  </xdr:twoCellAnchor>
  <xdr:twoCellAnchor editAs="twoCell">
    <xdr:from>
      <xdr:col>12</xdr:col>
      <xdr:colOff>0</xdr:colOff>
      <xdr:row>19</xdr:row>
      <xdr:rowOff>75960</xdr:rowOff>
    </xdr:from>
    <xdr:to>
      <xdr:col>12</xdr:col>
      <xdr:colOff>18720</xdr:colOff>
      <xdr:row>19</xdr:row>
      <xdr:rowOff>85680</xdr:rowOff>
    </xdr:to>
    <xdr:cxnSp>
      <xdr:nvCxnSpPr>
        <xdr:cNvPr id="33" name="Straight Connector 77"/>
        <xdr:cNvCxnSpPr/>
      </xdr:nvCxnSpPr>
      <xdr:spPr>
        <a:xfrm>
          <a:off x="9471600" y="5857560"/>
          <a:ext cx="19080" cy="10080"/>
        </a:xfrm>
        <a:prstGeom prst="straightConnector1">
          <a:avLst/>
        </a:prstGeom>
        <a:ln w="19050">
          <a:solidFill>
            <a:srgbClr val="156082"/>
          </a:solidFill>
          <a:miter/>
        </a:ln>
      </xdr:spPr>
    </xdr:cxnSp>
    <xdr:clientData/>
  </xdr:twoCellAnchor>
  <xdr:twoCellAnchor editAs="twoCell">
    <xdr:from>
      <xdr:col>2</xdr:col>
      <xdr:colOff>419040</xdr:colOff>
      <xdr:row>25</xdr:row>
      <xdr:rowOff>63000</xdr:rowOff>
    </xdr:from>
    <xdr:to>
      <xdr:col>8</xdr:col>
      <xdr:colOff>532800</xdr:colOff>
      <xdr:row>30</xdr:row>
      <xdr:rowOff>180360</xdr:rowOff>
    </xdr:to>
    <xdr:sp>
      <xdr:nvSpPr>
        <xdr:cNvPr id="34" name="Rectangle: Rounded Corners 78"/>
        <xdr:cNvSpPr/>
      </xdr:nvSpPr>
      <xdr:spPr>
        <a:xfrm>
          <a:off x="1997640" y="7673400"/>
          <a:ext cx="4849560" cy="1641600"/>
        </a:xfrm>
        <a:prstGeom prst="roundRect">
          <a:avLst>
            <a:gd name="adj" fmla="val 16667"/>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gn="ctr">
            <a:lnSpc>
              <a:spcPct val="100000"/>
            </a:lnSpc>
          </a:pPr>
          <a:r>
            <a:rPr lang="en-GB" sz="1400" b="0" u="none" strike="noStrike">
              <a:solidFill>
                <a:schemeClr val="lt1"/>
              </a:solidFill>
              <a:effectLst/>
              <a:uFillTx/>
              <a:latin typeface="Aptos Narrow"/>
            </a:rPr>
            <a:t>SIGNED ACCOUNTS</a:t>
          </a:r>
          <a:endParaRPr lang="en-GB" sz="1400" b="0" u="none" strike="noStrike">
            <a:effectLst/>
            <a:uFillTx/>
            <a:latin typeface="Times New Roman"/>
          </a:endParaRPr>
        </a:p>
        <a:p>
          <a:pPr>
            <a:lnSpc>
              <a:spcPct val="100000"/>
            </a:lnSpc>
          </a:pPr>
          <a:r>
            <a:rPr lang="en-GB" sz="1100" b="0" u="none" strike="noStrike">
              <a:solidFill>
                <a:schemeClr val="lt1"/>
              </a:solidFill>
              <a:effectLst/>
              <a:uFillTx/>
              <a:latin typeface="Aptos Narrow"/>
            </a:rPr>
            <a:t>Who signs which page</a:t>
          </a:r>
          <a:endParaRPr lang="en-GB" sz="1100" b="0" u="none" strike="noStrike">
            <a:effectLst/>
            <a:uFillTx/>
            <a:latin typeface="Times New Roman"/>
          </a:endParaRPr>
        </a:p>
        <a:p>
          <a:pPr>
            <a:lnSpc>
              <a:spcPct val="100000"/>
            </a:lnSpc>
          </a:pPr>
          <a:r>
            <a:rPr lang="en-GB" sz="1100" b="0" u="none" strike="noStrike">
              <a:solidFill>
                <a:schemeClr val="lt1"/>
              </a:solidFill>
              <a:effectLst/>
              <a:uFillTx/>
              <a:latin typeface="Symbol"/>
            </a:rPr>
            <a:t></a:t>
          </a:r>
          <a:r>
            <a:rPr lang="en-GB" sz="1100" b="0" u="none" strike="noStrike">
              <a:solidFill>
                <a:schemeClr val="lt1"/>
              </a:solidFill>
              <a:effectLst/>
              <a:uFillTx/>
              <a:latin typeface="Aptos Narrow"/>
            </a:rPr>
            <a:t> Statement of inputs - No signature</a:t>
          </a:r>
          <a:endParaRPr lang="en-GB" sz="1100" b="0" u="none" strike="noStrike">
            <a:effectLst/>
            <a:uFillTx/>
            <a:latin typeface="Times New Roman"/>
          </a:endParaRPr>
        </a:p>
        <a:p>
          <a:pPr>
            <a:lnSpc>
              <a:spcPct val="100000"/>
            </a:lnSpc>
          </a:pPr>
          <a:r>
            <a:rPr lang="en-GB" sz="1100" b="0" u="none" strike="noStrike">
              <a:solidFill>
                <a:schemeClr val="lt1"/>
              </a:solidFill>
              <a:effectLst/>
              <a:uFillTx/>
              <a:latin typeface="Symbol"/>
            </a:rPr>
            <a:t></a:t>
          </a:r>
          <a:r>
            <a:rPr lang="en-GB" sz="1100" b="0" u="none" strike="noStrike">
              <a:solidFill>
                <a:schemeClr val="lt1"/>
              </a:solidFill>
              <a:effectLst/>
              <a:uFillTx/>
              <a:latin typeface="Aptos Narrow"/>
            </a:rPr>
            <a:t>  Statement of balances - Unit Leader</a:t>
          </a:r>
          <a:endParaRPr lang="en-GB" sz="1100" b="0" u="none" strike="noStrike">
            <a:effectLst/>
            <a:uFillTx/>
            <a:latin typeface="Times New Roman"/>
          </a:endParaRPr>
        </a:p>
        <a:p>
          <a:pPr>
            <a:lnSpc>
              <a:spcPct val="100000"/>
            </a:lnSpc>
          </a:pPr>
          <a:r>
            <a:rPr lang="en-GB" sz="1100" b="0" u="none" strike="noStrike">
              <a:solidFill>
                <a:schemeClr val="lt1"/>
              </a:solidFill>
              <a:effectLst/>
              <a:uFillTx/>
              <a:latin typeface="Symbol"/>
            </a:rPr>
            <a:t></a:t>
          </a:r>
          <a:r>
            <a:rPr lang="en-GB" sz="1100" b="0" u="none" strike="noStrike">
              <a:solidFill>
                <a:schemeClr val="lt1"/>
              </a:solidFill>
              <a:effectLst/>
              <a:uFillTx/>
              <a:latin typeface="Aptos Narrow"/>
            </a:rPr>
            <a:t>  Trustees Report - Trustee (either unit leader / assitant unit leader)</a:t>
          </a:r>
          <a:endParaRPr lang="en-GB" sz="1100" b="0" u="none" strike="noStrike">
            <a:effectLst/>
            <a:uFillTx/>
            <a:latin typeface="Times New Roman"/>
          </a:endParaRPr>
        </a:p>
        <a:p>
          <a:pPr>
            <a:lnSpc>
              <a:spcPct val="100000"/>
            </a:lnSpc>
          </a:pPr>
          <a:r>
            <a:rPr lang="en-GB" sz="1100" b="0" u="none" strike="noStrike">
              <a:solidFill>
                <a:schemeClr val="lt1"/>
              </a:solidFill>
              <a:effectLst/>
              <a:uFillTx/>
              <a:latin typeface="Symbol"/>
            </a:rPr>
            <a:t></a:t>
          </a:r>
          <a:r>
            <a:rPr lang="en-GB" sz="1100" b="0" u="none" strike="noStrike">
              <a:solidFill>
                <a:schemeClr val="lt1"/>
              </a:solidFill>
              <a:effectLst/>
              <a:uFillTx/>
              <a:latin typeface="Aptos Narrow"/>
            </a:rPr>
            <a:t>  Independent examiners report - Indepdendent examiner</a:t>
          </a:r>
          <a:endParaRPr lang="en-GB" sz="1100" b="0" u="none" strike="noStrike">
            <a:effectLst/>
            <a:uFillTx/>
            <a:latin typeface="Times New Roman"/>
          </a:endParaRPr>
        </a:p>
        <a:p>
          <a:pPr>
            <a:lnSpc>
              <a:spcPct val="100000"/>
            </a:lnSpc>
          </a:pPr>
          <a:endParaRPr lang="en-GB" sz="1100" b="0" u="none" strike="noStrike">
            <a:effectLst/>
            <a:uFillTx/>
            <a:latin typeface="Times New Roman"/>
          </a:endParaRPr>
        </a:p>
        <a:p>
          <a:pPr>
            <a:lnSpc>
              <a:spcPct val="100000"/>
            </a:lnSpc>
          </a:pPr>
          <a:endParaRPr lang="en-GB" sz="1100" b="0" u="none" strike="noStrike">
            <a:effectLst/>
            <a:uFillTx/>
            <a:latin typeface="Times New Roman"/>
          </a:endParaRPr>
        </a:p>
      </xdr:txBody>
    </xdr:sp>
    <xdr:clientData/>
  </xdr:twoCellAnchor>
  <xdr:twoCellAnchor editAs="twoCell">
    <xdr:from>
      <xdr:col>1</xdr:col>
      <xdr:colOff>485640</xdr:colOff>
      <xdr:row>34</xdr:row>
      <xdr:rowOff>47520</xdr:rowOff>
    </xdr:from>
    <xdr:to>
      <xdr:col>2</xdr:col>
      <xdr:colOff>561960</xdr:colOff>
      <xdr:row>35</xdr:row>
      <xdr:rowOff>9360</xdr:rowOff>
    </xdr:to>
    <xdr:cxnSp>
      <xdr:nvCxnSpPr>
        <xdr:cNvPr id="35" name="Straight Arrow Connector 80"/>
        <xdr:cNvCxnSpPr/>
      </xdr:nvCxnSpPr>
      <xdr:spPr>
        <a:xfrm flipH="1">
          <a:off x="1275120" y="10401120"/>
          <a:ext cx="865800" cy="267120"/>
        </a:xfrm>
        <a:prstGeom prst="straightConnector1">
          <a:avLst/>
        </a:prstGeom>
        <a:ln w="38100">
          <a:solidFill>
            <a:srgbClr val="156082"/>
          </a:solidFill>
          <a:miter/>
        </a:ln>
      </xdr:spPr>
    </xdr:cxnSp>
    <xdr:clientData/>
  </xdr:twoCellAnchor>
  <xdr:twoCellAnchor editAs="twoCell">
    <xdr:from>
      <xdr:col>5</xdr:col>
      <xdr:colOff>28440</xdr:colOff>
      <xdr:row>36</xdr:row>
      <xdr:rowOff>47520</xdr:rowOff>
    </xdr:from>
    <xdr:to>
      <xdr:col>5</xdr:col>
      <xdr:colOff>28440</xdr:colOff>
      <xdr:row>37</xdr:row>
      <xdr:rowOff>95040</xdr:rowOff>
    </xdr:to>
    <xdr:cxnSp>
      <xdr:nvCxnSpPr>
        <xdr:cNvPr id="36" name="Straight Arrow Connector 82"/>
        <xdr:cNvCxnSpPr/>
      </xdr:nvCxnSpPr>
      <xdr:spPr>
        <a:xfrm>
          <a:off x="3975120" y="11010960"/>
          <a:ext cx="360" cy="352440"/>
        </a:xfrm>
        <a:prstGeom prst="straightConnector1">
          <a:avLst/>
        </a:prstGeom>
        <a:ln w="38100">
          <a:solidFill>
            <a:srgbClr val="156082"/>
          </a:solidFill>
          <a:miter/>
          <a:tailEnd len="med" type="triangle" w="med"/>
        </a:ln>
      </xdr:spPr>
    </xdr:cxnSp>
    <xdr:clientData/>
  </xdr:twoCellAnchor>
  <xdr:twoCellAnchor editAs="twoCell">
    <xdr:from>
      <xdr:col>2</xdr:col>
      <xdr:colOff>0</xdr:colOff>
      <xdr:row>35</xdr:row>
      <xdr:rowOff>276120</xdr:rowOff>
    </xdr:from>
    <xdr:to>
      <xdr:col>2</xdr:col>
      <xdr:colOff>0</xdr:colOff>
      <xdr:row>37</xdr:row>
      <xdr:rowOff>56880</xdr:rowOff>
    </xdr:to>
    <xdr:cxnSp>
      <xdr:nvCxnSpPr>
        <xdr:cNvPr id="37" name="Straight Arrow Connector 84"/>
        <xdr:cNvCxnSpPr/>
      </xdr:nvCxnSpPr>
      <xdr:spPr>
        <a:xfrm>
          <a:off x="1578600" y="10934640"/>
          <a:ext cx="360" cy="390600"/>
        </a:xfrm>
        <a:prstGeom prst="straightConnector1">
          <a:avLst/>
        </a:prstGeom>
        <a:ln w="38100">
          <a:solidFill>
            <a:srgbClr val="156082"/>
          </a:solidFill>
          <a:miter/>
          <a:tailEnd len="med" type="triangle" w="med"/>
        </a:ln>
      </xdr:spPr>
    </xdr:cxnSp>
    <xdr:clientData/>
  </xdr:twoCellAnchor>
  <xdr:twoCellAnchor editAs="twoCell">
    <xdr:from>
      <xdr:col>18</xdr:col>
      <xdr:colOff>245880</xdr:colOff>
      <xdr:row>2</xdr:row>
      <xdr:rowOff>59040</xdr:rowOff>
    </xdr:from>
    <xdr:to>
      <xdr:col>26</xdr:col>
      <xdr:colOff>18360</xdr:colOff>
      <xdr:row>40</xdr:row>
      <xdr:rowOff>237240</xdr:rowOff>
    </xdr:to>
    <xdr:sp>
      <xdr:nvSpPr>
        <xdr:cNvPr id="38" name="TextBox 85"/>
        <xdr:cNvSpPr/>
      </xdr:nvSpPr>
      <xdr:spPr>
        <a:xfrm>
          <a:off x="14453280" y="668520"/>
          <a:ext cx="6086880" cy="11751120"/>
        </a:xfrm>
        <a:prstGeom prst="rect">
          <a:avLst/>
        </a:prstGeom>
        <a:solidFill>
          <a:srgbClr val="FFFFFF"/>
        </a:solidFill>
        <a:ln w="9525">
          <a:solidFill>
            <a:srgbClr val="BCBCBC"/>
          </a:solidFill>
          <a:round/>
        </a:ln>
      </xdr:spPr>
      <xdr:style>
        <a:lnRef idx="0"/>
        <a:fillRef idx="0"/>
        <a:effectRef idx="0"/>
        <a:fontRef idx="minor"/>
      </xdr:style>
      <xdr:txBody>
        <a:bodyPr horzOverflow="clip" vertOverflow="clip" lIns="90000" tIns="45000" rIns="90000" bIns="45000" anchor="t">
          <a:noAutofit/>
        </a:bodyPr>
        <a:p>
          <a:pPr>
            <a:lnSpc>
              <a:spcPct val="100000"/>
            </a:lnSpc>
          </a:pPr>
          <a:r>
            <a:rPr lang="en-GB" sz="1400" b="1" u="sng" strike="noStrike">
              <a:solidFill>
                <a:schemeClr val="dk1"/>
              </a:solidFill>
              <a:effectLst/>
              <a:uFillTx/>
              <a:latin typeface="Poppins"/>
            </a:rPr>
            <a:t>Who Can be an Indepdendent Examiner ?</a:t>
          </a:r>
          <a:endParaRPr lang="en-GB" sz="1400" b="0" u="none" strike="noStrike">
            <a:effectLst/>
            <a:uFillTx/>
            <a:latin typeface="Times New Roman"/>
          </a:endParaRPr>
        </a:p>
        <a:p>
          <a:pPr>
            <a:lnSpc>
              <a:spcPct val="100000"/>
            </a:lnSpc>
          </a:pPr>
          <a:endParaRPr lang="en-GB" sz="1400" b="0" u="none" strike="noStrike">
            <a:effectLst/>
            <a:uFillTx/>
            <a:latin typeface="Times New Roman"/>
          </a:endParaRPr>
        </a:p>
        <a:p>
          <a:pPr>
            <a:lnSpc>
              <a:spcPct val="100000"/>
            </a:lnSpc>
          </a:pPr>
          <a:endParaRPr lang="en-GB" sz="1400" b="0" u="none" strike="noStrike">
            <a:effectLst/>
            <a:uFillTx/>
            <a:latin typeface="Times New Roman"/>
          </a:endParaRPr>
        </a:p>
        <a:p>
          <a:pPr>
            <a:lnSpc>
              <a:spcPct val="100000"/>
            </a:lnSpc>
          </a:pPr>
          <a:endParaRPr lang="en-GB" sz="1100" b="0" u="none" strike="noStrike">
            <a:effectLst/>
            <a:uFillTx/>
            <a:latin typeface="Times New Roman"/>
          </a:endParaRPr>
        </a:p>
        <a:p>
          <a:pPr>
            <a:lnSpc>
              <a:spcPct val="100000"/>
            </a:lnSpc>
          </a:pPr>
          <a:r>
            <a:rPr lang="en-GB" sz="1400" b="0" i="1" u="none" strike="noStrike">
              <a:solidFill>
                <a:schemeClr val="dk1"/>
              </a:solidFill>
              <a:effectLst/>
              <a:uFillTx/>
              <a:latin typeface="Poppins"/>
            </a:rPr>
            <a:t>The independent examiner </a:t>
          </a:r>
          <a:r>
            <a:rPr lang="en-GB" sz="1400" b="1" i="1" u="none" strike="noStrike">
              <a:solidFill>
                <a:schemeClr val="dk1"/>
              </a:solidFill>
              <a:effectLst/>
              <a:uFillTx/>
              <a:latin typeface="Poppins"/>
            </a:rPr>
            <a:t>need not </a:t>
          </a:r>
          <a:r>
            <a:rPr lang="en-GB" sz="1400" b="0" i="1" u="none" strike="noStrike">
              <a:solidFill>
                <a:schemeClr val="dk1"/>
              </a:solidFill>
              <a:effectLst/>
              <a:uFillTx/>
              <a:latin typeface="Poppins"/>
            </a:rPr>
            <a:t>be an </a:t>
          </a:r>
          <a:r>
            <a:rPr lang="en-GB" sz="1400" b="1" i="1" u="none" strike="noStrike">
              <a:solidFill>
                <a:schemeClr val="dk1"/>
              </a:solidFill>
              <a:effectLst/>
              <a:uFillTx/>
              <a:latin typeface="Poppins"/>
            </a:rPr>
            <a:t>accountant</a:t>
          </a:r>
          <a:r>
            <a:rPr lang="en-GB" sz="1400" b="0" i="1" u="none" strike="noStrike">
              <a:solidFill>
                <a:schemeClr val="dk1"/>
              </a:solidFill>
              <a:effectLst/>
              <a:uFillTx/>
              <a:latin typeface="Poppins"/>
            </a:rPr>
            <a:t> - they should be someone indepdent of the management &amp; administration of the unit and that the unit trustees believe have the required skills and experience to carry out a competent examination of the accounts.</a:t>
          </a:r>
          <a:endParaRPr lang="en-GB" sz="1400" b="0" u="none" strike="noStrike">
            <a:effectLst/>
            <a:uFillTx/>
            <a:latin typeface="Times New Roman"/>
          </a:endParaRPr>
        </a:p>
        <a:p>
          <a:pPr>
            <a:lnSpc>
              <a:spcPct val="100000"/>
            </a:lnSpc>
          </a:pPr>
          <a:endParaRPr lang="en-GB" sz="1400" b="0" u="none" strike="noStrike">
            <a:effectLst/>
            <a:uFillTx/>
            <a:latin typeface="Times New Roman"/>
          </a:endParaRPr>
        </a:p>
        <a:p>
          <a:pPr>
            <a:lnSpc>
              <a:spcPct val="100000"/>
            </a:lnSpc>
          </a:pPr>
          <a:endParaRPr lang="en-GB" sz="1400" b="0" u="none" strike="noStrike">
            <a:effectLst/>
            <a:uFillTx/>
            <a:latin typeface="Times New Roman"/>
          </a:endParaRPr>
        </a:p>
        <a:p>
          <a:pPr>
            <a:lnSpc>
              <a:spcPct val="100000"/>
            </a:lnSpc>
          </a:pPr>
          <a:r>
            <a:rPr lang="en-GB" sz="1400" b="0" i="1" u="none" strike="noStrike">
              <a:solidFill>
                <a:schemeClr val="dk1"/>
              </a:solidFill>
              <a:effectLst/>
              <a:uFillTx/>
              <a:latin typeface="Poppins"/>
            </a:rPr>
            <a:t>The independent examiner should have no connection with the charity trustees that might inhibit their ability to carry out an impartial examination. The following people will normally be considered to have a connection:</a:t>
          </a:r>
          <a:endParaRPr lang="en-GB" sz="1400" b="0" u="none" strike="noStrike">
            <a:effectLst/>
            <a:uFillTx/>
            <a:latin typeface="Times New Roman"/>
          </a:endParaRPr>
        </a:p>
        <a:p>
          <a:pPr>
            <a:lnSpc>
              <a:spcPct val="100000"/>
            </a:lnSpc>
          </a:pPr>
          <a:endParaRPr lang="en-GB" sz="1400" b="0" u="none" strike="noStrike">
            <a:effectLst/>
            <a:uFillTx/>
            <a:latin typeface="Times New Roman"/>
          </a:endParaRPr>
        </a:p>
        <a:p>
          <a:pPr>
            <a:lnSpc>
              <a:spcPct val="100000"/>
            </a:lnSpc>
          </a:pPr>
          <a:r>
            <a:rPr lang="en-GB" sz="1400" b="0" u="none" strike="noStrike">
              <a:solidFill>
                <a:schemeClr val="dk1"/>
              </a:solidFill>
              <a:effectLst/>
              <a:uFillTx/>
              <a:latin typeface="Poppins"/>
            </a:rPr>
            <a:t>the charity trustees or anyone else who is closely involved in the administration of the charity</a:t>
          </a:r>
          <a:endParaRPr lang="en-GB" sz="1400" b="0" u="none" strike="noStrike">
            <a:effectLst/>
            <a:uFillTx/>
            <a:latin typeface="Times New Roman"/>
          </a:endParaRPr>
        </a:p>
        <a:p>
          <a:pPr>
            <a:lnSpc>
              <a:spcPct val="100000"/>
            </a:lnSpc>
          </a:pPr>
          <a:r>
            <a:rPr lang="en-GB" sz="1400" b="0" u="none" strike="noStrike">
              <a:solidFill>
                <a:schemeClr val="dk1"/>
              </a:solidFill>
              <a:effectLst/>
              <a:uFillTx/>
              <a:latin typeface="Poppins"/>
            </a:rPr>
            <a:t>a major donor or major beneficiary of the charity</a:t>
          </a:r>
          <a:endParaRPr lang="en-GB" sz="1400" b="0" u="none" strike="noStrike">
            <a:effectLst/>
            <a:uFillTx/>
            <a:latin typeface="Times New Roman"/>
          </a:endParaRPr>
        </a:p>
        <a:p>
          <a:pPr>
            <a:lnSpc>
              <a:spcPct val="100000"/>
            </a:lnSpc>
          </a:pPr>
          <a:r>
            <a:rPr lang="en-GB" sz="1400" b="0" u="none" strike="noStrike">
              <a:solidFill>
                <a:schemeClr val="dk1"/>
              </a:solidFill>
              <a:effectLst/>
              <a:uFillTx/>
              <a:latin typeface="Poppins"/>
            </a:rPr>
            <a:t>a close relative, spouse, partner, business partner or employee of any of the people mentioned above.</a:t>
          </a:r>
          <a:endParaRPr lang="en-GB" sz="1400" b="0" u="none" strike="noStrike">
            <a:effectLst/>
            <a:uFillTx/>
            <a:latin typeface="Times New Roman"/>
          </a:endParaRPr>
        </a:p>
        <a:p>
          <a:pPr>
            <a:lnSpc>
              <a:spcPct val="100000"/>
            </a:lnSpc>
          </a:pPr>
          <a:endParaRPr lang="en-GB" sz="1400" b="0" u="none" strike="noStrike">
            <a:effectLst/>
            <a:uFillTx/>
            <a:latin typeface="Times New Roman"/>
          </a:endParaRPr>
        </a:p>
        <a:p>
          <a:pPr>
            <a:lnSpc>
              <a:spcPct val="100000"/>
            </a:lnSpc>
          </a:pPr>
          <a:r>
            <a:rPr lang="en-GB" sz="1400" b="0" u="none" strike="noStrike">
              <a:solidFill>
                <a:schemeClr val="dk1"/>
              </a:solidFill>
              <a:effectLst/>
              <a:uFillTx/>
              <a:latin typeface="Poppins"/>
            </a:rPr>
            <a:t> If you are having trouble finding someone to sign off your accounts, please speak to your commissioner in the first instance. The independent examiner should </a:t>
          </a:r>
          <a:r>
            <a:rPr lang="en-GB" sz="1400" b="1" u="none" strike="noStrike">
              <a:solidFill>
                <a:schemeClr val="dk1"/>
              </a:solidFill>
              <a:effectLst/>
              <a:uFillTx/>
              <a:latin typeface="Poppins"/>
            </a:rPr>
            <a:t>NOT</a:t>
          </a:r>
          <a:r>
            <a:rPr lang="en-GB" sz="1400" b="0" u="none" strike="noStrike">
              <a:solidFill>
                <a:schemeClr val="dk1"/>
              </a:solidFill>
              <a:effectLst/>
              <a:uFillTx/>
              <a:latin typeface="Poppins"/>
            </a:rPr>
            <a:t> be your local commissioner if she is linked at all with your unit (i.e. she is a leader within it, related to one of the leaders, is a bank signatory, or the registered contact for OSCR). </a:t>
          </a:r>
          <a:endParaRPr lang="en-GB" sz="1400" b="0" u="none" strike="noStrike">
            <a:effectLst/>
            <a:uFillTx/>
            <a:latin typeface="Times New Roman"/>
          </a:endParaRPr>
        </a:p>
      </xdr:txBody>
    </xdr:sp>
    <xdr:clientData/>
  </xdr:twoCellAnchor>
  <xdr:twoCellAnchor editAs="twoCell">
    <xdr:from>
      <xdr:col>11</xdr:col>
      <xdr:colOff>380880</xdr:colOff>
      <xdr:row>0</xdr:row>
      <xdr:rowOff>85680</xdr:rowOff>
    </xdr:from>
    <xdr:to>
      <xdr:col>14</xdr:col>
      <xdr:colOff>494640</xdr:colOff>
      <xdr:row>5</xdr:row>
      <xdr:rowOff>37440</xdr:rowOff>
    </xdr:to>
    <xdr:sp>
      <xdr:nvSpPr>
        <xdr:cNvPr id="39" name="Diamond 1"/>
        <xdr:cNvSpPr/>
      </xdr:nvSpPr>
      <xdr:spPr>
        <a:xfrm>
          <a:off x="9063360" y="85680"/>
          <a:ext cx="2481480" cy="1475640"/>
        </a:xfrm>
        <a:prstGeom prst="diamond">
          <a:avLst/>
        </a:prstGeom>
        <a:solidFill>
          <a:srgbClr val="D9D9D9"/>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ctr">
          <a:noAutofit/>
        </a:bodyPr>
        <a:p>
          <a:pPr>
            <a:lnSpc>
              <a:spcPct val="100000"/>
            </a:lnSpc>
          </a:pPr>
          <a:r>
            <a:rPr lang="en-GB" sz="2400" b="1" u="none" strike="noStrike">
              <a:solidFill>
                <a:schemeClr val="lt1"/>
              </a:solidFill>
              <a:effectLst/>
              <a:uFillTx/>
              <a:latin typeface="Poppins"/>
            </a:rPr>
            <a:t>UNIT</a:t>
          </a:r>
          <a:endParaRPr lang="en-GB" sz="2400" b="0" u="none" strike="noStrike">
            <a:effectLst/>
            <a:uFillTx/>
            <a:latin typeface="Times New Roman"/>
          </a:endParaRPr>
        </a:p>
      </xdr:txBody>
    </xdr:sp>
    <xdr:clientData/>
  </xdr:twoCellAnchor>
  <xdr:twoCellAnchor editAs="twoCell">
    <xdr:from>
      <xdr:col>12</xdr:col>
      <xdr:colOff>309240</xdr:colOff>
      <xdr:row>7</xdr:row>
      <xdr:rowOff>266400</xdr:rowOff>
    </xdr:from>
    <xdr:to>
      <xdr:col>12</xdr:col>
      <xdr:colOff>314280</xdr:colOff>
      <xdr:row>8</xdr:row>
      <xdr:rowOff>237960</xdr:rowOff>
    </xdr:to>
    <xdr:cxnSp>
      <xdr:nvCxnSpPr>
        <xdr:cNvPr id="40" name="Straight Arrow Connector 36"/>
        <xdr:cNvCxnSpPr/>
      </xdr:nvCxnSpPr>
      <xdr:spPr>
        <a:xfrm>
          <a:off x="9780840" y="2390400"/>
          <a:ext cx="5400" cy="276840"/>
        </a:xfrm>
        <a:prstGeom prst="straightConnector1">
          <a:avLst/>
        </a:prstGeom>
        <a:ln w="38100">
          <a:solidFill>
            <a:srgbClr val="156082"/>
          </a:solidFill>
          <a:miter/>
          <a:tailEnd len="med" type="triangle" w="med"/>
        </a:ln>
      </xdr:spPr>
    </xdr:cxnSp>
    <xdr:clientData/>
  </xdr:twoCellAnchor>
  <xdr:twoCellAnchor editAs="twoCell">
    <xdr:from>
      <xdr:col>6</xdr:col>
      <xdr:colOff>76320</xdr:colOff>
      <xdr:row>21</xdr:row>
      <xdr:rowOff>123840</xdr:rowOff>
    </xdr:from>
    <xdr:to>
      <xdr:col>10</xdr:col>
      <xdr:colOff>570960</xdr:colOff>
      <xdr:row>24</xdr:row>
      <xdr:rowOff>65880</xdr:rowOff>
    </xdr:to>
    <xdr:sp>
      <xdr:nvSpPr>
        <xdr:cNvPr id="41" name="Trapezoid 76"/>
        <xdr:cNvSpPr/>
      </xdr:nvSpPr>
      <xdr:spPr>
        <a:xfrm>
          <a:off x="4812120" y="6515280"/>
          <a:ext cx="3651840" cy="856440"/>
        </a:xfrm>
        <a:prstGeom prst="trapezoid">
          <a:avLst>
            <a:gd name="adj" fmla="val 25000"/>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gn="ctr">
            <a:lnSpc>
              <a:spcPct val="100000"/>
            </a:lnSpc>
          </a:pPr>
          <a:r>
            <a:rPr lang="en-GB" sz="1100" b="0" u="none" strike="noStrike">
              <a:solidFill>
                <a:schemeClr val="lt1"/>
              </a:solidFill>
              <a:effectLst/>
              <a:uFillTx/>
              <a:latin typeface="Aptos Narrow"/>
            </a:rPr>
            <a:t>Accounts are independently reviewed</a:t>
          </a:r>
          <a:endParaRPr lang="en-GB" sz="1100" b="0" u="none" strike="noStrike">
            <a:effectLst/>
            <a:uFillTx/>
            <a:latin typeface="Times New Roman"/>
          </a:endParaRPr>
        </a:p>
        <a:p>
          <a:pPr algn="ctr">
            <a:lnSpc>
              <a:spcPct val="100000"/>
            </a:lnSpc>
          </a:pPr>
          <a:endParaRPr lang="en-GB" sz="1100" b="0" u="none" strike="noStrike">
            <a:effectLst/>
            <a:uFillTx/>
            <a:latin typeface="Times New Roman"/>
          </a:endParaRPr>
        </a:p>
        <a:p>
          <a:pPr algn="ctr">
            <a:lnSpc>
              <a:spcPct val="100000"/>
            </a:lnSpc>
          </a:pPr>
          <a:r>
            <a:rPr lang="en-GB" sz="1100" b="0" u="none" strike="noStrike">
              <a:solidFill>
                <a:schemeClr val="lt1"/>
              </a:solidFill>
              <a:effectLst/>
              <a:uFillTx/>
              <a:latin typeface="Aptos Narrow"/>
            </a:rPr>
            <a:t>(See notes on how can be an independent examiner)</a:t>
          </a:r>
          <a:endParaRPr lang="en-GB" sz="1100" b="0" u="none" strike="noStrike">
            <a:effectLst/>
            <a:uFillTx/>
            <a:latin typeface="Times New Roman"/>
          </a:endParaRPr>
        </a:p>
      </xdr:txBody>
    </xdr:sp>
    <xdr:clientData/>
  </xdr:twoCellAnchor>
  <xdr:twoCellAnchor editAs="twoCell">
    <xdr:from>
      <xdr:col>8</xdr:col>
      <xdr:colOff>199800</xdr:colOff>
      <xdr:row>20</xdr:row>
      <xdr:rowOff>9360</xdr:rowOff>
    </xdr:from>
    <xdr:to>
      <xdr:col>8</xdr:col>
      <xdr:colOff>209520</xdr:colOff>
      <xdr:row>21</xdr:row>
      <xdr:rowOff>114120</xdr:rowOff>
    </xdr:to>
    <xdr:cxnSp>
      <xdr:nvCxnSpPr>
        <xdr:cNvPr id="42" name="Straight Arrow Connector 81"/>
        <xdr:cNvCxnSpPr/>
      </xdr:nvCxnSpPr>
      <xdr:spPr>
        <a:xfrm>
          <a:off x="6514200" y="6095880"/>
          <a:ext cx="10080" cy="410040"/>
        </a:xfrm>
        <a:prstGeom prst="straightConnector1">
          <a:avLst/>
        </a:prstGeom>
        <a:ln w="38100">
          <a:solidFill>
            <a:srgbClr val="156082"/>
          </a:solidFill>
          <a:miter/>
          <a:tailEnd len="med" type="triangle" w="med"/>
        </a:ln>
      </xdr:spPr>
    </xdr:cxnSp>
    <xdr:clientData/>
  </xdr:twoCellAnchor>
  <xdr:twoCellAnchor editAs="twoCell">
    <xdr:from>
      <xdr:col>6</xdr:col>
      <xdr:colOff>352080</xdr:colOff>
      <xdr:row>24</xdr:row>
      <xdr:rowOff>95040</xdr:rowOff>
    </xdr:from>
    <xdr:to>
      <xdr:col>6</xdr:col>
      <xdr:colOff>542880</xdr:colOff>
      <xdr:row>25</xdr:row>
      <xdr:rowOff>37800</xdr:rowOff>
    </xdr:to>
    <xdr:cxnSp>
      <xdr:nvCxnSpPr>
        <xdr:cNvPr id="43" name="Straight Arrow Connector 96"/>
        <xdr:cNvCxnSpPr/>
      </xdr:nvCxnSpPr>
      <xdr:spPr>
        <a:xfrm flipH="1">
          <a:off x="5087880" y="7400880"/>
          <a:ext cx="191160" cy="247680"/>
        </a:xfrm>
        <a:prstGeom prst="straightConnector1">
          <a:avLst/>
        </a:prstGeom>
        <a:ln w="38100">
          <a:solidFill>
            <a:srgbClr val="156082"/>
          </a:solidFill>
          <a:miter/>
          <a:tailEnd len="med" type="triangle" w="med"/>
        </a:ln>
      </xdr:spPr>
    </xdr:cxnSp>
    <xdr:clientData/>
  </xdr:twoCellAnchor>
  <xdr:twoCellAnchor editAs="twoCell">
    <xdr:from>
      <xdr:col>3</xdr:col>
      <xdr:colOff>366480</xdr:colOff>
      <xdr:row>30</xdr:row>
      <xdr:rowOff>199800</xdr:rowOff>
    </xdr:from>
    <xdr:to>
      <xdr:col>4</xdr:col>
      <xdr:colOff>28440</xdr:colOff>
      <xdr:row>32</xdr:row>
      <xdr:rowOff>104760</xdr:rowOff>
    </xdr:to>
    <xdr:cxnSp>
      <xdr:nvCxnSpPr>
        <xdr:cNvPr id="44" name="Straight Arrow Connector 98"/>
        <xdr:cNvCxnSpPr/>
      </xdr:nvCxnSpPr>
      <xdr:spPr>
        <a:xfrm flipH="1">
          <a:off x="2734560" y="9334440"/>
          <a:ext cx="451440" cy="514800"/>
        </a:xfrm>
        <a:prstGeom prst="straightConnector1">
          <a:avLst/>
        </a:prstGeom>
        <a:ln w="19050">
          <a:solidFill>
            <a:srgbClr val="156082"/>
          </a:solidFill>
          <a:miter/>
          <a:tailEnd len="med" type="triangle" w="med"/>
        </a:ln>
      </xdr:spPr>
    </xdr:cxnSp>
    <xdr:clientData/>
  </xdr:twoCellAnchor>
  <xdr:twoCellAnchor editAs="twoCell">
    <xdr:from>
      <xdr:col>1</xdr:col>
      <xdr:colOff>19080</xdr:colOff>
      <xdr:row>5</xdr:row>
      <xdr:rowOff>66600</xdr:rowOff>
    </xdr:from>
    <xdr:to>
      <xdr:col>1</xdr:col>
      <xdr:colOff>456480</xdr:colOff>
      <xdr:row>11</xdr:row>
      <xdr:rowOff>27720</xdr:rowOff>
    </xdr:to>
    <xdr:sp>
      <xdr:nvSpPr>
        <xdr:cNvPr id="45" name="Left Brace 2"/>
        <xdr:cNvSpPr/>
      </xdr:nvSpPr>
      <xdr:spPr>
        <a:xfrm>
          <a:off x="808560" y="1590480"/>
          <a:ext cx="437400" cy="1780560"/>
        </a:xfrm>
        <a:prstGeom prst="leftBrace">
          <a:avLst>
            <a:gd name="adj1" fmla="val 8333"/>
            <a:gd name="adj2" fmla="val 50000"/>
          </a:avLst>
        </a:prstGeom>
        <a:noFill/>
        <a:ln w="19050">
          <a:solidFill>
            <a:srgbClr val="156082"/>
          </a:solidFill>
          <a:miter/>
        </a:ln>
      </xdr:spPr>
      <xdr:style>
        <a:lnRef idx="2">
          <a:schemeClr val="accent1"/>
        </a:lnRef>
        <a:fillRef idx="0">
          <a:schemeClr val="accent1"/>
        </a:fillRef>
        <a:effectRef idx="1">
          <a:schemeClr val="accent1"/>
        </a:effectRef>
        <a:fontRef idx="minor"/>
      </xdr:style>
    </xdr:sp>
    <xdr:clientData/>
  </xdr:twoCellAnchor>
  <xdr:twoCellAnchor editAs="twoCell">
    <xdr:from>
      <xdr:col>8</xdr:col>
      <xdr:colOff>476280</xdr:colOff>
      <xdr:row>8</xdr:row>
      <xdr:rowOff>237960</xdr:rowOff>
    </xdr:from>
    <xdr:to>
      <xdr:col>14</xdr:col>
      <xdr:colOff>46800</xdr:colOff>
      <xdr:row>12</xdr:row>
      <xdr:rowOff>227880</xdr:rowOff>
    </xdr:to>
    <xdr:sp>
      <xdr:nvSpPr>
        <xdr:cNvPr id="46" name="Flowchart: Alternate Process 4"/>
        <xdr:cNvSpPr/>
      </xdr:nvSpPr>
      <xdr:spPr>
        <a:xfrm>
          <a:off x="6790680" y="2666880"/>
          <a:ext cx="4306320" cy="1209240"/>
        </a:xfrm>
        <a:prstGeom prst="flowChartAlternateProcess">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nSpc>
              <a:spcPct val="100000"/>
            </a:lnSpc>
          </a:pPr>
          <a:r>
            <a:rPr lang="en-GB" sz="1800" b="0" u="none" strike="noStrike">
              <a:solidFill>
                <a:schemeClr val="lt1"/>
              </a:solidFill>
              <a:effectLst/>
              <a:uFillTx/>
              <a:latin typeface="Poppins"/>
            </a:rPr>
            <a:t>PREPARE ACCOUNTS</a:t>
          </a:r>
          <a:endParaRPr lang="en-GB" sz="1800" b="0" u="none" strike="noStrike">
            <a:effectLst/>
            <a:uFillTx/>
            <a:latin typeface="Times New Roman"/>
          </a:endParaRPr>
        </a:p>
        <a:p>
          <a:pPr>
            <a:lnSpc>
              <a:spcPct val="100000"/>
            </a:lnSpc>
          </a:pPr>
          <a:r>
            <a:rPr lang="en-GB" sz="1200" b="1" i="1" u="none" strike="noStrike">
              <a:solidFill>
                <a:schemeClr val="lt1"/>
              </a:solidFill>
              <a:effectLst/>
              <a:uFillTx/>
              <a:latin typeface="Poppins"/>
            </a:rPr>
            <a:t>(These are required whether unit is registered with OSCR or not)</a:t>
          </a:r>
          <a:endParaRPr lang="en-GB" sz="1200" b="0" u="none" strike="noStrike">
            <a:effectLst/>
            <a:uFillTx/>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23</xdr:col>
      <xdr:colOff>122400</xdr:colOff>
      <xdr:row>47</xdr:row>
      <xdr:rowOff>152280</xdr:rowOff>
    </xdr:from>
    <xdr:to>
      <xdr:col>33</xdr:col>
      <xdr:colOff>200880</xdr:colOff>
      <xdr:row>61</xdr:row>
      <xdr:rowOff>235440</xdr:rowOff>
    </xdr:to>
    <xdr:sp>
      <xdr:nvSpPr>
        <xdr:cNvPr id="47" name="Rectangle: Rounded Corners 1"/>
        <xdr:cNvSpPr/>
      </xdr:nvSpPr>
      <xdr:spPr>
        <a:xfrm>
          <a:off x="18276480" y="16609680"/>
          <a:ext cx="7971480" cy="4350240"/>
        </a:xfrm>
        <a:prstGeom prst="roundRect">
          <a:avLst>
            <a:gd name="adj" fmla="val 16667"/>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gn="ctr">
            <a:lnSpc>
              <a:spcPct val="100000"/>
            </a:lnSpc>
          </a:pPr>
          <a:r>
            <a:rPr lang="en-GB" sz="2600" b="1" u="none" strike="noStrike">
              <a:solidFill>
                <a:schemeClr val="dk1"/>
              </a:solidFill>
              <a:effectLst/>
              <a:uFillTx/>
              <a:latin typeface="Poppins"/>
            </a:rPr>
            <a:t>Send completed and signed accounts as per your local process </a:t>
          </a:r>
          <a:endParaRPr lang="en-GB" sz="2600" b="0" u="none" strike="noStrike">
            <a:effectLst/>
            <a:uFillTx/>
            <a:latin typeface="Times New Roman"/>
          </a:endParaRPr>
        </a:p>
        <a:p>
          <a:pPr algn="ctr">
            <a:lnSpc>
              <a:spcPct val="100000"/>
            </a:lnSpc>
          </a:pPr>
          <a:endParaRPr lang="en-GB" sz="2600" b="0" u="none" strike="noStrike">
            <a:effectLst/>
            <a:uFillTx/>
            <a:latin typeface="Times New Roman"/>
          </a:endParaRPr>
        </a:p>
        <a:p>
          <a:pPr algn="ctr">
            <a:lnSpc>
              <a:spcPct val="100000"/>
            </a:lnSpc>
          </a:pPr>
          <a:r>
            <a:rPr lang="en-GB" sz="2000" b="0" u="none" strike="noStrike">
              <a:solidFill>
                <a:schemeClr val="dk1"/>
              </a:solidFill>
              <a:effectLst/>
              <a:uFillTx/>
              <a:latin typeface="Poppins"/>
            </a:rPr>
            <a:t>Speak to your local commissioner if you are unsure of your submission date or process </a:t>
          </a:r>
          <a:endParaRPr lang="en-GB" sz="2000" b="0" u="none" strike="noStrike">
            <a:effectLst/>
            <a:uFillTx/>
            <a:latin typeface="Times New Roman"/>
          </a:endParaRPr>
        </a:p>
        <a:p>
          <a:pPr algn="ctr">
            <a:lnSpc>
              <a:spcPct val="100000"/>
            </a:lnSpc>
          </a:pPr>
          <a:endParaRPr lang="en-GB" sz="2400" b="0" u="none" strike="noStrike">
            <a:effectLst/>
            <a:uFillTx/>
            <a:latin typeface="Times New Roman"/>
          </a:endParaRPr>
        </a:p>
      </xdr:txBody>
    </xdr:sp>
    <xdr:clientData/>
  </xdr:twoCellAnchor>
  <xdr:twoCellAnchor editAs="twoCell">
    <xdr:from>
      <xdr:col>0</xdr:col>
      <xdr:colOff>286560</xdr:colOff>
      <xdr:row>69</xdr:row>
      <xdr:rowOff>177840</xdr:rowOff>
    </xdr:from>
    <xdr:to>
      <xdr:col>11</xdr:col>
      <xdr:colOff>11880</xdr:colOff>
      <xdr:row>91</xdr:row>
      <xdr:rowOff>266040</xdr:rowOff>
    </xdr:to>
    <xdr:sp>
      <xdr:nvSpPr>
        <xdr:cNvPr id="48" name="Rectangle: Rounded Corners 2">
          <a:hlinkClick r:id="rId1"/>
        </xdr:cNvPr>
        <xdr:cNvSpPr/>
      </xdr:nvSpPr>
      <xdr:spPr>
        <a:xfrm>
          <a:off x="286560" y="23340600"/>
          <a:ext cx="8407800" cy="6793920"/>
        </a:xfrm>
        <a:prstGeom prst="roundRect">
          <a:avLst>
            <a:gd name="adj" fmla="val 16667"/>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ctr">
          <a:noAutofit/>
        </a:bodyPr>
        <a:p>
          <a:pPr algn="ctr">
            <a:lnSpc>
              <a:spcPct val="100000"/>
            </a:lnSpc>
          </a:pPr>
          <a:r>
            <a:rPr lang="en-GB" sz="2600" b="1" u="none" strike="noStrike">
              <a:solidFill>
                <a:schemeClr val="dk1"/>
              </a:solidFill>
              <a:effectLst/>
              <a:uFillTx/>
              <a:latin typeface="Poppins"/>
            </a:rPr>
            <a:t>Complete annual OSCR return online and upload the signed accounts</a:t>
          </a:r>
          <a:endParaRPr lang="en-GB" sz="2600" b="0" u="none" strike="noStrike">
            <a:effectLst/>
            <a:uFillTx/>
            <a:latin typeface="Times New Roman"/>
          </a:endParaRPr>
        </a:p>
        <a:p>
          <a:pPr algn="ctr">
            <a:lnSpc>
              <a:spcPct val="100000"/>
            </a:lnSpc>
          </a:pPr>
          <a:endParaRPr lang="en-GB" sz="3000" b="0" u="none" strike="noStrike">
            <a:effectLst/>
            <a:uFillTx/>
            <a:latin typeface="Times New Roman"/>
          </a:endParaRPr>
        </a:p>
        <a:p>
          <a:pPr algn="ctr">
            <a:lnSpc>
              <a:spcPct val="100000"/>
            </a:lnSpc>
          </a:pPr>
          <a:r>
            <a:rPr lang="en-GB" sz="2000" b="0" u="none" strike="noStrike">
              <a:solidFill>
                <a:schemeClr val="dk1"/>
              </a:solidFill>
              <a:effectLst/>
              <a:uFillTx/>
              <a:latin typeface="Poppins"/>
            </a:rPr>
            <a:t>A step by step guide to help with this can be accessed by clicking the link below:</a:t>
          </a:r>
          <a:endParaRPr lang="en-GB" sz="2000" b="0" u="none" strike="noStrike">
            <a:effectLst/>
            <a:uFillTx/>
            <a:latin typeface="Times New Roman"/>
          </a:endParaRPr>
        </a:p>
        <a:p>
          <a:pPr algn="ctr">
            <a:lnSpc>
              <a:spcPct val="100000"/>
            </a:lnSpc>
          </a:pPr>
          <a:endParaRPr lang="en-GB" sz="2000" b="0" u="none" strike="noStrike">
            <a:effectLst/>
            <a:uFillTx/>
            <a:latin typeface="Times New Roman"/>
          </a:endParaRPr>
        </a:p>
        <a:p>
          <a:pPr algn="ctr">
            <a:lnSpc>
              <a:spcPct val="100000"/>
            </a:lnSpc>
          </a:pPr>
          <a:r>
            <a:rPr lang="en-GB" sz="2000" b="1" u="none" strike="noStrike">
              <a:solidFill>
                <a:schemeClr val="dk1"/>
              </a:solidFill>
              <a:effectLst/>
              <a:uFillTx/>
              <a:latin typeface="Poppins"/>
            </a:rPr>
            <a:t>www.girlguidingscotland.org.uk/wp-content/uploads/2026/01/2025-07-21-Completing-your-annual-OSCR-return.pdf  </a:t>
          </a:r>
          <a:endParaRPr lang="en-GB" sz="2000" b="0" u="none" strike="noStrike">
            <a:effectLst/>
            <a:uFillTx/>
            <a:latin typeface="Times New Roman"/>
          </a:endParaRPr>
        </a:p>
        <a:p>
          <a:pPr algn="ctr">
            <a:lnSpc>
              <a:spcPct val="100000"/>
            </a:lnSpc>
          </a:pPr>
          <a:endParaRPr lang="en-GB" sz="2000" b="0" u="none" strike="noStrike">
            <a:effectLst/>
            <a:uFillTx/>
            <a:latin typeface="Times New Roman"/>
          </a:endParaRPr>
        </a:p>
        <a:p>
          <a:pPr algn="ctr">
            <a:lnSpc>
              <a:spcPct val="100000"/>
            </a:lnSpc>
          </a:pPr>
          <a:r>
            <a:rPr lang="en-GB" sz="2000" b="0" i="1" u="none" strike="noStrike">
              <a:solidFill>
                <a:srgbClr val="000000"/>
              </a:solidFill>
              <a:effectLst/>
              <a:uFillTx/>
              <a:latin typeface="Poppins"/>
            </a:rPr>
            <a:t>(Within 9 months of year end)</a:t>
          </a:r>
          <a:endParaRPr lang="en-GB" sz="2000" b="0" u="none" strike="noStrike">
            <a:effectLst/>
            <a:uFillTx/>
            <a:latin typeface="Times New Roman"/>
          </a:endParaRPr>
        </a:p>
        <a:p>
          <a:pPr>
            <a:lnSpc>
              <a:spcPct val="100000"/>
            </a:lnSpc>
          </a:pPr>
          <a:endParaRPr lang="en-GB" sz="1200" b="0" u="none" strike="noStrike">
            <a:effectLst/>
            <a:uFillTx/>
            <a:latin typeface="Times New Roman"/>
          </a:endParaRPr>
        </a:p>
      </xdr:txBody>
    </xdr:sp>
    <xdr:clientData/>
  </xdr:twoCellAnchor>
  <xdr:twoCellAnchor editAs="twoCell">
    <xdr:from>
      <xdr:col>7</xdr:col>
      <xdr:colOff>123840</xdr:colOff>
      <xdr:row>64</xdr:row>
      <xdr:rowOff>121320</xdr:rowOff>
    </xdr:from>
    <xdr:to>
      <xdr:col>22</xdr:col>
      <xdr:colOff>561240</xdr:colOff>
      <xdr:row>67</xdr:row>
      <xdr:rowOff>34200</xdr:rowOff>
    </xdr:to>
    <xdr:sp>
      <xdr:nvSpPr>
        <xdr:cNvPr id="49" name="Rectangle: Rounded Corners 3"/>
        <xdr:cNvSpPr/>
      </xdr:nvSpPr>
      <xdr:spPr>
        <a:xfrm>
          <a:off x="5649120" y="21760200"/>
          <a:ext cx="12276720" cy="827280"/>
        </a:xfrm>
        <a:prstGeom prst="roundRect">
          <a:avLst>
            <a:gd name="adj" fmla="val 16667"/>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gn="ctr">
            <a:lnSpc>
              <a:spcPct val="100000"/>
            </a:lnSpc>
          </a:pPr>
          <a:r>
            <a:rPr lang="en-GB" sz="2800" b="1" u="none" strike="noStrike">
              <a:solidFill>
                <a:schemeClr val="dk1"/>
              </a:solidFill>
              <a:effectLst/>
              <a:uFillTx/>
              <a:latin typeface="Poppins"/>
            </a:rPr>
            <a:t>Is unit registered with OSCR?</a:t>
          </a:r>
          <a:endParaRPr lang="en-GB" sz="2800" b="0" u="none" strike="noStrike">
            <a:effectLst/>
            <a:uFillTx/>
            <a:latin typeface="Times New Roman"/>
          </a:endParaRPr>
        </a:p>
      </xdr:txBody>
    </xdr:sp>
    <xdr:clientData/>
  </xdr:twoCellAnchor>
  <xdr:twoCellAnchor editAs="twoCell">
    <xdr:from>
      <xdr:col>17</xdr:col>
      <xdr:colOff>484560</xdr:colOff>
      <xdr:row>73</xdr:row>
      <xdr:rowOff>281160</xdr:rowOff>
    </xdr:from>
    <xdr:to>
      <xdr:col>29</xdr:col>
      <xdr:colOff>325080</xdr:colOff>
      <xdr:row>81</xdr:row>
      <xdr:rowOff>77760</xdr:rowOff>
    </xdr:to>
    <xdr:sp>
      <xdr:nvSpPr>
        <xdr:cNvPr id="50" name="Rectangle: Rounded Corners 4"/>
        <xdr:cNvSpPr/>
      </xdr:nvSpPr>
      <xdr:spPr>
        <a:xfrm>
          <a:off x="13902840" y="24663240"/>
          <a:ext cx="9312120" cy="2234880"/>
        </a:xfrm>
        <a:prstGeom prst="roundRect">
          <a:avLst>
            <a:gd name="adj" fmla="val 16667"/>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gn="ctr">
            <a:lnSpc>
              <a:spcPct val="100000"/>
            </a:lnSpc>
          </a:pPr>
          <a:r>
            <a:rPr lang="en-GB" sz="2600" b="1" u="none" strike="noStrike">
              <a:solidFill>
                <a:schemeClr val="dk1"/>
              </a:solidFill>
              <a:effectLst/>
              <a:uFillTx/>
              <a:latin typeface="Poppins"/>
            </a:rPr>
            <a:t>Nothing further but.... </a:t>
          </a:r>
          <a:endParaRPr lang="en-GB" sz="2600" b="0" u="none" strike="noStrike">
            <a:effectLst/>
            <a:uFillTx/>
            <a:latin typeface="Times New Roman"/>
          </a:endParaRPr>
        </a:p>
        <a:p>
          <a:pPr algn="ctr">
            <a:lnSpc>
              <a:spcPct val="100000"/>
            </a:lnSpc>
          </a:pPr>
          <a:endParaRPr lang="en-GB" sz="1050" b="0" u="none" strike="noStrike">
            <a:effectLst/>
            <a:uFillTx/>
            <a:latin typeface="Times New Roman"/>
          </a:endParaRPr>
        </a:p>
        <a:p>
          <a:pPr algn="ctr">
            <a:lnSpc>
              <a:spcPct val="100000"/>
            </a:lnSpc>
          </a:pPr>
          <a:r>
            <a:rPr lang="en-GB" sz="2000" b="0" u="none" strike="noStrike">
              <a:solidFill>
                <a:schemeClr val="dk1"/>
              </a:solidFill>
              <a:effectLst/>
              <a:uFillTx/>
              <a:latin typeface="Poppins"/>
            </a:rPr>
            <a:t>Keep a copy of the accounts </a:t>
          </a:r>
          <a:endParaRPr lang="en-GB" sz="2000" b="0" u="none" strike="noStrike">
            <a:effectLst/>
            <a:uFillTx/>
            <a:latin typeface="Times New Roman"/>
          </a:endParaRPr>
        </a:p>
        <a:p>
          <a:pPr algn="ctr">
            <a:lnSpc>
              <a:spcPct val="100000"/>
            </a:lnSpc>
          </a:pPr>
          <a:r>
            <a:rPr lang="en-GB" sz="2000" b="0" u="none" strike="noStrike">
              <a:solidFill>
                <a:schemeClr val="dk1"/>
              </a:solidFill>
              <a:effectLst/>
              <a:uFillTx/>
              <a:latin typeface="Poppins"/>
            </a:rPr>
            <a:t>(required to be kept 6 years)</a:t>
          </a:r>
          <a:endParaRPr lang="en-GB" sz="2000" b="0" u="none" strike="noStrike">
            <a:effectLst/>
            <a:uFillTx/>
            <a:latin typeface="Times New Roman"/>
          </a:endParaRPr>
        </a:p>
      </xdr:txBody>
    </xdr:sp>
    <xdr:clientData/>
  </xdr:twoCellAnchor>
  <xdr:twoCellAnchor editAs="twoCell">
    <xdr:from>
      <xdr:col>12</xdr:col>
      <xdr:colOff>0</xdr:colOff>
      <xdr:row>59</xdr:row>
      <xdr:rowOff>75960</xdr:rowOff>
    </xdr:from>
    <xdr:to>
      <xdr:col>12</xdr:col>
      <xdr:colOff>18720</xdr:colOff>
      <xdr:row>59</xdr:row>
      <xdr:rowOff>85680</xdr:rowOff>
    </xdr:to>
    <xdr:cxnSp>
      <xdr:nvCxnSpPr>
        <xdr:cNvPr id="51" name="Straight Connector 5"/>
        <xdr:cNvCxnSpPr/>
      </xdr:nvCxnSpPr>
      <xdr:spPr>
        <a:xfrm>
          <a:off x="9471600" y="20190960"/>
          <a:ext cx="19080" cy="10080"/>
        </a:xfrm>
        <a:prstGeom prst="straightConnector1">
          <a:avLst/>
        </a:prstGeom>
        <a:ln w="19050">
          <a:solidFill>
            <a:srgbClr val="156082"/>
          </a:solidFill>
          <a:miter/>
        </a:ln>
      </xdr:spPr>
    </xdr:cxnSp>
    <xdr:clientData/>
  </xdr:twoCellAnchor>
  <xdr:twoCellAnchor editAs="twoCell">
    <xdr:from>
      <xdr:col>0</xdr:col>
      <xdr:colOff>171360</xdr:colOff>
      <xdr:row>45</xdr:row>
      <xdr:rowOff>276840</xdr:rowOff>
    </xdr:from>
    <xdr:to>
      <xdr:col>16</xdr:col>
      <xdr:colOff>125280</xdr:colOff>
      <xdr:row>61</xdr:row>
      <xdr:rowOff>180720</xdr:rowOff>
    </xdr:to>
    <xdr:sp>
      <xdr:nvSpPr>
        <xdr:cNvPr id="52" name="Rectangle: Rounded Corners 6"/>
        <xdr:cNvSpPr/>
      </xdr:nvSpPr>
      <xdr:spPr>
        <a:xfrm>
          <a:off x="171360" y="16124400"/>
          <a:ext cx="12582720" cy="4780800"/>
        </a:xfrm>
        <a:prstGeom prst="roundRect">
          <a:avLst>
            <a:gd name="adj" fmla="val 16667"/>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gn="ctr">
            <a:lnSpc>
              <a:spcPct val="100000"/>
            </a:lnSpc>
          </a:pPr>
          <a:r>
            <a:rPr lang="en-GB" sz="2600" b="1" u="none" strike="noStrike">
              <a:solidFill>
                <a:schemeClr val="dk1"/>
              </a:solidFill>
              <a:effectLst/>
              <a:uFillTx/>
              <a:latin typeface="Poppins"/>
            </a:rPr>
            <a:t>Sign accounts</a:t>
          </a:r>
          <a:endParaRPr lang="en-GB" sz="2600" b="0" u="none" strike="noStrike">
            <a:effectLst/>
            <a:uFillTx/>
            <a:latin typeface="Times New Roman"/>
          </a:endParaRPr>
        </a:p>
        <a:p>
          <a:pPr algn="ctr">
            <a:lnSpc>
              <a:spcPct val="100000"/>
            </a:lnSpc>
          </a:pPr>
          <a:r>
            <a:rPr lang="en-GB" sz="2000" b="0" u="none" strike="noStrike">
              <a:solidFill>
                <a:schemeClr val="dk1"/>
              </a:solidFill>
              <a:effectLst/>
              <a:uFillTx/>
              <a:latin typeface="Poppins"/>
            </a:rPr>
            <a:t>Who signs which page (</a:t>
          </a:r>
          <a:r>
            <a:rPr lang="en-GB" sz="2000" b="0" i="1" u="none" strike="noStrike">
              <a:solidFill>
                <a:schemeClr val="dk1"/>
              </a:solidFill>
              <a:effectLst/>
              <a:uFillTx/>
              <a:latin typeface="Poppins"/>
            </a:rPr>
            <a:t>this pack has been designed for pages to be type signed by a trustee - the signature is pulled through automatically from the data input tab. </a:t>
          </a:r>
          <a:r>
            <a:rPr lang="en-GB" sz="2000" b="0" u="none" strike="noStrike">
              <a:solidFill>
                <a:schemeClr val="dk1"/>
              </a:solidFill>
              <a:effectLst/>
              <a:uFillTx/>
              <a:latin typeface="Poppins"/>
            </a:rPr>
            <a:t>)</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Symbol"/>
            </a:rPr>
            <a:t></a:t>
          </a:r>
          <a:r>
            <a:rPr lang="en-GB" sz="2000" b="0" u="none" strike="noStrike">
              <a:solidFill>
                <a:schemeClr val="dk1"/>
              </a:solidFill>
              <a:effectLst/>
              <a:uFillTx/>
              <a:latin typeface="Poppins"/>
            </a:rPr>
            <a:t> Receipts and payments account - </a:t>
          </a:r>
          <a:r>
            <a:rPr lang="en-GB" sz="2000" b="1" u="none" strike="noStrike">
              <a:solidFill>
                <a:schemeClr val="dk1"/>
              </a:solidFill>
              <a:effectLst/>
              <a:uFillTx/>
              <a:latin typeface="Poppins"/>
            </a:rPr>
            <a:t>No signature</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Symbol"/>
            </a:rPr>
            <a:t></a:t>
          </a:r>
          <a:r>
            <a:rPr lang="en-GB" sz="2000" b="0" u="none" strike="noStrike">
              <a:solidFill>
                <a:schemeClr val="dk1"/>
              </a:solidFill>
              <a:effectLst/>
              <a:uFillTx/>
              <a:latin typeface="Poppins"/>
            </a:rPr>
            <a:t>  Statement of balances - </a:t>
          </a:r>
          <a:r>
            <a:rPr lang="en-GB" sz="2000" b="1" u="none" strike="noStrike">
              <a:solidFill>
                <a:schemeClr val="dk1"/>
              </a:solidFill>
              <a:effectLst/>
              <a:uFillTx/>
              <a:latin typeface="Poppins"/>
            </a:rPr>
            <a:t>Trustee</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Symbol"/>
            </a:rPr>
            <a:t></a:t>
          </a:r>
          <a:r>
            <a:rPr lang="en-GB" sz="2000" b="0" u="none" strike="noStrike">
              <a:solidFill>
                <a:schemeClr val="dk1"/>
              </a:solidFill>
              <a:effectLst/>
              <a:uFillTx/>
              <a:latin typeface="Poppins"/>
            </a:rPr>
            <a:t>  Trustees Report - </a:t>
          </a:r>
          <a:r>
            <a:rPr lang="en-GB" sz="2000" b="1" u="none" strike="noStrike">
              <a:solidFill>
                <a:schemeClr val="dk1"/>
              </a:solidFill>
              <a:effectLst/>
              <a:uFillTx/>
              <a:latin typeface="Poppins"/>
            </a:rPr>
            <a:t>Trustee</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Symbol"/>
            </a:rPr>
            <a:t></a:t>
          </a:r>
          <a:r>
            <a:rPr lang="en-GB" sz="2000" b="0" u="none" strike="noStrike">
              <a:solidFill>
                <a:schemeClr val="dk1"/>
              </a:solidFill>
              <a:effectLst/>
              <a:uFillTx/>
              <a:latin typeface="Poppins"/>
            </a:rPr>
            <a:t>  Independent examiners report - </a:t>
          </a:r>
          <a:r>
            <a:rPr lang="en-GB" sz="2000" b="1" u="none" strike="noStrike">
              <a:solidFill>
                <a:schemeClr val="dk1"/>
              </a:solidFill>
              <a:effectLst/>
              <a:uFillTx/>
              <a:latin typeface="Poppins"/>
            </a:rPr>
            <a:t>Independent examiner </a:t>
          </a:r>
          <a:r>
            <a:rPr lang="en-GB" sz="2000" b="0" u="none" strike="noStrike">
              <a:solidFill>
                <a:schemeClr val="dk1"/>
              </a:solidFill>
              <a:effectLst/>
              <a:uFillTx/>
              <a:latin typeface="Poppins"/>
            </a:rPr>
            <a:t>(for guidance on who can be an independent examiner, please scroll to the bottom of this page)</a:t>
          </a:r>
          <a:endParaRPr lang="en-GB" sz="2000" b="0" u="none" strike="noStrike">
            <a:effectLst/>
            <a:uFillTx/>
            <a:latin typeface="Times New Roman"/>
          </a:endParaRPr>
        </a:p>
        <a:p>
          <a:pPr>
            <a:lnSpc>
              <a:spcPct val="100000"/>
            </a:lnSpc>
          </a:pPr>
          <a:endParaRPr lang="en-GB" sz="1100" b="0" u="none" strike="noStrike">
            <a:effectLst/>
            <a:uFillTx/>
            <a:latin typeface="Times New Roman"/>
          </a:endParaRPr>
        </a:p>
      </xdr:txBody>
    </xdr:sp>
    <xdr:clientData/>
  </xdr:twoCellAnchor>
  <xdr:twoCellAnchor editAs="twoCell">
    <xdr:from>
      <xdr:col>0</xdr:col>
      <xdr:colOff>99360</xdr:colOff>
      <xdr:row>19</xdr:row>
      <xdr:rowOff>197640</xdr:rowOff>
    </xdr:from>
    <xdr:to>
      <xdr:col>27</xdr:col>
      <xdr:colOff>354960</xdr:colOff>
      <xdr:row>28</xdr:row>
      <xdr:rowOff>194760</xdr:rowOff>
    </xdr:to>
    <xdr:sp>
      <xdr:nvSpPr>
        <xdr:cNvPr id="53" name="Flowchart: Alternate Process 7"/>
        <xdr:cNvSpPr/>
      </xdr:nvSpPr>
      <xdr:spPr>
        <a:xfrm>
          <a:off x="99360" y="7606080"/>
          <a:ext cx="21566880" cy="3254760"/>
        </a:xfrm>
        <a:prstGeom prst="flowChartAlternateProcess">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ctr">
          <a:noAutofit/>
        </a:bodyPr>
        <a:p>
          <a:pPr algn="ctr">
            <a:lnSpc>
              <a:spcPct val="100000"/>
            </a:lnSpc>
          </a:pPr>
          <a:r>
            <a:rPr lang="en-GB" sz="2600" b="1" u="none" strike="noStrike">
              <a:solidFill>
                <a:schemeClr val="dk1"/>
              </a:solidFill>
              <a:effectLst/>
              <a:uFillTx/>
              <a:latin typeface="Poppins"/>
            </a:rPr>
            <a:t>At the year end: PREPARE ACCOUNTS </a:t>
          </a:r>
          <a:endParaRPr lang="en-GB" sz="2600" b="0" u="none" strike="noStrike">
            <a:effectLst/>
            <a:uFillTx/>
            <a:latin typeface="Times New Roman"/>
          </a:endParaRPr>
        </a:p>
        <a:p>
          <a:pPr algn="ctr">
            <a:lnSpc>
              <a:spcPct val="100000"/>
            </a:lnSpc>
          </a:pPr>
          <a:r>
            <a:rPr lang="en-GB" sz="2000" b="0" u="none" strike="noStrike">
              <a:solidFill>
                <a:schemeClr val="dk1"/>
              </a:solidFill>
              <a:effectLst/>
              <a:uFillTx/>
              <a:latin typeface="Poppins"/>
            </a:rPr>
            <a:t>(4 pages - green tabs)</a:t>
          </a:r>
          <a:endParaRPr lang="en-GB" sz="2000" b="0" u="none" strike="noStrike">
            <a:effectLst/>
            <a:uFillTx/>
            <a:latin typeface="Times New Roman"/>
          </a:endParaRPr>
        </a:p>
        <a:p>
          <a:pPr algn="ctr">
            <a:lnSpc>
              <a:spcPct val="100000"/>
            </a:lnSpc>
          </a:pP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Receipts and payments account</a:t>
          </a:r>
          <a:r>
            <a:rPr lang="en-GB" sz="2000" b="0" u="none" strike="noStrike">
              <a:solidFill>
                <a:schemeClr val="dk1"/>
              </a:solidFill>
              <a:effectLst/>
              <a:uFillTx/>
              <a:latin typeface="Poppins"/>
            </a:rPr>
            <a:t>	</a:t>
          </a:r>
          <a:r>
            <a:rPr lang="en-GB" sz="2000" b="0" u="none" strike="noStrike">
              <a:solidFill>
                <a:schemeClr val="dk1"/>
              </a:solidFill>
              <a:effectLst/>
              <a:uFillTx/>
              <a:latin typeface="Poppins"/>
            </a:rPr>
            <a:t>	</a:t>
          </a:r>
          <a:r>
            <a:rPr lang="en-GB" sz="2000" b="0" u="none" strike="noStrike">
              <a:solidFill>
                <a:schemeClr val="dk1"/>
              </a:solidFill>
              <a:effectLst/>
              <a:uFillTx/>
              <a:latin typeface="Poppins"/>
            </a:rPr>
            <a:t>        </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Trustees' annual report </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Statement of balances</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Independent examiners report        </a:t>
          </a:r>
          <a:endParaRPr lang="en-GB" sz="2000" b="0" u="none" strike="noStrike">
            <a:effectLst/>
            <a:uFillTx/>
            <a:latin typeface="Times New Roman"/>
          </a:endParaRPr>
        </a:p>
      </xdr:txBody>
    </xdr:sp>
    <xdr:clientData/>
  </xdr:twoCellAnchor>
  <xdr:twoCellAnchor editAs="twoCell">
    <xdr:from>
      <xdr:col>0</xdr:col>
      <xdr:colOff>204840</xdr:colOff>
      <xdr:row>6</xdr:row>
      <xdr:rowOff>360</xdr:rowOff>
    </xdr:from>
    <xdr:to>
      <xdr:col>21</xdr:col>
      <xdr:colOff>205200</xdr:colOff>
      <xdr:row>14</xdr:row>
      <xdr:rowOff>37440</xdr:rowOff>
    </xdr:to>
    <xdr:sp>
      <xdr:nvSpPr>
        <xdr:cNvPr id="54" name="Rectangle: Rounded Corners 9"/>
        <xdr:cNvSpPr/>
      </xdr:nvSpPr>
      <xdr:spPr>
        <a:xfrm>
          <a:off x="204840" y="3046320"/>
          <a:ext cx="16575840" cy="2875680"/>
        </a:xfrm>
        <a:prstGeom prst="roundRect">
          <a:avLst>
            <a:gd name="adj" fmla="val 16667"/>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gn="ctr">
            <a:lnSpc>
              <a:spcPct val="100000"/>
            </a:lnSpc>
            <a:tabLst>
              <a:tab pos="0" algn="l"/>
            </a:tabLst>
          </a:pPr>
          <a:r>
            <a:rPr lang="en-GB" sz="2800" b="1" u="none" strike="noStrike">
              <a:solidFill>
                <a:schemeClr val="dk1"/>
              </a:solidFill>
              <a:effectLst/>
              <a:uFillTx/>
              <a:latin typeface="Poppins"/>
            </a:rPr>
            <a:t>During the year, record financial transactions, </a:t>
          </a:r>
          <a:endParaRPr lang="en-GB" sz="2800" b="0" u="none" strike="noStrike">
            <a:effectLst/>
            <a:uFillTx/>
            <a:latin typeface="Times New Roman"/>
          </a:endParaRPr>
        </a:p>
        <a:p>
          <a:pPr algn="ctr">
            <a:lnSpc>
              <a:spcPct val="100000"/>
            </a:lnSpc>
            <a:tabLst>
              <a:tab pos="0" algn="l"/>
            </a:tabLst>
          </a:pPr>
          <a:r>
            <a:rPr lang="en-GB" sz="2800" b="1" u="none" strike="noStrike">
              <a:solidFill>
                <a:schemeClr val="dk1"/>
              </a:solidFill>
              <a:effectLst/>
              <a:uFillTx/>
              <a:latin typeface="Poppins"/>
            </a:rPr>
            <a:t>using the INCOME and EXPENDITURE tabs. </a:t>
          </a:r>
          <a:endParaRPr lang="en-GB" sz="2800" b="0" u="none" strike="noStrike">
            <a:effectLst/>
            <a:uFillTx/>
            <a:latin typeface="Times New Roman"/>
          </a:endParaRPr>
        </a:p>
        <a:p>
          <a:pPr>
            <a:lnSpc>
              <a:spcPct val="100000"/>
            </a:lnSpc>
            <a:tabLst>
              <a:tab pos="0" algn="l"/>
            </a:tabLst>
          </a:pPr>
          <a:r>
            <a:rPr lang="en-GB" sz="2000" b="0" u="none" strike="noStrike">
              <a:solidFill>
                <a:schemeClr val="dk1"/>
              </a:solidFill>
              <a:effectLst/>
              <a:uFillTx/>
              <a:latin typeface="Poppins"/>
            </a:rPr>
            <a:t>Bank transactions (these should be checked against bank statements or online banking)</a:t>
          </a:r>
          <a:endParaRPr lang="en-GB" sz="2000" b="0" u="none" strike="noStrike">
            <a:effectLst/>
            <a:uFillTx/>
            <a:latin typeface="Times New Roman"/>
          </a:endParaRPr>
        </a:p>
        <a:p>
          <a:pPr>
            <a:lnSpc>
              <a:spcPct val="100000"/>
            </a:lnSpc>
            <a:tabLst>
              <a:tab pos="0" algn="l"/>
            </a:tabLst>
          </a:pPr>
          <a:r>
            <a:rPr lang="en-GB" sz="2000" b="0" u="none" strike="noStrike">
              <a:solidFill>
                <a:schemeClr val="dk1"/>
              </a:solidFill>
              <a:effectLst/>
              <a:uFillTx/>
              <a:latin typeface="Poppins"/>
            </a:rPr>
            <a:t>Cash transactions (these should be checked against income received and any expenses paid out in cash) </a:t>
          </a:r>
          <a:endParaRPr lang="en-GB" sz="2000" b="0" u="none" strike="noStrike">
            <a:effectLst/>
            <a:uFillTx/>
            <a:latin typeface="Times New Roman"/>
          </a:endParaRPr>
        </a:p>
        <a:p>
          <a:pPr>
            <a:lnSpc>
              <a:spcPct val="100000"/>
            </a:lnSpc>
            <a:tabLst>
              <a:tab pos="0" algn="l"/>
            </a:tabLst>
          </a:pPr>
          <a:r>
            <a:rPr lang="en-GB" sz="2000" b="0" u="none" strike="noStrike">
              <a:solidFill>
                <a:schemeClr val="dk1"/>
              </a:solidFill>
              <a:effectLst/>
              <a:uFillTx/>
              <a:latin typeface="Poppins"/>
            </a:rPr>
            <a:t>Record every transaction on the income and expenditure tabs and keep all receipts / invoices</a:t>
          </a:r>
          <a:endParaRPr lang="en-GB" sz="2000" b="0" u="none" strike="noStrike">
            <a:effectLst/>
            <a:uFillTx/>
            <a:latin typeface="Times New Roman"/>
          </a:endParaRPr>
        </a:p>
      </xdr:txBody>
    </xdr:sp>
    <xdr:clientData/>
  </xdr:twoCellAnchor>
  <xdr:twoCellAnchor editAs="twoCell">
    <xdr:from>
      <xdr:col>0</xdr:col>
      <xdr:colOff>277920</xdr:colOff>
      <xdr:row>34</xdr:row>
      <xdr:rowOff>93240</xdr:rowOff>
    </xdr:from>
    <xdr:to>
      <xdr:col>12</xdr:col>
      <xdr:colOff>408240</xdr:colOff>
      <xdr:row>40</xdr:row>
      <xdr:rowOff>101880</xdr:rowOff>
    </xdr:to>
    <xdr:sp>
      <xdr:nvSpPr>
        <xdr:cNvPr id="55" name="Rectangle: Rounded Corners 10"/>
        <xdr:cNvSpPr/>
      </xdr:nvSpPr>
      <xdr:spPr>
        <a:xfrm>
          <a:off x="277920" y="12588120"/>
          <a:ext cx="9601920" cy="1837440"/>
        </a:xfrm>
        <a:prstGeom prst="roundRect">
          <a:avLst>
            <a:gd name="adj" fmla="val 16667"/>
          </a:avLst>
        </a:prstGeom>
        <a:no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t">
          <a:noAutofit/>
        </a:bodyPr>
        <a:p>
          <a:pPr algn="ctr">
            <a:lnSpc>
              <a:spcPct val="100000"/>
            </a:lnSpc>
          </a:pPr>
          <a:r>
            <a:rPr lang="en-GB" sz="2600" b="1" u="none" strike="noStrike">
              <a:solidFill>
                <a:schemeClr val="dk1"/>
              </a:solidFill>
              <a:effectLst/>
              <a:uFillTx/>
              <a:latin typeface="Poppins"/>
            </a:rPr>
            <a:t>Accounts are independently reviewed</a:t>
          </a:r>
          <a:endParaRPr lang="en-GB" sz="2600" b="0" u="none" strike="noStrike">
            <a:effectLst/>
            <a:uFillTx/>
            <a:latin typeface="Times New Roman"/>
          </a:endParaRPr>
        </a:p>
        <a:p>
          <a:pPr>
            <a:lnSpc>
              <a:spcPct val="100000"/>
            </a:lnSpc>
          </a:pPr>
          <a:r>
            <a:rPr lang="en-GB" sz="2000" b="0" u="none" strike="noStrike">
              <a:solidFill>
                <a:schemeClr val="dk1"/>
              </a:solidFill>
              <a:effectLst/>
              <a:uFillTx/>
              <a:latin typeface="Poppins"/>
            </a:rPr>
            <a:t>(See notes on who can be an independent examiner at the bottom of this page)</a:t>
          </a:r>
          <a:endParaRPr lang="en-GB" sz="2000" b="0" u="none" strike="noStrike">
            <a:effectLst/>
            <a:uFillTx/>
            <a:latin typeface="Times New Roman"/>
          </a:endParaRPr>
        </a:p>
        <a:p>
          <a:pPr>
            <a:lnSpc>
              <a:spcPct val="100000"/>
            </a:lnSpc>
          </a:pPr>
          <a:endParaRPr lang="en-GB" sz="2000" b="0" u="none" strike="noStrike">
            <a:effectLst/>
            <a:uFillTx/>
            <a:latin typeface="Times New Roman"/>
          </a:endParaRPr>
        </a:p>
      </xdr:txBody>
    </xdr:sp>
    <xdr:clientData/>
  </xdr:twoCellAnchor>
  <xdr:twoCellAnchor editAs="twoCell">
    <xdr:from>
      <xdr:col>1</xdr:col>
      <xdr:colOff>100800</xdr:colOff>
      <xdr:row>14</xdr:row>
      <xdr:rowOff>221400</xdr:rowOff>
    </xdr:from>
    <xdr:to>
      <xdr:col>2</xdr:col>
      <xdr:colOff>215280</xdr:colOff>
      <xdr:row>19</xdr:row>
      <xdr:rowOff>113400</xdr:rowOff>
    </xdr:to>
    <xdr:sp>
      <xdr:nvSpPr>
        <xdr:cNvPr id="56" name="Arrow: Down 12"/>
        <xdr:cNvSpPr/>
      </xdr:nvSpPr>
      <xdr:spPr>
        <a:xfrm>
          <a:off x="890280" y="6105960"/>
          <a:ext cx="903600" cy="1415880"/>
        </a:xfrm>
        <a:prstGeom prst="downArrow">
          <a:avLst>
            <a:gd name="adj1" fmla="val 50000"/>
            <a:gd name="adj2" fmla="val 50000"/>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sp>
    <xdr:clientData/>
  </xdr:twoCellAnchor>
  <xdr:twoCellAnchor editAs="twoCell">
    <xdr:from>
      <xdr:col>1</xdr:col>
      <xdr:colOff>176040</xdr:colOff>
      <xdr:row>29</xdr:row>
      <xdr:rowOff>64440</xdr:rowOff>
    </xdr:from>
    <xdr:to>
      <xdr:col>2</xdr:col>
      <xdr:colOff>291600</xdr:colOff>
      <xdr:row>33</xdr:row>
      <xdr:rowOff>215280</xdr:rowOff>
    </xdr:to>
    <xdr:sp>
      <xdr:nvSpPr>
        <xdr:cNvPr id="57" name="Arrow: Down 13"/>
        <xdr:cNvSpPr/>
      </xdr:nvSpPr>
      <xdr:spPr>
        <a:xfrm>
          <a:off x="965520" y="11035440"/>
          <a:ext cx="904680" cy="1369800"/>
        </a:xfrm>
        <a:prstGeom prst="downArrow">
          <a:avLst>
            <a:gd name="adj1" fmla="val 50000"/>
            <a:gd name="adj2" fmla="val 50000"/>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sp>
    <xdr:clientData/>
  </xdr:twoCellAnchor>
  <xdr:twoCellAnchor editAs="twoCell">
    <xdr:from>
      <xdr:col>19</xdr:col>
      <xdr:colOff>138600</xdr:colOff>
      <xdr:row>67</xdr:row>
      <xdr:rowOff>127080</xdr:rowOff>
    </xdr:from>
    <xdr:to>
      <xdr:col>20</xdr:col>
      <xdr:colOff>483840</xdr:colOff>
      <xdr:row>73</xdr:row>
      <xdr:rowOff>215280</xdr:rowOff>
    </xdr:to>
    <xdr:sp>
      <xdr:nvSpPr>
        <xdr:cNvPr id="58" name="Arrow: Down 14"/>
        <xdr:cNvSpPr/>
      </xdr:nvSpPr>
      <xdr:spPr>
        <a:xfrm flipH="1">
          <a:off x="15135480" y="22680360"/>
          <a:ext cx="1134360" cy="1917000"/>
        </a:xfrm>
        <a:prstGeom prst="downArrow">
          <a:avLst>
            <a:gd name="adj1" fmla="val 50000"/>
            <a:gd name="adj2" fmla="val 50000"/>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sp>
    <xdr:clientData/>
  </xdr:twoCellAnchor>
  <xdr:twoCellAnchor editAs="twoCell">
    <xdr:from>
      <xdr:col>18</xdr:col>
      <xdr:colOff>384480</xdr:colOff>
      <xdr:row>69</xdr:row>
      <xdr:rowOff>199080</xdr:rowOff>
    </xdr:from>
    <xdr:to>
      <xdr:col>21</xdr:col>
      <xdr:colOff>278640</xdr:colOff>
      <xdr:row>70</xdr:row>
      <xdr:rowOff>278640</xdr:rowOff>
    </xdr:to>
    <xdr:sp>
      <xdr:nvSpPr>
        <xdr:cNvPr id="59" name="Oval 15"/>
        <xdr:cNvSpPr/>
      </xdr:nvSpPr>
      <xdr:spPr>
        <a:xfrm>
          <a:off x="14591880" y="23361840"/>
          <a:ext cx="2262240" cy="384480"/>
        </a:xfrm>
        <a:prstGeom prst="ellipse">
          <a:avLst/>
        </a:prstGeom>
        <a:solidFill>
          <a:srgbClr val="FFFF00"/>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ctr">
          <a:noAutofit/>
        </a:bodyPr>
        <a:p>
          <a:pPr algn="ctr">
            <a:lnSpc>
              <a:spcPct val="100000"/>
            </a:lnSpc>
          </a:pPr>
          <a:r>
            <a:rPr lang="en-GB" sz="2400" b="1" u="none" strike="noStrike">
              <a:solidFill>
                <a:srgbClr val="000000"/>
              </a:solidFill>
              <a:effectLst/>
              <a:uFillTx/>
              <a:latin typeface="Poppins"/>
            </a:rPr>
            <a:t>NO</a:t>
          </a:r>
          <a:endParaRPr lang="en-GB" sz="2400" b="0" u="none" strike="noStrike">
            <a:effectLst/>
            <a:uFillTx/>
            <a:latin typeface="Times New Roman"/>
          </a:endParaRPr>
        </a:p>
      </xdr:txBody>
    </xdr:sp>
    <xdr:clientData/>
  </xdr:twoCellAnchor>
  <xdr:twoCellAnchor editAs="twoCell">
    <xdr:from>
      <xdr:col>11</xdr:col>
      <xdr:colOff>77400</xdr:colOff>
      <xdr:row>67</xdr:row>
      <xdr:rowOff>146880</xdr:rowOff>
    </xdr:from>
    <xdr:to>
      <xdr:col>14</xdr:col>
      <xdr:colOff>425880</xdr:colOff>
      <xdr:row>75</xdr:row>
      <xdr:rowOff>273240</xdr:rowOff>
    </xdr:to>
    <xdr:sp>
      <xdr:nvSpPr>
        <xdr:cNvPr id="60" name="Arrow: Bent 17"/>
        <xdr:cNvSpPr/>
      </xdr:nvSpPr>
      <xdr:spPr>
        <a:xfrm rot="10800000">
          <a:off x="8759880" y="22700160"/>
          <a:ext cx="2716200" cy="2564640"/>
        </a:xfrm>
        <a:prstGeom prst="bentArrow">
          <a:avLst>
            <a:gd name="adj1" fmla="val 25000"/>
            <a:gd name="adj2" fmla="val 25000"/>
            <a:gd name="adj3" fmla="val 25000"/>
            <a:gd name="adj4" fmla="val 43750"/>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sp>
    <xdr:clientData/>
  </xdr:twoCellAnchor>
  <xdr:twoCellAnchor editAs="twoCell">
    <xdr:from>
      <xdr:col>2</xdr:col>
      <xdr:colOff>23760</xdr:colOff>
      <xdr:row>92</xdr:row>
      <xdr:rowOff>178560</xdr:rowOff>
    </xdr:from>
    <xdr:to>
      <xdr:col>28</xdr:col>
      <xdr:colOff>399960</xdr:colOff>
      <xdr:row>122</xdr:row>
      <xdr:rowOff>111240</xdr:rowOff>
    </xdr:to>
    <xdr:sp>
      <xdr:nvSpPr>
        <xdr:cNvPr id="61" name="TextBox 18"/>
        <xdr:cNvSpPr/>
      </xdr:nvSpPr>
      <xdr:spPr>
        <a:xfrm>
          <a:off x="1602360" y="30351960"/>
          <a:ext cx="20898000" cy="9076680"/>
        </a:xfrm>
        <a:prstGeom prst="rect">
          <a:avLst/>
        </a:prstGeom>
        <a:solidFill>
          <a:srgbClr val="FFFFFF"/>
        </a:solidFill>
        <a:ln w="9525">
          <a:solidFill>
            <a:srgbClr val="BCBCBC"/>
          </a:solidFill>
          <a:round/>
        </a:ln>
      </xdr:spPr>
      <xdr:style>
        <a:lnRef idx="0"/>
        <a:fillRef idx="0"/>
        <a:effectRef idx="0"/>
        <a:fontRef idx="minor"/>
      </xdr:style>
      <xdr:txBody>
        <a:bodyPr horzOverflow="clip" vertOverflow="clip" lIns="90000" tIns="45000" rIns="90000" bIns="45000" anchor="t">
          <a:noAutofit/>
        </a:bodyPr>
        <a:p>
          <a:pPr algn="ctr">
            <a:lnSpc>
              <a:spcPct val="100000"/>
            </a:lnSpc>
          </a:pPr>
          <a:r>
            <a:rPr lang="en-GB" sz="2800" b="1" u="sng" strike="noStrike">
              <a:solidFill>
                <a:schemeClr val="dk1"/>
              </a:solidFill>
              <a:effectLst/>
              <a:uFillTx/>
              <a:latin typeface="Poppins"/>
            </a:rPr>
            <a:t>Who Can be an independent examiner ?</a:t>
          </a:r>
          <a:endParaRPr lang="en-GB" sz="2800" b="0" u="none" strike="noStrike">
            <a:effectLst/>
            <a:uFillTx/>
            <a:latin typeface="Times New Roman"/>
          </a:endParaRPr>
        </a:p>
        <a:p>
          <a:pPr>
            <a:lnSpc>
              <a:spcPct val="100000"/>
            </a:lnSpc>
          </a:pPr>
          <a:endParaRPr lang="en-GB" sz="1400" b="0" u="none" strike="noStrike">
            <a:effectLst/>
            <a:uFillTx/>
            <a:latin typeface="Times New Roman"/>
          </a:endParaRPr>
        </a:p>
        <a:p>
          <a:pPr>
            <a:lnSpc>
              <a:spcPct val="100000"/>
            </a:lnSpc>
          </a:pP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The independent examiner does </a:t>
          </a:r>
          <a:r>
            <a:rPr lang="en-GB" sz="2000" b="1" u="none" strike="noStrike">
              <a:solidFill>
                <a:schemeClr val="dk1"/>
              </a:solidFill>
              <a:effectLst/>
              <a:uFillTx/>
              <a:latin typeface="Poppins"/>
            </a:rPr>
            <a:t>not </a:t>
          </a:r>
          <a:r>
            <a:rPr lang="en-GB" sz="2000" b="0" u="none" strike="noStrike">
              <a:solidFill>
                <a:schemeClr val="dk1"/>
              </a:solidFill>
              <a:effectLst/>
              <a:uFillTx/>
              <a:latin typeface="Poppins"/>
            </a:rPr>
            <a:t>need to be an accountant but they should be someone independent of the management &amp; administration of the unit and someone that the unit trustees believe has the required skills and experience to carry out a competent examination of the accounts.</a:t>
          </a:r>
          <a:endParaRPr lang="en-GB" sz="2000" b="0" u="none" strike="noStrike">
            <a:effectLst/>
            <a:uFillTx/>
            <a:latin typeface="Times New Roman"/>
          </a:endParaRPr>
        </a:p>
        <a:p>
          <a:pPr>
            <a:lnSpc>
              <a:spcPct val="100000"/>
            </a:lnSpc>
          </a:pP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The independent examiner should have no connection with the charity trustees that might inhibit their ability to carry out an impartial examination. </a:t>
          </a:r>
          <a:endParaRPr lang="en-GB" sz="2000" b="0" u="none" strike="noStrike">
            <a:effectLst/>
            <a:uFillTx/>
            <a:latin typeface="Times New Roman"/>
          </a:endParaRPr>
        </a:p>
        <a:p>
          <a:pPr>
            <a:lnSpc>
              <a:spcPct val="100000"/>
            </a:lnSpc>
          </a:pP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Any competent, responsible and financially competent person can review or examine the accounts, but they </a:t>
          </a:r>
          <a:r>
            <a:rPr lang="en-GB" sz="2000" b="1" u="none" strike="noStrike">
              <a:solidFill>
                <a:schemeClr val="dk1"/>
              </a:solidFill>
              <a:effectLst/>
              <a:uFillTx/>
              <a:latin typeface="Poppins"/>
            </a:rPr>
            <a:t>must not</a:t>
          </a:r>
          <a:r>
            <a:rPr lang="en-GB" sz="2000" b="0" u="none" strike="noStrike">
              <a:solidFill>
                <a:schemeClr val="dk1"/>
              </a:solidFill>
              <a:effectLst/>
              <a:uFillTx/>
              <a:latin typeface="Poppins"/>
            </a:rPr>
            <a:t> be:</a:t>
          </a:r>
          <a:endParaRPr lang="en-GB" sz="2000" b="0" u="none" strike="noStrike">
            <a:effectLst/>
            <a:uFillTx/>
            <a:latin typeface="Times New Roman"/>
          </a:endParaRPr>
        </a:p>
        <a:p>
          <a:pPr>
            <a:lnSpc>
              <a:spcPct val="100000"/>
            </a:lnSpc>
          </a:pP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 one of the charity trustees / unit leaders or anyone else who is closely involved in the administration of the unit</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 a major donor or major beneficiary </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 related to anyone within the unit</a:t>
          </a: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 a signatory on the bank account</a:t>
          </a:r>
          <a:endParaRPr lang="en-GB" sz="2000" b="0" u="none" strike="noStrike">
            <a:effectLst/>
            <a:uFillTx/>
            <a:latin typeface="Times New Roman"/>
          </a:endParaRPr>
        </a:p>
        <a:p>
          <a:pPr>
            <a:lnSpc>
              <a:spcPct val="100000"/>
            </a:lnSpc>
          </a:pPr>
          <a:endParaRPr lang="en-GB" sz="2000" b="0" u="none" strike="noStrike">
            <a:effectLst/>
            <a:uFillTx/>
            <a:latin typeface="Times New Roman"/>
          </a:endParaRPr>
        </a:p>
        <a:p>
          <a:pPr>
            <a:lnSpc>
              <a:spcPct val="100000"/>
            </a:lnSpc>
          </a:pPr>
          <a:r>
            <a:rPr lang="en-GB" sz="2000" b="0" u="none" strike="noStrike">
              <a:solidFill>
                <a:schemeClr val="dk1"/>
              </a:solidFill>
              <a:effectLst/>
              <a:uFillTx/>
              <a:latin typeface="Poppins"/>
            </a:rPr>
            <a:t>If you are having trouble finding someone to examine your accounts, please speak to your commissioner in the first instance. The independent examiner should </a:t>
          </a:r>
          <a:r>
            <a:rPr lang="en-GB" sz="2000" b="1" u="none" strike="noStrike">
              <a:solidFill>
                <a:schemeClr val="dk1"/>
              </a:solidFill>
              <a:effectLst/>
              <a:uFillTx/>
              <a:latin typeface="Poppins"/>
            </a:rPr>
            <a:t>NOT</a:t>
          </a:r>
          <a:r>
            <a:rPr lang="en-GB" sz="2000" b="0" u="none" strike="noStrike">
              <a:solidFill>
                <a:schemeClr val="dk1"/>
              </a:solidFill>
              <a:effectLst/>
              <a:uFillTx/>
              <a:latin typeface="Poppins"/>
            </a:rPr>
            <a:t> be your local commissioner if she is linked at all with your unit (i.e. she is a leader within it, related to one of the leaders, is a bank signatory, or the registered contact for OSCR). </a:t>
          </a:r>
          <a:endParaRPr lang="en-GB" sz="2000" b="0" u="none" strike="noStrike">
            <a:effectLst/>
            <a:uFillTx/>
            <a:latin typeface="Times New Roman"/>
          </a:endParaRPr>
        </a:p>
      </xdr:txBody>
    </xdr:sp>
    <xdr:clientData/>
  </xdr:twoCellAnchor>
  <xdr:twoCellAnchor editAs="twoCell">
    <xdr:from>
      <xdr:col>23</xdr:col>
      <xdr:colOff>133920</xdr:colOff>
      <xdr:row>62</xdr:row>
      <xdr:rowOff>18360</xdr:rowOff>
    </xdr:from>
    <xdr:to>
      <xdr:col>27</xdr:col>
      <xdr:colOff>409320</xdr:colOff>
      <xdr:row>67</xdr:row>
      <xdr:rowOff>36720</xdr:rowOff>
    </xdr:to>
    <xdr:sp>
      <xdr:nvSpPr>
        <xdr:cNvPr id="62" name="Arrow: Bent 19"/>
        <xdr:cNvSpPr/>
      </xdr:nvSpPr>
      <xdr:spPr>
        <a:xfrm rot="10800000">
          <a:off x="18288000" y="21047760"/>
          <a:ext cx="3432600" cy="1542240"/>
        </a:xfrm>
        <a:prstGeom prst="bentArrow">
          <a:avLst>
            <a:gd name="adj1" fmla="val 25000"/>
            <a:gd name="adj2" fmla="val 25000"/>
            <a:gd name="adj3" fmla="val 25000"/>
            <a:gd name="adj4" fmla="val 43750"/>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sp>
    <xdr:clientData/>
  </xdr:twoCellAnchor>
  <xdr:twoCellAnchor editAs="twoCell">
    <xdr:from>
      <xdr:col>16</xdr:col>
      <xdr:colOff>279360</xdr:colOff>
      <xdr:row>51</xdr:row>
      <xdr:rowOff>228600</xdr:rowOff>
    </xdr:from>
    <xdr:to>
      <xdr:col>23</xdr:col>
      <xdr:colOff>72360</xdr:colOff>
      <xdr:row>55</xdr:row>
      <xdr:rowOff>189720</xdr:rowOff>
    </xdr:to>
    <xdr:sp>
      <xdr:nvSpPr>
        <xdr:cNvPr id="63" name="Arrow: Right 20"/>
        <xdr:cNvSpPr/>
      </xdr:nvSpPr>
      <xdr:spPr>
        <a:xfrm>
          <a:off x="12908160" y="17904960"/>
          <a:ext cx="5318280" cy="1180440"/>
        </a:xfrm>
        <a:prstGeom prst="rightArrow">
          <a:avLst>
            <a:gd name="adj1" fmla="val 50000"/>
            <a:gd name="adj2" fmla="val 50000"/>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sp>
    <xdr:clientData/>
  </xdr:twoCellAnchor>
  <xdr:twoCellAnchor editAs="twoCell">
    <xdr:from>
      <xdr:col>13</xdr:col>
      <xdr:colOff>43560</xdr:colOff>
      <xdr:row>69</xdr:row>
      <xdr:rowOff>166680</xdr:rowOff>
    </xdr:from>
    <xdr:to>
      <xdr:col>15</xdr:col>
      <xdr:colOff>310320</xdr:colOff>
      <xdr:row>71</xdr:row>
      <xdr:rowOff>7200</xdr:rowOff>
    </xdr:to>
    <xdr:sp>
      <xdr:nvSpPr>
        <xdr:cNvPr id="64" name="Oval 21"/>
        <xdr:cNvSpPr/>
      </xdr:nvSpPr>
      <xdr:spPr>
        <a:xfrm>
          <a:off x="10304640" y="23329440"/>
          <a:ext cx="1845360" cy="450360"/>
        </a:xfrm>
        <a:prstGeom prst="ellipse">
          <a:avLst/>
        </a:prstGeom>
        <a:solidFill>
          <a:srgbClr val="FFFF00"/>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tIns="45000" rIns="90000" bIns="45000" anchor="ctr">
          <a:noAutofit/>
        </a:bodyPr>
        <a:p>
          <a:pPr algn="ctr">
            <a:lnSpc>
              <a:spcPct val="100000"/>
            </a:lnSpc>
          </a:pPr>
          <a:r>
            <a:rPr lang="en-GB" sz="2400" b="1" u="none" strike="noStrike">
              <a:solidFill>
                <a:srgbClr val="000000"/>
              </a:solidFill>
              <a:effectLst/>
              <a:uFillTx/>
              <a:latin typeface="Poppins"/>
            </a:rPr>
            <a:t>YES</a:t>
          </a:r>
          <a:endParaRPr lang="en-GB" sz="2400" b="0" u="none" strike="noStrike">
            <a:effectLst/>
            <a:uFillTx/>
            <a:latin typeface="Times New Roman"/>
          </a:endParaRPr>
        </a:p>
      </xdr:txBody>
    </xdr:sp>
    <xdr:clientData/>
  </xdr:twoCellAnchor>
  <xdr:twoCellAnchor editAs="twoCell">
    <xdr:from>
      <xdr:col>11</xdr:col>
      <xdr:colOff>225360</xdr:colOff>
      <xdr:row>76</xdr:row>
      <xdr:rowOff>241200</xdr:rowOff>
    </xdr:from>
    <xdr:to>
      <xdr:col>17</xdr:col>
      <xdr:colOff>405720</xdr:colOff>
      <xdr:row>80</xdr:row>
      <xdr:rowOff>65880</xdr:rowOff>
    </xdr:to>
    <xdr:sp>
      <xdr:nvSpPr>
        <xdr:cNvPr id="65" name="Arrow: Right 22"/>
        <xdr:cNvSpPr/>
      </xdr:nvSpPr>
      <xdr:spPr>
        <a:xfrm>
          <a:off x="8907840" y="25537680"/>
          <a:ext cx="4916160" cy="1044000"/>
        </a:xfrm>
        <a:prstGeom prst="rightArrow">
          <a:avLst>
            <a:gd name="adj1" fmla="val 50000"/>
            <a:gd name="adj2" fmla="val 50000"/>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sp>
    <xdr:clientData/>
  </xdr:twoCellAnchor>
  <xdr:twoCellAnchor editAs="twoCell">
    <xdr:from>
      <xdr:col>1</xdr:col>
      <xdr:colOff>38160</xdr:colOff>
      <xdr:row>40</xdr:row>
      <xdr:rowOff>254160</xdr:rowOff>
    </xdr:from>
    <xdr:to>
      <xdr:col>2</xdr:col>
      <xdr:colOff>278640</xdr:colOff>
      <xdr:row>45</xdr:row>
      <xdr:rowOff>164520</xdr:rowOff>
    </xdr:to>
    <xdr:sp>
      <xdr:nvSpPr>
        <xdr:cNvPr id="66" name="Arrow: Down 13"/>
        <xdr:cNvSpPr/>
      </xdr:nvSpPr>
      <xdr:spPr>
        <a:xfrm>
          <a:off x="827640" y="14577840"/>
          <a:ext cx="1029600" cy="1434240"/>
        </a:xfrm>
        <a:prstGeom prst="downArrow">
          <a:avLst>
            <a:gd name="adj1" fmla="val 50000"/>
            <a:gd name="adj2" fmla="val 50000"/>
          </a:avLst>
        </a:prstGeom>
        <a:solidFill>
          <a:srgbClr val="156082"/>
        </a:solidFill>
        <a:ln w="19050">
          <a:solidFill>
            <a:srgbClr val="092A38"/>
          </a:solidFill>
          <a:miter/>
        </a:ln>
      </xdr:spPr>
      <xdr:style>
        <a:lnRef idx="2">
          <a:schemeClr val="accent1">
            <a:shade val="15000"/>
          </a:schemeClr>
        </a:lnRef>
        <a:fillRef idx="1">
          <a:schemeClr val="accent1"/>
        </a:fillRef>
        <a:effectRef idx="0">
          <a:schemeClr val="accent1"/>
        </a:effectRef>
        <a:fontRef idx="minor"/>
      </xdr:style>
    </xdr:sp>
    <xdr:clientData/>
  </xdr:twoCellAnchor>
  <xdr:twoCellAnchor editAs="twoCell">
    <xdr:from>
      <xdr:col>8</xdr:col>
      <xdr:colOff>76320</xdr:colOff>
      <xdr:row>23</xdr:row>
      <xdr:rowOff>152280</xdr:rowOff>
    </xdr:from>
    <xdr:to>
      <xdr:col>8</xdr:col>
      <xdr:colOff>342360</xdr:colOff>
      <xdr:row>28</xdr:row>
      <xdr:rowOff>62640</xdr:rowOff>
    </xdr:to>
    <xdr:sp>
      <xdr:nvSpPr>
        <xdr:cNvPr id="67" name="Right Brace 3"/>
        <xdr:cNvSpPr/>
      </xdr:nvSpPr>
      <xdr:spPr>
        <a:xfrm>
          <a:off x="6390720" y="9113400"/>
          <a:ext cx="266040" cy="1615320"/>
        </a:xfrm>
        <a:prstGeom prst="rightBrace">
          <a:avLst>
            <a:gd name="adj1" fmla="val 8333"/>
            <a:gd name="adj2" fmla="val 50000"/>
          </a:avLst>
        </a:prstGeom>
        <a:noFill/>
        <a:ln w="19050">
          <a:solidFill>
            <a:srgbClr val="000000"/>
          </a:solidFill>
          <a:miter/>
        </a:ln>
      </xdr:spPr>
      <xdr:style>
        <a:lnRef idx="2">
          <a:schemeClr val="dk1"/>
        </a:lnRef>
        <a:fillRef idx="0">
          <a:schemeClr val="dk1"/>
        </a:fillRef>
        <a:effectRef idx="1">
          <a:schemeClr val="dk1"/>
        </a:effectRef>
        <a:fontRef idx="minor"/>
      </xdr:style>
    </xdr:sp>
    <xdr:clientData/>
  </xdr:twoCellAnchor>
  <xdr:twoCellAnchor editAs="oneCell">
    <xdr:from>
      <xdr:col>8</xdr:col>
      <xdr:colOff>457200</xdr:colOff>
      <xdr:row>24</xdr:row>
      <xdr:rowOff>114480</xdr:rowOff>
    </xdr:from>
    <xdr:to>
      <xdr:col>20</xdr:col>
      <xdr:colOff>713160</xdr:colOff>
      <xdr:row>26</xdr:row>
      <xdr:rowOff>230760</xdr:rowOff>
    </xdr:to>
    <xdr:sp>
      <xdr:nvSpPr>
        <xdr:cNvPr id="68" name="TextBox 4"/>
        <xdr:cNvSpPr/>
      </xdr:nvSpPr>
      <xdr:spPr>
        <a:xfrm>
          <a:off x="6771600" y="9580320"/>
          <a:ext cx="9727560" cy="707040"/>
        </a:xfrm>
        <a:prstGeom prst="rect">
          <a:avLst/>
        </a:prstGeom>
        <a:noFill/>
        <a:ln w="0">
          <a:noFill/>
        </a:ln>
      </xdr:spPr>
      <xdr:style>
        <a:lnRef idx="0"/>
        <a:fillRef idx="0"/>
        <a:effectRef idx="0"/>
        <a:fontRef idx="minor"/>
      </xdr:style>
      <xdr:txBody>
        <a:bodyPr horzOverflow="clip" vertOverflow="clip" lIns="90000" tIns="45000" rIns="90000" bIns="45000" anchor="t">
          <a:spAutoFit/>
        </a:bodyPr>
        <a:p>
          <a:pPr>
            <a:lnSpc>
              <a:spcPct val="100000"/>
            </a:lnSpc>
          </a:pPr>
          <a:r>
            <a:rPr lang="en-GB" sz="1600" b="0" u="none" strike="noStrike">
              <a:solidFill>
                <a:schemeClr val="dk1"/>
              </a:solidFill>
              <a:effectLst/>
              <a:uFillTx/>
              <a:latin typeface="Poppins"/>
            </a:rPr>
            <a:t>When using this pack, most of the information on these pages will be populated for you automatically, from the data input , and income and expenditure sheets</a:t>
          </a:r>
          <a:endParaRPr lang="en-GB" sz="1600" b="0" u="none" strike="noStrike">
            <a:effectLst/>
            <a:uFillTx/>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316080</xdr:colOff>
      <xdr:row>36</xdr:row>
      <xdr:rowOff>48240</xdr:rowOff>
    </xdr:from>
    <xdr:to>
      <xdr:col>5</xdr:col>
      <xdr:colOff>3960</xdr:colOff>
      <xdr:row>38</xdr:row>
      <xdr:rowOff>273600</xdr:rowOff>
    </xdr:to>
    <xdr:sp>
      <xdr:nvSpPr>
        <xdr:cNvPr id="69" name="TextBox 1"/>
        <xdr:cNvSpPr/>
      </xdr:nvSpPr>
      <xdr:spPr>
        <a:xfrm>
          <a:off x="316080" y="21920760"/>
          <a:ext cx="5917320" cy="1425600"/>
        </a:xfrm>
        <a:prstGeom prst="rect">
          <a:avLst/>
        </a:prstGeom>
        <a:solidFill>
          <a:srgbClr val="FFFFFF"/>
        </a:solidFill>
        <a:ln w="9525">
          <a:solidFill>
            <a:srgbClr val="BCBCBC"/>
          </a:solidFill>
          <a:round/>
        </a:ln>
      </xdr:spPr>
      <xdr:style>
        <a:lnRef idx="0"/>
        <a:fillRef idx="0"/>
        <a:effectRef idx="0"/>
        <a:fontRef idx="minor"/>
      </xdr:style>
      <xdr:txBody>
        <a:bodyPr horzOverflow="clip" vertOverflow="clip" lIns="90000" tIns="45000" rIns="90000" bIns="45000" anchor="ctr">
          <a:noAutofit/>
        </a:bodyPr>
        <a:p>
          <a:pPr algn="ctr">
            <a:lnSpc>
              <a:spcPct val="100000"/>
            </a:lnSpc>
          </a:pPr>
          <a:r>
            <a:rPr lang="en-GB" sz="1400" b="1" u="none" strike="noStrike">
              <a:solidFill>
                <a:schemeClr val="dk1"/>
              </a:solidFill>
              <a:effectLst/>
              <a:uFillTx/>
              <a:latin typeface="Poppins"/>
            </a:rPr>
            <a:t>If your unit has raised money for another charity, the amount raised  and any associated costs MUST be shown separately from the units income and costs.</a:t>
          </a:r>
          <a:endParaRPr lang="en-GB" sz="1400" b="0" u="none" strike="noStrike">
            <a:effectLst/>
            <a:uFillTx/>
            <a:latin typeface="Times New Roman"/>
          </a:endParaRPr>
        </a:p>
        <a:p>
          <a:pPr>
            <a:lnSpc>
              <a:spcPct val="100000"/>
            </a:lnSpc>
          </a:pPr>
          <a:endParaRPr lang="en-GB" sz="1100" b="0" u="none" strike="noStrike">
            <a:effectLst/>
            <a:uFillTx/>
            <a:latin typeface="Times New Roman"/>
          </a:endParaRPr>
        </a:p>
      </xdr:txBody>
    </xdr:sp>
    <xdr:clientData/>
  </xdr:twoCellAnchor>
  <xdr:twoCellAnchor editAs="oneCell">
    <xdr:from>
      <xdr:col>0</xdr:col>
      <xdr:colOff>391320</xdr:colOff>
      <xdr:row>46</xdr:row>
      <xdr:rowOff>91080</xdr:rowOff>
    </xdr:from>
    <xdr:to>
      <xdr:col>4</xdr:col>
      <xdr:colOff>578880</xdr:colOff>
      <xdr:row>65</xdr:row>
      <xdr:rowOff>6120</xdr:rowOff>
    </xdr:to>
    <xdr:pic>
      <xdr:nvPicPr>
        <xdr:cNvPr id="70" name="Picture 2"/>
        <xdr:cNvPicPr/>
      </xdr:nvPicPr>
      <xdr:blipFill>
        <a:blip r:embed="rId1"/>
        <a:stretch/>
      </xdr:blipFill>
      <xdr:spPr>
        <a:xfrm>
          <a:off x="391320" y="26640360"/>
          <a:ext cx="5587560" cy="570636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316080</xdr:colOff>
      <xdr:row>36</xdr:row>
      <xdr:rowOff>48240</xdr:rowOff>
    </xdr:from>
    <xdr:to>
      <xdr:col>5</xdr:col>
      <xdr:colOff>3960</xdr:colOff>
      <xdr:row>38</xdr:row>
      <xdr:rowOff>273600</xdr:rowOff>
    </xdr:to>
    <xdr:sp>
      <xdr:nvSpPr>
        <xdr:cNvPr id="71" name="TextBox 1"/>
        <xdr:cNvSpPr/>
      </xdr:nvSpPr>
      <xdr:spPr>
        <a:xfrm>
          <a:off x="316080" y="21920760"/>
          <a:ext cx="5917320" cy="1425600"/>
        </a:xfrm>
        <a:prstGeom prst="rect">
          <a:avLst/>
        </a:prstGeom>
        <a:solidFill>
          <a:srgbClr val="FFFFFF"/>
        </a:solidFill>
        <a:ln w="9525">
          <a:solidFill>
            <a:srgbClr val="BCBCBC"/>
          </a:solidFill>
          <a:round/>
        </a:ln>
      </xdr:spPr>
      <xdr:style>
        <a:lnRef idx="0"/>
        <a:fillRef idx="0"/>
        <a:effectRef idx="0"/>
        <a:fontRef idx="minor"/>
      </xdr:style>
      <xdr:txBody>
        <a:bodyPr horzOverflow="clip" vertOverflow="clip" lIns="90000" tIns="45000" rIns="90000" bIns="45000" anchor="ctr">
          <a:noAutofit/>
        </a:bodyPr>
        <a:p>
          <a:pPr algn="ctr">
            <a:lnSpc>
              <a:spcPct val="100000"/>
            </a:lnSpc>
          </a:pPr>
          <a:r>
            <a:rPr lang="en-GB" sz="1400" b="1" u="none" strike="noStrike">
              <a:solidFill>
                <a:schemeClr val="dk1"/>
              </a:solidFill>
              <a:effectLst/>
              <a:uFillTx/>
              <a:latin typeface="Poppins"/>
            </a:rPr>
            <a:t>If your unit has raised money for another charity, the amount raised  and any associated costs MUST be shown separately from the units income and costs.</a:t>
          </a:r>
          <a:endParaRPr lang="en-GB" sz="1400" b="0" u="none" strike="noStrike">
            <a:effectLst/>
            <a:uFillTx/>
            <a:latin typeface="Times New Roman"/>
          </a:endParaRPr>
        </a:p>
        <a:p>
          <a:pPr>
            <a:lnSpc>
              <a:spcPct val="100000"/>
            </a:lnSpc>
          </a:pPr>
          <a:endParaRPr lang="en-GB" sz="1100" b="0" u="none" strike="noStrike">
            <a:effectLst/>
            <a:uFillTx/>
            <a:latin typeface="Times New Roman"/>
          </a:endParaRPr>
        </a:p>
      </xdr:txBody>
    </xdr:sp>
    <xdr:clientData/>
  </xdr:twoCellAnchor>
  <xdr:twoCellAnchor editAs="oneCell">
    <xdr:from>
      <xdr:col>0</xdr:col>
      <xdr:colOff>391320</xdr:colOff>
      <xdr:row>46</xdr:row>
      <xdr:rowOff>91080</xdr:rowOff>
    </xdr:from>
    <xdr:to>
      <xdr:col>4</xdr:col>
      <xdr:colOff>578880</xdr:colOff>
      <xdr:row>65</xdr:row>
      <xdr:rowOff>6120</xdr:rowOff>
    </xdr:to>
    <xdr:pic>
      <xdr:nvPicPr>
        <xdr:cNvPr id="72" name="Picture 2"/>
        <xdr:cNvPicPr/>
      </xdr:nvPicPr>
      <xdr:blipFill>
        <a:blip r:embed="rId1"/>
        <a:stretch/>
      </xdr:blipFill>
      <xdr:spPr>
        <a:xfrm>
          <a:off x="391320" y="26640360"/>
          <a:ext cx="5587560" cy="570636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399960</xdr:colOff>
      <xdr:row>16</xdr:row>
      <xdr:rowOff>162000</xdr:rowOff>
    </xdr:from>
    <xdr:to>
      <xdr:col>0</xdr:col>
      <xdr:colOff>6153120</xdr:colOff>
      <xdr:row>35</xdr:row>
      <xdr:rowOff>86040</xdr:rowOff>
    </xdr:to>
    <xdr:pic>
      <xdr:nvPicPr>
        <xdr:cNvPr id="73" name="Picture 9"/>
        <xdr:cNvPicPr/>
      </xdr:nvPicPr>
      <xdr:blipFill>
        <a:blip r:embed="rId1"/>
        <a:stretch/>
      </xdr:blipFill>
      <xdr:spPr>
        <a:xfrm>
          <a:off x="399960" y="5044680"/>
          <a:ext cx="5753160" cy="5715000"/>
        </a:xfrm>
        <a:prstGeom prst="rect">
          <a:avLst/>
        </a:prstGeom>
        <a:noFill/>
        <a:ln w="0">
          <a:noFill/>
        </a:ln>
      </xdr:spPr>
    </xdr:pic>
    <xdr:clientData/>
  </xdr:twoCellAnchor>
  <xdr:twoCellAnchor editAs="twoCell">
    <xdr:from>
      <xdr:col>0</xdr:col>
      <xdr:colOff>266760</xdr:colOff>
      <xdr:row>3</xdr:row>
      <xdr:rowOff>152280</xdr:rowOff>
    </xdr:from>
    <xdr:to>
      <xdr:col>0</xdr:col>
      <xdr:colOff>6019200</xdr:colOff>
      <xdr:row>5</xdr:row>
      <xdr:rowOff>246960</xdr:rowOff>
    </xdr:to>
    <xdr:sp>
      <xdr:nvSpPr>
        <xdr:cNvPr id="74" name="TextBox 1"/>
        <xdr:cNvSpPr/>
      </xdr:nvSpPr>
      <xdr:spPr>
        <a:xfrm>
          <a:off x="266760" y="1072440"/>
          <a:ext cx="5752440" cy="704160"/>
        </a:xfrm>
        <a:prstGeom prst="rect">
          <a:avLst/>
        </a:prstGeom>
        <a:solidFill>
          <a:srgbClr val="FFFFFF"/>
        </a:solidFill>
        <a:ln w="9525">
          <a:solidFill>
            <a:srgbClr val="BCBCBC"/>
          </a:solidFill>
          <a:round/>
        </a:ln>
      </xdr:spPr>
      <xdr:style>
        <a:lnRef idx="0"/>
        <a:fillRef idx="0"/>
        <a:effectRef idx="0"/>
        <a:fontRef idx="minor"/>
      </xdr:style>
      <xdr:txBody>
        <a:bodyPr horzOverflow="clip" vertOverflow="clip" lIns="90000" tIns="45000" rIns="90000" bIns="45000" anchor="t">
          <a:noAutofit/>
        </a:bodyPr>
        <a:p>
          <a:pPr>
            <a:lnSpc>
              <a:spcPct val="100000"/>
            </a:lnSpc>
          </a:pPr>
          <a:r>
            <a:rPr lang="en-GB" sz="1200" b="0" u="none" strike="noStrike">
              <a:solidFill>
                <a:schemeClr val="dk1"/>
              </a:solidFill>
              <a:effectLst/>
              <a:uFillTx/>
              <a:latin typeface="Poppins"/>
            </a:rPr>
            <a:t>If your unit has raised money for another charity, the amount raised  and any associated costs MUST be shown separate from the units income and costs.</a:t>
          </a:r>
          <a:endParaRPr lang="en-GB" sz="1200" b="0" u="none" strike="noStrike">
            <a:effectLst/>
            <a:uFillTx/>
            <a:latin typeface="Times New Roman"/>
          </a:endParaRPr>
        </a:p>
        <a:p>
          <a:pPr>
            <a:lnSpc>
              <a:spcPct val="100000"/>
            </a:lnSpc>
          </a:pPr>
          <a:endParaRPr lang="en-GB" sz="1100" b="0" u="none" strike="noStrike">
            <a:effectLst/>
            <a:uFillTx/>
            <a:latin typeface="Times New Roman"/>
          </a:endParaRPr>
        </a:p>
      </xdr:txBody>
    </xdr:sp>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7890625" defaultRowHeight="24" customHeight="false" zeroHeight="false" outlineLevelRow="0" outlineLevelCol="0"/>
  <cols>
    <col collapsed="false" customWidth="false" hidden="false" outlineLevel="0" max="16384" min="1" style="1" width="8.88"/>
  </cols>
  <sheetData>
    <row r="1" customFormat="false" ht="24" hidden="false" customHeight="false" outlineLevel="0" collapsed="false">
      <c r="A1" s="2" t="s">
        <v>0</v>
      </c>
      <c r="C1" s="3"/>
    </row>
    <row r="2" customFormat="false" ht="24" hidden="false" customHeight="false" outlineLevel="0" collapsed="false">
      <c r="T2" s="1" t="s">
        <v>1</v>
      </c>
    </row>
    <row r="6" customFormat="false" ht="23.25" hidden="false" customHeight="true" outlineLevel="0" collapsed="false">
      <c r="A6" s="4" t="s">
        <v>2</v>
      </c>
    </row>
    <row r="7" customFormat="false" ht="24" hidden="false" customHeight="false" outlineLevel="0" collapsed="false">
      <c r="A7" s="4"/>
    </row>
    <row r="8" customFormat="false" ht="24" hidden="false" customHeight="false" outlineLevel="0" collapsed="false">
      <c r="A8" s="4"/>
      <c r="C8" s="5"/>
    </row>
    <row r="9" customFormat="false" ht="24" hidden="false" customHeight="false" outlineLevel="0" collapsed="false">
      <c r="A9" s="4"/>
      <c r="C9" s="5"/>
    </row>
    <row r="10" customFormat="false" ht="24" hidden="false" customHeight="false" outlineLevel="0" collapsed="false">
      <c r="A10" s="4"/>
      <c r="C10" s="5"/>
    </row>
    <row r="11" customFormat="false" ht="24" hidden="false" customHeight="false" outlineLevel="0" collapsed="false">
      <c r="A11" s="4"/>
      <c r="C11" s="5"/>
    </row>
    <row r="12" customFormat="false" ht="24" hidden="false" customHeight="false" outlineLevel="0" collapsed="false">
      <c r="B12" s="6"/>
      <c r="C12" s="5"/>
    </row>
    <row r="13" customFormat="false" ht="24" hidden="false" customHeight="false" outlineLevel="0" collapsed="false">
      <c r="B13" s="6"/>
      <c r="C13" s="5"/>
    </row>
    <row r="14" customFormat="false" ht="24" hidden="false" customHeight="false" outlineLevel="0" collapsed="false">
      <c r="B14" s="5"/>
      <c r="C14" s="5"/>
    </row>
    <row r="15" customFormat="false" ht="24" hidden="false" customHeight="false" outlineLevel="0" collapsed="false">
      <c r="B15" s="5"/>
      <c r="C15" s="5"/>
    </row>
    <row r="16" customFormat="false" ht="24" hidden="false" customHeight="false" outlineLevel="0" collapsed="false">
      <c r="A16" s="4" t="s">
        <v>3</v>
      </c>
      <c r="C16" s="5"/>
    </row>
    <row r="17" customFormat="false" ht="24" hidden="false" customHeight="false" outlineLevel="0" collapsed="false">
      <c r="A17" s="4"/>
      <c r="C17" s="5"/>
    </row>
    <row r="18" customFormat="false" ht="24" hidden="false" customHeight="false" outlineLevel="0" collapsed="false">
      <c r="A18" s="4"/>
    </row>
    <row r="19" customFormat="false" ht="24" hidden="false" customHeight="false" outlineLevel="0" collapsed="false">
      <c r="A19" s="4"/>
    </row>
    <row r="20" customFormat="false" ht="24" hidden="false" customHeight="false" outlineLevel="0" collapsed="false">
      <c r="A20" s="4"/>
    </row>
    <row r="21" customFormat="false" ht="24" hidden="false" customHeight="false" outlineLevel="0" collapsed="false">
      <c r="A21" s="4"/>
    </row>
    <row r="24" customFormat="false" ht="24" hidden="false" customHeight="false" outlineLevel="0" collapsed="false">
      <c r="N24" s="7"/>
    </row>
    <row r="31" customFormat="false" ht="24" hidden="false" customHeight="false" outlineLevel="0" collapsed="false">
      <c r="L31" s="8" t="s">
        <v>4</v>
      </c>
    </row>
    <row r="44" customFormat="false" ht="24" hidden="false" customHeight="false" outlineLevel="0" collapsed="false">
      <c r="B44" s="1" t="s">
        <v>5</v>
      </c>
    </row>
  </sheetData>
  <mergeCells count="2">
    <mergeCell ref="A6:A11"/>
    <mergeCell ref="A16:A2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8" activeCellId="0" sqref="F8"/>
    </sheetView>
  </sheetViews>
  <sheetFormatPr defaultColWidth="9.109375" defaultRowHeight="26.25" customHeight="false" zeroHeight="false" outlineLevelRow="0" outlineLevelCol="0"/>
  <cols>
    <col collapsed="false" customWidth="true" hidden="false" outlineLevel="0" max="1" min="1" style="9" width="49"/>
    <col collapsed="false" customWidth="false" hidden="false" outlineLevel="0" max="16384" min="2" style="9" width="9.11"/>
  </cols>
  <sheetData>
    <row r="1" customFormat="false" ht="26.25" hidden="false" customHeight="false" outlineLevel="0" collapsed="false">
      <c r="A1" s="10" t="s">
        <v>6</v>
      </c>
    </row>
    <row r="2" customFormat="false" ht="26.25" hidden="false" customHeight="false" outlineLevel="0" collapsed="false">
      <c r="A2" s="2"/>
    </row>
    <row r="3" customFormat="false" ht="26.25" hidden="false" customHeight="false" outlineLevel="0" collapsed="false">
      <c r="A3" s="11" t="s">
        <v>7</v>
      </c>
      <c r="B3" s="12"/>
      <c r="C3" s="12"/>
      <c r="D3" s="12"/>
      <c r="E3" s="12"/>
      <c r="F3" s="12"/>
    </row>
    <row r="4" customFormat="false" ht="26.25" hidden="false" customHeight="false" outlineLevel="0" collapsed="false">
      <c r="A4" s="9" t="s">
        <v>8</v>
      </c>
    </row>
    <row r="5" customFormat="false" ht="26.25" hidden="false" customHeight="false" outlineLevel="0" collapsed="false">
      <c r="A5" s="9" t="s">
        <v>9</v>
      </c>
    </row>
    <row r="7" customFormat="false" ht="26.25" hidden="false" customHeight="false" outlineLevel="0" collapsed="false">
      <c r="A7" s="13" t="s">
        <v>10</v>
      </c>
      <c r="B7" s="14"/>
      <c r="C7" s="14"/>
      <c r="D7" s="14"/>
      <c r="E7" s="14"/>
      <c r="F7" s="14"/>
    </row>
    <row r="8" customFormat="false" ht="26.25" hidden="false" customHeight="false" outlineLevel="0" collapsed="false">
      <c r="A8" s="9" t="s">
        <v>11</v>
      </c>
    </row>
    <row r="9" customFormat="false" ht="26.25" hidden="false" customHeight="false" outlineLevel="0" collapsed="false">
      <c r="A9" s="9" t="s">
        <v>12</v>
      </c>
    </row>
    <row r="10" customFormat="false" ht="26.25" hidden="false" customHeight="false" outlineLevel="0" collapsed="false">
      <c r="A10" s="9" t="s">
        <v>13</v>
      </c>
    </row>
    <row r="12" customFormat="false" ht="60" hidden="false" customHeight="true" outlineLevel="0" collapsed="false">
      <c r="A12" s="15" t="s">
        <v>14</v>
      </c>
      <c r="B12" s="15"/>
      <c r="C12" s="15"/>
      <c r="D12" s="15"/>
      <c r="E12" s="15"/>
      <c r="F12" s="15"/>
    </row>
    <row r="13" customFormat="false" ht="26.25" hidden="false" customHeight="false" outlineLevel="0" collapsed="false">
      <c r="A13" s="9" t="s">
        <v>15</v>
      </c>
    </row>
    <row r="14" customFormat="false" ht="26.25" hidden="false" customHeight="false" outlineLevel="0" collapsed="false">
      <c r="A14" s="9" t="s">
        <v>16</v>
      </c>
    </row>
    <row r="15" customFormat="false" ht="26.25" hidden="false" customHeight="false" outlineLevel="0" collapsed="false">
      <c r="A15" s="9" t="s">
        <v>17</v>
      </c>
    </row>
    <row r="16" customFormat="false" ht="26.25" hidden="false" customHeight="false" outlineLevel="0" collapsed="false">
      <c r="A16" s="9" t="s">
        <v>18</v>
      </c>
    </row>
  </sheetData>
  <sheetProtection sheet="true" objects="true" scenarios="true"/>
  <mergeCells count="1">
    <mergeCell ref="A12:F12"/>
  </mergeCells>
  <printOptions headings="false" gridLines="false" gridLinesSet="true" horizontalCentered="false" verticalCentered="false"/>
  <pageMargins left="0.7" right="0.7" top="0.75" bottom="0.75" header="0.511811023622047" footer="0.511811023622047"/>
  <pageSetup paperSize="1" scale="95"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J69"/>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1" activeCellId="0" sqref="A1"/>
    </sheetView>
  </sheetViews>
  <sheetFormatPr defaultColWidth="8.87890625" defaultRowHeight="24" customHeight="false" zeroHeight="false" outlineLevelRow="0" outlineLevelCol="0"/>
  <cols>
    <col collapsed="false" customWidth="false" hidden="false" outlineLevel="0" max="16384" min="1" style="1" width="8.88"/>
  </cols>
  <sheetData>
    <row r="1" customFormat="false" ht="24.45" hidden="false" customHeight="false" outlineLevel="0" collapsed="false">
      <c r="A1" s="10" t="s">
        <v>19</v>
      </c>
      <c r="C1" s="3"/>
      <c r="O1" s="16"/>
      <c r="Q1" s="17"/>
      <c r="R1" s="17"/>
      <c r="S1" s="17"/>
      <c r="T1" s="17"/>
      <c r="U1" s="17"/>
      <c r="V1" s="17"/>
      <c r="W1" s="17"/>
      <c r="X1" s="17"/>
      <c r="Y1" s="17"/>
      <c r="Z1" s="17"/>
      <c r="AA1" s="17"/>
    </row>
    <row r="2" customFormat="false" ht="24" hidden="false" customHeight="false" outlineLevel="0" collapsed="false">
      <c r="C2" s="3"/>
      <c r="Q2" s="17"/>
      <c r="R2" s="17"/>
      <c r="S2" s="17"/>
      <c r="T2" s="17"/>
      <c r="U2" s="17"/>
      <c r="V2" s="17"/>
      <c r="W2" s="17"/>
      <c r="X2" s="17"/>
      <c r="Y2" s="17"/>
      <c r="Z2" s="17"/>
      <c r="AA2" s="17"/>
    </row>
    <row r="3" customFormat="false" ht="24.45" hidden="false" customHeight="false" outlineLevel="0" collapsed="false">
      <c r="A3" s="18" t="s">
        <v>20</v>
      </c>
      <c r="B3" s="18"/>
      <c r="C3" s="10"/>
      <c r="D3" s="18"/>
      <c r="E3" s="18"/>
      <c r="F3" s="18"/>
      <c r="G3" s="18"/>
      <c r="H3" s="18"/>
      <c r="I3" s="18"/>
      <c r="J3" s="18"/>
      <c r="K3" s="18"/>
      <c r="L3" s="18"/>
      <c r="M3" s="18"/>
      <c r="N3" s="18"/>
      <c r="O3" s="18"/>
      <c r="P3" s="18"/>
      <c r="Q3" s="19"/>
      <c r="R3" s="19"/>
      <c r="S3" s="19"/>
      <c r="T3" s="19"/>
      <c r="U3" s="19"/>
      <c r="V3" s="19"/>
      <c r="W3" s="19"/>
      <c r="X3" s="19"/>
      <c r="Y3" s="19"/>
      <c r="Z3" s="19"/>
      <c r="AA3" s="19"/>
      <c r="AB3" s="18"/>
      <c r="AC3" s="18"/>
      <c r="AD3" s="18"/>
      <c r="AE3" s="18"/>
    </row>
    <row r="4" customFormat="false" ht="24.45" hidden="false" customHeight="false" outlineLevel="0" collapsed="false">
      <c r="A4" s="18" t="s">
        <v>21</v>
      </c>
      <c r="B4" s="18"/>
      <c r="C4" s="10"/>
      <c r="D4" s="18"/>
      <c r="E4" s="18"/>
      <c r="F4" s="18"/>
      <c r="G4" s="18"/>
      <c r="H4" s="18"/>
      <c r="I4" s="18"/>
      <c r="J4" s="18"/>
      <c r="K4" s="18"/>
      <c r="L4" s="18"/>
      <c r="M4" s="18"/>
      <c r="N4" s="18"/>
      <c r="O4" s="18"/>
      <c r="P4" s="18"/>
      <c r="Q4" s="19"/>
      <c r="R4" s="19"/>
      <c r="S4" s="19"/>
      <c r="T4" s="19"/>
      <c r="U4" s="19"/>
      <c r="V4" s="19"/>
      <c r="W4" s="19"/>
      <c r="X4" s="19"/>
      <c r="Y4" s="19"/>
      <c r="Z4" s="19"/>
      <c r="AA4" s="19"/>
      <c r="AB4" s="18"/>
      <c r="AC4" s="18"/>
      <c r="AD4" s="18"/>
      <c r="AE4" s="18"/>
    </row>
    <row r="5" customFormat="false" ht="118.5" hidden="false" customHeight="true" outlineLevel="0" collapsed="false">
      <c r="A5" s="20" t="s">
        <v>22</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row>
    <row r="6" customFormat="false" ht="24" hidden="false" customHeight="false" outlineLevel="0" collapsed="false">
      <c r="A6" s="21"/>
      <c r="C6" s="3"/>
      <c r="Q6" s="17"/>
      <c r="R6" s="17"/>
      <c r="S6" s="17"/>
      <c r="T6" s="17"/>
      <c r="U6" s="17"/>
      <c r="V6" s="17"/>
      <c r="W6" s="17"/>
      <c r="X6" s="17"/>
      <c r="Y6" s="17"/>
      <c r="Z6" s="17"/>
      <c r="AA6" s="17"/>
    </row>
    <row r="7" customFormat="false" ht="24" hidden="false" customHeight="false" outlineLevel="0" collapsed="false">
      <c r="A7" s="21"/>
      <c r="C7" s="3"/>
      <c r="Q7" s="17"/>
      <c r="R7" s="17"/>
      <c r="S7" s="17"/>
      <c r="T7" s="17"/>
      <c r="U7" s="17"/>
      <c r="V7" s="17"/>
      <c r="W7" s="17"/>
      <c r="X7" s="17"/>
      <c r="Y7" s="17"/>
      <c r="Z7" s="17"/>
      <c r="AA7" s="17"/>
    </row>
    <row r="8" customFormat="false" ht="39.75" hidden="false" customHeight="true" outlineLevel="0" collapsed="false">
      <c r="A8" s="10"/>
      <c r="C8" s="3"/>
      <c r="F8" s="22"/>
      <c r="G8" s="22"/>
      <c r="H8" s="22"/>
      <c r="I8" s="22"/>
      <c r="J8" s="22"/>
      <c r="K8" s="22"/>
      <c r="L8" s="22"/>
      <c r="M8" s="22"/>
      <c r="N8" s="22"/>
      <c r="O8" s="22"/>
      <c r="P8" s="22"/>
      <c r="Q8" s="22"/>
      <c r="R8" s="22"/>
      <c r="S8" s="22"/>
      <c r="T8" s="22"/>
      <c r="U8" s="22"/>
      <c r="V8" s="22"/>
      <c r="W8" s="22"/>
      <c r="X8" s="22"/>
      <c r="Y8" s="22"/>
      <c r="Z8" s="22"/>
      <c r="AA8" s="22"/>
      <c r="AB8" s="22"/>
    </row>
    <row r="9" customFormat="false" ht="39.75" hidden="false" customHeight="true" outlineLevel="0" collapsed="false">
      <c r="A9" s="10"/>
      <c r="C9" s="3"/>
      <c r="F9" s="22"/>
      <c r="G9" s="22"/>
      <c r="H9" s="22"/>
      <c r="I9" s="22"/>
      <c r="J9" s="22"/>
      <c r="K9" s="22"/>
      <c r="L9" s="22"/>
      <c r="M9" s="22"/>
      <c r="N9" s="22"/>
      <c r="O9" s="22"/>
      <c r="P9" s="22"/>
      <c r="Q9" s="22"/>
      <c r="R9" s="22"/>
      <c r="S9" s="22"/>
      <c r="T9" s="22"/>
      <c r="U9" s="22"/>
      <c r="V9" s="22"/>
      <c r="W9" s="22"/>
      <c r="X9" s="22"/>
      <c r="Y9" s="22"/>
      <c r="Z9" s="22"/>
      <c r="AA9" s="22"/>
      <c r="AB9" s="22"/>
    </row>
    <row r="10" customFormat="false" ht="24" hidden="false" customHeight="false" outlineLevel="0" collapsed="false">
      <c r="Q10" s="17"/>
      <c r="R10" s="17"/>
      <c r="S10" s="17"/>
      <c r="T10" s="17"/>
      <c r="U10" s="17"/>
      <c r="V10" s="17"/>
      <c r="W10" s="17"/>
      <c r="X10" s="17"/>
      <c r="Y10" s="17"/>
      <c r="Z10" s="17"/>
      <c r="AA10" s="17"/>
    </row>
    <row r="11" customFormat="false" ht="24" hidden="false" customHeight="false" outlineLevel="0" collapsed="false">
      <c r="X11" s="23"/>
      <c r="Y11" s="23"/>
      <c r="Z11" s="23"/>
      <c r="AA11" s="23"/>
      <c r="AB11" s="23"/>
      <c r="AC11" s="23"/>
      <c r="AD11" s="23"/>
      <c r="AE11" s="23"/>
      <c r="AF11" s="23"/>
      <c r="AG11" s="23"/>
      <c r="AH11" s="23"/>
      <c r="AI11" s="3"/>
      <c r="AJ11" s="3"/>
    </row>
    <row r="12" customFormat="false" ht="24" hidden="false" customHeight="false" outlineLevel="0" collapsed="false">
      <c r="X12" s="23"/>
      <c r="Y12" s="23"/>
      <c r="Z12" s="23"/>
      <c r="AA12" s="23"/>
      <c r="AB12" s="23"/>
      <c r="AC12" s="23"/>
      <c r="AD12" s="23"/>
      <c r="AE12" s="23"/>
      <c r="AF12" s="23"/>
      <c r="AG12" s="23"/>
      <c r="AH12" s="23"/>
      <c r="AI12" s="3"/>
      <c r="AJ12" s="3"/>
    </row>
    <row r="20" customFormat="false" ht="50.25" hidden="false" customHeight="true" outlineLevel="0" collapsed="false"/>
    <row r="24" customFormat="false" ht="39.75" hidden="false" customHeight="true" outlineLevel="0" collapsed="false">
      <c r="F24" s="24"/>
      <c r="G24" s="24"/>
      <c r="H24" s="24"/>
      <c r="I24" s="24"/>
      <c r="J24" s="24"/>
      <c r="K24" s="24"/>
      <c r="L24" s="24"/>
      <c r="M24" s="24"/>
    </row>
    <row r="25" customFormat="false" ht="23.25" hidden="false" customHeight="true" outlineLevel="0" collapsed="false">
      <c r="F25" s="24"/>
      <c r="G25" s="24"/>
      <c r="H25" s="24"/>
      <c r="I25" s="24"/>
      <c r="J25" s="24"/>
      <c r="K25" s="24"/>
      <c r="L25" s="24"/>
      <c r="M25" s="24"/>
    </row>
    <row r="26" customFormat="false" ht="23.25" hidden="false" customHeight="true" outlineLevel="0" collapsed="false">
      <c r="F26" s="24"/>
      <c r="G26" s="24"/>
      <c r="H26" s="24"/>
      <c r="I26" s="24"/>
      <c r="J26" s="24"/>
      <c r="K26" s="24"/>
      <c r="L26" s="24"/>
      <c r="M26" s="24"/>
    </row>
    <row r="32" customFormat="false" ht="24" hidden="false" customHeight="false" outlineLevel="0" collapsed="false">
      <c r="D32" s="21" t="s">
        <v>23</v>
      </c>
    </row>
    <row r="45" customFormat="false" ht="24" hidden="false" customHeight="false" outlineLevel="0" collapsed="false">
      <c r="A45" s="25"/>
    </row>
    <row r="46" customFormat="false" ht="24" hidden="false" customHeight="false" outlineLevel="0" collapsed="false">
      <c r="A46" s="25"/>
    </row>
    <row r="47" customFormat="false" ht="24" hidden="false" customHeight="false" outlineLevel="0" collapsed="false">
      <c r="A47" s="25"/>
      <c r="C47" s="5"/>
    </row>
    <row r="48" customFormat="false" ht="24" hidden="false" customHeight="false" outlineLevel="0" collapsed="false">
      <c r="A48" s="25"/>
      <c r="C48" s="5"/>
    </row>
    <row r="49" customFormat="false" ht="24" hidden="false" customHeight="false" outlineLevel="0" collapsed="false">
      <c r="A49" s="25"/>
      <c r="C49" s="5"/>
    </row>
    <row r="50" customFormat="false" ht="24" hidden="false" customHeight="false" outlineLevel="0" collapsed="false">
      <c r="A50" s="25"/>
      <c r="C50" s="5"/>
    </row>
    <row r="51" customFormat="false" ht="24" hidden="false" customHeight="false" outlineLevel="0" collapsed="false">
      <c r="B51" s="6"/>
      <c r="C51" s="5"/>
    </row>
    <row r="52" customFormat="false" ht="24" hidden="false" customHeight="false" outlineLevel="0" collapsed="false">
      <c r="A52" s="26"/>
      <c r="B52" s="6"/>
      <c r="C52" s="5"/>
    </row>
    <row r="53" customFormat="false" ht="24" hidden="false" customHeight="false" outlineLevel="0" collapsed="false">
      <c r="A53" s="26"/>
      <c r="B53" s="5"/>
      <c r="C53" s="5"/>
    </row>
    <row r="54" customFormat="false" ht="24" hidden="false" customHeight="false" outlineLevel="0" collapsed="false">
      <c r="A54" s="26"/>
      <c r="B54" s="5"/>
      <c r="C54" s="5"/>
    </row>
    <row r="55" customFormat="false" ht="24" hidden="false" customHeight="false" outlineLevel="0" collapsed="false">
      <c r="A55" s="26"/>
      <c r="C55" s="5"/>
    </row>
    <row r="56" customFormat="false" ht="24" hidden="false" customHeight="false" outlineLevel="0" collapsed="false">
      <c r="A56" s="26"/>
      <c r="C56" s="5"/>
    </row>
    <row r="57" customFormat="false" ht="24" hidden="false" customHeight="false" outlineLevel="0" collapsed="false">
      <c r="A57" s="26"/>
      <c r="C57" s="5"/>
    </row>
    <row r="58" customFormat="false" ht="24" hidden="false" customHeight="false" outlineLevel="0" collapsed="false">
      <c r="A58" s="26"/>
    </row>
    <row r="59" customFormat="false" ht="24" hidden="false" customHeight="false" outlineLevel="0" collapsed="false">
      <c r="A59" s="26"/>
    </row>
    <row r="60" customFormat="false" ht="24" hidden="false" customHeight="false" outlineLevel="0" collapsed="false">
      <c r="A60" s="25"/>
    </row>
    <row r="61" customFormat="false" ht="24" hidden="false" customHeight="false" outlineLevel="0" collapsed="false">
      <c r="A61" s="25"/>
    </row>
    <row r="69" customFormat="false" ht="24" hidden="false" customHeight="false" outlineLevel="0" collapsed="false">
      <c r="L69" s="8" t="s">
        <v>4</v>
      </c>
    </row>
  </sheetData>
  <sheetProtection sheet="true" objects="true" scenarios="true"/>
  <mergeCells count="1">
    <mergeCell ref="A5:AH5"/>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1" scale="26"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91" man="true" max="16383" min="0"/>
  </row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4"/>
  <sheetViews>
    <sheetView showFormulas="false" showGridLines="true" showRowColHeaders="true" showZeros="true" rightToLeft="false" tabSelected="false" showOutlineSymbols="true" defaultGridColor="true" view="normal" topLeftCell="A44" colorId="64" zoomScale="100" zoomScaleNormal="100" zoomScalePageLayoutView="100" workbookViewId="0">
      <selection pane="topLeft" activeCell="A34" activeCellId="0" sqref="A34"/>
    </sheetView>
  </sheetViews>
  <sheetFormatPr defaultColWidth="8.87890625" defaultRowHeight="24" customHeight="false" zeroHeight="false" outlineLevelRow="0" outlineLevelCol="0"/>
  <cols>
    <col collapsed="false" customWidth="true" hidden="false" outlineLevel="0" max="1" min="1" style="1" width="33.66"/>
    <col collapsed="false" customWidth="false" hidden="false" outlineLevel="0" max="3" min="2" style="1" width="8.88"/>
    <col collapsed="false" customWidth="true" hidden="false" outlineLevel="0" max="6" min="4" style="1" width="9.33"/>
    <col collapsed="false" customWidth="false" hidden="false" outlineLevel="0" max="9" min="7" style="1" width="8.88"/>
    <col collapsed="false" customWidth="true" hidden="false" outlineLevel="0" max="10" min="10" style="1" width="20"/>
    <col collapsed="false" customWidth="false" hidden="false" outlineLevel="0" max="16384" min="11" style="1" width="8.88"/>
  </cols>
  <sheetData>
    <row r="1" customFormat="false" ht="24.45" hidden="false" customHeight="false" outlineLevel="0" collapsed="false">
      <c r="A1" s="10" t="s">
        <v>9</v>
      </c>
    </row>
    <row r="2" customFormat="false" ht="24.45" hidden="false" customHeight="false" outlineLevel="0" collapsed="false">
      <c r="A2" s="18"/>
    </row>
    <row r="3" customFormat="false" ht="24.45" hidden="false" customHeight="false" outlineLevel="0" collapsed="false">
      <c r="A3" s="27" t="s">
        <v>24</v>
      </c>
      <c r="B3" s="2" t="s">
        <v>25</v>
      </c>
    </row>
    <row r="4" customFormat="false" ht="24" hidden="false" customHeight="false" outlineLevel="0" collapsed="false">
      <c r="A4" s="2" t="s">
        <v>26</v>
      </c>
      <c r="B4" s="9" t="s">
        <v>27</v>
      </c>
      <c r="C4" s="9"/>
      <c r="D4" s="9"/>
      <c r="Q4" s="28"/>
      <c r="R4" s="28"/>
      <c r="S4" s="28"/>
      <c r="T4" s="28"/>
      <c r="U4" s="28"/>
      <c r="V4" s="28"/>
      <c r="W4" s="28"/>
      <c r="X4" s="28"/>
      <c r="Y4" s="28"/>
      <c r="Z4" s="28"/>
      <c r="AA4" s="28"/>
      <c r="AB4" s="28"/>
      <c r="AC4" s="28"/>
      <c r="AD4" s="3"/>
      <c r="AE4" s="3"/>
    </row>
    <row r="5" customFormat="false" ht="114" hidden="false" customHeight="true" outlineLevel="0" collapsed="false">
      <c r="A5" s="29" t="s">
        <v>28</v>
      </c>
      <c r="B5" s="30" t="s">
        <v>29</v>
      </c>
      <c r="C5" s="30"/>
      <c r="D5" s="30"/>
      <c r="E5" s="30"/>
      <c r="F5" s="30"/>
      <c r="G5" s="30"/>
      <c r="H5" s="30"/>
      <c r="I5" s="30"/>
      <c r="J5" s="30"/>
      <c r="K5" s="30"/>
      <c r="L5" s="30"/>
      <c r="M5" s="30"/>
      <c r="Q5" s="31"/>
      <c r="R5" s="31"/>
      <c r="S5" s="31"/>
      <c r="T5" s="31"/>
      <c r="U5" s="31"/>
      <c r="V5" s="31"/>
      <c r="W5" s="31"/>
      <c r="X5" s="31"/>
      <c r="Y5" s="31"/>
      <c r="Z5" s="31"/>
      <c r="AA5" s="31"/>
      <c r="AB5" s="31"/>
      <c r="AC5" s="31"/>
    </row>
    <row r="6" customFormat="false" ht="34.3" hidden="false" customHeight="true" outlineLevel="0" collapsed="false">
      <c r="A6" s="32" t="s">
        <v>30</v>
      </c>
      <c r="B6" s="33" t="s">
        <v>31</v>
      </c>
      <c r="C6" s="33"/>
      <c r="D6" s="33"/>
      <c r="E6" s="33"/>
      <c r="F6" s="33"/>
      <c r="G6" s="33"/>
      <c r="H6" s="33"/>
      <c r="I6" s="33"/>
      <c r="J6" s="33"/>
      <c r="K6" s="33"/>
      <c r="L6" s="33"/>
      <c r="M6" s="33"/>
      <c r="N6" s="33"/>
    </row>
    <row r="7" customFormat="false" ht="81" hidden="false" customHeight="true" outlineLevel="0" collapsed="false">
      <c r="A7" s="34" t="s">
        <v>32</v>
      </c>
      <c r="B7" s="30" t="s">
        <v>33</v>
      </c>
      <c r="C7" s="30"/>
      <c r="D7" s="30"/>
      <c r="E7" s="30"/>
      <c r="F7" s="30"/>
      <c r="G7" s="30"/>
      <c r="H7" s="30"/>
      <c r="I7" s="30"/>
      <c r="J7" s="30"/>
      <c r="K7" s="30"/>
      <c r="L7" s="30"/>
      <c r="M7" s="30"/>
      <c r="N7" s="30"/>
      <c r="O7" s="30"/>
    </row>
    <row r="8" customFormat="false" ht="120.75" hidden="false" customHeight="true" outlineLevel="0" collapsed="false">
      <c r="A8" s="34" t="s">
        <v>34</v>
      </c>
      <c r="B8" s="30" t="s">
        <v>35</v>
      </c>
      <c r="C8" s="30"/>
      <c r="D8" s="30"/>
      <c r="E8" s="30"/>
      <c r="F8" s="30"/>
      <c r="G8" s="30"/>
      <c r="H8" s="30"/>
      <c r="I8" s="30"/>
      <c r="J8" s="30"/>
      <c r="K8" s="30"/>
      <c r="L8" s="30"/>
      <c r="M8" s="30"/>
      <c r="N8" s="30"/>
      <c r="O8" s="30"/>
      <c r="P8" s="30"/>
    </row>
    <row r="9" customFormat="false" ht="34.5" hidden="false" customHeight="true" outlineLevel="0" collapsed="false">
      <c r="A9" s="2"/>
    </row>
    <row r="10" customFormat="false" ht="24.45" hidden="false" customHeight="false" outlineLevel="0" collapsed="false">
      <c r="A10" s="27" t="s">
        <v>36</v>
      </c>
      <c r="C10" s="3"/>
      <c r="D10" s="3"/>
      <c r="E10" s="3"/>
      <c r="F10" s="3"/>
      <c r="G10" s="3"/>
      <c r="H10" s="3"/>
      <c r="I10" s="3"/>
      <c r="J10" s="3"/>
      <c r="K10" s="3"/>
      <c r="L10" s="3"/>
      <c r="M10" s="3"/>
      <c r="N10" s="3"/>
    </row>
    <row r="11" customFormat="false" ht="33" hidden="false" customHeight="true" outlineLevel="0" collapsed="false">
      <c r="A11" s="35" t="s">
        <v>37</v>
      </c>
      <c r="B11" s="35"/>
      <c r="C11" s="35"/>
      <c r="D11" s="35"/>
      <c r="E11" s="35"/>
      <c r="F11" s="35"/>
      <c r="G11" s="35"/>
      <c r="H11" s="35"/>
      <c r="I11" s="35"/>
      <c r="J11" s="35"/>
      <c r="K11" s="35"/>
      <c r="L11" s="35"/>
      <c r="M11" s="9"/>
    </row>
    <row r="12" customFormat="false" ht="24" hidden="false" customHeight="false" outlineLevel="0" collapsed="false">
      <c r="A12" s="36" t="s">
        <v>38</v>
      </c>
      <c r="B12" s="9" t="s">
        <v>39</v>
      </c>
      <c r="C12" s="9"/>
      <c r="D12" s="9"/>
      <c r="E12" s="9"/>
      <c r="F12" s="9"/>
      <c r="G12" s="9"/>
      <c r="H12" s="9"/>
      <c r="I12" s="9"/>
      <c r="J12" s="9"/>
      <c r="K12" s="9"/>
      <c r="L12" s="9"/>
      <c r="M12" s="9"/>
    </row>
    <row r="13" customFormat="false" ht="24" hidden="false" customHeight="false" outlineLevel="0" collapsed="false">
      <c r="A13" s="36" t="s">
        <v>40</v>
      </c>
      <c r="B13" s="9" t="s">
        <v>41</v>
      </c>
      <c r="C13" s="9"/>
      <c r="D13" s="9"/>
      <c r="E13" s="9"/>
      <c r="F13" s="9"/>
      <c r="G13" s="9"/>
      <c r="H13" s="9"/>
      <c r="I13" s="9"/>
      <c r="J13" s="9"/>
      <c r="K13" s="9"/>
      <c r="L13" s="9"/>
      <c r="M13" s="9"/>
    </row>
    <row r="14" customFormat="false" ht="113.25" hidden="false" customHeight="true" outlineLevel="0" collapsed="false">
      <c r="A14" s="37" t="s">
        <v>42</v>
      </c>
      <c r="B14" s="30" t="s">
        <v>43</v>
      </c>
      <c r="C14" s="30"/>
      <c r="D14" s="30"/>
      <c r="E14" s="30"/>
      <c r="F14" s="30"/>
      <c r="G14" s="30"/>
      <c r="H14" s="30"/>
      <c r="I14" s="30"/>
      <c r="J14" s="30"/>
      <c r="K14" s="30"/>
      <c r="L14" s="30"/>
      <c r="M14" s="30"/>
    </row>
    <row r="15" customFormat="false" ht="74.25" hidden="false" customHeight="true" outlineLevel="0" collapsed="false">
      <c r="A15" s="36" t="s">
        <v>44</v>
      </c>
      <c r="B15" s="38" t="s">
        <v>45</v>
      </c>
      <c r="C15" s="38"/>
      <c r="D15" s="38"/>
      <c r="E15" s="38"/>
      <c r="F15" s="38"/>
      <c r="G15" s="38"/>
      <c r="H15" s="38"/>
      <c r="I15" s="38"/>
      <c r="J15" s="38"/>
      <c r="K15" s="38"/>
      <c r="L15" s="38"/>
      <c r="M15" s="38"/>
    </row>
    <row r="16" customFormat="false" ht="66.75" hidden="false" customHeight="true" outlineLevel="0" collapsed="false">
      <c r="A16" s="36" t="s">
        <v>46</v>
      </c>
      <c r="B16" s="30" t="s">
        <v>47</v>
      </c>
      <c r="C16" s="30"/>
      <c r="D16" s="30"/>
      <c r="E16" s="30"/>
      <c r="F16" s="30"/>
      <c r="G16" s="30"/>
      <c r="H16" s="30"/>
      <c r="I16" s="30"/>
      <c r="J16" s="30"/>
      <c r="K16" s="30"/>
      <c r="L16" s="30"/>
      <c r="M16" s="30"/>
    </row>
    <row r="17" customFormat="false" ht="24" hidden="false" customHeight="false" outlineLevel="0" collapsed="false">
      <c r="A17" s="36" t="s">
        <v>48</v>
      </c>
      <c r="B17" s="9" t="s">
        <v>49</v>
      </c>
      <c r="C17" s="9"/>
      <c r="D17" s="9"/>
      <c r="E17" s="9"/>
      <c r="F17" s="9"/>
      <c r="G17" s="9"/>
      <c r="H17" s="9"/>
      <c r="I17" s="9"/>
      <c r="J17" s="9"/>
      <c r="K17" s="9"/>
      <c r="L17" s="9"/>
      <c r="M17" s="9"/>
    </row>
    <row r="18" customFormat="false" ht="24" hidden="false" customHeight="false" outlineLevel="0" collapsed="false">
      <c r="A18" s="39"/>
      <c r="B18" s="9" t="s">
        <v>50</v>
      </c>
      <c r="C18" s="9"/>
      <c r="D18" s="9"/>
      <c r="E18" s="9"/>
      <c r="F18" s="9"/>
      <c r="G18" s="9"/>
      <c r="H18" s="9"/>
      <c r="I18" s="9"/>
      <c r="J18" s="9"/>
      <c r="K18" s="9"/>
      <c r="L18" s="9"/>
      <c r="M18" s="9"/>
    </row>
    <row r="19" customFormat="false" ht="64.5" hidden="false" customHeight="true" outlineLevel="0" collapsed="false">
      <c r="A19" s="36" t="s">
        <v>51</v>
      </c>
      <c r="B19" s="33" t="s">
        <v>52</v>
      </c>
      <c r="C19" s="33"/>
      <c r="D19" s="33"/>
      <c r="E19" s="33"/>
      <c r="F19" s="33"/>
      <c r="G19" s="33"/>
      <c r="H19" s="33"/>
      <c r="I19" s="33"/>
      <c r="J19" s="33"/>
      <c r="K19" s="33"/>
      <c r="L19" s="33"/>
      <c r="M19" s="33"/>
    </row>
    <row r="20" customFormat="false" ht="85.5" hidden="false" customHeight="true" outlineLevel="0" collapsed="false">
      <c r="A20" s="40" t="s">
        <v>53</v>
      </c>
      <c r="B20" s="33" t="s">
        <v>54</v>
      </c>
      <c r="C20" s="33"/>
      <c r="D20" s="33"/>
      <c r="E20" s="33"/>
      <c r="F20" s="33"/>
      <c r="G20" s="33"/>
      <c r="H20" s="33"/>
      <c r="I20" s="33"/>
      <c r="J20" s="33"/>
      <c r="K20" s="9"/>
      <c r="L20" s="9"/>
      <c r="M20" s="9"/>
    </row>
    <row r="22" customFormat="false" ht="24.45" hidden="false" customHeight="false" outlineLevel="0" collapsed="false">
      <c r="A22" s="27" t="s">
        <v>55</v>
      </c>
    </row>
    <row r="23" customFormat="false" ht="24" hidden="false" customHeight="true" outlineLevel="0" collapsed="false">
      <c r="A23" s="35" t="s">
        <v>37</v>
      </c>
      <c r="B23" s="35"/>
      <c r="C23" s="35"/>
      <c r="D23" s="35"/>
      <c r="E23" s="35"/>
      <c r="F23" s="35"/>
      <c r="G23" s="35"/>
      <c r="H23" s="35"/>
      <c r="I23" s="35"/>
      <c r="J23" s="35"/>
      <c r="K23" s="35"/>
      <c r="L23" s="35"/>
      <c r="M23" s="9"/>
    </row>
    <row r="24" customFormat="false" ht="24" hidden="false" customHeight="false" outlineLevel="0" collapsed="false">
      <c r="A24" s="36" t="s">
        <v>38</v>
      </c>
      <c r="B24" s="9" t="s">
        <v>39</v>
      </c>
      <c r="C24" s="9"/>
      <c r="D24" s="9"/>
      <c r="E24" s="9"/>
      <c r="F24" s="9"/>
      <c r="G24" s="9"/>
      <c r="H24" s="9"/>
      <c r="I24" s="9"/>
      <c r="J24" s="9"/>
      <c r="K24" s="9"/>
      <c r="L24" s="9"/>
      <c r="M24" s="9"/>
    </row>
    <row r="25" customFormat="false" ht="24" hidden="false" customHeight="false" outlineLevel="0" collapsed="false">
      <c r="A25" s="36" t="s">
        <v>56</v>
      </c>
      <c r="B25" s="9" t="s">
        <v>57</v>
      </c>
      <c r="C25" s="9"/>
      <c r="D25" s="9"/>
      <c r="E25" s="9"/>
      <c r="F25" s="9"/>
      <c r="G25" s="9"/>
      <c r="H25" s="9"/>
      <c r="I25" s="9"/>
      <c r="J25" s="9"/>
      <c r="K25" s="9"/>
      <c r="L25" s="9"/>
      <c r="M25" s="9"/>
    </row>
    <row r="26" customFormat="false" ht="139.5" hidden="false" customHeight="true" outlineLevel="0" collapsed="false">
      <c r="A26" s="36" t="s">
        <v>42</v>
      </c>
      <c r="B26" s="38" t="s">
        <v>58</v>
      </c>
      <c r="C26" s="38"/>
      <c r="D26" s="38"/>
      <c r="E26" s="38"/>
      <c r="F26" s="38"/>
      <c r="G26" s="38"/>
      <c r="H26" s="38"/>
      <c r="I26" s="38"/>
      <c r="J26" s="38"/>
      <c r="K26" s="38"/>
      <c r="L26" s="38"/>
      <c r="M26" s="38"/>
    </row>
    <row r="27" customFormat="false" ht="54" hidden="false" customHeight="true" outlineLevel="0" collapsed="false">
      <c r="A27" s="36" t="s">
        <v>44</v>
      </c>
      <c r="B27" s="38" t="s">
        <v>59</v>
      </c>
      <c r="C27" s="38"/>
      <c r="D27" s="38"/>
      <c r="E27" s="38"/>
      <c r="F27" s="38"/>
      <c r="G27" s="38"/>
      <c r="H27" s="38"/>
      <c r="I27" s="38"/>
      <c r="J27" s="38"/>
      <c r="K27" s="38"/>
      <c r="L27" s="38"/>
      <c r="M27" s="38"/>
    </row>
    <row r="28" s="41" customFormat="true" ht="81" hidden="false" customHeight="true" outlineLevel="0" collapsed="false">
      <c r="A28" s="36" t="s">
        <v>46</v>
      </c>
      <c r="B28" s="38" t="s">
        <v>60</v>
      </c>
      <c r="C28" s="38"/>
      <c r="D28" s="38"/>
      <c r="E28" s="38"/>
      <c r="F28" s="38"/>
      <c r="G28" s="38"/>
      <c r="H28" s="38"/>
      <c r="I28" s="38"/>
      <c r="J28" s="38"/>
      <c r="K28" s="38"/>
      <c r="L28" s="38"/>
      <c r="M28" s="38"/>
    </row>
    <row r="29" customFormat="false" ht="24" hidden="false" customHeight="false" outlineLevel="0" collapsed="false">
      <c r="A29" s="36" t="s">
        <v>61</v>
      </c>
      <c r="B29" s="9" t="s">
        <v>62</v>
      </c>
      <c r="C29" s="9"/>
      <c r="D29" s="9"/>
      <c r="E29" s="9"/>
      <c r="F29" s="9"/>
      <c r="G29" s="9"/>
      <c r="H29" s="9"/>
      <c r="I29" s="9"/>
      <c r="J29" s="9"/>
      <c r="K29" s="9"/>
      <c r="L29" s="9"/>
      <c r="M29" s="9"/>
    </row>
    <row r="30" customFormat="false" ht="24" hidden="false" customHeight="false" outlineLevel="0" collapsed="false">
      <c r="A30" s="39"/>
      <c r="B30" s="9" t="s">
        <v>63</v>
      </c>
      <c r="C30" s="9"/>
      <c r="D30" s="9"/>
      <c r="E30" s="9"/>
      <c r="F30" s="9"/>
      <c r="G30" s="9"/>
      <c r="H30" s="9"/>
      <c r="I30" s="9"/>
      <c r="K30" s="9"/>
      <c r="L30" s="9"/>
      <c r="M30" s="9"/>
    </row>
    <row r="31" customFormat="false" ht="54.75" hidden="false" customHeight="true" outlineLevel="0" collapsed="false">
      <c r="A31" s="36" t="s">
        <v>51</v>
      </c>
      <c r="B31" s="33" t="s">
        <v>64</v>
      </c>
      <c r="C31" s="33"/>
      <c r="D31" s="33"/>
      <c r="E31" s="33"/>
      <c r="F31" s="33"/>
      <c r="G31" s="33"/>
      <c r="H31" s="33"/>
      <c r="I31" s="33"/>
      <c r="J31" s="33"/>
      <c r="K31" s="33"/>
      <c r="L31" s="33"/>
      <c r="M31" s="33"/>
    </row>
    <row r="32" customFormat="false" ht="88.5" hidden="false" customHeight="true" outlineLevel="0" collapsed="false">
      <c r="A32" s="40" t="s">
        <v>53</v>
      </c>
      <c r="B32" s="30" t="s">
        <v>65</v>
      </c>
      <c r="C32" s="30"/>
      <c r="D32" s="30"/>
      <c r="E32" s="30"/>
      <c r="F32" s="30"/>
      <c r="G32" s="30"/>
      <c r="H32" s="30"/>
      <c r="I32" s="30"/>
      <c r="J32" s="30"/>
      <c r="K32" s="42"/>
      <c r="L32" s="42"/>
      <c r="M32" s="42"/>
    </row>
    <row r="34" customFormat="false" ht="24.45" hidden="false" customHeight="false" outlineLevel="0" collapsed="false">
      <c r="A34" s="43" t="s">
        <v>66</v>
      </c>
      <c r="C34" s="9"/>
      <c r="D34" s="9"/>
      <c r="E34" s="9"/>
      <c r="F34" s="9"/>
      <c r="G34" s="9"/>
      <c r="H34" s="9"/>
      <c r="I34" s="9"/>
      <c r="J34" s="9"/>
      <c r="K34" s="9"/>
      <c r="L34" s="9"/>
    </row>
    <row r="35" customFormat="false" ht="24" hidden="false" customHeight="false" outlineLevel="0" collapsed="false">
      <c r="A35" s="9" t="s">
        <v>67</v>
      </c>
      <c r="C35" s="9"/>
      <c r="D35" s="9"/>
      <c r="E35" s="9"/>
      <c r="F35" s="9"/>
      <c r="G35" s="9"/>
      <c r="H35" s="9"/>
      <c r="I35" s="9"/>
      <c r="J35" s="9"/>
      <c r="K35" s="9"/>
      <c r="L35" s="9"/>
    </row>
    <row r="36" customFormat="false" ht="24" hidden="false" customHeight="false" outlineLevel="0" collapsed="false">
      <c r="A36" s="9" t="s">
        <v>68</v>
      </c>
      <c r="B36" s="9"/>
      <c r="C36" s="9"/>
      <c r="D36" s="9"/>
      <c r="E36" s="9"/>
      <c r="F36" s="9"/>
      <c r="G36" s="9"/>
      <c r="H36" s="9"/>
      <c r="I36" s="9"/>
      <c r="J36" s="9"/>
      <c r="K36" s="9"/>
      <c r="L36" s="9"/>
    </row>
    <row r="37" customFormat="false" ht="70.5" hidden="false" customHeight="true" outlineLevel="0" collapsed="false">
      <c r="A37" s="2"/>
      <c r="B37" s="9"/>
      <c r="C37" s="9"/>
      <c r="D37" s="9"/>
      <c r="E37" s="9"/>
      <c r="F37" s="9"/>
      <c r="G37" s="9"/>
      <c r="H37" s="44" t="s">
        <v>69</v>
      </c>
      <c r="I37" s="44"/>
      <c r="J37" s="45" t="s">
        <v>70</v>
      </c>
      <c r="K37" s="46"/>
    </row>
    <row r="38" customFormat="false" ht="24" hidden="false" customHeight="false" outlineLevel="0" collapsed="false">
      <c r="A38" s="2"/>
      <c r="B38" s="9"/>
      <c r="C38" s="9"/>
      <c r="D38" s="9"/>
      <c r="E38" s="9"/>
      <c r="F38" s="9"/>
      <c r="G38" s="9"/>
      <c r="H38" s="47" t="s">
        <v>71</v>
      </c>
      <c r="I38" s="47"/>
      <c r="J38" s="48" t="s">
        <v>72</v>
      </c>
      <c r="K38" s="49"/>
    </row>
    <row r="39" customFormat="false" ht="24" hidden="false" customHeight="false" outlineLevel="0" collapsed="false">
      <c r="A39" s="2"/>
      <c r="B39" s="9"/>
      <c r="C39" s="9"/>
      <c r="D39" s="9"/>
      <c r="E39" s="9"/>
      <c r="F39" s="9"/>
      <c r="G39" s="9"/>
      <c r="H39" s="9"/>
      <c r="I39" s="9"/>
      <c r="J39" s="9"/>
      <c r="K39" s="9"/>
    </row>
    <row r="40" customFormat="false" ht="24" hidden="false" customHeight="false" outlineLevel="0" collapsed="false">
      <c r="A40" s="9"/>
      <c r="B40" s="9" t="s">
        <v>73</v>
      </c>
      <c r="C40" s="9"/>
      <c r="D40" s="9"/>
      <c r="E40" s="9"/>
      <c r="F40" s="9"/>
      <c r="G40" s="9"/>
      <c r="H40" s="50" t="n">
        <v>43.5</v>
      </c>
      <c r="I40" s="50"/>
      <c r="J40" s="51"/>
      <c r="K40" s="51"/>
    </row>
    <row r="41" customFormat="false" ht="60.75" hidden="false" customHeight="true" outlineLevel="0" collapsed="false">
      <c r="A41" s="9"/>
      <c r="B41" s="38" t="s">
        <v>74</v>
      </c>
      <c r="C41" s="38"/>
      <c r="D41" s="38"/>
      <c r="E41" s="38"/>
      <c r="F41" s="38"/>
      <c r="G41" s="38"/>
      <c r="H41" s="52"/>
      <c r="I41" s="52"/>
      <c r="J41" s="53" t="n">
        <v>5.5</v>
      </c>
      <c r="K41" s="53"/>
    </row>
    <row r="42" customFormat="false" ht="24" hidden="false" customHeight="false" outlineLevel="0" collapsed="false">
      <c r="A42" s="9"/>
      <c r="B42" s="9" t="s">
        <v>75</v>
      </c>
      <c r="C42" s="9"/>
      <c r="D42" s="9"/>
      <c r="E42" s="9"/>
      <c r="F42" s="9"/>
      <c r="G42" s="9"/>
      <c r="H42" s="54"/>
      <c r="I42" s="54"/>
      <c r="J42" s="51" t="n">
        <v>38</v>
      </c>
      <c r="K42" s="51"/>
    </row>
    <row r="43" customFormat="false" ht="24" hidden="false" customHeight="false" outlineLevel="0" collapsed="false">
      <c r="A43" s="2"/>
      <c r="B43" s="9"/>
      <c r="C43" s="9"/>
      <c r="D43" s="9"/>
      <c r="E43" s="9"/>
      <c r="F43" s="9"/>
      <c r="G43" s="9" t="s">
        <v>76</v>
      </c>
      <c r="H43" s="55" t="n">
        <f aca="false">SUM(H40:H42)</f>
        <v>43.5</v>
      </c>
      <c r="I43" s="55"/>
      <c r="J43" s="55" t="n">
        <f aca="false">SUM(J40:J42)</f>
        <v>43.5</v>
      </c>
      <c r="K43" s="51"/>
    </row>
    <row r="44" customFormat="false" ht="53.25" hidden="false" customHeight="true" outlineLevel="0" collapsed="false">
      <c r="A44" s="2"/>
      <c r="B44" s="9"/>
      <c r="C44" s="9"/>
      <c r="D44" s="9"/>
      <c r="E44" s="9"/>
      <c r="F44" s="9"/>
      <c r="G44" s="9"/>
      <c r="H44" s="56" t="s">
        <v>77</v>
      </c>
      <c r="I44" s="56"/>
      <c r="J44" s="56"/>
      <c r="K44" s="57"/>
      <c r="L44" s="57"/>
    </row>
    <row r="45" customFormat="false" ht="39.75" hidden="false" customHeight="true" outlineLevel="0" collapsed="false">
      <c r="A45" s="2"/>
      <c r="B45" s="9"/>
      <c r="C45" s="9"/>
      <c r="D45" s="9"/>
      <c r="E45" s="9"/>
      <c r="F45" s="9"/>
      <c r="G45" s="9"/>
      <c r="H45" s="58"/>
      <c r="I45" s="58"/>
      <c r="J45" s="58"/>
      <c r="K45" s="57"/>
      <c r="L45" s="57"/>
    </row>
    <row r="46" customFormat="false" ht="24" hidden="false" customHeight="false" outlineLevel="0" collapsed="false">
      <c r="A46" s="2" t="s">
        <v>78</v>
      </c>
    </row>
    <row r="47" customFormat="false" ht="24" hidden="false" customHeight="false" outlineLevel="0" collapsed="false">
      <c r="A47" s="3"/>
    </row>
    <row r="48" customFormat="false" ht="24" hidden="false" customHeight="false" outlineLevel="0" collapsed="false">
      <c r="A48" s="3"/>
    </row>
    <row r="49" customFormat="false" ht="24" hidden="false" customHeight="false" outlineLevel="0" collapsed="false">
      <c r="A49" s="3"/>
    </row>
    <row r="50" customFormat="false" ht="24" hidden="false" customHeight="false" outlineLevel="0" collapsed="false">
      <c r="A50" s="3"/>
    </row>
    <row r="51" customFormat="false" ht="24" hidden="false" customHeight="false" outlineLevel="0" collapsed="false">
      <c r="A51" s="3"/>
    </row>
    <row r="52" customFormat="false" ht="24" hidden="false" customHeight="false" outlineLevel="0" collapsed="false">
      <c r="A52" s="3"/>
    </row>
    <row r="53" customFormat="false" ht="24" hidden="false" customHeight="false" outlineLevel="0" collapsed="false">
      <c r="A53" s="3"/>
    </row>
    <row r="54" customFormat="false" ht="24" hidden="false" customHeight="false" outlineLevel="0" collapsed="false">
      <c r="A54" s="3"/>
    </row>
    <row r="55" customFormat="false" ht="24" hidden="false" customHeight="false" outlineLevel="0" collapsed="false">
      <c r="A55" s="3"/>
    </row>
    <row r="56" customFormat="false" ht="24" hidden="false" customHeight="false" outlineLevel="0" collapsed="false">
      <c r="A56" s="3"/>
    </row>
    <row r="57" customFormat="false" ht="24" hidden="false" customHeight="false" outlineLevel="0" collapsed="false">
      <c r="A57" s="3"/>
    </row>
    <row r="58" customFormat="false" ht="24" hidden="false" customHeight="false" outlineLevel="0" collapsed="false">
      <c r="A58" s="3"/>
    </row>
    <row r="59" customFormat="false" ht="24" hidden="false" customHeight="false" outlineLevel="0" collapsed="false">
      <c r="A59" s="3"/>
    </row>
    <row r="60" customFormat="false" ht="24" hidden="false" customHeight="false" outlineLevel="0" collapsed="false">
      <c r="A60" s="3"/>
    </row>
    <row r="61" customFormat="false" ht="24" hidden="false" customHeight="false" outlineLevel="0" collapsed="false">
      <c r="A61" s="3"/>
    </row>
    <row r="62" customFormat="false" ht="24" hidden="false" customHeight="false" outlineLevel="0" collapsed="false">
      <c r="A62" s="3"/>
    </row>
    <row r="63" customFormat="false" ht="24" hidden="false" customHeight="false" outlineLevel="0" collapsed="false">
      <c r="A63" s="3"/>
    </row>
    <row r="67" customFormat="false" ht="24.45" hidden="false" customHeight="false" outlineLevel="0" collapsed="false">
      <c r="A67" s="27" t="s">
        <v>79</v>
      </c>
    </row>
    <row r="69" customFormat="false" ht="58.5" hidden="false" customHeight="true" outlineLevel="0" collapsed="false">
      <c r="A69" s="59" t="s">
        <v>80</v>
      </c>
      <c r="B69" s="59"/>
      <c r="C69" s="59"/>
      <c r="D69" s="59"/>
      <c r="E69" s="59"/>
      <c r="F69" s="59"/>
      <c r="G69" s="59"/>
      <c r="H69" s="59"/>
      <c r="I69" s="59"/>
      <c r="J69" s="59"/>
      <c r="K69" s="59"/>
      <c r="L69" s="59"/>
    </row>
    <row r="71" customFormat="false" ht="32.25" hidden="false" customHeight="true" outlineLevel="0" collapsed="false">
      <c r="A71" s="60" t="s">
        <v>81</v>
      </c>
      <c r="B71" s="60"/>
      <c r="C71" s="60"/>
      <c r="D71" s="60"/>
      <c r="E71" s="60"/>
      <c r="F71" s="60"/>
    </row>
    <row r="72" customFormat="false" ht="24" hidden="false" customHeight="false" outlineLevel="0" collapsed="false">
      <c r="A72" s="61" t="s">
        <v>82</v>
      </c>
      <c r="B72" s="1" t="s">
        <v>83</v>
      </c>
    </row>
    <row r="73" customFormat="false" ht="22.5" hidden="false" customHeight="true" outlineLevel="0" collapsed="false">
      <c r="A73" s="61" t="s">
        <v>84</v>
      </c>
      <c r="B73" s="1" t="s">
        <v>85</v>
      </c>
    </row>
    <row r="74" customFormat="false" ht="24" hidden="false" customHeight="false" outlineLevel="0" collapsed="false">
      <c r="A74" s="61" t="s">
        <v>86</v>
      </c>
      <c r="B74" s="1" t="s">
        <v>87</v>
      </c>
    </row>
    <row r="75" customFormat="false" ht="24" hidden="false" customHeight="false" outlineLevel="0" collapsed="false">
      <c r="A75" s="61" t="s">
        <v>88</v>
      </c>
      <c r="B75" s="1" t="s">
        <v>89</v>
      </c>
    </row>
    <row r="76" customFormat="false" ht="68.25" hidden="false" customHeight="true" outlineLevel="0" collapsed="false">
      <c r="A76" s="62" t="s">
        <v>90</v>
      </c>
      <c r="B76" s="62"/>
      <c r="C76" s="62"/>
      <c r="D76" s="62"/>
      <c r="E76" s="62"/>
      <c r="F76" s="62"/>
      <c r="G76" s="62"/>
      <c r="H76" s="62"/>
      <c r="I76" s="62"/>
      <c r="J76" s="62"/>
      <c r="K76" s="62"/>
    </row>
    <row r="78" customFormat="false" ht="27" hidden="false" customHeight="true" outlineLevel="0" collapsed="false">
      <c r="A78" s="1" t="s">
        <v>91</v>
      </c>
    </row>
    <row r="79" customFormat="false" ht="24.75" hidden="false" customHeight="true" outlineLevel="0" collapsed="false">
      <c r="A79" s="61" t="s">
        <v>82</v>
      </c>
      <c r="B79" s="1" t="s">
        <v>92</v>
      </c>
    </row>
    <row r="80" customFormat="false" ht="27" hidden="false" customHeight="true" outlineLevel="0" collapsed="false">
      <c r="A80" s="61" t="s">
        <v>86</v>
      </c>
      <c r="B80" s="1" t="s">
        <v>93</v>
      </c>
    </row>
    <row r="81" customFormat="false" ht="24" hidden="false" customHeight="false" outlineLevel="0" collapsed="false">
      <c r="A81" s="61" t="s">
        <v>88</v>
      </c>
      <c r="B81" s="1" t="s">
        <v>94</v>
      </c>
    </row>
    <row r="82" customFormat="false" ht="63.75" hidden="false" customHeight="true" outlineLevel="0" collapsed="false">
      <c r="A82" s="41" t="s">
        <v>95</v>
      </c>
    </row>
    <row r="84" customFormat="false" ht="24.45" hidden="false" customHeight="false" outlineLevel="0" collapsed="false">
      <c r="A84" s="27" t="s">
        <v>96</v>
      </c>
    </row>
    <row r="85" customFormat="false" ht="53.25" hidden="false" customHeight="true" outlineLevel="0" collapsed="false">
      <c r="A85" s="36" t="s">
        <v>97</v>
      </c>
      <c r="B85" s="63" t="s">
        <v>98</v>
      </c>
      <c r="C85" s="63"/>
      <c r="D85" s="63"/>
      <c r="E85" s="63"/>
      <c r="F85" s="63"/>
      <c r="G85" s="63"/>
      <c r="H85" s="63"/>
      <c r="I85" s="63"/>
      <c r="J85" s="63"/>
      <c r="K85" s="63"/>
      <c r="L85" s="63"/>
      <c r="M85" s="63"/>
    </row>
    <row r="86" customFormat="false" ht="59.25" hidden="false" customHeight="true" outlineLevel="0" collapsed="false">
      <c r="A86" s="36" t="s">
        <v>99</v>
      </c>
      <c r="B86" s="33" t="s">
        <v>100</v>
      </c>
      <c r="C86" s="33"/>
      <c r="D86" s="33"/>
      <c r="E86" s="33"/>
      <c r="F86" s="33"/>
      <c r="G86" s="33"/>
      <c r="H86" s="33"/>
      <c r="I86" s="33"/>
      <c r="J86" s="33"/>
      <c r="K86" s="33"/>
      <c r="L86" s="33"/>
      <c r="M86" s="33"/>
    </row>
    <row r="87" customFormat="false" ht="24" hidden="false" customHeight="false" outlineLevel="0" collapsed="false">
      <c r="A87" s="64"/>
    </row>
    <row r="88" customFormat="false" ht="24.45" hidden="false" customHeight="false" outlineLevel="0" collapsed="false">
      <c r="A88" s="27" t="s">
        <v>101</v>
      </c>
    </row>
    <row r="90" customFormat="false" ht="70.5" hidden="false" customHeight="true" outlineLevel="0" collapsed="false">
      <c r="A90" s="36" t="s">
        <v>97</v>
      </c>
      <c r="B90" s="65" t="s">
        <v>102</v>
      </c>
      <c r="C90" s="65"/>
      <c r="D90" s="65"/>
      <c r="E90" s="65"/>
      <c r="F90" s="65"/>
      <c r="G90" s="65"/>
      <c r="H90" s="65"/>
      <c r="I90" s="65"/>
      <c r="J90" s="65"/>
      <c r="K90" s="65"/>
      <c r="L90" s="65"/>
      <c r="M90" s="65"/>
    </row>
    <row r="91" customFormat="false" ht="24" hidden="false" customHeight="false" outlineLevel="0" collapsed="false">
      <c r="A91" s="64"/>
      <c r="B91" s="66"/>
      <c r="C91" s="66"/>
      <c r="D91" s="66"/>
      <c r="E91" s="66"/>
      <c r="F91" s="66"/>
      <c r="G91" s="66"/>
      <c r="H91" s="66"/>
      <c r="I91" s="66"/>
      <c r="J91" s="66"/>
      <c r="K91" s="66"/>
      <c r="L91" s="66"/>
      <c r="M91" s="66"/>
    </row>
    <row r="92" customFormat="false" ht="60" hidden="false" customHeight="true" outlineLevel="0" collapsed="false">
      <c r="A92" s="67" t="s">
        <v>103</v>
      </c>
      <c r="B92" s="67"/>
      <c r="C92" s="67"/>
      <c r="D92" s="67"/>
      <c r="E92" s="67"/>
      <c r="F92" s="67"/>
      <c r="G92" s="67"/>
      <c r="H92" s="67"/>
      <c r="I92" s="67"/>
      <c r="J92" s="67"/>
      <c r="K92" s="67"/>
      <c r="L92" s="67"/>
    </row>
    <row r="93" customFormat="false" ht="84.75" hidden="false" customHeight="true" outlineLevel="0" collapsed="false">
      <c r="A93" s="68" t="s">
        <v>104</v>
      </c>
      <c r="B93" s="68"/>
      <c r="C93" s="68"/>
      <c r="D93" s="68"/>
      <c r="E93" s="68"/>
      <c r="F93" s="68"/>
      <c r="G93" s="68"/>
      <c r="H93" s="68"/>
      <c r="I93" s="68"/>
      <c r="J93" s="68"/>
      <c r="K93" s="68"/>
      <c r="L93" s="68"/>
      <c r="M93" s="69"/>
    </row>
    <row r="95" customFormat="false" ht="52.5" hidden="false" customHeight="true" outlineLevel="0" collapsed="false">
      <c r="A95" s="36" t="s">
        <v>105</v>
      </c>
      <c r="B95" s="33" t="s">
        <v>106</v>
      </c>
      <c r="C95" s="33"/>
      <c r="D95" s="33"/>
      <c r="E95" s="33"/>
      <c r="F95" s="33"/>
      <c r="G95" s="33"/>
      <c r="H95" s="33"/>
      <c r="I95" s="33"/>
      <c r="J95" s="33"/>
      <c r="K95" s="33"/>
      <c r="L95" s="33"/>
      <c r="M95" s="33"/>
    </row>
    <row r="96" customFormat="false" ht="24" hidden="false" customHeight="false" outlineLevel="0" collapsed="false">
      <c r="A96" s="64"/>
      <c r="B96" s="9"/>
      <c r="C96" s="42"/>
      <c r="D96" s="42"/>
      <c r="E96" s="42"/>
      <c r="F96" s="42"/>
      <c r="G96" s="42"/>
      <c r="H96" s="42"/>
      <c r="I96" s="42"/>
      <c r="J96" s="42"/>
      <c r="K96" s="42"/>
      <c r="L96" s="42"/>
      <c r="M96" s="42"/>
    </row>
    <row r="97" customFormat="false" ht="24.45" hidden="false" customHeight="false" outlineLevel="0" collapsed="false">
      <c r="A97" s="27" t="s">
        <v>107</v>
      </c>
      <c r="B97" s="9"/>
      <c r="C97" s="9"/>
      <c r="D97" s="9"/>
      <c r="E97" s="9"/>
      <c r="F97" s="9"/>
      <c r="G97" s="9"/>
      <c r="H97" s="9"/>
      <c r="I97" s="9"/>
      <c r="J97" s="9"/>
      <c r="K97" s="9"/>
      <c r="L97" s="9"/>
      <c r="M97" s="9"/>
    </row>
    <row r="98" customFormat="false" ht="24" hidden="false" customHeight="false" outlineLevel="0" collapsed="false">
      <c r="B98" s="9"/>
      <c r="C98" s="9"/>
      <c r="D98" s="9"/>
      <c r="E98" s="9"/>
      <c r="F98" s="9"/>
      <c r="G98" s="9"/>
      <c r="H98" s="9"/>
      <c r="I98" s="9"/>
      <c r="J98" s="9"/>
      <c r="K98" s="9"/>
      <c r="L98" s="9"/>
      <c r="M98" s="9"/>
    </row>
    <row r="99" customFormat="false" ht="26.25" hidden="false" customHeight="true" outlineLevel="0" collapsed="false">
      <c r="A99" s="33" t="s">
        <v>108</v>
      </c>
      <c r="B99" s="33"/>
      <c r="C99" s="33"/>
      <c r="D99" s="33"/>
      <c r="E99" s="33"/>
      <c r="F99" s="33"/>
      <c r="G99" s="33"/>
      <c r="H99" s="33"/>
      <c r="I99" s="33"/>
      <c r="J99" s="33"/>
      <c r="K99" s="33"/>
      <c r="L99" s="33"/>
      <c r="M99" s="33"/>
    </row>
    <row r="100" customFormat="false" ht="24" hidden="false" customHeight="false" outlineLevel="0" collapsed="false">
      <c r="A100" s="3"/>
      <c r="B100" s="9"/>
      <c r="C100" s="9"/>
      <c r="D100" s="9"/>
      <c r="E100" s="9"/>
      <c r="F100" s="9"/>
      <c r="G100" s="9"/>
      <c r="H100" s="9"/>
      <c r="I100" s="9"/>
      <c r="J100" s="9"/>
      <c r="K100" s="9"/>
      <c r="L100" s="9"/>
      <c r="M100" s="9"/>
    </row>
    <row r="101" customFormat="false" ht="24.45" hidden="false" customHeight="false" outlineLevel="0" collapsed="false">
      <c r="A101" s="27" t="s">
        <v>109</v>
      </c>
      <c r="B101" s="9"/>
      <c r="C101" s="9"/>
      <c r="D101" s="9"/>
      <c r="E101" s="9"/>
      <c r="F101" s="9"/>
      <c r="G101" s="9"/>
      <c r="H101" s="9"/>
      <c r="I101" s="9"/>
      <c r="J101" s="9"/>
      <c r="K101" s="9"/>
      <c r="L101" s="9"/>
      <c r="M101" s="9"/>
    </row>
    <row r="102" customFormat="false" ht="24" hidden="false" customHeight="true" outlineLevel="0" collapsed="false">
      <c r="A102" s="33" t="s">
        <v>110</v>
      </c>
      <c r="B102" s="33"/>
      <c r="C102" s="33"/>
      <c r="D102" s="33"/>
      <c r="E102" s="33"/>
      <c r="F102" s="33"/>
      <c r="G102" s="33"/>
      <c r="H102" s="33"/>
      <c r="I102" s="33"/>
      <c r="J102" s="33"/>
      <c r="K102" s="33"/>
      <c r="L102" s="33"/>
      <c r="M102" s="33"/>
    </row>
    <row r="103" s="3" customFormat="true" ht="24" hidden="false" customHeight="false" outlineLevel="0" collapsed="false">
      <c r="A103" s="2" t="s">
        <v>111</v>
      </c>
      <c r="B103" s="2"/>
      <c r="C103" s="2"/>
      <c r="D103" s="2"/>
      <c r="E103" s="2"/>
      <c r="F103" s="2"/>
      <c r="G103" s="2"/>
      <c r="H103" s="2"/>
      <c r="I103" s="2"/>
      <c r="J103" s="2"/>
      <c r="K103" s="2"/>
      <c r="L103" s="2"/>
      <c r="M103" s="2"/>
    </row>
    <row r="104" customFormat="false" ht="26.25" hidden="false" customHeight="false" outlineLevel="0" collapsed="false">
      <c r="C104" s="9"/>
      <c r="D104" s="9"/>
      <c r="E104" s="9"/>
      <c r="F104" s="9"/>
      <c r="G104" s="9"/>
      <c r="H104" s="9"/>
      <c r="I104" s="9"/>
      <c r="J104" s="9"/>
      <c r="K104" s="9"/>
      <c r="L104" s="9"/>
      <c r="M104" s="9"/>
    </row>
  </sheetData>
  <sheetProtection sheet="true" objects="true" scenarios="true"/>
  <mergeCells count="35">
    <mergeCell ref="B5:M5"/>
    <mergeCell ref="B6:N6"/>
    <mergeCell ref="B7:O7"/>
    <mergeCell ref="B8:P8"/>
    <mergeCell ref="A11:L11"/>
    <mergeCell ref="B14:M14"/>
    <mergeCell ref="B15:M15"/>
    <mergeCell ref="B16:M16"/>
    <mergeCell ref="B19:M19"/>
    <mergeCell ref="B20:J20"/>
    <mergeCell ref="A23:L23"/>
    <mergeCell ref="B26:M26"/>
    <mergeCell ref="B27:M27"/>
    <mergeCell ref="B28:M28"/>
    <mergeCell ref="B31:M31"/>
    <mergeCell ref="B32:J32"/>
    <mergeCell ref="H37:I37"/>
    <mergeCell ref="H38:I38"/>
    <mergeCell ref="H40:I40"/>
    <mergeCell ref="B41:G41"/>
    <mergeCell ref="H41:I41"/>
    <mergeCell ref="H42:I42"/>
    <mergeCell ref="H43:I43"/>
    <mergeCell ref="H44:J44"/>
    <mergeCell ref="A69:L69"/>
    <mergeCell ref="A71:F71"/>
    <mergeCell ref="A76:K76"/>
    <mergeCell ref="B85:M85"/>
    <mergeCell ref="B86:M86"/>
    <mergeCell ref="B90:M90"/>
    <mergeCell ref="A92:L92"/>
    <mergeCell ref="A93:L93"/>
    <mergeCell ref="B95:M95"/>
    <mergeCell ref="A99:M99"/>
    <mergeCell ref="A102:M102"/>
  </mergeCells>
  <printOptions headings="false" gridLines="false" gridLinesSet="true" horizontalCentered="false" verticalCentered="false"/>
  <pageMargins left="0.708333333333333" right="0.708333333333333" top="0.748611111111111" bottom="0.747916666666667" header="0.315277777777778" footer="0.511811023622047"/>
  <pageSetup paperSize="1" scale="50" fitToWidth="1" fitToHeight="1" pageOrder="downThenOver" orientation="portrait" blackAndWhite="false" draft="false" cellComments="none" horizontalDpi="300" verticalDpi="300" copies="1"/>
  <headerFooter differentFirst="false" differentOddEven="false">
    <oddHeader>&amp;R&amp;"Poppins,Regular"&amp;1Unit Accounts Preparation  - Instructions</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4"/>
  <sheetViews>
    <sheetView showFormulas="false" showGridLines="true" showRowColHeaders="true" showZeros="true" rightToLeft="false" tabSelected="false" showOutlineSymbols="true" defaultGridColor="true" view="normal" topLeftCell="A44" colorId="64" zoomScale="100" zoomScaleNormal="100" zoomScalePageLayoutView="100" workbookViewId="0">
      <selection pane="topLeft" activeCell="D49" activeCellId="0" sqref="D49"/>
    </sheetView>
  </sheetViews>
  <sheetFormatPr defaultColWidth="8.88671875" defaultRowHeight="24" customHeight="false" zeroHeight="false" outlineLevelRow="0" outlineLevelCol="0"/>
  <cols>
    <col collapsed="false" customWidth="true" hidden="false" outlineLevel="0" max="1" min="1" style="1" width="33.66"/>
    <col collapsed="false" customWidth="false" hidden="false" outlineLevel="0" max="3" min="2" style="1" width="8.88"/>
    <col collapsed="false" customWidth="true" hidden="false" outlineLevel="0" max="6" min="4" style="1" width="9.33"/>
    <col collapsed="false" customWidth="false" hidden="false" outlineLevel="0" max="9" min="7" style="1" width="8.88"/>
    <col collapsed="false" customWidth="true" hidden="false" outlineLevel="0" max="10" min="10" style="1" width="20"/>
    <col collapsed="false" customWidth="false" hidden="false" outlineLevel="0" max="31" min="11" style="1" width="8.88"/>
  </cols>
  <sheetData>
    <row r="1" customFormat="false" ht="24.45" hidden="false" customHeight="false" outlineLevel="0" collapsed="false">
      <c r="A1" s="10" t="s">
        <v>9</v>
      </c>
    </row>
    <row r="2" customFormat="false" ht="24.45" hidden="false" customHeight="false" outlineLevel="0" collapsed="false">
      <c r="A2" s="18"/>
    </row>
    <row r="3" customFormat="false" ht="24.45" hidden="false" customHeight="false" outlineLevel="0" collapsed="false">
      <c r="A3" s="27" t="s">
        <v>24</v>
      </c>
      <c r="B3" s="2" t="s">
        <v>25</v>
      </c>
    </row>
    <row r="4" customFormat="false" ht="24" hidden="false" customHeight="false" outlineLevel="0" collapsed="false">
      <c r="A4" s="2" t="s">
        <v>26</v>
      </c>
      <c r="B4" s="9" t="s">
        <v>27</v>
      </c>
      <c r="C4" s="9"/>
      <c r="D4" s="9"/>
      <c r="Q4" s="28"/>
      <c r="R4" s="28"/>
      <c r="S4" s="28"/>
      <c r="T4" s="28"/>
      <c r="U4" s="28"/>
      <c r="V4" s="28"/>
      <c r="W4" s="28"/>
      <c r="X4" s="28"/>
      <c r="Y4" s="28"/>
      <c r="Z4" s="28"/>
      <c r="AA4" s="28"/>
      <c r="AB4" s="28"/>
      <c r="AC4" s="28"/>
      <c r="AD4" s="3"/>
      <c r="AE4" s="3"/>
    </row>
    <row r="5" customFormat="false" ht="114" hidden="false" customHeight="true" outlineLevel="0" collapsed="false">
      <c r="A5" s="29" t="s">
        <v>28</v>
      </c>
      <c r="B5" s="30" t="s">
        <v>29</v>
      </c>
      <c r="C5" s="30"/>
      <c r="D5" s="30"/>
      <c r="E5" s="30"/>
      <c r="F5" s="30"/>
      <c r="G5" s="30"/>
      <c r="H5" s="30"/>
      <c r="I5" s="30"/>
      <c r="J5" s="30"/>
      <c r="K5" s="30"/>
      <c r="L5" s="30"/>
      <c r="M5" s="30"/>
      <c r="Q5" s="31"/>
      <c r="R5" s="31"/>
      <c r="S5" s="31"/>
      <c r="T5" s="31"/>
      <c r="U5" s="31"/>
      <c r="V5" s="31"/>
      <c r="W5" s="31"/>
      <c r="X5" s="31"/>
      <c r="Y5" s="31"/>
      <c r="Z5" s="31"/>
      <c r="AA5" s="31"/>
      <c r="AB5" s="31"/>
      <c r="AC5" s="31"/>
    </row>
    <row r="6" customFormat="false" ht="34.3" hidden="false" customHeight="true" outlineLevel="0" collapsed="false">
      <c r="A6" s="32" t="s">
        <v>30</v>
      </c>
      <c r="B6" s="33" t="s">
        <v>31</v>
      </c>
      <c r="C6" s="33"/>
      <c r="D6" s="33"/>
      <c r="E6" s="33"/>
      <c r="F6" s="33"/>
      <c r="G6" s="33"/>
      <c r="H6" s="33"/>
      <c r="I6" s="33"/>
      <c r="J6" s="33"/>
      <c r="K6" s="33"/>
      <c r="L6" s="33"/>
      <c r="M6" s="33"/>
      <c r="N6" s="33"/>
    </row>
    <row r="7" customFormat="false" ht="81" hidden="false" customHeight="true" outlineLevel="0" collapsed="false">
      <c r="A7" s="34" t="s">
        <v>32</v>
      </c>
      <c r="B7" s="30" t="s">
        <v>33</v>
      </c>
      <c r="C7" s="30"/>
      <c r="D7" s="30"/>
      <c r="E7" s="30"/>
      <c r="F7" s="30"/>
      <c r="G7" s="30"/>
      <c r="H7" s="30"/>
      <c r="I7" s="30"/>
      <c r="J7" s="30"/>
      <c r="K7" s="30"/>
      <c r="L7" s="30"/>
      <c r="M7" s="30"/>
      <c r="N7" s="30"/>
      <c r="O7" s="30"/>
    </row>
    <row r="8" customFormat="false" ht="120.75" hidden="false" customHeight="true" outlineLevel="0" collapsed="false">
      <c r="A8" s="34" t="s">
        <v>34</v>
      </c>
      <c r="B8" s="30" t="s">
        <v>35</v>
      </c>
      <c r="C8" s="30"/>
      <c r="D8" s="30"/>
      <c r="E8" s="30"/>
      <c r="F8" s="30"/>
      <c r="G8" s="30"/>
      <c r="H8" s="30"/>
      <c r="I8" s="30"/>
      <c r="J8" s="30"/>
      <c r="K8" s="30"/>
      <c r="L8" s="30"/>
      <c r="M8" s="30"/>
      <c r="N8" s="30"/>
      <c r="O8" s="30"/>
      <c r="P8" s="30"/>
    </row>
    <row r="9" customFormat="false" ht="34.5" hidden="false" customHeight="true" outlineLevel="0" collapsed="false">
      <c r="A9" s="2"/>
    </row>
    <row r="10" customFormat="false" ht="24.45" hidden="false" customHeight="false" outlineLevel="0" collapsed="false">
      <c r="A10" s="27" t="s">
        <v>36</v>
      </c>
      <c r="C10" s="3"/>
      <c r="D10" s="3"/>
      <c r="E10" s="3"/>
      <c r="F10" s="3"/>
      <c r="G10" s="3"/>
      <c r="H10" s="3"/>
      <c r="I10" s="3"/>
      <c r="J10" s="3"/>
      <c r="K10" s="3"/>
      <c r="L10" s="3"/>
      <c r="M10" s="3"/>
      <c r="N10" s="3"/>
    </row>
    <row r="11" customFormat="false" ht="33" hidden="false" customHeight="true" outlineLevel="0" collapsed="false">
      <c r="A11" s="35" t="s">
        <v>37</v>
      </c>
      <c r="B11" s="35"/>
      <c r="C11" s="35"/>
      <c r="D11" s="35"/>
      <c r="E11" s="35"/>
      <c r="F11" s="35"/>
      <c r="G11" s="35"/>
      <c r="H11" s="35"/>
      <c r="I11" s="35"/>
      <c r="J11" s="35"/>
      <c r="K11" s="35"/>
      <c r="L11" s="35"/>
      <c r="M11" s="9"/>
    </row>
    <row r="12" customFormat="false" ht="24" hidden="false" customHeight="false" outlineLevel="0" collapsed="false">
      <c r="A12" s="36" t="s">
        <v>38</v>
      </c>
      <c r="B12" s="9" t="s">
        <v>39</v>
      </c>
      <c r="C12" s="9"/>
      <c r="D12" s="9"/>
      <c r="E12" s="9"/>
      <c r="F12" s="9"/>
      <c r="G12" s="9"/>
      <c r="H12" s="9"/>
      <c r="I12" s="9"/>
      <c r="J12" s="9"/>
      <c r="K12" s="9"/>
      <c r="L12" s="9"/>
      <c r="M12" s="9"/>
    </row>
    <row r="13" customFormat="false" ht="24" hidden="false" customHeight="false" outlineLevel="0" collapsed="false">
      <c r="A13" s="36" t="s">
        <v>40</v>
      </c>
      <c r="B13" s="9" t="s">
        <v>41</v>
      </c>
      <c r="C13" s="9"/>
      <c r="D13" s="9"/>
      <c r="E13" s="9"/>
      <c r="F13" s="9"/>
      <c r="G13" s="9"/>
      <c r="H13" s="9"/>
      <c r="I13" s="9"/>
      <c r="J13" s="9"/>
      <c r="K13" s="9"/>
      <c r="L13" s="9"/>
      <c r="M13" s="9"/>
    </row>
    <row r="14" customFormat="false" ht="113.25" hidden="false" customHeight="true" outlineLevel="0" collapsed="false">
      <c r="A14" s="37" t="s">
        <v>42</v>
      </c>
      <c r="B14" s="30" t="s">
        <v>43</v>
      </c>
      <c r="C14" s="30"/>
      <c r="D14" s="30"/>
      <c r="E14" s="30"/>
      <c r="F14" s="30"/>
      <c r="G14" s="30"/>
      <c r="H14" s="30"/>
      <c r="I14" s="30"/>
      <c r="J14" s="30"/>
      <c r="K14" s="30"/>
      <c r="L14" s="30"/>
      <c r="M14" s="30"/>
    </row>
    <row r="15" customFormat="false" ht="74.25" hidden="false" customHeight="true" outlineLevel="0" collapsed="false">
      <c r="A15" s="36" t="s">
        <v>44</v>
      </c>
      <c r="B15" s="38" t="s">
        <v>45</v>
      </c>
      <c r="C15" s="38"/>
      <c r="D15" s="38"/>
      <c r="E15" s="38"/>
      <c r="F15" s="38"/>
      <c r="G15" s="38"/>
      <c r="H15" s="38"/>
      <c r="I15" s="38"/>
      <c r="J15" s="38"/>
      <c r="K15" s="38"/>
      <c r="L15" s="38"/>
      <c r="M15" s="38"/>
    </row>
    <row r="16" customFormat="false" ht="66.75" hidden="false" customHeight="true" outlineLevel="0" collapsed="false">
      <c r="A16" s="36" t="s">
        <v>46</v>
      </c>
      <c r="B16" s="30" t="s">
        <v>47</v>
      </c>
      <c r="C16" s="30"/>
      <c r="D16" s="30"/>
      <c r="E16" s="30"/>
      <c r="F16" s="30"/>
      <c r="G16" s="30"/>
      <c r="H16" s="30"/>
      <c r="I16" s="30"/>
      <c r="J16" s="30"/>
      <c r="K16" s="30"/>
      <c r="L16" s="30"/>
      <c r="M16" s="30"/>
    </row>
    <row r="17" customFormat="false" ht="24" hidden="false" customHeight="false" outlineLevel="0" collapsed="false">
      <c r="A17" s="36" t="s">
        <v>48</v>
      </c>
      <c r="B17" s="9" t="s">
        <v>49</v>
      </c>
      <c r="C17" s="9"/>
      <c r="D17" s="9"/>
      <c r="E17" s="9"/>
      <c r="F17" s="9"/>
      <c r="G17" s="9"/>
      <c r="H17" s="9"/>
      <c r="I17" s="9"/>
      <c r="J17" s="9"/>
      <c r="K17" s="9"/>
      <c r="L17" s="9"/>
      <c r="M17" s="9"/>
    </row>
    <row r="18" customFormat="false" ht="24" hidden="false" customHeight="false" outlineLevel="0" collapsed="false">
      <c r="A18" s="39"/>
      <c r="B18" s="9" t="s">
        <v>50</v>
      </c>
      <c r="C18" s="9"/>
      <c r="D18" s="9"/>
      <c r="E18" s="9"/>
      <c r="F18" s="9"/>
      <c r="G18" s="9"/>
      <c r="H18" s="9"/>
      <c r="I18" s="9"/>
      <c r="J18" s="9"/>
      <c r="K18" s="9"/>
      <c r="L18" s="9"/>
      <c r="M18" s="9"/>
    </row>
    <row r="19" customFormat="false" ht="64.5" hidden="false" customHeight="true" outlineLevel="0" collapsed="false">
      <c r="A19" s="36" t="s">
        <v>51</v>
      </c>
      <c r="B19" s="33" t="s">
        <v>52</v>
      </c>
      <c r="C19" s="33"/>
      <c r="D19" s="33"/>
      <c r="E19" s="33"/>
      <c r="F19" s="33"/>
      <c r="G19" s="33"/>
      <c r="H19" s="33"/>
      <c r="I19" s="33"/>
      <c r="J19" s="33"/>
      <c r="K19" s="33"/>
      <c r="L19" s="33"/>
      <c r="M19" s="33"/>
    </row>
    <row r="20" customFormat="false" ht="85.5" hidden="false" customHeight="true" outlineLevel="0" collapsed="false">
      <c r="A20" s="40" t="s">
        <v>53</v>
      </c>
      <c r="B20" s="33" t="s">
        <v>54</v>
      </c>
      <c r="C20" s="33"/>
      <c r="D20" s="33"/>
      <c r="E20" s="33"/>
      <c r="F20" s="33"/>
      <c r="G20" s="33"/>
      <c r="H20" s="33"/>
      <c r="I20" s="33"/>
      <c r="J20" s="33"/>
      <c r="K20" s="9"/>
      <c r="L20" s="9"/>
      <c r="M20" s="9"/>
    </row>
    <row r="22" customFormat="false" ht="24.45" hidden="false" customHeight="false" outlineLevel="0" collapsed="false">
      <c r="A22" s="27" t="s">
        <v>55</v>
      </c>
    </row>
    <row r="23" customFormat="false" ht="24" hidden="false" customHeight="true" outlineLevel="0" collapsed="false">
      <c r="A23" s="35" t="s">
        <v>37</v>
      </c>
      <c r="B23" s="35"/>
      <c r="C23" s="35"/>
      <c r="D23" s="35"/>
      <c r="E23" s="35"/>
      <c r="F23" s="35"/>
      <c r="G23" s="35"/>
      <c r="H23" s="35"/>
      <c r="I23" s="35"/>
      <c r="J23" s="35"/>
      <c r="K23" s="35"/>
      <c r="L23" s="35"/>
      <c r="M23" s="9"/>
    </row>
    <row r="24" customFormat="false" ht="24" hidden="false" customHeight="false" outlineLevel="0" collapsed="false">
      <c r="A24" s="36" t="s">
        <v>38</v>
      </c>
      <c r="B24" s="9" t="s">
        <v>39</v>
      </c>
      <c r="C24" s="9"/>
      <c r="D24" s="9"/>
      <c r="E24" s="9"/>
      <c r="F24" s="9"/>
      <c r="G24" s="9"/>
      <c r="H24" s="9"/>
      <c r="I24" s="9"/>
      <c r="J24" s="9"/>
      <c r="K24" s="9"/>
      <c r="L24" s="9"/>
      <c r="M24" s="9"/>
    </row>
    <row r="25" customFormat="false" ht="24" hidden="false" customHeight="false" outlineLevel="0" collapsed="false">
      <c r="A25" s="36" t="s">
        <v>56</v>
      </c>
      <c r="B25" s="9" t="s">
        <v>57</v>
      </c>
      <c r="C25" s="9"/>
      <c r="D25" s="9"/>
      <c r="E25" s="9"/>
      <c r="F25" s="9"/>
      <c r="G25" s="9"/>
      <c r="H25" s="9"/>
      <c r="I25" s="9"/>
      <c r="J25" s="9"/>
      <c r="K25" s="9"/>
      <c r="L25" s="9"/>
      <c r="M25" s="9"/>
    </row>
    <row r="26" customFormat="false" ht="139.5" hidden="false" customHeight="true" outlineLevel="0" collapsed="false">
      <c r="A26" s="36" t="s">
        <v>42</v>
      </c>
      <c r="B26" s="38" t="s">
        <v>58</v>
      </c>
      <c r="C26" s="38"/>
      <c r="D26" s="38"/>
      <c r="E26" s="38"/>
      <c r="F26" s="38"/>
      <c r="G26" s="38"/>
      <c r="H26" s="38"/>
      <c r="I26" s="38"/>
      <c r="J26" s="38"/>
      <c r="K26" s="38"/>
      <c r="L26" s="38"/>
      <c r="M26" s="38"/>
    </row>
    <row r="27" customFormat="false" ht="54" hidden="false" customHeight="true" outlineLevel="0" collapsed="false">
      <c r="A27" s="36" t="s">
        <v>44</v>
      </c>
      <c r="B27" s="38" t="s">
        <v>59</v>
      </c>
      <c r="C27" s="38"/>
      <c r="D27" s="38"/>
      <c r="E27" s="38"/>
      <c r="F27" s="38"/>
      <c r="G27" s="38"/>
      <c r="H27" s="38"/>
      <c r="I27" s="38"/>
      <c r="J27" s="38"/>
      <c r="K27" s="38"/>
      <c r="L27" s="38"/>
      <c r="M27" s="38"/>
    </row>
    <row r="28" customFormat="false" ht="81" hidden="false" customHeight="true" outlineLevel="0" collapsed="false">
      <c r="A28" s="36" t="s">
        <v>46</v>
      </c>
      <c r="B28" s="38" t="s">
        <v>60</v>
      </c>
      <c r="C28" s="38"/>
      <c r="D28" s="38"/>
      <c r="E28" s="38"/>
      <c r="F28" s="38"/>
      <c r="G28" s="38"/>
      <c r="H28" s="38"/>
      <c r="I28" s="38"/>
      <c r="J28" s="38"/>
      <c r="K28" s="38"/>
      <c r="L28" s="38"/>
      <c r="M28" s="38"/>
      <c r="N28" s="41"/>
      <c r="O28" s="41"/>
      <c r="P28" s="41"/>
      <c r="Q28" s="41"/>
      <c r="R28" s="41"/>
      <c r="S28" s="41"/>
      <c r="T28" s="41"/>
      <c r="U28" s="41"/>
      <c r="V28" s="41"/>
      <c r="W28" s="41"/>
      <c r="X28" s="41"/>
      <c r="Y28" s="41"/>
      <c r="Z28" s="41"/>
      <c r="AA28" s="41"/>
      <c r="AB28" s="41"/>
      <c r="AC28" s="41"/>
      <c r="AD28" s="41"/>
      <c r="AE28" s="41"/>
    </row>
    <row r="29" customFormat="false" ht="24" hidden="false" customHeight="false" outlineLevel="0" collapsed="false">
      <c r="A29" s="36" t="s">
        <v>61</v>
      </c>
      <c r="B29" s="9" t="s">
        <v>62</v>
      </c>
      <c r="C29" s="9"/>
      <c r="D29" s="9"/>
      <c r="E29" s="9"/>
      <c r="F29" s="9"/>
      <c r="G29" s="9"/>
      <c r="H29" s="9"/>
      <c r="I29" s="9"/>
      <c r="J29" s="9"/>
      <c r="K29" s="9"/>
      <c r="L29" s="9"/>
      <c r="M29" s="9"/>
    </row>
    <row r="30" customFormat="false" ht="24" hidden="false" customHeight="false" outlineLevel="0" collapsed="false">
      <c r="A30" s="39"/>
      <c r="B30" s="9" t="s">
        <v>63</v>
      </c>
      <c r="C30" s="9"/>
      <c r="D30" s="9"/>
      <c r="E30" s="9"/>
      <c r="F30" s="9"/>
      <c r="G30" s="9"/>
      <c r="H30" s="9"/>
      <c r="I30" s="9"/>
      <c r="K30" s="9"/>
      <c r="L30" s="9"/>
      <c r="M30" s="9"/>
    </row>
    <row r="31" customFormat="false" ht="54.75" hidden="false" customHeight="true" outlineLevel="0" collapsed="false">
      <c r="A31" s="36" t="s">
        <v>51</v>
      </c>
      <c r="B31" s="33" t="s">
        <v>64</v>
      </c>
      <c r="C31" s="33"/>
      <c r="D31" s="33"/>
      <c r="E31" s="33"/>
      <c r="F31" s="33"/>
      <c r="G31" s="33"/>
      <c r="H31" s="33"/>
      <c r="I31" s="33"/>
      <c r="J31" s="33"/>
      <c r="K31" s="33"/>
      <c r="L31" s="33"/>
      <c r="M31" s="33"/>
    </row>
    <row r="32" customFormat="false" ht="88.5" hidden="false" customHeight="true" outlineLevel="0" collapsed="false">
      <c r="A32" s="40" t="s">
        <v>53</v>
      </c>
      <c r="B32" s="30" t="s">
        <v>65</v>
      </c>
      <c r="C32" s="30"/>
      <c r="D32" s="30"/>
      <c r="E32" s="30"/>
      <c r="F32" s="30"/>
      <c r="G32" s="30"/>
      <c r="H32" s="30"/>
      <c r="I32" s="30"/>
      <c r="J32" s="30"/>
      <c r="K32" s="42"/>
      <c r="L32" s="42"/>
      <c r="M32" s="42"/>
    </row>
    <row r="34" customFormat="false" ht="24.45" hidden="false" customHeight="false" outlineLevel="0" collapsed="false">
      <c r="A34" s="43" t="s">
        <v>66</v>
      </c>
      <c r="C34" s="9"/>
      <c r="D34" s="9"/>
      <c r="E34" s="9"/>
      <c r="F34" s="9"/>
      <c r="G34" s="9"/>
      <c r="H34" s="9"/>
      <c r="I34" s="9"/>
      <c r="J34" s="9"/>
      <c r="K34" s="9"/>
      <c r="L34" s="9"/>
    </row>
    <row r="35" customFormat="false" ht="24" hidden="false" customHeight="false" outlineLevel="0" collapsed="false">
      <c r="A35" s="9" t="s">
        <v>67</v>
      </c>
      <c r="C35" s="9"/>
      <c r="D35" s="9"/>
      <c r="E35" s="9"/>
      <c r="F35" s="9"/>
      <c r="G35" s="9"/>
      <c r="H35" s="9"/>
      <c r="I35" s="9"/>
      <c r="J35" s="9"/>
      <c r="K35" s="9"/>
      <c r="L35" s="9"/>
    </row>
    <row r="36" customFormat="false" ht="24" hidden="false" customHeight="false" outlineLevel="0" collapsed="false">
      <c r="A36" s="9" t="s">
        <v>68</v>
      </c>
      <c r="B36" s="9"/>
      <c r="C36" s="9"/>
      <c r="D36" s="9"/>
      <c r="E36" s="9"/>
      <c r="F36" s="9"/>
      <c r="G36" s="9"/>
      <c r="H36" s="9"/>
      <c r="I36" s="9"/>
      <c r="J36" s="9"/>
      <c r="K36" s="9"/>
      <c r="L36" s="9"/>
    </row>
    <row r="37" customFormat="false" ht="70.5" hidden="false" customHeight="true" outlineLevel="0" collapsed="false">
      <c r="A37" s="2"/>
      <c r="B37" s="9"/>
      <c r="C37" s="9"/>
      <c r="D37" s="9"/>
      <c r="E37" s="9"/>
      <c r="F37" s="9"/>
      <c r="G37" s="9"/>
      <c r="H37" s="44" t="s">
        <v>69</v>
      </c>
      <c r="I37" s="44"/>
      <c r="J37" s="45" t="s">
        <v>70</v>
      </c>
      <c r="K37" s="46"/>
    </row>
    <row r="38" customFormat="false" ht="24" hidden="false" customHeight="false" outlineLevel="0" collapsed="false">
      <c r="A38" s="2"/>
      <c r="B38" s="9"/>
      <c r="C38" s="9"/>
      <c r="D38" s="9"/>
      <c r="E38" s="9"/>
      <c r="F38" s="9"/>
      <c r="G38" s="9"/>
      <c r="H38" s="47" t="s">
        <v>71</v>
      </c>
      <c r="I38" s="47"/>
      <c r="J38" s="48" t="s">
        <v>72</v>
      </c>
      <c r="K38" s="49"/>
    </row>
    <row r="39" customFormat="false" ht="24" hidden="false" customHeight="false" outlineLevel="0" collapsed="false">
      <c r="A39" s="2"/>
      <c r="B39" s="9"/>
      <c r="C39" s="9"/>
      <c r="D39" s="9"/>
      <c r="E39" s="9"/>
      <c r="F39" s="9"/>
      <c r="G39" s="9"/>
      <c r="H39" s="9"/>
      <c r="I39" s="9"/>
      <c r="J39" s="9"/>
      <c r="K39" s="9"/>
    </row>
    <row r="40" customFormat="false" ht="24" hidden="false" customHeight="false" outlineLevel="0" collapsed="false">
      <c r="A40" s="9"/>
      <c r="B40" s="9" t="s">
        <v>73</v>
      </c>
      <c r="C40" s="9"/>
      <c r="D40" s="9"/>
      <c r="E40" s="9"/>
      <c r="F40" s="9"/>
      <c r="G40" s="9"/>
      <c r="H40" s="50" t="n">
        <v>43.5</v>
      </c>
      <c r="I40" s="50"/>
      <c r="J40" s="51"/>
      <c r="K40" s="51"/>
    </row>
    <row r="41" customFormat="false" ht="60.75" hidden="false" customHeight="true" outlineLevel="0" collapsed="false">
      <c r="A41" s="9"/>
      <c r="B41" s="38" t="s">
        <v>74</v>
      </c>
      <c r="C41" s="38"/>
      <c r="D41" s="38"/>
      <c r="E41" s="38"/>
      <c r="F41" s="38"/>
      <c r="G41" s="38"/>
      <c r="H41" s="52"/>
      <c r="I41" s="52"/>
      <c r="J41" s="53" t="n">
        <v>5.5</v>
      </c>
      <c r="K41" s="53"/>
    </row>
    <row r="42" customFormat="false" ht="24" hidden="false" customHeight="false" outlineLevel="0" collapsed="false">
      <c r="A42" s="9"/>
      <c r="B42" s="9" t="s">
        <v>75</v>
      </c>
      <c r="C42" s="9"/>
      <c r="D42" s="9"/>
      <c r="E42" s="9"/>
      <c r="F42" s="9"/>
      <c r="G42" s="9"/>
      <c r="H42" s="54"/>
      <c r="I42" s="54"/>
      <c r="J42" s="51" t="n">
        <v>38</v>
      </c>
      <c r="K42" s="51"/>
    </row>
    <row r="43" customFormat="false" ht="24" hidden="false" customHeight="false" outlineLevel="0" collapsed="false">
      <c r="A43" s="2"/>
      <c r="B43" s="9"/>
      <c r="C43" s="9"/>
      <c r="D43" s="9"/>
      <c r="E43" s="9"/>
      <c r="F43" s="9"/>
      <c r="G43" s="9" t="s">
        <v>76</v>
      </c>
      <c r="H43" s="55" t="n">
        <f aca="false">SUM(H40:H42)</f>
        <v>43.5</v>
      </c>
      <c r="I43" s="55"/>
      <c r="J43" s="55" t="n">
        <f aca="false">SUM(J40:J42)</f>
        <v>43.5</v>
      </c>
      <c r="K43" s="51"/>
    </row>
    <row r="44" customFormat="false" ht="53.25" hidden="false" customHeight="true" outlineLevel="0" collapsed="false">
      <c r="A44" s="2"/>
      <c r="B44" s="9"/>
      <c r="C44" s="9"/>
      <c r="D44" s="9"/>
      <c r="E44" s="9"/>
      <c r="F44" s="9"/>
      <c r="G44" s="9"/>
      <c r="H44" s="56" t="s">
        <v>77</v>
      </c>
      <c r="I44" s="56"/>
      <c r="J44" s="56"/>
      <c r="K44" s="57"/>
      <c r="L44" s="57"/>
    </row>
    <row r="45" customFormat="false" ht="39.75" hidden="false" customHeight="true" outlineLevel="0" collapsed="false">
      <c r="A45" s="2"/>
      <c r="B45" s="9"/>
      <c r="C45" s="9"/>
      <c r="D45" s="9"/>
      <c r="E45" s="9"/>
      <c r="F45" s="9"/>
      <c r="G45" s="9"/>
      <c r="H45" s="58"/>
      <c r="I45" s="58"/>
      <c r="J45" s="58"/>
      <c r="K45" s="57"/>
      <c r="L45" s="57"/>
    </row>
    <row r="46" customFormat="false" ht="24" hidden="false" customHeight="false" outlineLevel="0" collapsed="false">
      <c r="A46" s="2" t="s">
        <v>78</v>
      </c>
    </row>
    <row r="47" customFormat="false" ht="24" hidden="false" customHeight="false" outlineLevel="0" collapsed="false">
      <c r="A47" s="3"/>
    </row>
    <row r="48" customFormat="false" ht="24" hidden="false" customHeight="false" outlineLevel="0" collapsed="false">
      <c r="A48" s="3"/>
    </row>
    <row r="49" customFormat="false" ht="24" hidden="false" customHeight="false" outlineLevel="0" collapsed="false">
      <c r="A49" s="3"/>
    </row>
    <row r="50" customFormat="false" ht="24" hidden="false" customHeight="false" outlineLevel="0" collapsed="false">
      <c r="A50" s="3"/>
    </row>
    <row r="51" customFormat="false" ht="24" hidden="false" customHeight="false" outlineLevel="0" collapsed="false">
      <c r="A51" s="3"/>
    </row>
    <row r="52" customFormat="false" ht="24" hidden="false" customHeight="false" outlineLevel="0" collapsed="false">
      <c r="A52" s="3"/>
    </row>
    <row r="53" customFormat="false" ht="24" hidden="false" customHeight="false" outlineLevel="0" collapsed="false">
      <c r="A53" s="3"/>
    </row>
    <row r="54" customFormat="false" ht="24" hidden="false" customHeight="false" outlineLevel="0" collapsed="false">
      <c r="A54" s="3"/>
    </row>
    <row r="55" customFormat="false" ht="24" hidden="false" customHeight="false" outlineLevel="0" collapsed="false">
      <c r="A55" s="3"/>
    </row>
    <row r="56" customFormat="false" ht="24" hidden="false" customHeight="false" outlineLevel="0" collapsed="false">
      <c r="A56" s="3"/>
    </row>
    <row r="57" customFormat="false" ht="24" hidden="false" customHeight="false" outlineLevel="0" collapsed="false">
      <c r="A57" s="3"/>
    </row>
    <row r="58" customFormat="false" ht="24" hidden="false" customHeight="false" outlineLevel="0" collapsed="false">
      <c r="A58" s="3"/>
    </row>
    <row r="59" customFormat="false" ht="24" hidden="false" customHeight="false" outlineLevel="0" collapsed="false">
      <c r="A59" s="3"/>
    </row>
    <row r="60" customFormat="false" ht="24" hidden="false" customHeight="false" outlineLevel="0" collapsed="false">
      <c r="A60" s="3"/>
    </row>
    <row r="61" customFormat="false" ht="24" hidden="false" customHeight="false" outlineLevel="0" collapsed="false">
      <c r="A61" s="3"/>
    </row>
    <row r="62" customFormat="false" ht="24" hidden="false" customHeight="false" outlineLevel="0" collapsed="false">
      <c r="A62" s="3"/>
    </row>
    <row r="63" customFormat="false" ht="24" hidden="false" customHeight="false" outlineLevel="0" collapsed="false">
      <c r="A63" s="3"/>
    </row>
    <row r="67" customFormat="false" ht="24.45" hidden="false" customHeight="false" outlineLevel="0" collapsed="false">
      <c r="A67" s="27" t="s">
        <v>79</v>
      </c>
    </row>
    <row r="69" customFormat="false" ht="58.5" hidden="false" customHeight="true" outlineLevel="0" collapsed="false">
      <c r="A69" s="59" t="s">
        <v>80</v>
      </c>
      <c r="B69" s="59"/>
      <c r="C69" s="59"/>
      <c r="D69" s="59"/>
      <c r="E69" s="59"/>
      <c r="F69" s="59"/>
      <c r="G69" s="59"/>
      <c r="H69" s="59"/>
      <c r="I69" s="59"/>
      <c r="J69" s="59"/>
      <c r="K69" s="59"/>
      <c r="L69" s="59"/>
    </row>
    <row r="71" customFormat="false" ht="32.25" hidden="false" customHeight="true" outlineLevel="0" collapsed="false">
      <c r="A71" s="60" t="s">
        <v>81</v>
      </c>
      <c r="B71" s="60"/>
      <c r="C71" s="60"/>
      <c r="D71" s="60"/>
      <c r="E71" s="60"/>
      <c r="F71" s="60"/>
    </row>
    <row r="72" customFormat="false" ht="24" hidden="false" customHeight="false" outlineLevel="0" collapsed="false">
      <c r="A72" s="61" t="s">
        <v>82</v>
      </c>
      <c r="B72" s="1" t="s">
        <v>83</v>
      </c>
    </row>
    <row r="73" customFormat="false" ht="22.5" hidden="false" customHeight="true" outlineLevel="0" collapsed="false">
      <c r="A73" s="61" t="s">
        <v>84</v>
      </c>
      <c r="B73" s="1" t="s">
        <v>85</v>
      </c>
    </row>
    <row r="74" customFormat="false" ht="24" hidden="false" customHeight="false" outlineLevel="0" collapsed="false">
      <c r="A74" s="61" t="s">
        <v>86</v>
      </c>
      <c r="B74" s="1" t="s">
        <v>87</v>
      </c>
    </row>
    <row r="75" customFormat="false" ht="24" hidden="false" customHeight="false" outlineLevel="0" collapsed="false">
      <c r="A75" s="61" t="s">
        <v>88</v>
      </c>
      <c r="B75" s="1" t="s">
        <v>89</v>
      </c>
    </row>
    <row r="76" customFormat="false" ht="68.25" hidden="false" customHeight="true" outlineLevel="0" collapsed="false">
      <c r="A76" s="62" t="s">
        <v>90</v>
      </c>
      <c r="B76" s="62"/>
      <c r="C76" s="62"/>
      <c r="D76" s="62"/>
      <c r="E76" s="62"/>
      <c r="F76" s="62"/>
      <c r="G76" s="62"/>
      <c r="H76" s="62"/>
      <c r="I76" s="62"/>
      <c r="J76" s="62"/>
      <c r="K76" s="62"/>
    </row>
    <row r="78" customFormat="false" ht="27" hidden="false" customHeight="true" outlineLevel="0" collapsed="false">
      <c r="A78" s="1" t="s">
        <v>91</v>
      </c>
    </row>
    <row r="79" customFormat="false" ht="24.75" hidden="false" customHeight="true" outlineLevel="0" collapsed="false">
      <c r="A79" s="61" t="s">
        <v>82</v>
      </c>
      <c r="B79" s="1" t="s">
        <v>92</v>
      </c>
    </row>
    <row r="80" customFormat="false" ht="27" hidden="false" customHeight="true" outlineLevel="0" collapsed="false">
      <c r="A80" s="61" t="s">
        <v>86</v>
      </c>
      <c r="B80" s="1" t="s">
        <v>93</v>
      </c>
    </row>
    <row r="81" customFormat="false" ht="24" hidden="false" customHeight="false" outlineLevel="0" collapsed="false">
      <c r="A81" s="61" t="s">
        <v>88</v>
      </c>
      <c r="B81" s="1" t="s">
        <v>94</v>
      </c>
    </row>
    <row r="82" customFormat="false" ht="63.75" hidden="false" customHeight="true" outlineLevel="0" collapsed="false">
      <c r="A82" s="41" t="s">
        <v>95</v>
      </c>
    </row>
    <row r="84" customFormat="false" ht="24.45" hidden="false" customHeight="false" outlineLevel="0" collapsed="false">
      <c r="A84" s="27" t="s">
        <v>96</v>
      </c>
    </row>
    <row r="85" customFormat="false" ht="53.25" hidden="false" customHeight="true" outlineLevel="0" collapsed="false">
      <c r="A85" s="36" t="s">
        <v>97</v>
      </c>
      <c r="B85" s="63" t="s">
        <v>98</v>
      </c>
      <c r="C85" s="63"/>
      <c r="D85" s="63"/>
      <c r="E85" s="63"/>
      <c r="F85" s="63"/>
      <c r="G85" s="63"/>
      <c r="H85" s="63"/>
      <c r="I85" s="63"/>
      <c r="J85" s="63"/>
      <c r="K85" s="63"/>
      <c r="L85" s="63"/>
      <c r="M85" s="63"/>
    </row>
    <row r="86" customFormat="false" ht="59.25" hidden="false" customHeight="true" outlineLevel="0" collapsed="false">
      <c r="A86" s="36" t="s">
        <v>99</v>
      </c>
      <c r="B86" s="33" t="s">
        <v>100</v>
      </c>
      <c r="C86" s="33"/>
      <c r="D86" s="33"/>
      <c r="E86" s="33"/>
      <c r="F86" s="33"/>
      <c r="G86" s="33"/>
      <c r="H86" s="33"/>
      <c r="I86" s="33"/>
      <c r="J86" s="33"/>
      <c r="K86" s="33"/>
      <c r="L86" s="33"/>
      <c r="M86" s="33"/>
    </row>
    <row r="87" customFormat="false" ht="24" hidden="false" customHeight="false" outlineLevel="0" collapsed="false">
      <c r="A87" s="64"/>
    </row>
    <row r="88" customFormat="false" ht="24.45" hidden="false" customHeight="false" outlineLevel="0" collapsed="false">
      <c r="A88" s="27" t="s">
        <v>101</v>
      </c>
    </row>
    <row r="90" customFormat="false" ht="70.5" hidden="false" customHeight="true" outlineLevel="0" collapsed="false">
      <c r="A90" s="36" t="s">
        <v>97</v>
      </c>
      <c r="B90" s="65" t="s">
        <v>102</v>
      </c>
      <c r="C90" s="65"/>
      <c r="D90" s="65"/>
      <c r="E90" s="65"/>
      <c r="F90" s="65"/>
      <c r="G90" s="65"/>
      <c r="H90" s="65"/>
      <c r="I90" s="65"/>
      <c r="J90" s="65"/>
      <c r="K90" s="65"/>
      <c r="L90" s="65"/>
      <c r="M90" s="65"/>
    </row>
    <row r="91" customFormat="false" ht="24" hidden="false" customHeight="false" outlineLevel="0" collapsed="false">
      <c r="A91" s="64"/>
      <c r="B91" s="66"/>
      <c r="C91" s="66"/>
      <c r="D91" s="66"/>
      <c r="E91" s="66"/>
      <c r="F91" s="66"/>
      <c r="G91" s="66"/>
      <c r="H91" s="66"/>
      <c r="I91" s="66"/>
      <c r="J91" s="66"/>
      <c r="K91" s="66"/>
      <c r="L91" s="66"/>
      <c r="M91" s="66"/>
    </row>
    <row r="92" customFormat="false" ht="60" hidden="false" customHeight="true" outlineLevel="0" collapsed="false">
      <c r="A92" s="67" t="s">
        <v>103</v>
      </c>
      <c r="B92" s="67"/>
      <c r="C92" s="67"/>
      <c r="D92" s="67"/>
      <c r="E92" s="67"/>
      <c r="F92" s="67"/>
      <c r="G92" s="67"/>
      <c r="H92" s="67"/>
      <c r="I92" s="67"/>
      <c r="J92" s="67"/>
      <c r="K92" s="67"/>
      <c r="L92" s="67"/>
    </row>
    <row r="93" customFormat="false" ht="84.75" hidden="false" customHeight="true" outlineLevel="0" collapsed="false">
      <c r="A93" s="68" t="s">
        <v>104</v>
      </c>
      <c r="B93" s="68"/>
      <c r="C93" s="68"/>
      <c r="D93" s="68"/>
      <c r="E93" s="68"/>
      <c r="F93" s="68"/>
      <c r="G93" s="68"/>
      <c r="H93" s="68"/>
      <c r="I93" s="68"/>
      <c r="J93" s="68"/>
      <c r="K93" s="68"/>
      <c r="L93" s="68"/>
      <c r="M93" s="69"/>
    </row>
    <row r="95" customFormat="false" ht="52.5" hidden="false" customHeight="true" outlineLevel="0" collapsed="false">
      <c r="A95" s="36" t="s">
        <v>105</v>
      </c>
      <c r="B95" s="33" t="s">
        <v>106</v>
      </c>
      <c r="C95" s="33"/>
      <c r="D95" s="33"/>
      <c r="E95" s="33"/>
      <c r="F95" s="33"/>
      <c r="G95" s="33"/>
      <c r="H95" s="33"/>
      <c r="I95" s="33"/>
      <c r="J95" s="33"/>
      <c r="K95" s="33"/>
      <c r="L95" s="33"/>
      <c r="M95" s="33"/>
    </row>
    <row r="96" customFormat="false" ht="24" hidden="false" customHeight="false" outlineLevel="0" collapsed="false">
      <c r="A96" s="64"/>
      <c r="B96" s="9"/>
      <c r="C96" s="42"/>
      <c r="D96" s="42"/>
      <c r="E96" s="42"/>
      <c r="F96" s="42"/>
      <c r="G96" s="42"/>
      <c r="H96" s="42"/>
      <c r="I96" s="42"/>
      <c r="J96" s="42"/>
      <c r="K96" s="42"/>
      <c r="L96" s="42"/>
      <c r="M96" s="42"/>
    </row>
    <row r="97" customFormat="false" ht="24.45" hidden="false" customHeight="false" outlineLevel="0" collapsed="false">
      <c r="A97" s="27" t="s">
        <v>107</v>
      </c>
      <c r="B97" s="9"/>
      <c r="C97" s="9"/>
      <c r="D97" s="9"/>
      <c r="E97" s="9"/>
      <c r="F97" s="9"/>
      <c r="G97" s="9"/>
      <c r="H97" s="9"/>
      <c r="I97" s="9"/>
      <c r="J97" s="9"/>
      <c r="K97" s="9"/>
      <c r="L97" s="9"/>
      <c r="M97" s="9"/>
    </row>
    <row r="98" customFormat="false" ht="24" hidden="false" customHeight="false" outlineLevel="0" collapsed="false">
      <c r="B98" s="9"/>
      <c r="C98" s="9"/>
      <c r="D98" s="9"/>
      <c r="E98" s="9"/>
      <c r="F98" s="9"/>
      <c r="G98" s="9"/>
      <c r="H98" s="9"/>
      <c r="I98" s="9"/>
      <c r="J98" s="9"/>
      <c r="K98" s="9"/>
      <c r="L98" s="9"/>
      <c r="M98" s="9"/>
    </row>
    <row r="99" customFormat="false" ht="26.25" hidden="false" customHeight="true" outlineLevel="0" collapsed="false">
      <c r="A99" s="33" t="s">
        <v>108</v>
      </c>
      <c r="B99" s="33"/>
      <c r="C99" s="33"/>
      <c r="D99" s="33"/>
      <c r="E99" s="33"/>
      <c r="F99" s="33"/>
      <c r="G99" s="33"/>
      <c r="H99" s="33"/>
      <c r="I99" s="33"/>
      <c r="J99" s="33"/>
      <c r="K99" s="33"/>
      <c r="L99" s="33"/>
      <c r="M99" s="33"/>
    </row>
    <row r="100" customFormat="false" ht="24" hidden="false" customHeight="false" outlineLevel="0" collapsed="false">
      <c r="A100" s="3"/>
      <c r="B100" s="9"/>
      <c r="C100" s="9"/>
      <c r="D100" s="9"/>
      <c r="E100" s="9"/>
      <c r="F100" s="9"/>
      <c r="G100" s="9"/>
      <c r="H100" s="9"/>
      <c r="I100" s="9"/>
      <c r="J100" s="9"/>
      <c r="K100" s="9"/>
      <c r="L100" s="9"/>
      <c r="M100" s="9"/>
    </row>
    <row r="101" customFormat="false" ht="24.45" hidden="false" customHeight="false" outlineLevel="0" collapsed="false">
      <c r="A101" s="27" t="s">
        <v>109</v>
      </c>
      <c r="B101" s="9"/>
      <c r="C101" s="9"/>
      <c r="D101" s="9"/>
      <c r="E101" s="9"/>
      <c r="F101" s="9"/>
      <c r="G101" s="9"/>
      <c r="H101" s="9"/>
      <c r="I101" s="9"/>
      <c r="J101" s="9"/>
      <c r="K101" s="9"/>
      <c r="L101" s="9"/>
      <c r="M101" s="9"/>
    </row>
    <row r="102" customFormat="false" ht="24" hidden="false" customHeight="true" outlineLevel="0" collapsed="false">
      <c r="A102" s="33" t="s">
        <v>110</v>
      </c>
      <c r="B102" s="33"/>
      <c r="C102" s="33"/>
      <c r="D102" s="33"/>
      <c r="E102" s="33"/>
      <c r="F102" s="33"/>
      <c r="G102" s="33"/>
      <c r="H102" s="33"/>
      <c r="I102" s="33"/>
      <c r="J102" s="33"/>
      <c r="K102" s="33"/>
      <c r="L102" s="33"/>
      <c r="M102" s="33"/>
    </row>
    <row r="103" customFormat="false" ht="24" hidden="false" customHeight="false" outlineLevel="0" collapsed="false">
      <c r="A103" s="2" t="s">
        <v>111</v>
      </c>
      <c r="B103" s="2"/>
      <c r="C103" s="2"/>
      <c r="D103" s="2"/>
      <c r="E103" s="2"/>
      <c r="F103" s="2"/>
      <c r="G103" s="2"/>
      <c r="H103" s="2"/>
      <c r="I103" s="2"/>
      <c r="J103" s="2"/>
      <c r="K103" s="2"/>
      <c r="L103" s="2"/>
      <c r="M103" s="2"/>
      <c r="N103" s="3"/>
      <c r="O103" s="3"/>
      <c r="P103" s="3"/>
      <c r="Q103" s="3"/>
      <c r="R103" s="3"/>
      <c r="S103" s="3"/>
      <c r="T103" s="3"/>
      <c r="U103" s="3"/>
      <c r="V103" s="3"/>
      <c r="W103" s="3"/>
      <c r="X103" s="3"/>
      <c r="Y103" s="3"/>
      <c r="Z103" s="3"/>
      <c r="AA103" s="3"/>
      <c r="AB103" s="3"/>
      <c r="AC103" s="3"/>
      <c r="AD103" s="3"/>
      <c r="AE103" s="3"/>
    </row>
    <row r="104" customFormat="false" ht="26.25" hidden="false" customHeight="false" outlineLevel="0" collapsed="false">
      <c r="C104" s="9"/>
      <c r="D104" s="9"/>
      <c r="E104" s="9"/>
      <c r="F104" s="9"/>
      <c r="G104" s="9"/>
      <c r="H104" s="9"/>
      <c r="I104" s="9"/>
      <c r="J104" s="9"/>
      <c r="K104" s="9"/>
      <c r="L104" s="9"/>
      <c r="M104" s="9"/>
    </row>
  </sheetData>
  <sheetProtection sheet="true" objects="true" scenarios="true"/>
  <mergeCells count="35">
    <mergeCell ref="B5:M5"/>
    <mergeCell ref="B6:N6"/>
    <mergeCell ref="B7:O7"/>
    <mergeCell ref="B8:P8"/>
    <mergeCell ref="A11:L11"/>
    <mergeCell ref="B14:M14"/>
    <mergeCell ref="B15:M15"/>
    <mergeCell ref="B16:M16"/>
    <mergeCell ref="B19:M19"/>
    <mergeCell ref="B20:J20"/>
    <mergeCell ref="A23:L23"/>
    <mergeCell ref="B26:M26"/>
    <mergeCell ref="B27:M27"/>
    <mergeCell ref="B28:M28"/>
    <mergeCell ref="B31:M31"/>
    <mergeCell ref="B32:J32"/>
    <mergeCell ref="H37:I37"/>
    <mergeCell ref="H38:I38"/>
    <mergeCell ref="H40:I40"/>
    <mergeCell ref="B41:G41"/>
    <mergeCell ref="H41:I41"/>
    <mergeCell ref="H42:I42"/>
    <mergeCell ref="H43:I43"/>
    <mergeCell ref="H44:J44"/>
    <mergeCell ref="A69:L69"/>
    <mergeCell ref="A71:F71"/>
    <mergeCell ref="A76:K76"/>
    <mergeCell ref="B85:M85"/>
    <mergeCell ref="B86:M86"/>
    <mergeCell ref="B90:M90"/>
    <mergeCell ref="A92:L92"/>
    <mergeCell ref="A93:L93"/>
    <mergeCell ref="B95:M95"/>
    <mergeCell ref="A99:M99"/>
    <mergeCell ref="A102:M102"/>
  </mergeCells>
  <printOptions headings="false" gridLines="false" gridLinesSet="true" horizontalCentered="false" verticalCentered="false"/>
  <pageMargins left="0.708333333333333" right="0.708333333333333" top="0.748611111111111" bottom="0.747916666666667" header="0.315277777777778" footer="0.511811023622047"/>
  <pageSetup paperSize="1" scale="50" fitToWidth="1" fitToHeight="1" pageOrder="downThenOver" orientation="portrait" blackAndWhite="false" draft="false" cellComments="none" horizontalDpi="300" verticalDpi="300" copies="1"/>
  <headerFooter differentFirst="false" differentOddEven="false">
    <oddHeader>&amp;R&amp;"Poppins,Regular"&amp;1Unit Accounts Preparation  - Instructions</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59EDD"/>
    <pageSetUpPr fitToPage="true"/>
  </sheetPr>
  <dimension ref="A1:D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09375" defaultRowHeight="24" customHeight="false" zeroHeight="false" outlineLevelRow="0" outlineLevelCol="0"/>
  <cols>
    <col collapsed="false" customWidth="true" hidden="false" outlineLevel="0" max="1" min="1" style="1" width="107.66"/>
    <col collapsed="false" customWidth="true" hidden="false" outlineLevel="0" max="2" min="2" style="1" width="22.56"/>
    <col collapsed="false" customWidth="true" hidden="false" outlineLevel="0" max="3" min="3" style="1" width="4.67"/>
    <col collapsed="false" customWidth="true" hidden="false" outlineLevel="0" max="4" min="4" style="1" width="25.88"/>
    <col collapsed="false" customWidth="false" hidden="false" outlineLevel="0" max="16384" min="5" style="1" width="9.11"/>
  </cols>
  <sheetData>
    <row r="1" customFormat="false" ht="24.45" hidden="false" customHeight="false" outlineLevel="0" collapsed="false">
      <c r="A1" s="10" t="s">
        <v>112</v>
      </c>
    </row>
    <row r="3" customFormat="false" ht="24" hidden="false" customHeight="false" outlineLevel="0" collapsed="false">
      <c r="A3" s="70" t="s">
        <v>113</v>
      </c>
    </row>
    <row r="5" customFormat="false" ht="24" hidden="false" customHeight="false" outlineLevel="0" collapsed="false">
      <c r="B5" s="71" t="s">
        <v>114</v>
      </c>
      <c r="C5" s="72"/>
      <c r="D5" s="71" t="s">
        <v>115</v>
      </c>
    </row>
    <row r="7" customFormat="false" ht="24" hidden="false" customHeight="false" outlineLevel="0" collapsed="false">
      <c r="B7" s="73" t="s">
        <v>71</v>
      </c>
      <c r="C7" s="73"/>
      <c r="D7" s="73" t="s">
        <v>72</v>
      </c>
    </row>
    <row r="9" customFormat="false" ht="24" hidden="false" customHeight="false" outlineLevel="0" collapsed="false">
      <c r="A9" s="1" t="s">
        <v>73</v>
      </c>
      <c r="B9" s="74" t="n">
        <v>43.5</v>
      </c>
      <c r="C9" s="74"/>
      <c r="D9" s="74"/>
    </row>
    <row r="10" customFormat="false" ht="24" hidden="false" customHeight="false" outlineLevel="0" collapsed="false">
      <c r="A10" s="1" t="s">
        <v>116</v>
      </c>
      <c r="B10" s="74"/>
      <c r="C10" s="74"/>
      <c r="D10" s="74" t="n">
        <v>5.5</v>
      </c>
    </row>
    <row r="11" customFormat="false" ht="24" hidden="false" customHeight="false" outlineLevel="0" collapsed="false">
      <c r="A11" s="1" t="s">
        <v>75</v>
      </c>
      <c r="B11" s="74"/>
      <c r="C11" s="74"/>
      <c r="D11" s="74" t="n">
        <v>38</v>
      </c>
    </row>
    <row r="12" customFormat="false" ht="24" hidden="false" customHeight="false" outlineLevel="0" collapsed="false">
      <c r="B12" s="74"/>
      <c r="C12" s="74"/>
      <c r="D12" s="74"/>
    </row>
    <row r="13" customFormat="false" ht="24" hidden="false" customHeight="false" outlineLevel="0" collapsed="false">
      <c r="B13" s="75" t="n">
        <f aca="false">SUM(B9:B12)</f>
        <v>43.5</v>
      </c>
      <c r="C13" s="74"/>
      <c r="D13" s="75" t="n">
        <f aca="false">SUM(D9:D12)</f>
        <v>43.5</v>
      </c>
    </row>
    <row r="14" customFormat="false" ht="24" hidden="false" customHeight="false" outlineLevel="0" collapsed="false">
      <c r="B14" s="76" t="s">
        <v>77</v>
      </c>
      <c r="C14" s="76"/>
      <c r="D14" s="76"/>
    </row>
    <row r="15" customFormat="false" ht="24" hidden="false" customHeight="false" outlineLevel="0" collapsed="false">
      <c r="B15" s="74"/>
      <c r="C15" s="74"/>
      <c r="D15" s="74"/>
    </row>
    <row r="16" customFormat="false" ht="24" hidden="false" customHeight="false" outlineLevel="0" collapsed="false">
      <c r="A16" s="3" t="s">
        <v>117</v>
      </c>
      <c r="B16" s="74"/>
      <c r="C16" s="74"/>
      <c r="D16" s="74"/>
    </row>
  </sheetData>
  <mergeCells count="1">
    <mergeCell ref="B14:D14"/>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51"/>
  <sheetViews>
    <sheetView showFormulas="false" showGridLines="true" showRowColHeaders="true" showZeros="true" rightToLeft="false" tabSelected="false" showOutlineSymbols="true" defaultGridColor="true" view="normal" topLeftCell="A37" colorId="64" zoomScale="85" zoomScaleNormal="85" zoomScalePageLayoutView="100" workbookViewId="0">
      <selection pane="topLeft" activeCell="B23" activeCellId="0" sqref="B23"/>
    </sheetView>
  </sheetViews>
  <sheetFormatPr defaultColWidth="9.109375" defaultRowHeight="24" customHeight="false" zeroHeight="false" outlineLevelRow="0" outlineLevelCol="0"/>
  <cols>
    <col collapsed="false" customWidth="true" hidden="false" outlineLevel="0" max="1" min="1" style="77" width="29.11"/>
    <col collapsed="false" customWidth="true" hidden="false" outlineLevel="0" max="2" min="2" style="77" width="90.33"/>
    <col collapsed="false" customWidth="true" hidden="false" outlineLevel="0" max="3" min="3" style="77" width="43.56"/>
    <col collapsed="false" customWidth="false" hidden="false" outlineLevel="0" max="4" min="4" style="77" width="9.11"/>
    <col collapsed="false" customWidth="true" hidden="false" outlineLevel="0" max="5" min="5" style="77" width="37.56"/>
    <col collapsed="false" customWidth="true" hidden="true" outlineLevel="0" max="6" min="6" style="77" width="12.33"/>
    <col collapsed="false" customWidth="true" hidden="true" outlineLevel="0" max="7" min="7" style="77" width="15.11"/>
    <col collapsed="false" customWidth="true" hidden="true" outlineLevel="0" max="8" min="8" style="77" width="18"/>
    <col collapsed="false" customWidth="true" hidden="true" outlineLevel="0" max="9" min="9" style="77" width="21.56"/>
    <col collapsed="false" customWidth="false" hidden="true" outlineLevel="0" max="10" min="10" style="77" width="9.14"/>
    <col collapsed="false" customWidth="true" hidden="true" outlineLevel="0" max="11" min="11" style="77" width="11.11"/>
    <col collapsed="false" customWidth="false" hidden="true" outlineLevel="0" max="12" min="12" style="77" width="9.14"/>
    <col collapsed="false" customWidth="false" hidden="false" outlineLevel="0" max="13" min="13" style="77" width="9.11"/>
    <col collapsed="false" customWidth="true" hidden="false" outlineLevel="0" max="14" min="14" style="77" width="29.44"/>
    <col collapsed="false" customWidth="true" hidden="false" outlineLevel="0" max="15" min="15" style="77" width="55.33"/>
    <col collapsed="false" customWidth="true" hidden="false" outlineLevel="0" max="16" min="16" style="77" width="51.44"/>
    <col collapsed="false" customWidth="true" hidden="false" outlineLevel="0" max="17" min="17" style="77" width="72.66"/>
    <col collapsed="false" customWidth="true" hidden="false" outlineLevel="0" max="18" min="18" style="77" width="67.33"/>
    <col collapsed="false" customWidth="true" hidden="false" outlineLevel="0" max="19" min="19" style="77" width="52.66"/>
    <col collapsed="false" customWidth="true" hidden="false" outlineLevel="0" max="20" min="20" style="77" width="60.56"/>
    <col collapsed="false" customWidth="false" hidden="false" outlineLevel="0" max="16384" min="21" style="77" width="9.11"/>
  </cols>
  <sheetData>
    <row r="1" customFormat="false" ht="24" hidden="false" customHeight="false" outlineLevel="0" collapsed="false">
      <c r="A1" s="78" t="s">
        <v>118</v>
      </c>
    </row>
    <row r="2" customFormat="false" ht="24" hidden="false" customHeight="false" outlineLevel="0" collapsed="false">
      <c r="N2" s="79"/>
    </row>
    <row r="3" customFormat="false" ht="24" hidden="false" customHeight="false" outlineLevel="0" collapsed="false">
      <c r="A3" s="80" t="s">
        <v>119</v>
      </c>
      <c r="F3" s="77" t="s">
        <v>71</v>
      </c>
      <c r="G3" s="77" t="s">
        <v>72</v>
      </c>
      <c r="H3" s="77" t="s">
        <v>120</v>
      </c>
      <c r="I3" s="77" t="s">
        <v>121</v>
      </c>
      <c r="J3" s="77" t="s">
        <v>122</v>
      </c>
      <c r="K3" s="77" t="s">
        <v>123</v>
      </c>
    </row>
    <row r="4" customFormat="false" ht="24" hidden="false" customHeight="false" outlineLevel="0" collapsed="false">
      <c r="O4" s="81"/>
      <c r="P4" s="81"/>
      <c r="Q4" s="81"/>
      <c r="R4" s="81"/>
      <c r="S4" s="81"/>
      <c r="T4" s="81"/>
    </row>
    <row r="5" customFormat="false" ht="24" hidden="false" customHeight="false" outlineLevel="0" collapsed="false">
      <c r="O5" s="81"/>
      <c r="P5" s="81"/>
      <c r="Q5" s="81"/>
      <c r="R5" s="81"/>
      <c r="S5" s="81"/>
      <c r="T5" s="81"/>
    </row>
    <row r="6" customFormat="false" ht="24" hidden="false" customHeight="false" outlineLevel="0" collapsed="false">
      <c r="O6" s="82"/>
      <c r="P6" s="82"/>
      <c r="Q6" s="82"/>
      <c r="R6" s="82"/>
      <c r="S6" s="82"/>
      <c r="T6" s="82"/>
    </row>
    <row r="7" customFormat="false" ht="24" hidden="false" customHeight="false" outlineLevel="0" collapsed="false">
      <c r="A7" s="77" t="s">
        <v>124</v>
      </c>
      <c r="C7" s="83" t="s">
        <v>125</v>
      </c>
      <c r="F7" s="84" t="s">
        <v>126</v>
      </c>
      <c r="G7" s="84" t="s">
        <v>126</v>
      </c>
      <c r="H7" s="84" t="s">
        <v>126</v>
      </c>
      <c r="I7" s="84" t="s">
        <v>126</v>
      </c>
      <c r="J7" s="84" t="s">
        <v>126</v>
      </c>
      <c r="K7" s="84" t="s">
        <v>126</v>
      </c>
      <c r="L7" s="84"/>
      <c r="M7" s="84"/>
      <c r="O7" s="82"/>
      <c r="P7" s="82"/>
      <c r="Q7" s="82"/>
      <c r="R7" s="82"/>
      <c r="S7" s="82"/>
      <c r="T7" s="82"/>
    </row>
    <row r="8" customFormat="false" ht="24" hidden="false" customHeight="false" outlineLevel="0" collapsed="false">
      <c r="C8" s="85"/>
      <c r="F8" s="84"/>
      <c r="G8" s="84"/>
      <c r="H8" s="84"/>
      <c r="I8" s="84"/>
      <c r="J8" s="84"/>
      <c r="K8" s="84"/>
      <c r="L8" s="84"/>
      <c r="M8" s="84"/>
      <c r="O8" s="82"/>
      <c r="P8" s="82"/>
      <c r="Q8" s="82"/>
      <c r="R8" s="82"/>
      <c r="S8" s="82"/>
      <c r="T8" s="82"/>
    </row>
    <row r="9" customFormat="false" ht="24" hidden="false" customHeight="false" outlineLevel="0" collapsed="false">
      <c r="A9" s="77" t="s">
        <v>127</v>
      </c>
      <c r="B9" s="77" t="s">
        <v>128</v>
      </c>
      <c r="C9" s="83" t="s">
        <v>129</v>
      </c>
      <c r="F9" s="84" t="s">
        <v>126</v>
      </c>
      <c r="G9" s="84" t="s">
        <v>126</v>
      </c>
      <c r="H9" s="84" t="s">
        <v>126</v>
      </c>
      <c r="I9" s="84" t="s">
        <v>126</v>
      </c>
      <c r="J9" s="84" t="s">
        <v>126</v>
      </c>
      <c r="K9" s="84" t="s">
        <v>126</v>
      </c>
      <c r="L9" s="84"/>
      <c r="M9" s="84"/>
      <c r="O9" s="86"/>
      <c r="P9" s="86"/>
      <c r="Q9" s="82"/>
      <c r="R9" s="82"/>
      <c r="S9" s="82"/>
      <c r="T9" s="82"/>
    </row>
    <row r="10" customFormat="false" ht="24" hidden="false" customHeight="false" outlineLevel="0" collapsed="false">
      <c r="C10" s="85"/>
      <c r="F10" s="84"/>
      <c r="G10" s="84"/>
      <c r="H10" s="84"/>
      <c r="I10" s="84"/>
      <c r="J10" s="84"/>
      <c r="K10" s="84"/>
      <c r="L10" s="84"/>
      <c r="M10" s="84"/>
      <c r="O10" s="86"/>
      <c r="P10" s="86"/>
      <c r="Q10" s="82"/>
      <c r="R10" s="82"/>
      <c r="S10" s="82"/>
      <c r="T10" s="82"/>
    </row>
    <row r="11" customFormat="false" ht="24" hidden="false" customHeight="false" outlineLevel="0" collapsed="false">
      <c r="A11" s="77" t="s">
        <v>130</v>
      </c>
      <c r="B11" s="77" t="s">
        <v>131</v>
      </c>
      <c r="C11" s="83" t="s">
        <v>132</v>
      </c>
      <c r="F11" s="84" t="s">
        <v>126</v>
      </c>
      <c r="G11" s="84" t="s">
        <v>126</v>
      </c>
      <c r="H11" s="84" t="s">
        <v>126</v>
      </c>
      <c r="I11" s="84" t="s">
        <v>126</v>
      </c>
      <c r="J11" s="84" t="s">
        <v>126</v>
      </c>
      <c r="K11" s="84" t="s">
        <v>126</v>
      </c>
      <c r="L11" s="84"/>
      <c r="M11" s="84"/>
      <c r="N11" s="84"/>
      <c r="O11" s="84"/>
      <c r="P11" s="84"/>
    </row>
    <row r="12" customFormat="false" ht="24" hidden="false" customHeight="false" outlineLevel="0" collapsed="false">
      <c r="B12" s="77" t="s">
        <v>133</v>
      </c>
      <c r="C12" s="83" t="s">
        <v>134</v>
      </c>
      <c r="F12" s="84"/>
      <c r="G12" s="84"/>
      <c r="H12" s="84"/>
      <c r="I12" s="84"/>
      <c r="J12" s="84"/>
      <c r="K12" s="84"/>
      <c r="L12" s="84"/>
      <c r="M12" s="84"/>
      <c r="N12" s="84"/>
      <c r="O12" s="84"/>
      <c r="P12" s="84"/>
    </row>
    <row r="13" customFormat="false" ht="24" hidden="false" customHeight="false" outlineLevel="0" collapsed="false">
      <c r="C13" s="85"/>
      <c r="F13" s="84"/>
      <c r="G13" s="84"/>
      <c r="H13" s="84"/>
      <c r="I13" s="84"/>
      <c r="J13" s="84"/>
      <c r="K13" s="84"/>
      <c r="L13" s="84"/>
      <c r="M13" s="84"/>
      <c r="N13" s="84"/>
      <c r="O13" s="84"/>
      <c r="P13" s="84"/>
    </row>
    <row r="14" customFormat="false" ht="24" hidden="false" customHeight="false" outlineLevel="0" collapsed="false">
      <c r="F14" s="84"/>
      <c r="G14" s="84"/>
      <c r="H14" s="84"/>
      <c r="I14" s="84"/>
      <c r="J14" s="84"/>
      <c r="K14" s="84"/>
      <c r="L14" s="84"/>
      <c r="M14" s="84"/>
      <c r="N14" s="84"/>
      <c r="O14" s="84"/>
      <c r="P14" s="84"/>
    </row>
    <row r="15" customFormat="false" ht="24" hidden="false" customHeight="false" outlineLevel="0" collapsed="false">
      <c r="A15" s="77" t="s">
        <v>97</v>
      </c>
      <c r="B15" s="77" t="s">
        <v>135</v>
      </c>
      <c r="C15" s="87" t="n">
        <v>2026</v>
      </c>
      <c r="F15" s="84"/>
      <c r="G15" s="84"/>
      <c r="H15" s="84" t="s">
        <v>126</v>
      </c>
      <c r="I15" s="84" t="s">
        <v>126</v>
      </c>
      <c r="J15" s="84"/>
      <c r="K15" s="84"/>
      <c r="L15" s="84"/>
      <c r="M15" s="84"/>
      <c r="N15" s="84"/>
      <c r="O15" s="84"/>
      <c r="P15" s="84"/>
    </row>
    <row r="16" customFormat="false" ht="24" hidden="false" customHeight="false" outlineLevel="0" collapsed="false">
      <c r="A16" s="77" t="s">
        <v>136</v>
      </c>
      <c r="B16" s="77" t="s">
        <v>135</v>
      </c>
      <c r="C16" s="87" t="n">
        <f aca="false">C15-1</f>
        <v>2025</v>
      </c>
      <c r="F16" s="84"/>
      <c r="G16" s="84"/>
      <c r="H16" s="84" t="s">
        <v>126</v>
      </c>
      <c r="I16" s="84" t="s">
        <v>126</v>
      </c>
      <c r="J16" s="84"/>
      <c r="K16" s="84"/>
      <c r="L16" s="84"/>
      <c r="M16" s="84"/>
      <c r="N16" s="84"/>
      <c r="O16" s="84"/>
      <c r="P16" s="84"/>
    </row>
    <row r="17" customFormat="false" ht="24" hidden="false" customHeight="false" outlineLevel="0" collapsed="false">
      <c r="F17" s="84"/>
      <c r="G17" s="84"/>
      <c r="H17" s="84"/>
      <c r="I17" s="84"/>
      <c r="J17" s="84"/>
      <c r="K17" s="84"/>
      <c r="L17" s="84"/>
      <c r="M17" s="84"/>
      <c r="N17" s="84"/>
      <c r="O17" s="84"/>
      <c r="P17" s="84"/>
    </row>
    <row r="18" customFormat="false" ht="24" hidden="false" customHeight="false" outlineLevel="0" collapsed="false">
      <c r="A18" s="77" t="s">
        <v>137</v>
      </c>
      <c r="B18" s="77" t="s">
        <v>128</v>
      </c>
      <c r="C18" s="88" t="s">
        <v>138</v>
      </c>
      <c r="F18" s="84"/>
      <c r="G18" s="84"/>
      <c r="H18" s="84"/>
      <c r="I18" s="84"/>
      <c r="J18" s="84" t="s">
        <v>126</v>
      </c>
      <c r="K18" s="84"/>
      <c r="L18" s="84"/>
      <c r="M18" s="84"/>
      <c r="N18" s="84"/>
      <c r="O18" s="84"/>
      <c r="P18" s="84"/>
    </row>
    <row r="19" customFormat="false" ht="24" hidden="false" customHeight="false" outlineLevel="0" collapsed="false">
      <c r="F19" s="84"/>
      <c r="G19" s="84"/>
      <c r="H19" s="84"/>
      <c r="I19" s="84"/>
      <c r="J19" s="84"/>
      <c r="K19" s="84"/>
      <c r="L19" s="84"/>
      <c r="M19" s="84"/>
      <c r="N19" s="84"/>
      <c r="O19" s="84"/>
      <c r="P19" s="84"/>
    </row>
    <row r="20" customFormat="false" ht="24" hidden="false" customHeight="false" outlineLevel="0" collapsed="false">
      <c r="A20" s="77" t="s">
        <v>139</v>
      </c>
      <c r="B20" s="77" t="s">
        <v>140</v>
      </c>
      <c r="C20" s="89" t="s">
        <v>141</v>
      </c>
      <c r="F20" s="84"/>
      <c r="G20" s="84"/>
      <c r="H20" s="84"/>
      <c r="I20" s="84"/>
      <c r="J20" s="84" t="s">
        <v>126</v>
      </c>
      <c r="K20" s="84"/>
      <c r="L20" s="84"/>
      <c r="M20" s="84"/>
      <c r="N20" s="90"/>
      <c r="O20" s="84"/>
      <c r="P20" s="84"/>
    </row>
    <row r="21" customFormat="false" ht="24" hidden="false" customHeight="false" outlineLevel="0" collapsed="false">
      <c r="C21" s="91"/>
      <c r="F21" s="84"/>
      <c r="G21" s="84"/>
      <c r="H21" s="84"/>
      <c r="I21" s="84"/>
      <c r="J21" s="84"/>
      <c r="K21" s="84"/>
      <c r="L21" s="84"/>
      <c r="M21" s="84"/>
      <c r="N21" s="90"/>
      <c r="O21" s="84"/>
      <c r="P21" s="84"/>
    </row>
    <row r="22" customFormat="false" ht="24" hidden="false" customHeight="false" outlineLevel="0" collapsed="false">
      <c r="A22" s="77" t="s">
        <v>142</v>
      </c>
      <c r="B22" s="92" t="s">
        <v>143</v>
      </c>
      <c r="C22" s="92" t="s">
        <v>144</v>
      </c>
      <c r="F22" s="84"/>
      <c r="G22" s="84"/>
      <c r="H22" s="84"/>
      <c r="I22" s="84"/>
      <c r="J22" s="84"/>
      <c r="K22" s="84"/>
      <c r="L22" s="84"/>
      <c r="M22" s="84"/>
      <c r="N22" s="84"/>
      <c r="O22" s="84"/>
      <c r="P22" s="84"/>
    </row>
    <row r="23" customFormat="false" ht="24" hidden="false" customHeight="false" outlineLevel="0" collapsed="false">
      <c r="B23" s="88" t="s">
        <v>145</v>
      </c>
      <c r="C23" s="88" t="s">
        <v>146</v>
      </c>
      <c r="F23" s="84"/>
      <c r="G23" s="84"/>
      <c r="H23" s="84"/>
      <c r="I23" s="84"/>
      <c r="J23" s="84" t="s">
        <v>126</v>
      </c>
      <c r="K23" s="84"/>
      <c r="L23" s="84"/>
      <c r="M23" s="84"/>
      <c r="N23" s="90"/>
      <c r="O23" s="90"/>
      <c r="P23" s="90"/>
      <c r="Q23" s="90"/>
      <c r="R23" s="93"/>
      <c r="S23" s="93"/>
      <c r="T23" s="93"/>
    </row>
    <row r="24" customFormat="false" ht="24" hidden="false" customHeight="false" outlineLevel="0" collapsed="false">
      <c r="B24" s="88" t="s">
        <v>147</v>
      </c>
      <c r="C24" s="88" t="s">
        <v>146</v>
      </c>
      <c r="F24" s="84"/>
      <c r="G24" s="84"/>
      <c r="H24" s="84"/>
      <c r="I24" s="84"/>
      <c r="J24" s="84" t="s">
        <v>126</v>
      </c>
      <c r="K24" s="84"/>
      <c r="L24" s="84"/>
      <c r="M24" s="84"/>
      <c r="N24" s="90"/>
      <c r="O24" s="90"/>
      <c r="P24" s="90"/>
      <c r="Q24" s="93"/>
      <c r="R24" s="93"/>
      <c r="S24" s="93"/>
      <c r="T24" s="93"/>
    </row>
    <row r="25" customFormat="false" ht="24" hidden="false" customHeight="false" outlineLevel="0" collapsed="false">
      <c r="B25" s="88" t="s">
        <v>148</v>
      </c>
      <c r="C25" s="94" t="s">
        <v>146</v>
      </c>
      <c r="F25" s="84"/>
      <c r="G25" s="84"/>
      <c r="H25" s="84"/>
      <c r="I25" s="84"/>
      <c r="J25" s="84" t="s">
        <v>126</v>
      </c>
      <c r="K25" s="84"/>
      <c r="L25" s="84"/>
      <c r="M25" s="84"/>
      <c r="N25" s="90"/>
      <c r="O25" s="90"/>
      <c r="P25" s="90"/>
      <c r="Q25" s="93"/>
      <c r="R25" s="93"/>
      <c r="S25" s="93"/>
      <c r="T25" s="93"/>
    </row>
    <row r="26" customFormat="false" ht="24" hidden="false" customHeight="false" outlineLevel="0" collapsed="false">
      <c r="B26" s="88"/>
      <c r="C26" s="94"/>
      <c r="F26" s="84"/>
      <c r="G26" s="84"/>
      <c r="H26" s="84"/>
      <c r="I26" s="84"/>
      <c r="J26" s="84" t="s">
        <v>126</v>
      </c>
      <c r="K26" s="84"/>
      <c r="L26" s="84"/>
      <c r="M26" s="84"/>
      <c r="N26" s="90"/>
      <c r="O26" s="90"/>
      <c r="P26" s="90"/>
      <c r="Q26" s="93"/>
      <c r="R26" s="93"/>
      <c r="S26" s="93"/>
      <c r="T26" s="93"/>
    </row>
    <row r="27" customFormat="false" ht="24" hidden="false" customHeight="false" outlineLevel="0" collapsed="false">
      <c r="B27" s="88"/>
      <c r="C27" s="94"/>
      <c r="F27" s="84"/>
      <c r="G27" s="84"/>
      <c r="H27" s="84"/>
      <c r="I27" s="84"/>
      <c r="J27" s="84" t="s">
        <v>126</v>
      </c>
      <c r="K27" s="84"/>
      <c r="L27" s="84"/>
      <c r="M27" s="84"/>
      <c r="N27" s="90"/>
      <c r="O27" s="90"/>
      <c r="P27" s="90"/>
      <c r="Q27" s="93"/>
      <c r="R27" s="93"/>
      <c r="S27" s="93"/>
      <c r="T27" s="93"/>
    </row>
    <row r="28" customFormat="false" ht="24" hidden="false" customHeight="false" outlineLevel="0" collapsed="false">
      <c r="F28" s="84"/>
      <c r="G28" s="84"/>
      <c r="H28" s="84"/>
      <c r="I28" s="84"/>
      <c r="J28" s="84"/>
      <c r="K28" s="84"/>
      <c r="L28" s="84"/>
      <c r="M28" s="84"/>
      <c r="N28" s="90"/>
      <c r="O28" s="90"/>
      <c r="P28" s="90"/>
      <c r="Q28" s="93"/>
      <c r="R28" s="93"/>
      <c r="S28" s="93"/>
      <c r="T28" s="93"/>
    </row>
    <row r="29" customFormat="false" ht="24" hidden="false" customHeight="false" outlineLevel="0" collapsed="false">
      <c r="A29" s="77" t="s">
        <v>149</v>
      </c>
      <c r="C29" s="88"/>
      <c r="F29" s="84"/>
      <c r="G29" s="84"/>
      <c r="H29" s="84"/>
      <c r="I29" s="84"/>
      <c r="J29" s="84" t="s">
        <v>126</v>
      </c>
      <c r="K29" s="84"/>
      <c r="L29" s="84"/>
      <c r="M29" s="84"/>
      <c r="N29" s="90"/>
      <c r="O29" s="90"/>
      <c r="P29" s="90"/>
      <c r="Q29" s="93"/>
      <c r="R29" s="93"/>
      <c r="S29" s="93"/>
      <c r="T29" s="93"/>
    </row>
    <row r="30" customFormat="false" ht="24" hidden="false" customHeight="false" outlineLevel="0" collapsed="false">
      <c r="C30" s="88"/>
      <c r="F30" s="84"/>
      <c r="G30" s="84"/>
      <c r="H30" s="84"/>
      <c r="I30" s="84"/>
      <c r="J30" s="84" t="s">
        <v>126</v>
      </c>
      <c r="K30" s="84"/>
      <c r="L30" s="84"/>
      <c r="M30" s="84"/>
      <c r="N30" s="90"/>
      <c r="O30" s="90"/>
      <c r="P30" s="90"/>
      <c r="Q30" s="93"/>
      <c r="R30" s="93"/>
      <c r="S30" s="93"/>
      <c r="T30" s="93"/>
    </row>
    <row r="31" customFormat="false" ht="24" hidden="false" customHeight="false" outlineLevel="0" collapsed="false">
      <c r="C31" s="88"/>
      <c r="F31" s="84"/>
      <c r="G31" s="84"/>
      <c r="H31" s="84"/>
      <c r="I31" s="84"/>
      <c r="J31" s="84" t="s">
        <v>126</v>
      </c>
      <c r="K31" s="84"/>
      <c r="L31" s="84"/>
      <c r="M31" s="84"/>
      <c r="N31" s="90"/>
      <c r="O31" s="90"/>
      <c r="P31" s="90"/>
      <c r="Q31" s="93"/>
      <c r="R31" s="93"/>
      <c r="S31" s="93"/>
      <c r="T31" s="93"/>
    </row>
    <row r="32" customFormat="false" ht="24" hidden="false" customHeight="false" outlineLevel="0" collapsed="false">
      <c r="C32" s="94"/>
      <c r="F32" s="84"/>
      <c r="G32" s="84"/>
      <c r="H32" s="84"/>
      <c r="I32" s="84"/>
      <c r="J32" s="84" t="s">
        <v>126</v>
      </c>
      <c r="K32" s="84"/>
      <c r="L32" s="84"/>
      <c r="M32" s="84"/>
      <c r="N32" s="90"/>
      <c r="O32" s="90"/>
      <c r="P32" s="90"/>
      <c r="Q32" s="93"/>
      <c r="R32" s="93"/>
      <c r="S32" s="93"/>
      <c r="T32" s="93"/>
    </row>
    <row r="33" customFormat="false" ht="24" hidden="false" customHeight="false" outlineLevel="0" collapsed="false">
      <c r="F33" s="84"/>
      <c r="G33" s="84"/>
      <c r="H33" s="84"/>
      <c r="I33" s="84"/>
      <c r="J33" s="84"/>
      <c r="K33" s="84"/>
      <c r="L33" s="84"/>
      <c r="M33" s="84"/>
      <c r="N33" s="90"/>
      <c r="O33" s="84"/>
      <c r="P33" s="84"/>
      <c r="R33" s="93"/>
      <c r="S33" s="93"/>
      <c r="T33" s="93"/>
    </row>
    <row r="34" customFormat="false" ht="24" hidden="false" customHeight="false" outlineLevel="0" collapsed="false">
      <c r="A34" s="77" t="s">
        <v>150</v>
      </c>
      <c r="B34" s="77" t="s">
        <v>151</v>
      </c>
      <c r="C34" s="88" t="s">
        <v>152</v>
      </c>
      <c r="F34" s="84"/>
      <c r="G34" s="84"/>
      <c r="H34" s="84"/>
      <c r="I34" s="84"/>
      <c r="J34" s="84"/>
      <c r="K34" s="84" t="s">
        <v>126</v>
      </c>
      <c r="L34" s="84"/>
      <c r="M34" s="84"/>
      <c r="N34" s="84"/>
      <c r="O34" s="84"/>
      <c r="P34" s="84"/>
      <c r="R34" s="93"/>
      <c r="S34" s="93"/>
      <c r="T34" s="93"/>
    </row>
    <row r="35" customFormat="false" ht="24" hidden="false" customHeight="false" outlineLevel="0" collapsed="false">
      <c r="N35" s="90"/>
      <c r="O35" s="90"/>
      <c r="P35" s="90"/>
      <c r="Q35" s="90"/>
      <c r="R35" s="93"/>
      <c r="S35" s="93"/>
      <c r="T35" s="93"/>
    </row>
    <row r="36" customFormat="false" ht="24" hidden="false" customHeight="false" outlineLevel="0" collapsed="false">
      <c r="A36" s="77" t="s">
        <v>153</v>
      </c>
      <c r="B36" s="77" t="s">
        <v>149</v>
      </c>
      <c r="C36" s="88" t="s">
        <v>154</v>
      </c>
      <c r="K36" s="84" t="s">
        <v>126</v>
      </c>
      <c r="L36" s="84"/>
      <c r="N36" s="90"/>
      <c r="O36" s="90"/>
      <c r="P36" s="90"/>
      <c r="Q36" s="93"/>
      <c r="R36" s="93"/>
      <c r="S36" s="93"/>
      <c r="T36" s="93"/>
    </row>
    <row r="37" customFormat="false" ht="24" hidden="false" customHeight="false" outlineLevel="0" collapsed="false">
      <c r="C37" s="88" t="s">
        <v>155</v>
      </c>
      <c r="K37" s="84" t="s">
        <v>126</v>
      </c>
      <c r="L37" s="84"/>
      <c r="N37" s="90"/>
      <c r="O37" s="90"/>
      <c r="P37" s="90"/>
      <c r="Q37" s="93"/>
    </row>
    <row r="38" customFormat="false" ht="24" hidden="false" customHeight="false" outlineLevel="0" collapsed="false">
      <c r="C38" s="88" t="s">
        <v>156</v>
      </c>
      <c r="K38" s="84" t="s">
        <v>126</v>
      </c>
      <c r="L38" s="84"/>
      <c r="N38" s="90"/>
      <c r="O38" s="90"/>
      <c r="P38" s="90"/>
      <c r="Q38" s="93"/>
    </row>
    <row r="39" customFormat="false" ht="24" hidden="false" customHeight="false" outlineLevel="0" collapsed="false">
      <c r="C39" s="88"/>
      <c r="K39" s="84" t="s">
        <v>126</v>
      </c>
      <c r="L39" s="84"/>
      <c r="N39" s="90"/>
      <c r="O39" s="90"/>
      <c r="P39" s="90"/>
      <c r="Q39" s="93"/>
    </row>
    <row r="40" customFormat="false" ht="24" hidden="false" customHeight="false" outlineLevel="0" collapsed="false">
      <c r="N40" s="90"/>
      <c r="O40" s="90"/>
      <c r="P40" s="90"/>
      <c r="Q40" s="93"/>
    </row>
    <row r="41" customFormat="false" ht="24" hidden="false" customHeight="false" outlineLevel="0" collapsed="false">
      <c r="A41" s="77" t="s">
        <v>32</v>
      </c>
      <c r="C41" s="88" t="n">
        <v>20</v>
      </c>
      <c r="N41" s="90"/>
      <c r="O41" s="90"/>
      <c r="P41" s="90"/>
      <c r="Q41" s="93"/>
    </row>
    <row r="42" customFormat="false" ht="24" hidden="false" customHeight="false" outlineLevel="0" collapsed="false">
      <c r="N42" s="90"/>
      <c r="O42" s="90"/>
      <c r="P42" s="90"/>
      <c r="Q42" s="93"/>
    </row>
    <row r="43" customFormat="false" ht="24" hidden="false" customHeight="false" outlineLevel="0" collapsed="false">
      <c r="A43" s="77" t="s">
        <v>157</v>
      </c>
      <c r="C43" s="88" t="s">
        <v>158</v>
      </c>
      <c r="N43" s="90"/>
      <c r="O43" s="90"/>
      <c r="P43" s="90"/>
      <c r="Q43" s="93"/>
    </row>
    <row r="45" customFormat="false" ht="24" hidden="false" customHeight="false" outlineLevel="0" collapsed="false">
      <c r="A45" s="77" t="s">
        <v>159</v>
      </c>
    </row>
    <row r="46" customFormat="false" ht="66" hidden="false" customHeight="true" outlineLevel="0" collapsed="false">
      <c r="A46" s="95" t="s">
        <v>160</v>
      </c>
      <c r="B46" s="95"/>
      <c r="C46" s="95"/>
      <c r="D46" s="95"/>
      <c r="E46" s="96"/>
      <c r="F46" s="96"/>
      <c r="G46" s="96"/>
      <c r="H46" s="96"/>
    </row>
    <row r="48" customFormat="false" ht="24" hidden="false" customHeight="false" outlineLevel="0" collapsed="false">
      <c r="A48" s="77" t="s">
        <v>161</v>
      </c>
      <c r="B48" s="77" t="s">
        <v>162</v>
      </c>
      <c r="C48" s="97" t="n">
        <v>46243</v>
      </c>
    </row>
    <row r="49" customFormat="false" ht="33" hidden="false" customHeight="true" outlineLevel="0" collapsed="false">
      <c r="A49" s="77" t="s">
        <v>163</v>
      </c>
      <c r="C49" s="97" t="s">
        <v>145</v>
      </c>
      <c r="E49" s="98"/>
    </row>
    <row r="50" customFormat="false" ht="24" hidden="true" customHeight="false" outlineLevel="0" collapsed="false">
      <c r="C50" s="99" t="s">
        <v>164</v>
      </c>
    </row>
    <row r="51" customFormat="false" ht="39.75" hidden="false" customHeight="true" outlineLevel="0" collapsed="false">
      <c r="A51" s="77" t="s">
        <v>143</v>
      </c>
      <c r="C51" s="97" t="s">
        <v>165</v>
      </c>
    </row>
  </sheetData>
  <sheetProtection sheet="true" objects="true" scenarios="true"/>
  <mergeCells count="1">
    <mergeCell ref="A46:D46"/>
  </mergeCells>
  <dataValidations count="1">
    <dataValidation allowBlank="true" errorStyle="stop" operator="between" showDropDown="false" showErrorMessage="true" showInputMessage="true" sqref="C12" type="list">
      <formula1>'Data sheet'!$D$3:$D$4</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09375" defaultRowHeight="20.25" customHeight="false" zeroHeight="false" outlineLevelRow="0" outlineLevelCol="0"/>
  <cols>
    <col collapsed="false" customWidth="false" hidden="false" outlineLevel="0" max="16384" min="1" style="100" width="9.11"/>
  </cols>
  <sheetData>
    <row r="1" customFormat="false" ht="20.25" hidden="false" customHeight="false" outlineLevel="0" collapsed="false">
      <c r="A1" s="100" t="s">
        <v>166</v>
      </c>
    </row>
    <row r="3" customFormat="false" ht="20.25" hidden="false" customHeight="false" outlineLevel="0" collapsed="false">
      <c r="A3" s="100" t="s">
        <v>167</v>
      </c>
      <c r="D3" s="100" t="s">
        <v>168</v>
      </c>
    </row>
    <row r="4" customFormat="false" ht="20.25" hidden="false" customHeight="false" outlineLevel="0" collapsed="false">
      <c r="A4" s="100" t="s">
        <v>169</v>
      </c>
      <c r="D4" s="100" t="s">
        <v>134</v>
      </c>
    </row>
    <row r="7" customFormat="false" ht="20.25" hidden="false" customHeight="false" outlineLevel="0" collapsed="false">
      <c r="A7" s="100" t="s">
        <v>170</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99"/>
  <sheetViews>
    <sheetView showFormulas="false" showGridLines="true" showRowColHeaders="true" showZeros="true" rightToLeft="false" tabSelected="false" showOutlineSymbols="true" defaultGridColor="true" view="normal" topLeftCell="A72" colorId="64" zoomScale="100" zoomScaleNormal="100" zoomScalePageLayoutView="100" workbookViewId="0">
      <selection pane="topLeft" activeCell="A100" activeCellId="0" sqref="A100"/>
    </sheetView>
  </sheetViews>
  <sheetFormatPr defaultColWidth="10.33203125" defaultRowHeight="20.25" customHeight="false" zeroHeight="false" outlineLevelRow="0" outlineLevelCol="0"/>
  <cols>
    <col collapsed="false" customWidth="true" hidden="false" outlineLevel="0" max="1" min="1" style="101" width="19.66"/>
    <col collapsed="false" customWidth="true" hidden="false" outlineLevel="0" max="2" min="2" style="101" width="44.44"/>
    <col collapsed="false" customWidth="true" hidden="false" outlineLevel="0" max="4" min="3" style="101" width="19"/>
    <col collapsed="false" customWidth="true" hidden="false" outlineLevel="0" max="5" min="5" style="101" width="24"/>
    <col collapsed="false" customWidth="true" hidden="false" outlineLevel="0" max="6" min="6" style="101" width="16.89"/>
    <col collapsed="false" customWidth="true" hidden="false" outlineLevel="0" max="7" min="7" style="101" width="13.89"/>
    <col collapsed="false" customWidth="true" hidden="false" outlineLevel="0" max="8" min="8" style="101" width="15"/>
    <col collapsed="false" customWidth="true" hidden="false" outlineLevel="0" max="9" min="9" style="101" width="20.56"/>
    <col collapsed="false" customWidth="true" hidden="false" outlineLevel="0" max="10" min="10" style="101" width="14.66"/>
    <col collapsed="false" customWidth="true" hidden="false" outlineLevel="0" max="11" min="11" style="101" width="11.33"/>
    <col collapsed="false" customWidth="true" hidden="false" outlineLevel="0" max="12" min="12" style="101" width="12.56"/>
    <col collapsed="false" customWidth="true" hidden="false" outlineLevel="0" max="13" min="13" style="101" width="10.89"/>
    <col collapsed="false" customWidth="true" hidden="false" outlineLevel="0" max="14" min="14" style="101" width="13.33"/>
    <col collapsed="false" customWidth="true" hidden="false" outlineLevel="0" max="15" min="15" style="101" width="17"/>
    <col collapsed="false" customWidth="true" hidden="false" outlineLevel="0" max="16" min="16" style="101" width="12.44"/>
    <col collapsed="false" customWidth="false" hidden="false" outlineLevel="0" max="16384" min="17" style="101" width="10.33"/>
  </cols>
  <sheetData>
    <row r="1" customFormat="false" ht="20.25" hidden="false" customHeight="false" outlineLevel="0" collapsed="false">
      <c r="A1" s="78" t="s">
        <v>171</v>
      </c>
    </row>
    <row r="2" customFormat="false" ht="20.25" hidden="false" customHeight="false" outlineLevel="0" collapsed="false">
      <c r="O2" s="102" t="s">
        <v>167</v>
      </c>
      <c r="P2" s="103" t="n">
        <f aca="false">SUMIF($C$10:$C$96,O2,$P$10:$P$96)</f>
        <v>100</v>
      </c>
    </row>
    <row r="3" customFormat="false" ht="20.25" hidden="false" customHeight="false" outlineLevel="0" collapsed="false">
      <c r="A3" s="104" t="s">
        <v>172</v>
      </c>
      <c r="B3" s="105" t="str">
        <f aca="false">IF('DATA INPUT'!C7&gt;0,'DATA INPUT'!C7,"  ")</f>
        <v>1st Stewartry Rangers</v>
      </c>
      <c r="C3" s="104"/>
      <c r="D3" s="104"/>
      <c r="E3" s="104"/>
      <c r="F3" s="104"/>
      <c r="G3" s="104"/>
      <c r="H3" s="104"/>
      <c r="I3" s="104"/>
      <c r="J3" s="104"/>
      <c r="K3" s="104"/>
      <c r="L3" s="104"/>
      <c r="M3" s="104"/>
      <c r="O3" s="106" t="s">
        <v>173</v>
      </c>
      <c r="P3" s="103" t="n">
        <f aca="false">SUMIF($C$10:$C$96,O3,$P$10:$P$96)</f>
        <v>0</v>
      </c>
    </row>
    <row r="4" customFormat="false" ht="21.75" hidden="false" customHeight="true" outlineLevel="0" collapsed="false">
      <c r="A4" s="107" t="s">
        <v>174</v>
      </c>
      <c r="B4" s="105" t="str">
        <f aca="false">IF('DATA INPUT'!C9&gt;0,'DATA INPUT'!C9,"  ")</f>
        <v>SC051769</v>
      </c>
      <c r="C4" s="104"/>
      <c r="D4" s="104"/>
      <c r="E4" s="104"/>
      <c r="F4" s="104"/>
      <c r="G4" s="104"/>
      <c r="H4" s="104"/>
      <c r="I4" s="104"/>
      <c r="J4" s="104"/>
      <c r="K4" s="104"/>
      <c r="L4" s="104"/>
      <c r="M4" s="104"/>
      <c r="O4" s="102"/>
      <c r="P4" s="103" t="n">
        <f aca="false">SUM(P2:P3)</f>
        <v>100</v>
      </c>
      <c r="R4" s="108"/>
    </row>
    <row r="5" customFormat="false" ht="21.75" hidden="false" customHeight="true" outlineLevel="0" collapsed="false">
      <c r="A5" s="104" t="s">
        <v>175</v>
      </c>
      <c r="B5" s="109" t="str">
        <f aca="false">IF('DATA INPUT'!C11&gt;0,'DATA INPUT'!C11,"  ")</f>
        <v>31.12.2025</v>
      </c>
      <c r="C5" s="110"/>
      <c r="D5" s="110"/>
      <c r="E5" s="110"/>
      <c r="F5" s="110"/>
      <c r="G5" s="110"/>
      <c r="H5" s="110"/>
      <c r="I5" s="110"/>
      <c r="J5" s="110"/>
      <c r="Q5" s="108"/>
      <c r="R5" s="108"/>
    </row>
    <row r="6" customFormat="false" ht="20.25" hidden="false" customHeight="false" outlineLevel="0" collapsed="false">
      <c r="A6" s="104"/>
      <c r="B6" s="110"/>
      <c r="F6" s="111"/>
      <c r="G6" s="111"/>
      <c r="H6" s="111"/>
      <c r="I6" s="112"/>
      <c r="J6" s="111"/>
      <c r="K6" s="111"/>
      <c r="L6" s="111"/>
      <c r="M6" s="111"/>
      <c r="N6" s="111"/>
      <c r="O6" s="111"/>
      <c r="Q6" s="108"/>
      <c r="R6" s="108"/>
    </row>
    <row r="7" customFormat="false" ht="21.75" hidden="false" customHeight="true" outlineLevel="0" collapsed="false">
      <c r="A7" s="104"/>
      <c r="B7" s="110"/>
      <c r="C7" s="101" t="s">
        <v>176</v>
      </c>
      <c r="F7" s="113" t="s">
        <v>177</v>
      </c>
      <c r="G7" s="113"/>
      <c r="H7" s="113"/>
      <c r="I7" s="113"/>
      <c r="J7" s="113"/>
      <c r="K7" s="113"/>
      <c r="L7" s="113"/>
      <c r="M7" s="113"/>
      <c r="N7" s="113"/>
      <c r="O7" s="113"/>
      <c r="Q7" s="114" t="s">
        <v>178</v>
      </c>
      <c r="R7" s="114"/>
    </row>
    <row r="8" customFormat="false" ht="63" hidden="false" customHeight="true" outlineLevel="0" collapsed="false">
      <c r="A8" s="115" t="s">
        <v>38</v>
      </c>
      <c r="B8" s="115" t="s">
        <v>179</v>
      </c>
      <c r="C8" s="115" t="s">
        <v>42</v>
      </c>
      <c r="D8" s="115" t="s">
        <v>44</v>
      </c>
      <c r="E8" s="115" t="s">
        <v>46</v>
      </c>
      <c r="F8" s="116" t="s">
        <v>180</v>
      </c>
      <c r="G8" s="116" t="s">
        <v>181</v>
      </c>
      <c r="H8" s="116" t="s">
        <v>182</v>
      </c>
      <c r="I8" s="116" t="s">
        <v>183</v>
      </c>
      <c r="J8" s="116" t="s">
        <v>184</v>
      </c>
      <c r="K8" s="116" t="s">
        <v>185</v>
      </c>
      <c r="L8" s="116" t="s">
        <v>186</v>
      </c>
      <c r="M8" s="116" t="s">
        <v>187</v>
      </c>
      <c r="N8" s="116" t="s">
        <v>188</v>
      </c>
      <c r="O8" s="116" t="s">
        <v>189</v>
      </c>
      <c r="P8" s="115" t="s">
        <v>190</v>
      </c>
      <c r="Q8" s="117" t="s">
        <v>167</v>
      </c>
      <c r="R8" s="117" t="s">
        <v>173</v>
      </c>
    </row>
    <row r="9" customFormat="false" ht="20.25" hidden="false" customHeight="false" outlineLevel="0" collapsed="false">
      <c r="A9" s="118"/>
      <c r="B9" s="119"/>
      <c r="C9" s="120"/>
      <c r="D9" s="120"/>
      <c r="E9" s="121"/>
      <c r="F9" s="122" t="n">
        <f aca="false">SUM(F10:F96)</f>
        <v>693</v>
      </c>
      <c r="G9" s="122" t="n">
        <f aca="false">SUM(G10:G96)</f>
        <v>2675.5</v>
      </c>
      <c r="H9" s="122" t="n">
        <f aca="false">SUM(H10:H96)</f>
        <v>1428.96</v>
      </c>
      <c r="I9" s="122" t="n">
        <f aca="false">SUM(I10:I96)</f>
        <v>95.12</v>
      </c>
      <c r="J9" s="122" t="n">
        <f aca="false">SUM(J10:J96)</f>
        <v>0</v>
      </c>
      <c r="K9" s="122" t="n">
        <f aca="false">SUM(K10:K96)</f>
        <v>49.22</v>
      </c>
      <c r="L9" s="122" t="n">
        <f aca="false">SUM(L10:L96)</f>
        <v>1905</v>
      </c>
      <c r="M9" s="122" t="n">
        <f aca="false">SUM(M10:M96)</f>
        <v>0</v>
      </c>
      <c r="N9" s="122" t="n">
        <f aca="false">SUM(N10:N96)</f>
        <v>6260.92</v>
      </c>
      <c r="O9" s="122" t="n">
        <f aca="false">SUM(O10:O96)</f>
        <v>0</v>
      </c>
      <c r="P9" s="123" t="n">
        <f aca="false">SUM(F9:O9)</f>
        <v>13107.72</v>
      </c>
      <c r="Q9" s="124"/>
      <c r="R9" s="124"/>
    </row>
    <row r="10" customFormat="false" ht="20.25" hidden="false" customHeight="false" outlineLevel="0" collapsed="false">
      <c r="A10" s="125" t="n">
        <v>45671</v>
      </c>
      <c r="B10" s="126" t="s">
        <v>191</v>
      </c>
      <c r="C10" s="127" t="s">
        <v>167</v>
      </c>
      <c r="D10" s="128" t="s">
        <v>192</v>
      </c>
      <c r="E10" s="126"/>
      <c r="F10" s="129" t="n">
        <v>35</v>
      </c>
      <c r="G10" s="129"/>
      <c r="H10" s="129"/>
      <c r="I10" s="129"/>
      <c r="J10" s="129"/>
      <c r="K10" s="129"/>
      <c r="L10" s="129"/>
      <c r="M10" s="129"/>
      <c r="N10" s="129"/>
      <c r="O10" s="129"/>
      <c r="P10" s="123" t="n">
        <f aca="false">SUM(F10:O10)</f>
        <v>35</v>
      </c>
      <c r="Q10" s="130" t="n">
        <f aca="false">IF(C10=$Q$8,P10,0)</f>
        <v>35</v>
      </c>
      <c r="R10" s="130" t="n">
        <f aca="false">IF(C10=$R$8,P10,0)</f>
        <v>0</v>
      </c>
    </row>
    <row r="11" customFormat="false" ht="20.25" hidden="false" customHeight="false" outlineLevel="0" collapsed="false">
      <c r="A11" s="125" t="n">
        <v>45672</v>
      </c>
      <c r="B11" s="126" t="s">
        <v>193</v>
      </c>
      <c r="C11" s="127" t="s">
        <v>167</v>
      </c>
      <c r="D11" s="128"/>
      <c r="E11" s="128"/>
      <c r="F11" s="129" t="n">
        <v>15</v>
      </c>
      <c r="G11" s="129"/>
      <c r="H11" s="129"/>
      <c r="I11" s="129"/>
      <c r="J11" s="129"/>
      <c r="K11" s="129"/>
      <c r="L11" s="129"/>
      <c r="M11" s="129"/>
      <c r="N11" s="129" t="n">
        <v>50</v>
      </c>
      <c r="O11" s="129"/>
      <c r="P11" s="123" t="n">
        <f aca="false">SUM(F11:O11)</f>
        <v>65</v>
      </c>
      <c r="Q11" s="130" t="n">
        <f aca="false">IF(C11=$Q$8,P11+Q10,0+Q10)</f>
        <v>100</v>
      </c>
      <c r="R11" s="130" t="n">
        <f aca="false">IF(C11=$R$8,P11+R10,0+R10)</f>
        <v>0</v>
      </c>
    </row>
    <row r="12" customFormat="false" ht="20.25" hidden="false" customHeight="false" outlineLevel="0" collapsed="false">
      <c r="A12" s="125" t="n">
        <v>45673</v>
      </c>
      <c r="B12" s="126" t="s">
        <v>194</v>
      </c>
      <c r="C12" s="127"/>
      <c r="D12" s="128"/>
      <c r="E12" s="128"/>
      <c r="F12" s="129" t="n">
        <v>15</v>
      </c>
      <c r="G12" s="129"/>
      <c r="H12" s="129"/>
      <c r="I12" s="129"/>
      <c r="J12" s="129"/>
      <c r="K12" s="129"/>
      <c r="L12" s="129"/>
      <c r="M12" s="129"/>
      <c r="N12" s="129"/>
      <c r="O12" s="129"/>
      <c r="P12" s="123" t="n">
        <f aca="false">SUM(F12:O12)</f>
        <v>15</v>
      </c>
      <c r="Q12" s="130" t="n">
        <f aca="false">IF(C12=$Q$8,P12+Q11,0+Q11)</f>
        <v>100</v>
      </c>
      <c r="R12" s="130" t="n">
        <f aca="false">IF(C12=$R$8,P12+R11,0+R11)</f>
        <v>0</v>
      </c>
    </row>
    <row r="13" customFormat="false" ht="20.25" hidden="false" customHeight="false" outlineLevel="0" collapsed="false">
      <c r="A13" s="125" t="n">
        <v>45673</v>
      </c>
      <c r="B13" s="126" t="s">
        <v>195</v>
      </c>
      <c r="C13" s="127"/>
      <c r="D13" s="128"/>
      <c r="E13" s="128"/>
      <c r="F13" s="129" t="n">
        <v>15</v>
      </c>
      <c r="G13" s="129"/>
      <c r="H13" s="129"/>
      <c r="I13" s="129"/>
      <c r="J13" s="129"/>
      <c r="K13" s="129"/>
      <c r="L13" s="129"/>
      <c r="M13" s="129"/>
      <c r="N13" s="129"/>
      <c r="O13" s="129"/>
      <c r="P13" s="123" t="n">
        <f aca="false">SUM(F13:O13)</f>
        <v>15</v>
      </c>
      <c r="Q13" s="130" t="n">
        <f aca="false">IF(C13=$Q$8,P13+Q12,0+Q12)</f>
        <v>100</v>
      </c>
      <c r="R13" s="130" t="n">
        <f aca="false">IF(C13=$R$8,P13+R12,0+R12)</f>
        <v>0</v>
      </c>
    </row>
    <row r="14" customFormat="false" ht="20.25" hidden="false" customHeight="false" outlineLevel="0" collapsed="false">
      <c r="A14" s="125" t="n">
        <v>45677</v>
      </c>
      <c r="B14" s="126" t="s">
        <v>196</v>
      </c>
      <c r="C14" s="127"/>
      <c r="D14" s="128"/>
      <c r="E14" s="128" t="s">
        <v>197</v>
      </c>
      <c r="F14" s="129"/>
      <c r="G14" s="129"/>
      <c r="H14" s="129" t="n">
        <v>51</v>
      </c>
      <c r="I14" s="129"/>
      <c r="J14" s="129"/>
      <c r="K14" s="129"/>
      <c r="L14" s="129"/>
      <c r="M14" s="129"/>
      <c r="N14" s="129"/>
      <c r="O14" s="129"/>
      <c r="P14" s="123" t="n">
        <f aca="false">SUM(F14:O14)</f>
        <v>51</v>
      </c>
      <c r="Q14" s="130" t="n">
        <f aca="false">IF(C14=$Q$8,P14+Q13,0+Q13)</f>
        <v>100</v>
      </c>
      <c r="R14" s="130" t="n">
        <f aca="false">IF(C14=$R$8,P14+R13,0+R13)</f>
        <v>0</v>
      </c>
    </row>
    <row r="15" customFormat="false" ht="20.25" hidden="false" customHeight="false" outlineLevel="0" collapsed="false">
      <c r="A15" s="125"/>
      <c r="B15" s="126" t="s">
        <v>198</v>
      </c>
      <c r="C15" s="127"/>
      <c r="D15" s="128"/>
      <c r="E15" s="128"/>
      <c r="F15" s="129" t="n">
        <v>15</v>
      </c>
      <c r="G15" s="129"/>
      <c r="H15" s="129"/>
      <c r="I15" s="129"/>
      <c r="J15" s="129"/>
      <c r="K15" s="129"/>
      <c r="L15" s="129"/>
      <c r="M15" s="129"/>
      <c r="N15" s="129" t="n">
        <v>50</v>
      </c>
      <c r="O15" s="129"/>
      <c r="P15" s="123" t="n">
        <f aca="false">SUM(F15:O15)</f>
        <v>65</v>
      </c>
      <c r="Q15" s="130" t="n">
        <f aca="false">IF(C15=$Q$8,P15+Q14,0+Q14)</f>
        <v>100</v>
      </c>
      <c r="R15" s="130" t="n">
        <f aca="false">IF(C15=$R$8,P15+R14,0+R14)</f>
        <v>0</v>
      </c>
    </row>
    <row r="16" customFormat="false" ht="20.25" hidden="false" customHeight="false" outlineLevel="0" collapsed="false">
      <c r="A16" s="125" t="n">
        <v>45678</v>
      </c>
      <c r="B16" s="126" t="s">
        <v>199</v>
      </c>
      <c r="C16" s="127"/>
      <c r="D16" s="128"/>
      <c r="E16" s="128"/>
      <c r="F16" s="129" t="n">
        <v>15</v>
      </c>
      <c r="G16" s="129"/>
      <c r="H16" s="129"/>
      <c r="I16" s="129"/>
      <c r="J16" s="129"/>
      <c r="K16" s="129"/>
      <c r="L16" s="129"/>
      <c r="M16" s="129"/>
      <c r="N16" s="129"/>
      <c r="O16" s="129"/>
      <c r="P16" s="123" t="n">
        <f aca="false">SUM(F16:O16)</f>
        <v>15</v>
      </c>
      <c r="Q16" s="130" t="n">
        <f aca="false">IF(C16=$Q$8,P16+Q15,0+Q15)</f>
        <v>100</v>
      </c>
      <c r="R16" s="130" t="n">
        <f aca="false">IF(C16=$R$8,P16+R15,0+R15)</f>
        <v>0</v>
      </c>
    </row>
    <row r="17" customFormat="false" ht="20.25" hidden="false" customHeight="false" outlineLevel="0" collapsed="false">
      <c r="A17" s="125"/>
      <c r="B17" s="126" t="s">
        <v>200</v>
      </c>
      <c r="C17" s="127"/>
      <c r="D17" s="128"/>
      <c r="E17" s="128"/>
      <c r="F17" s="129" t="n">
        <v>15</v>
      </c>
      <c r="G17" s="129"/>
      <c r="H17" s="129"/>
      <c r="I17" s="129"/>
      <c r="J17" s="129"/>
      <c r="K17" s="129"/>
      <c r="L17" s="129"/>
      <c r="M17" s="129"/>
      <c r="N17" s="129" t="n">
        <v>50</v>
      </c>
      <c r="O17" s="129"/>
      <c r="P17" s="123" t="n">
        <f aca="false">SUM(F17:O17)</f>
        <v>65</v>
      </c>
      <c r="Q17" s="130" t="n">
        <f aca="false">IF(C17=$Q$8,P17+Q16,0+Q16)</f>
        <v>100</v>
      </c>
      <c r="R17" s="130" t="n">
        <f aca="false">IF(C17=$R$8,P17+R16,0+R16)</f>
        <v>0</v>
      </c>
    </row>
    <row r="18" customFormat="false" ht="20.25" hidden="false" customHeight="false" outlineLevel="0" collapsed="false">
      <c r="A18" s="125" t="n">
        <v>45679</v>
      </c>
      <c r="B18" s="126" t="s">
        <v>201</v>
      </c>
      <c r="C18" s="127"/>
      <c r="D18" s="128"/>
      <c r="E18" s="128"/>
      <c r="F18" s="129" t="n">
        <v>15</v>
      </c>
      <c r="G18" s="129"/>
      <c r="H18" s="129"/>
      <c r="I18" s="129"/>
      <c r="J18" s="129"/>
      <c r="K18" s="129"/>
      <c r="L18" s="129"/>
      <c r="M18" s="129"/>
      <c r="N18" s="129" t="n">
        <v>70</v>
      </c>
      <c r="O18" s="129"/>
      <c r="P18" s="123" t="n">
        <f aca="false">SUM(F18:O18)</f>
        <v>85</v>
      </c>
      <c r="Q18" s="130" t="n">
        <f aca="false">IF(C18=$Q$8,P18+Q17,0+Q17)</f>
        <v>100</v>
      </c>
      <c r="R18" s="130" t="n">
        <f aca="false">IF(C18=$R$8,P18+R17,0+R17)</f>
        <v>0</v>
      </c>
    </row>
    <row r="19" customFormat="false" ht="20.25" hidden="false" customHeight="false" outlineLevel="0" collapsed="false">
      <c r="A19" s="125" t="n">
        <v>45680</v>
      </c>
      <c r="B19" s="126" t="s">
        <v>196</v>
      </c>
      <c r="C19" s="127"/>
      <c r="D19" s="128"/>
      <c r="E19" s="128"/>
      <c r="F19" s="129"/>
      <c r="G19" s="129"/>
      <c r="H19" s="129"/>
      <c r="I19" s="129"/>
      <c r="J19" s="129"/>
      <c r="K19" s="129"/>
      <c r="L19" s="129"/>
      <c r="M19" s="129"/>
      <c r="N19" s="129" t="n">
        <v>594</v>
      </c>
      <c r="O19" s="129"/>
      <c r="P19" s="123" t="n">
        <f aca="false">SUM(F19:O19)</f>
        <v>594</v>
      </c>
      <c r="Q19" s="130" t="n">
        <f aca="false">IF(C19=$Q$8,P19+Q18,0+Q18)</f>
        <v>100</v>
      </c>
      <c r="R19" s="130" t="n">
        <f aca="false">IF(C19=$R$8,P19+R18,0+R18)</f>
        <v>0</v>
      </c>
    </row>
    <row r="20" customFormat="false" ht="20.25" hidden="false" customHeight="false" outlineLevel="0" collapsed="false">
      <c r="A20" s="125" t="n">
        <v>45684</v>
      </c>
      <c r="B20" s="126" t="s">
        <v>202</v>
      </c>
      <c r="C20" s="127"/>
      <c r="D20" s="128"/>
      <c r="E20" s="128"/>
      <c r="F20" s="129"/>
      <c r="G20" s="129"/>
      <c r="H20" s="129"/>
      <c r="I20" s="129"/>
      <c r="J20" s="129"/>
      <c r="K20" s="129"/>
      <c r="L20" s="129"/>
      <c r="M20" s="129"/>
      <c r="N20" s="129" t="n">
        <v>20</v>
      </c>
      <c r="O20" s="129"/>
      <c r="P20" s="123" t="n">
        <f aca="false">SUM(F20:O20)</f>
        <v>20</v>
      </c>
      <c r="Q20" s="130" t="n">
        <f aca="false">IF(C20=$Q$8,P20+Q19,0+Q19)</f>
        <v>100</v>
      </c>
      <c r="R20" s="130" t="n">
        <f aca="false">IF(C20=$R$8,P20+R19,0+R19)</f>
        <v>0</v>
      </c>
    </row>
    <row r="21" customFormat="false" ht="20.25" hidden="false" customHeight="false" outlineLevel="0" collapsed="false">
      <c r="A21" s="125" t="n">
        <v>45684</v>
      </c>
      <c r="B21" s="126" t="s">
        <v>194</v>
      </c>
      <c r="C21" s="127"/>
      <c r="D21" s="128"/>
      <c r="E21" s="128"/>
      <c r="F21" s="129"/>
      <c r="G21" s="129"/>
      <c r="H21" s="129"/>
      <c r="I21" s="129"/>
      <c r="J21" s="129"/>
      <c r="K21" s="129"/>
      <c r="L21" s="129"/>
      <c r="M21" s="129"/>
      <c r="N21" s="129" t="n">
        <v>50</v>
      </c>
      <c r="O21" s="129"/>
      <c r="P21" s="123" t="n">
        <f aca="false">SUM(F21:O21)</f>
        <v>50</v>
      </c>
      <c r="Q21" s="130" t="n">
        <f aca="false">IF(C21=$Q$8,P21+Q20,0+Q20)</f>
        <v>100</v>
      </c>
      <c r="R21" s="130" t="n">
        <f aca="false">IF(C21=$R$8,P21+R20,0+R20)</f>
        <v>0</v>
      </c>
    </row>
    <row r="22" customFormat="false" ht="20.25" hidden="false" customHeight="false" outlineLevel="0" collapsed="false">
      <c r="A22" s="125" t="n">
        <v>45688</v>
      </c>
      <c r="B22" s="126" t="s">
        <v>203</v>
      </c>
      <c r="C22" s="127"/>
      <c r="D22" s="128"/>
      <c r="E22" s="128"/>
      <c r="F22" s="129"/>
      <c r="G22" s="129"/>
      <c r="H22" s="129"/>
      <c r="I22" s="129"/>
      <c r="J22" s="129"/>
      <c r="K22" s="129"/>
      <c r="L22" s="129"/>
      <c r="M22" s="129"/>
      <c r="N22" s="129" t="n">
        <v>50</v>
      </c>
      <c r="O22" s="129"/>
      <c r="P22" s="123" t="n">
        <f aca="false">SUM(F22:O22)</f>
        <v>50</v>
      </c>
      <c r="Q22" s="130" t="n">
        <f aca="false">IF(C22=$Q$8,P22+Q21,0+Q21)</f>
        <v>100</v>
      </c>
      <c r="R22" s="130" t="n">
        <f aca="false">IF(C22=$R$8,P22+R21,0+R21)</f>
        <v>0</v>
      </c>
    </row>
    <row r="23" customFormat="false" ht="20.25" hidden="false" customHeight="false" outlineLevel="0" collapsed="false">
      <c r="A23" s="125" t="n">
        <v>45688</v>
      </c>
      <c r="B23" s="126" t="s">
        <v>204</v>
      </c>
      <c r="C23" s="127"/>
      <c r="D23" s="128"/>
      <c r="E23" s="128"/>
      <c r="F23" s="129"/>
      <c r="G23" s="129"/>
      <c r="H23" s="129"/>
      <c r="I23" s="129"/>
      <c r="J23" s="129"/>
      <c r="K23" s="129"/>
      <c r="L23" s="129"/>
      <c r="M23" s="129"/>
      <c r="N23" s="129" t="n">
        <v>50</v>
      </c>
      <c r="O23" s="129"/>
      <c r="P23" s="123" t="n">
        <f aca="false">SUM(F23:O23)</f>
        <v>50</v>
      </c>
      <c r="Q23" s="130" t="n">
        <f aca="false">IF(C23=$Q$8,P23+Q22,0+Q22)</f>
        <v>100</v>
      </c>
      <c r="R23" s="130" t="n">
        <f aca="false">IF(C23=$R$8,P23+R22,0+R22)</f>
        <v>0</v>
      </c>
    </row>
    <row r="24" customFormat="false" ht="20.25" hidden="false" customHeight="false" outlineLevel="0" collapsed="false">
      <c r="A24" s="125" t="n">
        <v>45691</v>
      </c>
      <c r="B24" s="126" t="s">
        <v>205</v>
      </c>
      <c r="C24" s="127"/>
      <c r="D24" s="128"/>
      <c r="E24" s="128"/>
      <c r="F24" s="129" t="n">
        <v>15</v>
      </c>
      <c r="G24" s="129"/>
      <c r="H24" s="129"/>
      <c r="I24" s="129"/>
      <c r="J24" s="129"/>
      <c r="K24" s="129"/>
      <c r="L24" s="129"/>
      <c r="M24" s="129"/>
      <c r="N24" s="129"/>
      <c r="O24" s="129"/>
      <c r="P24" s="123" t="n">
        <f aca="false">SUM(F24:O24)</f>
        <v>15</v>
      </c>
      <c r="Q24" s="130" t="n">
        <f aca="false">IF(C24=$Q$8,P24+Q23,0+Q23)</f>
        <v>100</v>
      </c>
      <c r="R24" s="130" t="n">
        <f aca="false">IF(C24=$R$8,P24+R23,0+R23)</f>
        <v>0</v>
      </c>
    </row>
    <row r="25" customFormat="false" ht="20.25" hidden="false" customHeight="false" outlineLevel="0" collapsed="false">
      <c r="A25" s="125"/>
      <c r="B25" s="126" t="s">
        <v>206</v>
      </c>
      <c r="C25" s="127"/>
      <c r="D25" s="128"/>
      <c r="E25" s="128"/>
      <c r="F25" s="129"/>
      <c r="G25" s="129"/>
      <c r="H25" s="129"/>
      <c r="I25" s="129"/>
      <c r="J25" s="129"/>
      <c r="K25" s="129"/>
      <c r="L25" s="129"/>
      <c r="M25" s="129"/>
      <c r="N25" s="129" t="n">
        <v>50</v>
      </c>
      <c r="O25" s="129"/>
      <c r="P25" s="123" t="n">
        <f aca="false">SUM(F25:O25)</f>
        <v>50</v>
      </c>
      <c r="Q25" s="130" t="n">
        <f aca="false">IF(C25=$Q$8,P25+Q24,0+Q24)</f>
        <v>100</v>
      </c>
      <c r="R25" s="130" t="n">
        <f aca="false">IF(C25=$R$8,P25+R24,0+R24)</f>
        <v>0</v>
      </c>
    </row>
    <row r="26" customFormat="false" ht="20.25" hidden="false" customHeight="false" outlineLevel="0" collapsed="false">
      <c r="A26" s="125"/>
      <c r="B26" s="126" t="s">
        <v>207</v>
      </c>
      <c r="C26" s="127"/>
      <c r="D26" s="128"/>
      <c r="E26" s="128"/>
      <c r="F26" s="129"/>
      <c r="G26" s="129"/>
      <c r="H26" s="129"/>
      <c r="I26" s="129"/>
      <c r="J26" s="129"/>
      <c r="K26" s="129"/>
      <c r="L26" s="129"/>
      <c r="M26" s="129"/>
      <c r="N26" s="129" t="n">
        <v>50</v>
      </c>
      <c r="O26" s="129"/>
      <c r="P26" s="123" t="n">
        <f aca="false">SUM(F26:O26)</f>
        <v>50</v>
      </c>
      <c r="Q26" s="130" t="n">
        <f aca="false">IF(C26=$Q$8,P26+Q25,0+Q25)</f>
        <v>100</v>
      </c>
      <c r="R26" s="130" t="n">
        <f aca="false">IF(C26=$R$8,P26+R25,0+R25)</f>
        <v>0</v>
      </c>
    </row>
    <row r="27" customFormat="false" ht="20.25" hidden="false" customHeight="false" outlineLevel="0" collapsed="false">
      <c r="A27" s="125" t="n">
        <v>45692</v>
      </c>
      <c r="B27" s="126" t="s">
        <v>199</v>
      </c>
      <c r="C27" s="127"/>
      <c r="D27" s="128"/>
      <c r="E27" s="128"/>
      <c r="F27" s="129"/>
      <c r="G27" s="129"/>
      <c r="H27" s="129"/>
      <c r="I27" s="129"/>
      <c r="J27" s="129"/>
      <c r="K27" s="129"/>
      <c r="L27" s="129"/>
      <c r="M27" s="129"/>
      <c r="N27" s="129" t="n">
        <v>50</v>
      </c>
      <c r="O27" s="129"/>
      <c r="P27" s="123" t="n">
        <f aca="false">SUM(F27:O27)</f>
        <v>50</v>
      </c>
      <c r="Q27" s="130" t="n">
        <f aca="false">IF(C27=$Q$8,P27+Q26,0+Q26)</f>
        <v>100</v>
      </c>
      <c r="R27" s="130" t="n">
        <f aca="false">IF(C27=$R$8,P27+R26,0+R26)</f>
        <v>0</v>
      </c>
    </row>
    <row r="28" customFormat="false" ht="20.25" hidden="false" customHeight="false" outlineLevel="0" collapsed="false">
      <c r="A28" s="125" t="n">
        <v>45693</v>
      </c>
      <c r="B28" s="126" t="s">
        <v>208</v>
      </c>
      <c r="C28" s="127"/>
      <c r="D28" s="128"/>
      <c r="E28" s="128"/>
      <c r="F28" s="129"/>
      <c r="G28" s="129"/>
      <c r="H28" s="129"/>
      <c r="I28" s="129"/>
      <c r="J28" s="129"/>
      <c r="K28" s="129"/>
      <c r="L28" s="129"/>
      <c r="M28" s="129"/>
      <c r="N28" s="129" t="n">
        <v>50</v>
      </c>
      <c r="O28" s="129"/>
      <c r="P28" s="123" t="n">
        <f aca="false">SUM(F28:O28)</f>
        <v>50</v>
      </c>
      <c r="Q28" s="130" t="n">
        <f aca="false">IF(C28=$Q$8,P28+Q27,0+Q27)</f>
        <v>100</v>
      </c>
      <c r="R28" s="130" t="n">
        <f aca="false">IF(C28=$R$8,P28+R27,0+R27)</f>
        <v>0</v>
      </c>
    </row>
    <row r="29" customFormat="false" ht="20.25" hidden="false" customHeight="false" outlineLevel="0" collapsed="false">
      <c r="A29" s="125" t="n">
        <v>45699</v>
      </c>
      <c r="B29" s="126" t="s">
        <v>209</v>
      </c>
      <c r="C29" s="127"/>
      <c r="D29" s="128"/>
      <c r="E29" s="128"/>
      <c r="F29" s="129"/>
      <c r="G29" s="129"/>
      <c r="H29" s="129"/>
      <c r="I29" s="129" t="n">
        <v>63.91</v>
      </c>
      <c r="J29" s="129"/>
      <c r="K29" s="129"/>
      <c r="L29" s="129"/>
      <c r="M29" s="129"/>
      <c r="N29" s="129"/>
      <c r="O29" s="129"/>
      <c r="P29" s="123" t="n">
        <f aca="false">SUM(F29:O29)</f>
        <v>63.91</v>
      </c>
      <c r="Q29" s="130" t="n">
        <f aca="false">IF(C29=$Q$8,P29+Q28,0+Q28)</f>
        <v>100</v>
      </c>
      <c r="R29" s="130" t="n">
        <f aca="false">IF(C29=$R$8,P29+R28,0+R28)</f>
        <v>0</v>
      </c>
    </row>
    <row r="30" customFormat="false" ht="20.25" hidden="false" customHeight="false" outlineLevel="0" collapsed="false">
      <c r="A30" s="125" t="n">
        <v>45705</v>
      </c>
      <c r="B30" s="126" t="s">
        <v>204</v>
      </c>
      <c r="C30" s="127"/>
      <c r="D30" s="128"/>
      <c r="E30" s="128"/>
      <c r="F30" s="129"/>
      <c r="G30" s="129"/>
      <c r="H30" s="129"/>
      <c r="I30" s="129"/>
      <c r="J30" s="129"/>
      <c r="K30" s="129"/>
      <c r="L30" s="129" t="n">
        <v>20</v>
      </c>
      <c r="M30" s="129"/>
      <c r="N30" s="129"/>
      <c r="O30" s="129"/>
      <c r="P30" s="123" t="n">
        <f aca="false">SUM(F30:O30)</f>
        <v>20</v>
      </c>
      <c r="Q30" s="130" t="n">
        <f aca="false">IF(C30=$Q$8,P30+Q29,0+Q29)</f>
        <v>100</v>
      </c>
      <c r="R30" s="130" t="n">
        <f aca="false">IF(C30=$R$8,P30+R29,0+R29)</f>
        <v>0</v>
      </c>
    </row>
    <row r="31" customFormat="false" ht="20.25" hidden="false" customHeight="false" outlineLevel="0" collapsed="false">
      <c r="A31" s="125" t="n">
        <v>45705</v>
      </c>
      <c r="B31" s="126" t="s">
        <v>199</v>
      </c>
      <c r="C31" s="127"/>
      <c r="D31" s="128"/>
      <c r="E31" s="128"/>
      <c r="F31" s="129"/>
      <c r="G31" s="129"/>
      <c r="H31" s="129"/>
      <c r="I31" s="129"/>
      <c r="J31" s="129"/>
      <c r="K31" s="129"/>
      <c r="L31" s="129" t="n">
        <v>20</v>
      </c>
      <c r="M31" s="129"/>
      <c r="N31" s="129"/>
      <c r="O31" s="129"/>
      <c r="P31" s="123" t="n">
        <f aca="false">SUM(F31:O31)</f>
        <v>20</v>
      </c>
      <c r="Q31" s="130" t="n">
        <f aca="false">IF(C31=$Q$8,P31+Q30,0+Q30)</f>
        <v>100</v>
      </c>
      <c r="R31" s="130" t="n">
        <f aca="false">IF(C31=$R$8,P31+R30,0+R30)</f>
        <v>0</v>
      </c>
    </row>
    <row r="32" customFormat="false" ht="20.25" hidden="false" customHeight="false" outlineLevel="0" collapsed="false">
      <c r="A32" s="125" t="n">
        <v>45705</v>
      </c>
      <c r="B32" s="131" t="s">
        <v>200</v>
      </c>
      <c r="C32" s="127"/>
      <c r="D32" s="128"/>
      <c r="E32" s="128"/>
      <c r="F32" s="129"/>
      <c r="G32" s="129"/>
      <c r="H32" s="129"/>
      <c r="I32" s="129"/>
      <c r="J32" s="129"/>
      <c r="K32" s="129"/>
      <c r="L32" s="129" t="n">
        <v>20</v>
      </c>
      <c r="M32" s="129"/>
      <c r="N32" s="129"/>
      <c r="O32" s="129"/>
      <c r="P32" s="123" t="n">
        <f aca="false">SUM(F32:O32)</f>
        <v>20</v>
      </c>
      <c r="Q32" s="130" t="n">
        <f aca="false">IF(C32=$Q$8,P32+Q31,0+Q31)</f>
        <v>100</v>
      </c>
      <c r="R32" s="130" t="n">
        <f aca="false">IF(C32=$R$8,P32+R31,0+R31)</f>
        <v>0</v>
      </c>
    </row>
    <row r="33" customFormat="false" ht="20.25" hidden="false" customHeight="false" outlineLevel="0" collapsed="false">
      <c r="A33" s="125" t="n">
        <v>45709</v>
      </c>
      <c r="B33" s="126" t="s">
        <v>196</v>
      </c>
      <c r="C33" s="127"/>
      <c r="D33" s="128"/>
      <c r="E33" s="128"/>
      <c r="F33" s="129"/>
      <c r="G33" s="129"/>
      <c r="H33" s="129" t="n">
        <v>80</v>
      </c>
      <c r="I33" s="129"/>
      <c r="J33" s="129"/>
      <c r="K33" s="129"/>
      <c r="L33" s="129"/>
      <c r="M33" s="129"/>
      <c r="N33" s="129"/>
      <c r="O33" s="129"/>
      <c r="P33" s="123" t="n">
        <f aca="false">SUM(F33:O33)</f>
        <v>80</v>
      </c>
      <c r="Q33" s="130" t="n">
        <f aca="false">IF(C33=$Q$8,P33+Q32,0+Q32)</f>
        <v>100</v>
      </c>
      <c r="R33" s="130" t="n">
        <f aca="false">IF(C33=$R$8,P33+R32,0+R32)</f>
        <v>0</v>
      </c>
    </row>
    <row r="34" customFormat="false" ht="20.25" hidden="false" customHeight="false" outlineLevel="0" collapsed="false">
      <c r="A34" s="125" t="n">
        <v>45712</v>
      </c>
      <c r="B34" s="126" t="s">
        <v>210</v>
      </c>
      <c r="C34" s="127"/>
      <c r="D34" s="128"/>
      <c r="E34" s="128"/>
      <c r="F34" s="129"/>
      <c r="G34" s="129"/>
      <c r="H34" s="129"/>
      <c r="I34" s="129"/>
      <c r="J34" s="129"/>
      <c r="K34" s="129"/>
      <c r="L34" s="129"/>
      <c r="M34" s="129"/>
      <c r="N34" s="129" t="n">
        <v>50</v>
      </c>
      <c r="O34" s="129"/>
      <c r="P34" s="123" t="n">
        <f aca="false">SUM(F34:O34)</f>
        <v>50</v>
      </c>
      <c r="Q34" s="130" t="n">
        <f aca="false">IF(C34=$Q$8,P34+Q33,0+Q33)</f>
        <v>100</v>
      </c>
      <c r="R34" s="130" t="n">
        <f aca="false">IF(C34=$R$8,P34+R33,0+R33)</f>
        <v>0</v>
      </c>
    </row>
    <row r="35" customFormat="false" ht="20.25" hidden="false" customHeight="false" outlineLevel="0" collapsed="false">
      <c r="A35" s="125" t="n">
        <v>45713</v>
      </c>
      <c r="B35" s="126" t="s">
        <v>202</v>
      </c>
      <c r="C35" s="127"/>
      <c r="D35" s="128"/>
      <c r="E35" s="128"/>
      <c r="F35" s="129"/>
      <c r="G35" s="129"/>
      <c r="H35" s="129" t="n">
        <v>46</v>
      </c>
      <c r="I35" s="129"/>
      <c r="J35" s="129"/>
      <c r="K35" s="129"/>
      <c r="L35" s="129"/>
      <c r="M35" s="129"/>
      <c r="N35" s="129"/>
      <c r="O35" s="129"/>
      <c r="P35" s="123" t="n">
        <f aca="false">SUM(F35:O35)</f>
        <v>46</v>
      </c>
      <c r="Q35" s="130" t="n">
        <f aca="false">IF(C35=$Q$8,P35+Q34,0+Q34)</f>
        <v>100</v>
      </c>
      <c r="R35" s="130" t="n">
        <f aca="false">IF(C35=$R$8,P35+R34,0+R34)</f>
        <v>0</v>
      </c>
    </row>
    <row r="36" customFormat="false" ht="20.25" hidden="false" customHeight="false" outlineLevel="0" collapsed="false">
      <c r="A36" s="125"/>
      <c r="B36" s="126" t="s">
        <v>211</v>
      </c>
      <c r="C36" s="127"/>
      <c r="D36" s="128"/>
      <c r="E36" s="128"/>
      <c r="F36" s="129"/>
      <c r="G36" s="129"/>
      <c r="H36" s="129" t="n">
        <v>50</v>
      </c>
      <c r="I36" s="129"/>
      <c r="J36" s="129"/>
      <c r="K36" s="129"/>
      <c r="L36" s="129"/>
      <c r="M36" s="129"/>
      <c r="N36" s="129"/>
      <c r="O36" s="129"/>
      <c r="P36" s="123" t="n">
        <f aca="false">SUM(F36:O36)</f>
        <v>50</v>
      </c>
      <c r="Q36" s="130" t="n">
        <f aca="false">IF(C36=$Q$8,P36+Q35,0+Q35)</f>
        <v>100</v>
      </c>
      <c r="R36" s="130" t="n">
        <f aca="false">IF(C36=$R$8,P36+R35,0+R35)</f>
        <v>0</v>
      </c>
    </row>
    <row r="37" customFormat="false" ht="20.25" hidden="false" customHeight="false" outlineLevel="0" collapsed="false">
      <c r="A37" s="125" t="n">
        <v>45714</v>
      </c>
      <c r="B37" s="126" t="s">
        <v>212</v>
      </c>
      <c r="C37" s="127"/>
      <c r="D37" s="128"/>
      <c r="E37" s="128"/>
      <c r="F37" s="129"/>
      <c r="G37" s="129"/>
      <c r="H37" s="129" t="n">
        <v>4</v>
      </c>
      <c r="I37" s="129"/>
      <c r="J37" s="129"/>
      <c r="K37" s="129"/>
      <c r="L37" s="129"/>
      <c r="M37" s="129"/>
      <c r="N37" s="129"/>
      <c r="O37" s="129"/>
      <c r="P37" s="123" t="n">
        <f aca="false">SUM(F37:O37)</f>
        <v>4</v>
      </c>
      <c r="Q37" s="130" t="n">
        <f aca="false">IF(C37=$Q$8,P37+Q36,0+Q36)</f>
        <v>100</v>
      </c>
      <c r="R37" s="130" t="n">
        <f aca="false">IF(C37=$R$8,P37+R36,0+R36)</f>
        <v>0</v>
      </c>
    </row>
    <row r="38" customFormat="false" ht="20.25" hidden="false" customHeight="false" outlineLevel="0" collapsed="false">
      <c r="A38" s="125" t="n">
        <v>45715</v>
      </c>
      <c r="B38" s="126" t="s">
        <v>213</v>
      </c>
      <c r="C38" s="127"/>
      <c r="D38" s="128"/>
      <c r="E38" s="128"/>
      <c r="F38" s="129"/>
      <c r="G38" s="129"/>
      <c r="H38" s="129"/>
      <c r="I38" s="129"/>
      <c r="J38" s="129"/>
      <c r="K38" s="129"/>
      <c r="L38" s="129"/>
      <c r="M38" s="129"/>
      <c r="N38" s="129" t="n">
        <v>50</v>
      </c>
      <c r="O38" s="129"/>
      <c r="P38" s="123" t="n">
        <f aca="false">SUM(F38:O38)</f>
        <v>50</v>
      </c>
      <c r="Q38" s="130" t="n">
        <f aca="false">IF(C38=$Q$8,P38+Q37,0+Q37)</f>
        <v>100</v>
      </c>
      <c r="R38" s="130" t="n">
        <f aca="false">IF(C38=$R$8,P38+R37,0+R37)</f>
        <v>0</v>
      </c>
    </row>
    <row r="39" customFormat="false" ht="20.25" hidden="false" customHeight="false" outlineLevel="0" collapsed="false">
      <c r="A39" s="125" t="n">
        <v>45715</v>
      </c>
      <c r="B39" s="126" t="s">
        <v>214</v>
      </c>
      <c r="C39" s="127"/>
      <c r="D39" s="128"/>
      <c r="E39" s="128"/>
      <c r="F39" s="129"/>
      <c r="G39" s="129"/>
      <c r="H39" s="129" t="n">
        <v>339.2</v>
      </c>
      <c r="I39" s="129"/>
      <c r="J39" s="129"/>
      <c r="K39" s="129"/>
      <c r="L39" s="129"/>
      <c r="M39" s="129"/>
      <c r="N39" s="129"/>
      <c r="O39" s="129"/>
      <c r="P39" s="123" t="n">
        <f aca="false">SUM(F39:O39)</f>
        <v>339.2</v>
      </c>
      <c r="Q39" s="130" t="n">
        <f aca="false">IF(C39=$Q$8,P39+Q38,0+Q38)</f>
        <v>100</v>
      </c>
      <c r="R39" s="130" t="n">
        <f aca="false">IF(C39=$R$8,P39+R38,0+R38)</f>
        <v>0</v>
      </c>
    </row>
    <row r="40" customFormat="false" ht="20.25" hidden="false" customHeight="false" outlineLevel="0" collapsed="false">
      <c r="A40" s="125"/>
      <c r="B40" s="126" t="s">
        <v>215</v>
      </c>
      <c r="C40" s="127"/>
      <c r="D40" s="128"/>
      <c r="E40" s="128"/>
      <c r="F40" s="129"/>
      <c r="G40" s="129"/>
      <c r="H40" s="129"/>
      <c r="I40" s="129"/>
      <c r="J40" s="129"/>
      <c r="K40" s="129"/>
      <c r="L40" s="129"/>
      <c r="M40" s="129"/>
      <c r="N40" s="129" t="n">
        <v>350</v>
      </c>
      <c r="O40" s="129"/>
      <c r="P40" s="123" t="n">
        <f aca="false">SUM(F40:O40)</f>
        <v>350</v>
      </c>
      <c r="Q40" s="130" t="n">
        <f aca="false">IF(C40=$Q$8,P40+Q39,0+Q39)</f>
        <v>100</v>
      </c>
      <c r="R40" s="130" t="n">
        <f aca="false">IF(C40=$R$8,P40+R39,0+R39)</f>
        <v>0</v>
      </c>
    </row>
    <row r="41" customFormat="false" ht="20.25" hidden="false" customHeight="false" outlineLevel="0" collapsed="false">
      <c r="A41" s="125" t="n">
        <v>45716</v>
      </c>
      <c r="B41" s="126" t="s">
        <v>216</v>
      </c>
      <c r="C41" s="127"/>
      <c r="D41" s="128"/>
      <c r="E41" s="128"/>
      <c r="F41" s="129"/>
      <c r="G41" s="129" t="n">
        <v>500</v>
      </c>
      <c r="H41" s="129"/>
      <c r="I41" s="129"/>
      <c r="J41" s="129"/>
      <c r="K41" s="129"/>
      <c r="L41" s="129"/>
      <c r="M41" s="129"/>
      <c r="N41" s="129"/>
      <c r="O41" s="129"/>
      <c r="P41" s="123" t="n">
        <f aca="false">SUM(F41:O41)</f>
        <v>500</v>
      </c>
      <c r="Q41" s="130" t="n">
        <f aca="false">IF(C41=$Q$8,P41+Q40,0+Q40)</f>
        <v>100</v>
      </c>
      <c r="R41" s="130" t="n">
        <f aca="false">IF(C41=$R$8,P41+R40,0+R40)</f>
        <v>0</v>
      </c>
    </row>
    <row r="42" customFormat="false" ht="20.25" hidden="false" customHeight="false" outlineLevel="0" collapsed="false">
      <c r="A42" s="125" t="n">
        <v>45719</v>
      </c>
      <c r="B42" s="126" t="s">
        <v>217</v>
      </c>
      <c r="C42" s="127"/>
      <c r="D42" s="128"/>
      <c r="E42" s="128"/>
      <c r="F42" s="129" t="n">
        <v>29.6</v>
      </c>
      <c r="G42" s="129"/>
      <c r="H42" s="129"/>
      <c r="I42" s="129"/>
      <c r="J42" s="129"/>
      <c r="K42" s="129"/>
      <c r="L42" s="129"/>
      <c r="M42" s="129"/>
      <c r="N42" s="129"/>
      <c r="O42" s="129"/>
      <c r="P42" s="123" t="n">
        <f aca="false">SUM(F42:O42)</f>
        <v>29.6</v>
      </c>
      <c r="Q42" s="130" t="n">
        <f aca="false">IF(C42=$Q$8,P42+Q41,0+Q41)</f>
        <v>100</v>
      </c>
      <c r="R42" s="130" t="n">
        <f aca="false">IF(C42=$R$8,P42+R41,0+R41)</f>
        <v>0</v>
      </c>
    </row>
    <row r="43" customFormat="false" ht="20.25" hidden="false" customHeight="false" outlineLevel="0" collapsed="false">
      <c r="A43" s="125"/>
      <c r="B43" s="126" t="s">
        <v>207</v>
      </c>
      <c r="C43" s="127"/>
      <c r="D43" s="128"/>
      <c r="E43" s="128"/>
      <c r="F43" s="129" t="n">
        <v>29.6</v>
      </c>
      <c r="G43" s="129"/>
      <c r="H43" s="129"/>
      <c r="I43" s="129"/>
      <c r="J43" s="129"/>
      <c r="K43" s="129"/>
      <c r="L43" s="129"/>
      <c r="M43" s="129"/>
      <c r="N43" s="129"/>
      <c r="O43" s="129"/>
      <c r="P43" s="123" t="n">
        <f aca="false">SUM(F43:O43)</f>
        <v>29.6</v>
      </c>
      <c r="Q43" s="130" t="n">
        <f aca="false">IF(C43=$Q$8,P43+Q42,0+Q42)</f>
        <v>100</v>
      </c>
      <c r="R43" s="130" t="n">
        <f aca="false">IF(C43=$R$8,P43+R42,0+R42)</f>
        <v>0</v>
      </c>
    </row>
    <row r="44" customFormat="false" ht="20.25" hidden="false" customHeight="false" outlineLevel="0" collapsed="false">
      <c r="A44" s="125"/>
      <c r="B44" s="126" t="s">
        <v>206</v>
      </c>
      <c r="C44" s="127"/>
      <c r="D44" s="128"/>
      <c r="E44" s="128"/>
      <c r="F44" s="129" t="n">
        <v>29.6</v>
      </c>
      <c r="G44" s="129"/>
      <c r="H44" s="129"/>
      <c r="I44" s="129"/>
      <c r="J44" s="129"/>
      <c r="K44" s="129"/>
      <c r="L44" s="129"/>
      <c r="M44" s="129"/>
      <c r="N44" s="129"/>
      <c r="O44" s="129"/>
      <c r="P44" s="123" t="n">
        <f aca="false">SUM(F44:O44)</f>
        <v>29.6</v>
      </c>
      <c r="Q44" s="130" t="n">
        <f aca="false">IF(C44=$Q$8,P44+Q43,0+Q43)</f>
        <v>100</v>
      </c>
      <c r="R44" s="130" t="n">
        <f aca="false">IF(C44=$R$8,P44+R43,0+R43)</f>
        <v>0</v>
      </c>
    </row>
    <row r="45" customFormat="false" ht="20.25" hidden="false" customHeight="false" outlineLevel="0" collapsed="false">
      <c r="A45" s="125"/>
      <c r="B45" s="126" t="s">
        <v>211</v>
      </c>
      <c r="C45" s="127"/>
      <c r="D45" s="128"/>
      <c r="E45" s="128"/>
      <c r="F45" s="129" t="n">
        <v>29.6</v>
      </c>
      <c r="G45" s="129"/>
      <c r="H45" s="129"/>
      <c r="I45" s="129"/>
      <c r="J45" s="129"/>
      <c r="K45" s="129"/>
      <c r="L45" s="129"/>
      <c r="M45" s="129"/>
      <c r="N45" s="129"/>
      <c r="O45" s="129"/>
      <c r="P45" s="123" t="n">
        <f aca="false">SUM(F45:O45)</f>
        <v>29.6</v>
      </c>
      <c r="Q45" s="130" t="n">
        <f aca="false">IF(C45=$Q$8,P45+Q44,0+Q44)</f>
        <v>100</v>
      </c>
      <c r="R45" s="130" t="n">
        <f aca="false">IF(C45=$R$8,P45+R44,0+R44)</f>
        <v>0</v>
      </c>
    </row>
    <row r="46" customFormat="false" ht="20.25" hidden="false" customHeight="false" outlineLevel="0" collapsed="false">
      <c r="A46" s="125" t="n">
        <v>45726</v>
      </c>
      <c r="B46" s="126" t="s">
        <v>202</v>
      </c>
      <c r="C46" s="127"/>
      <c r="D46" s="128"/>
      <c r="E46" s="128"/>
      <c r="F46" s="129"/>
      <c r="G46" s="129"/>
      <c r="H46" s="129" t="n">
        <v>9</v>
      </c>
      <c r="I46" s="129"/>
      <c r="J46" s="129"/>
      <c r="K46" s="129"/>
      <c r="L46" s="129"/>
      <c r="M46" s="129"/>
      <c r="N46" s="129"/>
      <c r="O46" s="129"/>
      <c r="P46" s="123" t="n">
        <f aca="false">SUM(F46:O46)</f>
        <v>9</v>
      </c>
      <c r="Q46" s="130" t="n">
        <f aca="false">IF(C46=$Q$8,P46+Q45,0+Q45)</f>
        <v>100</v>
      </c>
      <c r="R46" s="130" t="n">
        <f aca="false">IF(C46=$R$8,P46+R45,0+R45)</f>
        <v>0</v>
      </c>
    </row>
    <row r="47" customFormat="false" ht="20.25" hidden="false" customHeight="false" outlineLevel="0" collapsed="false">
      <c r="A47" s="125"/>
      <c r="B47" s="126" t="s">
        <v>218</v>
      </c>
      <c r="C47" s="127"/>
      <c r="D47" s="128"/>
      <c r="E47" s="128"/>
      <c r="F47" s="132" t="n">
        <v>29.6</v>
      </c>
      <c r="G47" s="129"/>
      <c r="H47" s="132"/>
      <c r="I47" s="129"/>
      <c r="J47" s="129"/>
      <c r="K47" s="129"/>
      <c r="L47" s="129"/>
      <c r="M47" s="129"/>
      <c r="N47" s="129"/>
      <c r="O47" s="129"/>
      <c r="P47" s="123" t="n">
        <f aca="false">SUM(F47:O47)</f>
        <v>29.6</v>
      </c>
      <c r="Q47" s="130" t="n">
        <f aca="false">IF(C47=$Q$8,P47+Q46,0+Q46)</f>
        <v>100</v>
      </c>
      <c r="R47" s="130" t="n">
        <f aca="false">IF(C47=$R$8,P47+R46,0+R46)</f>
        <v>0</v>
      </c>
    </row>
    <row r="48" customFormat="false" ht="20.25" hidden="false" customHeight="false" outlineLevel="0" collapsed="false">
      <c r="A48" s="125" t="n">
        <v>45733</v>
      </c>
      <c r="B48" s="126" t="s">
        <v>219</v>
      </c>
      <c r="C48" s="127"/>
      <c r="D48" s="128"/>
      <c r="E48" s="128"/>
      <c r="F48" s="132"/>
      <c r="G48" s="129" t="n">
        <v>20</v>
      </c>
      <c r="H48" s="132"/>
      <c r="I48" s="129"/>
      <c r="J48" s="129"/>
      <c r="K48" s="129"/>
      <c r="L48" s="129"/>
      <c r="M48" s="129"/>
      <c r="N48" s="129"/>
      <c r="O48" s="129"/>
      <c r="P48" s="123" t="n">
        <f aca="false">SUM(F48:O48)</f>
        <v>20</v>
      </c>
      <c r="Q48" s="130" t="n">
        <f aca="false">IF(C48=$Q$8,P48+Q47,0+Q47)</f>
        <v>100</v>
      </c>
      <c r="R48" s="130" t="n">
        <f aca="false">IF(C48=$R$8,P48+R47,0+R47)</f>
        <v>0</v>
      </c>
    </row>
    <row r="49" customFormat="false" ht="20.25" hidden="false" customHeight="false" outlineLevel="0" collapsed="false">
      <c r="A49" s="125" t="n">
        <v>45741</v>
      </c>
      <c r="B49" s="126" t="s">
        <v>220</v>
      </c>
      <c r="C49" s="127"/>
      <c r="D49" s="128"/>
      <c r="E49" s="128"/>
      <c r="F49" s="132"/>
      <c r="G49" s="129"/>
      <c r="H49" s="132"/>
      <c r="I49" s="129"/>
      <c r="J49" s="129"/>
      <c r="K49" s="129"/>
      <c r="L49" s="129"/>
      <c r="M49" s="129"/>
      <c r="N49" s="129" t="n">
        <v>50</v>
      </c>
      <c r="O49" s="129"/>
      <c r="P49" s="123" t="n">
        <f aca="false">SUM(F49:O49)</f>
        <v>50</v>
      </c>
      <c r="Q49" s="130" t="n">
        <f aca="false">IF(C49=$Q$8,P49+Q48,0+Q48)</f>
        <v>100</v>
      </c>
      <c r="R49" s="130" t="n">
        <f aca="false">IF(C49=$R$8,P49+R48,0+R48)</f>
        <v>0</v>
      </c>
    </row>
    <row r="50" customFormat="false" ht="20.25" hidden="false" customHeight="false" outlineLevel="0" collapsed="false">
      <c r="A50" s="125" t="n">
        <v>45769</v>
      </c>
      <c r="B50" s="126" t="s">
        <v>221</v>
      </c>
      <c r="C50" s="127"/>
      <c r="D50" s="128"/>
      <c r="E50" s="128"/>
      <c r="F50" s="132" t="n">
        <v>20</v>
      </c>
      <c r="G50" s="129"/>
      <c r="H50" s="132"/>
      <c r="I50" s="129"/>
      <c r="J50" s="129"/>
      <c r="K50" s="129"/>
      <c r="L50" s="129"/>
      <c r="M50" s="129"/>
      <c r="N50" s="129"/>
      <c r="O50" s="129"/>
      <c r="P50" s="123" t="n">
        <f aca="false">SUM(F50:O50)</f>
        <v>20</v>
      </c>
      <c r="Q50" s="130" t="n">
        <f aca="false">IF(C50=$Q$8,P50+Q49,0+Q49)</f>
        <v>100</v>
      </c>
      <c r="R50" s="130" t="n">
        <f aca="false">IF(C50=$R$8,P50+R49,0+R49)</f>
        <v>0</v>
      </c>
    </row>
    <row r="51" customFormat="false" ht="20.25" hidden="false" customHeight="false" outlineLevel="0" collapsed="false">
      <c r="A51" s="125" t="n">
        <v>45769</v>
      </c>
      <c r="B51" s="126" t="s">
        <v>222</v>
      </c>
      <c r="C51" s="127"/>
      <c r="D51" s="128"/>
      <c r="E51" s="128"/>
      <c r="F51" s="132"/>
      <c r="G51" s="129"/>
      <c r="H51" s="132"/>
      <c r="I51" s="129"/>
      <c r="J51" s="129"/>
      <c r="K51" s="129"/>
      <c r="L51" s="129"/>
      <c r="M51" s="129"/>
      <c r="N51" s="129" t="n">
        <v>30</v>
      </c>
      <c r="O51" s="129"/>
      <c r="P51" s="123" t="n">
        <f aca="false">SUM(F51:O51)</f>
        <v>30</v>
      </c>
      <c r="Q51" s="130" t="n">
        <f aca="false">IF(C51=$Q$8,P51+Q50,0+Q50)</f>
        <v>100</v>
      </c>
      <c r="R51" s="130" t="n">
        <f aca="false">IF(C51=$R$8,P51+R50,0+R50)</f>
        <v>0</v>
      </c>
    </row>
    <row r="52" customFormat="false" ht="20.25" hidden="false" customHeight="false" outlineLevel="0" collapsed="false">
      <c r="A52" s="125" t="n">
        <v>45775</v>
      </c>
      <c r="B52" s="126" t="s">
        <v>223</v>
      </c>
      <c r="C52" s="127"/>
      <c r="D52" s="128"/>
      <c r="E52" s="128"/>
      <c r="F52" s="132"/>
      <c r="G52" s="129"/>
      <c r="H52" s="132" t="n">
        <v>407.15</v>
      </c>
      <c r="I52" s="129"/>
      <c r="J52" s="129"/>
      <c r="K52" s="129"/>
      <c r="L52" s="129"/>
      <c r="M52" s="129"/>
      <c r="N52" s="129"/>
      <c r="O52" s="129"/>
      <c r="P52" s="123" t="n">
        <f aca="false">SUM(F52:O52)</f>
        <v>407.15</v>
      </c>
      <c r="Q52" s="130" t="n">
        <f aca="false">IF(C52=$Q$8,P52+Q51,0+Q51)</f>
        <v>100</v>
      </c>
      <c r="R52" s="130" t="n">
        <f aca="false">IF(C52=$R$8,P52+R51,0+R51)</f>
        <v>0</v>
      </c>
    </row>
    <row r="53" customFormat="false" ht="20.25" hidden="false" customHeight="false" outlineLevel="0" collapsed="false">
      <c r="A53" s="125"/>
      <c r="B53" s="126" t="s">
        <v>224</v>
      </c>
      <c r="C53" s="127"/>
      <c r="D53" s="128"/>
      <c r="E53" s="128"/>
      <c r="F53" s="132"/>
      <c r="G53" s="129"/>
      <c r="H53" s="132" t="n">
        <v>379.61</v>
      </c>
      <c r="I53" s="129"/>
      <c r="J53" s="129"/>
      <c r="K53" s="129"/>
      <c r="L53" s="129"/>
      <c r="M53" s="129"/>
      <c r="N53" s="129"/>
      <c r="O53" s="129"/>
      <c r="P53" s="123" t="n">
        <f aca="false">SUM(F53:O53)</f>
        <v>379.61</v>
      </c>
      <c r="Q53" s="130" t="n">
        <f aca="false">IF(C53=$Q$8,P53+Q52,0+Q52)</f>
        <v>100</v>
      </c>
      <c r="R53" s="130" t="n">
        <f aca="false">IF(C53=$R$8,P53+R52,0+R52)</f>
        <v>0</v>
      </c>
    </row>
    <row r="54" customFormat="false" ht="20.25" hidden="false" customHeight="false" outlineLevel="0" collapsed="false">
      <c r="A54" s="125" t="n">
        <v>45776</v>
      </c>
      <c r="B54" s="126" t="s">
        <v>197</v>
      </c>
      <c r="C54" s="127"/>
      <c r="D54" s="128"/>
      <c r="E54" s="128"/>
      <c r="F54" s="132"/>
      <c r="G54" s="129"/>
      <c r="H54" s="132" t="n">
        <v>15</v>
      </c>
      <c r="I54" s="129"/>
      <c r="J54" s="129"/>
      <c r="K54" s="129"/>
      <c r="L54" s="129"/>
      <c r="M54" s="129"/>
      <c r="N54" s="129"/>
      <c r="O54" s="129"/>
      <c r="P54" s="123" t="n">
        <f aca="false">SUM(F54:O54)</f>
        <v>15</v>
      </c>
      <c r="Q54" s="130" t="n">
        <f aca="false">IF(C54=$Q$8,P54+Q53,0+Q53)</f>
        <v>100</v>
      </c>
      <c r="R54" s="130" t="n">
        <f aca="false">IF(C54=$R$8,P54+R53,0+R53)</f>
        <v>0</v>
      </c>
    </row>
    <row r="55" customFormat="false" ht="20.25" hidden="false" customHeight="false" outlineLevel="0" collapsed="false">
      <c r="A55" s="125" t="n">
        <v>45777</v>
      </c>
      <c r="B55" s="126" t="s">
        <v>199</v>
      </c>
      <c r="C55" s="127"/>
      <c r="D55" s="128"/>
      <c r="E55" s="128"/>
      <c r="F55" s="132"/>
      <c r="G55" s="129"/>
      <c r="H55" s="132"/>
      <c r="I55" s="129"/>
      <c r="J55" s="129"/>
      <c r="K55" s="129"/>
      <c r="L55" s="129"/>
      <c r="M55" s="129"/>
      <c r="N55" s="129" t="n">
        <v>50</v>
      </c>
      <c r="O55" s="129"/>
      <c r="P55" s="123" t="n">
        <f aca="false">SUM(F55:O55)</f>
        <v>50</v>
      </c>
      <c r="Q55" s="130" t="n">
        <f aca="false">IF(C55=$Q$8,P55+Q54,0+Q54)</f>
        <v>100</v>
      </c>
      <c r="R55" s="130" t="n">
        <f aca="false">IF(C55=$R$8,P55+R54,0+R54)</f>
        <v>0</v>
      </c>
    </row>
    <row r="56" customFormat="false" ht="20.25" hidden="false" customHeight="false" outlineLevel="0" collapsed="false">
      <c r="A56" s="125"/>
      <c r="B56" s="126" t="s">
        <v>194</v>
      </c>
      <c r="C56" s="127"/>
      <c r="D56" s="128"/>
      <c r="E56" s="128"/>
      <c r="F56" s="132"/>
      <c r="G56" s="129"/>
      <c r="H56" s="132"/>
      <c r="I56" s="129"/>
      <c r="J56" s="129"/>
      <c r="K56" s="129"/>
      <c r="L56" s="129"/>
      <c r="M56" s="129"/>
      <c r="N56" s="129" t="n">
        <v>50</v>
      </c>
      <c r="O56" s="129"/>
      <c r="P56" s="123" t="n">
        <f aca="false">SUM(F56:O56)</f>
        <v>50</v>
      </c>
      <c r="Q56" s="130" t="n">
        <f aca="false">IF(C56=$Q$8,P56+Q55,0+Q55)</f>
        <v>100</v>
      </c>
      <c r="R56" s="130" t="n">
        <f aca="false">IF(C56=$R$8,P56+R55,0+R55)</f>
        <v>0</v>
      </c>
    </row>
    <row r="57" customFormat="false" ht="20.25" hidden="false" customHeight="false" outlineLevel="0" collapsed="false">
      <c r="A57" s="125" t="n">
        <v>46144</v>
      </c>
      <c r="B57" s="126" t="s">
        <v>225</v>
      </c>
      <c r="C57" s="127"/>
      <c r="D57" s="128"/>
      <c r="E57" s="128"/>
      <c r="F57" s="132" t="n">
        <v>15</v>
      </c>
      <c r="G57" s="129"/>
      <c r="H57" s="132"/>
      <c r="I57" s="129"/>
      <c r="J57" s="129"/>
      <c r="K57" s="129"/>
      <c r="L57" s="129"/>
      <c r="M57" s="129"/>
      <c r="N57" s="129"/>
      <c r="O57" s="129"/>
      <c r="P57" s="123" t="n">
        <f aca="false">SUM(F57:O57)</f>
        <v>15</v>
      </c>
      <c r="Q57" s="130" t="n">
        <f aca="false">IF(C57=$Q$8,P57+Q56,0+Q56)</f>
        <v>100</v>
      </c>
      <c r="R57" s="130" t="n">
        <f aca="false">IF(C57=$R$8,P57+R56,0+R56)</f>
        <v>0</v>
      </c>
    </row>
    <row r="58" customFormat="false" ht="20.25" hidden="false" customHeight="false" outlineLevel="0" collapsed="false">
      <c r="A58" s="125"/>
      <c r="B58" s="126" t="s">
        <v>198</v>
      </c>
      <c r="C58" s="127"/>
      <c r="D58" s="128"/>
      <c r="E58" s="128"/>
      <c r="F58" s="132"/>
      <c r="G58" s="129"/>
      <c r="H58" s="132"/>
      <c r="I58" s="129"/>
      <c r="J58" s="129"/>
      <c r="K58" s="129"/>
      <c r="L58" s="129"/>
      <c r="M58" s="129"/>
      <c r="N58" s="129" t="n">
        <v>50</v>
      </c>
      <c r="O58" s="129"/>
      <c r="P58" s="123" t="n">
        <f aca="false">SUM(F58:O58)</f>
        <v>50</v>
      </c>
      <c r="Q58" s="130" t="n">
        <f aca="false">IF(C58=$Q$8,P58+Q57,0+Q57)</f>
        <v>100</v>
      </c>
      <c r="R58" s="130" t="n">
        <f aca="false">IF(C58=$R$8,P58+R57,0+R57)</f>
        <v>0</v>
      </c>
    </row>
    <row r="59" customFormat="false" ht="20.25" hidden="false" customHeight="false" outlineLevel="0" collapsed="false">
      <c r="A59" s="125" t="n">
        <v>45783</v>
      </c>
      <c r="B59" s="126" t="s">
        <v>198</v>
      </c>
      <c r="C59" s="127"/>
      <c r="D59" s="128"/>
      <c r="E59" s="128"/>
      <c r="F59" s="132" t="n">
        <v>15</v>
      </c>
      <c r="G59" s="129"/>
      <c r="H59" s="132"/>
      <c r="I59" s="129"/>
      <c r="J59" s="129"/>
      <c r="K59" s="129"/>
      <c r="L59" s="129"/>
      <c r="M59" s="129"/>
      <c r="N59" s="129"/>
      <c r="O59" s="129"/>
      <c r="P59" s="123" t="n">
        <f aca="false">SUM(F59:O59)</f>
        <v>15</v>
      </c>
      <c r="Q59" s="130" t="n">
        <f aca="false">IF(C59=$Q$8,P59+Q58,0+Q58)</f>
        <v>100</v>
      </c>
      <c r="R59" s="130" t="n">
        <f aca="false">IF(C59=$R$8,P59+R58,0+R58)</f>
        <v>0</v>
      </c>
    </row>
    <row r="60" customFormat="false" ht="20.25" hidden="false" customHeight="false" outlineLevel="0" collapsed="false">
      <c r="A60" s="125" t="n">
        <v>45784</v>
      </c>
      <c r="B60" s="126" t="s">
        <v>202</v>
      </c>
      <c r="C60" s="127"/>
      <c r="D60" s="128"/>
      <c r="E60" s="128"/>
      <c r="F60" s="132"/>
      <c r="G60" s="129"/>
      <c r="H60" s="132" t="n">
        <v>48</v>
      </c>
      <c r="I60" s="129"/>
      <c r="J60" s="129"/>
      <c r="K60" s="129"/>
      <c r="L60" s="129"/>
      <c r="M60" s="129"/>
      <c r="N60" s="129"/>
      <c r="O60" s="129"/>
      <c r="P60" s="123" t="n">
        <f aca="false">SUM(F60:O60)</f>
        <v>48</v>
      </c>
      <c r="Q60" s="130" t="n">
        <f aca="false">IF(C60=$Q$8,P60+Q59,0+Q59)</f>
        <v>100</v>
      </c>
      <c r="R60" s="130" t="n">
        <f aca="false">IF(C60=$R$8,P60+R59,0+R59)</f>
        <v>0</v>
      </c>
    </row>
    <row r="61" customFormat="false" ht="20.25" hidden="false" customHeight="false" outlineLevel="0" collapsed="false">
      <c r="A61" s="125" t="n">
        <v>45789</v>
      </c>
      <c r="B61" s="126" t="s">
        <v>215</v>
      </c>
      <c r="C61" s="127"/>
      <c r="D61" s="128"/>
      <c r="E61" s="128"/>
      <c r="F61" s="132"/>
      <c r="G61" s="129"/>
      <c r="H61" s="132"/>
      <c r="I61" s="129"/>
      <c r="J61" s="129"/>
      <c r="K61" s="129"/>
      <c r="L61" s="129"/>
      <c r="M61" s="129"/>
      <c r="N61" s="129" t="n">
        <v>100</v>
      </c>
      <c r="O61" s="129"/>
      <c r="P61" s="123" t="n">
        <f aca="false">SUM(F61:O61)</f>
        <v>100</v>
      </c>
      <c r="Q61" s="130" t="n">
        <f aca="false">IF(C61=$Q$8,P61+Q60,0+Q60)</f>
        <v>100</v>
      </c>
      <c r="R61" s="130" t="n">
        <f aca="false">IF(C61=$R$8,P61+R60,0+R60)</f>
        <v>0</v>
      </c>
    </row>
    <row r="62" customFormat="false" ht="20.25" hidden="false" customHeight="false" outlineLevel="0" collapsed="false">
      <c r="A62" s="125" t="n">
        <v>45790</v>
      </c>
      <c r="B62" s="126" t="s">
        <v>200</v>
      </c>
      <c r="C62" s="127"/>
      <c r="D62" s="128"/>
      <c r="E62" s="128"/>
      <c r="F62" s="132" t="n">
        <v>25</v>
      </c>
      <c r="G62" s="129"/>
      <c r="H62" s="132"/>
      <c r="I62" s="129"/>
      <c r="J62" s="129"/>
      <c r="K62" s="129"/>
      <c r="L62" s="129"/>
      <c r="M62" s="129"/>
      <c r="N62" s="129"/>
      <c r="O62" s="129"/>
      <c r="P62" s="123" t="n">
        <f aca="false">SUM(F62:O62)</f>
        <v>25</v>
      </c>
      <c r="Q62" s="130" t="n">
        <f aca="false">IF(C62=$Q$8,P62+Q61,0+Q61)</f>
        <v>100</v>
      </c>
      <c r="R62" s="130" t="n">
        <f aca="false">IF(C62=$R$8,P62+R61,0+R61)</f>
        <v>0</v>
      </c>
    </row>
    <row r="63" customFormat="false" ht="20.25" hidden="false" customHeight="false" outlineLevel="0" collapsed="false">
      <c r="A63" s="125"/>
      <c r="B63" s="126" t="s">
        <v>209</v>
      </c>
      <c r="C63" s="127"/>
      <c r="D63" s="128"/>
      <c r="E63" s="128"/>
      <c r="F63" s="132"/>
      <c r="G63" s="129"/>
      <c r="H63" s="132"/>
      <c r="I63" s="129" t="n">
        <v>31.21</v>
      </c>
      <c r="J63" s="129"/>
      <c r="K63" s="129"/>
      <c r="L63" s="129"/>
      <c r="M63" s="129"/>
      <c r="N63" s="129"/>
      <c r="O63" s="129"/>
      <c r="P63" s="123" t="n">
        <f aca="false">SUM(F63:O63)</f>
        <v>31.21</v>
      </c>
      <c r="Q63" s="130" t="n">
        <f aca="false">IF(C63=$Q$8,P63+Q62,0+Q62)</f>
        <v>100</v>
      </c>
      <c r="R63" s="130" t="n">
        <f aca="false">IF(C63=$R$8,P63+R62,0+R62)</f>
        <v>0</v>
      </c>
    </row>
    <row r="64" customFormat="false" ht="20.25" hidden="false" customHeight="false" outlineLevel="0" collapsed="false">
      <c r="A64" s="125" t="n">
        <v>45796</v>
      </c>
      <c r="B64" s="126" t="s">
        <v>194</v>
      </c>
      <c r="C64" s="127"/>
      <c r="D64" s="128"/>
      <c r="E64" s="128"/>
      <c r="F64" s="132" t="n">
        <v>25</v>
      </c>
      <c r="G64" s="129"/>
      <c r="H64" s="132"/>
      <c r="I64" s="129"/>
      <c r="J64" s="129"/>
      <c r="K64" s="129"/>
      <c r="L64" s="129"/>
      <c r="M64" s="129"/>
      <c r="N64" s="129"/>
      <c r="O64" s="129"/>
      <c r="P64" s="123" t="n">
        <f aca="false">SUM(F64:O64)</f>
        <v>25</v>
      </c>
      <c r="Q64" s="130" t="n">
        <f aca="false">IF(C64=$Q$8,P64+Q63,0+Q63)</f>
        <v>100</v>
      </c>
      <c r="R64" s="130" t="n">
        <f aca="false">IF(C64=$R$8,P64+R63,0+R63)</f>
        <v>0</v>
      </c>
    </row>
    <row r="65" customFormat="false" ht="20.25" hidden="false" customHeight="false" outlineLevel="0" collapsed="false">
      <c r="A65" s="125"/>
      <c r="B65" s="126" t="s">
        <v>226</v>
      </c>
      <c r="C65" s="127"/>
      <c r="D65" s="128"/>
      <c r="E65" s="128"/>
      <c r="F65" s="132" t="n">
        <v>25</v>
      </c>
      <c r="G65" s="129"/>
      <c r="H65" s="132"/>
      <c r="I65" s="129"/>
      <c r="J65" s="129"/>
      <c r="K65" s="129"/>
      <c r="L65" s="129"/>
      <c r="M65" s="129"/>
      <c r="N65" s="129"/>
      <c r="O65" s="129"/>
      <c r="P65" s="123" t="n">
        <f aca="false">SUM(F65:O65)</f>
        <v>25</v>
      </c>
      <c r="Q65" s="130" t="n">
        <f aca="false">IF(C65=$Q$8,P65+Q64,0+Q64)</f>
        <v>100</v>
      </c>
      <c r="R65" s="130" t="n">
        <f aca="false">IF(C65=$R$8,P65+R64,0+R64)</f>
        <v>0</v>
      </c>
    </row>
    <row r="66" customFormat="false" ht="20.25" hidden="false" customHeight="false" outlineLevel="0" collapsed="false">
      <c r="A66" s="125" t="n">
        <v>45800</v>
      </c>
      <c r="B66" s="126" t="s">
        <v>222</v>
      </c>
      <c r="C66" s="127"/>
      <c r="D66" s="128"/>
      <c r="E66" s="128"/>
      <c r="F66" s="132" t="n">
        <v>15</v>
      </c>
      <c r="G66" s="129"/>
      <c r="H66" s="132"/>
      <c r="I66" s="129"/>
      <c r="J66" s="129"/>
      <c r="K66" s="129"/>
      <c r="L66" s="129"/>
      <c r="M66" s="129"/>
      <c r="N66" s="129"/>
      <c r="O66" s="129"/>
      <c r="P66" s="123" t="n">
        <f aca="false">SUM(F66:O66)</f>
        <v>15</v>
      </c>
      <c r="Q66" s="130" t="n">
        <f aca="false">IF(C66=$Q$8,P66+Q65,0+Q65)</f>
        <v>100</v>
      </c>
      <c r="R66" s="130" t="n">
        <f aca="false">IF(C66=$R$8,P66+R65,0+R65)</f>
        <v>0</v>
      </c>
    </row>
    <row r="67" customFormat="false" ht="20.25" hidden="false" customHeight="false" outlineLevel="0" collapsed="false">
      <c r="A67" s="125"/>
      <c r="B67" s="126" t="s">
        <v>205</v>
      </c>
      <c r="C67" s="127"/>
      <c r="D67" s="128"/>
      <c r="E67" s="128"/>
      <c r="F67" s="132" t="n">
        <v>15</v>
      </c>
      <c r="G67" s="129"/>
      <c r="H67" s="132"/>
      <c r="I67" s="129"/>
      <c r="J67" s="129"/>
      <c r="K67" s="129"/>
      <c r="L67" s="129"/>
      <c r="M67" s="129"/>
      <c r="N67" s="129"/>
      <c r="O67" s="129"/>
      <c r="P67" s="123" t="n">
        <f aca="false">SUM(F67:O67)</f>
        <v>15</v>
      </c>
      <c r="Q67" s="130" t="n">
        <f aca="false">IF(C67=$Q$8,P67+Q66,0+Q66)</f>
        <v>100</v>
      </c>
      <c r="R67" s="130" t="n">
        <f aca="false">IF(C67=$R$8,P67+R66,0+R66)</f>
        <v>0</v>
      </c>
    </row>
    <row r="68" customFormat="false" ht="20.25" hidden="false" customHeight="false" outlineLevel="0" collapsed="false">
      <c r="A68" s="125"/>
      <c r="B68" s="126" t="s">
        <v>200</v>
      </c>
      <c r="C68" s="127"/>
      <c r="D68" s="128"/>
      <c r="E68" s="128"/>
      <c r="F68" s="132" t="n">
        <v>15</v>
      </c>
      <c r="G68" s="129"/>
      <c r="H68" s="132"/>
      <c r="I68" s="129"/>
      <c r="J68" s="129"/>
      <c r="K68" s="129"/>
      <c r="L68" s="129"/>
      <c r="M68" s="129"/>
      <c r="N68" s="129"/>
      <c r="O68" s="129"/>
      <c r="P68" s="123" t="n">
        <f aca="false">SUM(F68:O68)</f>
        <v>15</v>
      </c>
      <c r="Q68" s="130" t="n">
        <f aca="false">IF(C68=$Q$8,P68+Q67,0+Q67)</f>
        <v>100</v>
      </c>
      <c r="R68" s="130" t="n">
        <f aca="false">IF(C68=$R$8,P68+R67,0+R67)</f>
        <v>0</v>
      </c>
    </row>
    <row r="69" customFormat="false" ht="20.25" hidden="false" customHeight="false" outlineLevel="0" collapsed="false">
      <c r="A69" s="125"/>
      <c r="B69" s="126" t="s">
        <v>226</v>
      </c>
      <c r="C69" s="127"/>
      <c r="D69" s="128"/>
      <c r="E69" s="128"/>
      <c r="F69" s="132" t="n">
        <v>15</v>
      </c>
      <c r="G69" s="129"/>
      <c r="H69" s="132"/>
      <c r="I69" s="129"/>
      <c r="J69" s="129"/>
      <c r="K69" s="129"/>
      <c r="L69" s="129"/>
      <c r="M69" s="129"/>
      <c r="N69" s="129"/>
      <c r="O69" s="129"/>
      <c r="P69" s="123" t="n">
        <f aca="false">SUM(F69:O69)</f>
        <v>15</v>
      </c>
      <c r="Q69" s="130" t="n">
        <f aca="false">IF(C69=$Q$8,P69+Q68,0+Q68)</f>
        <v>100</v>
      </c>
      <c r="R69" s="130" t="n">
        <f aca="false">IF(C69=$R$8,P69+R68,0+R68)</f>
        <v>0</v>
      </c>
    </row>
    <row r="70" customFormat="false" ht="20.25" hidden="false" customHeight="false" outlineLevel="0" collapsed="false">
      <c r="A70" s="125"/>
      <c r="B70" s="126" t="s">
        <v>198</v>
      </c>
      <c r="C70" s="127"/>
      <c r="D70" s="128"/>
      <c r="E70" s="128"/>
      <c r="F70" s="132" t="n">
        <v>15</v>
      </c>
      <c r="G70" s="129"/>
      <c r="H70" s="132"/>
      <c r="I70" s="129"/>
      <c r="J70" s="129"/>
      <c r="K70" s="129"/>
      <c r="L70" s="129"/>
      <c r="M70" s="129"/>
      <c r="N70" s="129"/>
      <c r="O70" s="129"/>
      <c r="P70" s="123" t="n">
        <f aca="false">SUM(F70:O70)</f>
        <v>15</v>
      </c>
      <c r="Q70" s="130" t="n">
        <f aca="false">IF(C70=$Q$8,P70+Q69,0+Q69)</f>
        <v>100</v>
      </c>
      <c r="R70" s="130" t="n">
        <f aca="false">IF(C70=$R$8,P70+R69,0+R69)</f>
        <v>0</v>
      </c>
    </row>
    <row r="71" customFormat="false" ht="20.25" hidden="false" customHeight="false" outlineLevel="0" collapsed="false">
      <c r="A71" s="125"/>
      <c r="B71" s="126" t="s">
        <v>193</v>
      </c>
      <c r="C71" s="127"/>
      <c r="D71" s="128"/>
      <c r="E71" s="128"/>
      <c r="F71" s="132" t="n">
        <v>15</v>
      </c>
      <c r="G71" s="129"/>
      <c r="H71" s="132"/>
      <c r="I71" s="129"/>
      <c r="J71" s="129"/>
      <c r="K71" s="129"/>
      <c r="L71" s="129"/>
      <c r="M71" s="129"/>
      <c r="N71" s="129"/>
      <c r="O71" s="129"/>
      <c r="P71" s="123" t="n">
        <f aca="false">SUM(F71:O71)</f>
        <v>15</v>
      </c>
      <c r="Q71" s="130" t="n">
        <f aca="false">IF(C71=$Q$8,P71+Q70,0+Q70)</f>
        <v>100</v>
      </c>
      <c r="R71" s="130" t="n">
        <f aca="false">IF(C71=$R$8,P71+R70,0+R70)</f>
        <v>0</v>
      </c>
    </row>
    <row r="72" customFormat="false" ht="20.25" hidden="false" customHeight="false" outlineLevel="0" collapsed="false">
      <c r="A72" s="125"/>
      <c r="B72" s="126" t="s">
        <v>220</v>
      </c>
      <c r="C72" s="127"/>
      <c r="D72" s="128"/>
      <c r="E72" s="128"/>
      <c r="F72" s="132" t="n">
        <v>15</v>
      </c>
      <c r="G72" s="129"/>
      <c r="H72" s="132"/>
      <c r="I72" s="129"/>
      <c r="J72" s="129"/>
      <c r="K72" s="129"/>
      <c r="L72" s="129"/>
      <c r="M72" s="129"/>
      <c r="N72" s="129"/>
      <c r="O72" s="129"/>
      <c r="P72" s="123" t="n">
        <f aca="false">SUM(F72:O72)</f>
        <v>15</v>
      </c>
      <c r="Q72" s="130" t="n">
        <f aca="false">IF(C72=$Q$8,P72+Q71,0+Q71)</f>
        <v>100</v>
      </c>
      <c r="R72" s="130" t="n">
        <f aca="false">IF(C72=$R$8,P72+R71,0+R71)</f>
        <v>0</v>
      </c>
    </row>
    <row r="73" customFormat="false" ht="20.25" hidden="false" customHeight="false" outlineLevel="0" collapsed="false">
      <c r="A73" s="125"/>
      <c r="B73" s="126" t="s">
        <v>194</v>
      </c>
      <c r="C73" s="127"/>
      <c r="D73" s="128"/>
      <c r="E73" s="128"/>
      <c r="F73" s="132" t="n">
        <v>15</v>
      </c>
      <c r="G73" s="129"/>
      <c r="H73" s="132"/>
      <c r="I73" s="129"/>
      <c r="J73" s="129"/>
      <c r="K73" s="129"/>
      <c r="L73" s="129"/>
      <c r="M73" s="129"/>
      <c r="N73" s="129"/>
      <c r="O73" s="129"/>
      <c r="P73" s="123" t="n">
        <f aca="false">SUM(F73:O73)</f>
        <v>15</v>
      </c>
      <c r="Q73" s="130" t="n">
        <f aca="false">IF(C73=$Q$8,P73+Q72,0+Q72)</f>
        <v>100</v>
      </c>
      <c r="R73" s="130" t="n">
        <f aca="false">IF(C73=$R$8,P73+R72,0+R72)</f>
        <v>0</v>
      </c>
    </row>
    <row r="74" customFormat="false" ht="20.25" hidden="false" customHeight="false" outlineLevel="0" collapsed="false">
      <c r="A74" s="125"/>
      <c r="B74" s="126" t="s">
        <v>199</v>
      </c>
      <c r="C74" s="127"/>
      <c r="D74" s="128"/>
      <c r="E74" s="128"/>
      <c r="F74" s="132" t="n">
        <v>15</v>
      </c>
      <c r="G74" s="129"/>
      <c r="H74" s="132"/>
      <c r="I74" s="129"/>
      <c r="J74" s="129"/>
      <c r="K74" s="129"/>
      <c r="L74" s="129"/>
      <c r="M74" s="129"/>
      <c r="N74" s="129"/>
      <c r="O74" s="129"/>
      <c r="P74" s="123" t="n">
        <f aca="false">SUM(F74:O74)</f>
        <v>15</v>
      </c>
      <c r="Q74" s="130" t="n">
        <f aca="false">IF(C74=$Q$8,P74+Q73,0+Q73)</f>
        <v>100</v>
      </c>
      <c r="R74" s="130" t="n">
        <f aca="false">IF(C74=$R$8,P74+R73,0+R73)</f>
        <v>0</v>
      </c>
    </row>
    <row r="75" customFormat="false" ht="20.25" hidden="false" customHeight="false" outlineLevel="0" collapsed="false">
      <c r="A75" s="125" t="n">
        <v>45804</v>
      </c>
      <c r="B75" s="126" t="s">
        <v>191</v>
      </c>
      <c r="C75" s="127"/>
      <c r="D75" s="128"/>
      <c r="E75" s="128"/>
      <c r="F75" s="132" t="n">
        <v>15</v>
      </c>
      <c r="G75" s="129"/>
      <c r="H75" s="132"/>
      <c r="I75" s="129"/>
      <c r="J75" s="129"/>
      <c r="K75" s="129"/>
      <c r="L75" s="129" t="n">
        <v>25</v>
      </c>
      <c r="M75" s="129"/>
      <c r="N75" s="129"/>
      <c r="O75" s="129"/>
      <c r="P75" s="123" t="n">
        <f aca="false">SUM(F75:O75)</f>
        <v>40</v>
      </c>
      <c r="Q75" s="130" t="n">
        <f aca="false">IF(C75=$Q$8,P75+Q74,0+Q74)</f>
        <v>100</v>
      </c>
      <c r="R75" s="130" t="n">
        <f aca="false">IF(C75=$R$8,P75+R74,0+R74)</f>
        <v>0</v>
      </c>
    </row>
    <row r="76" customFormat="false" ht="20.25" hidden="false" customHeight="false" outlineLevel="0" collapsed="false">
      <c r="A76" s="125"/>
      <c r="B76" s="126" t="s">
        <v>227</v>
      </c>
      <c r="C76" s="127"/>
      <c r="D76" s="128"/>
      <c r="E76" s="128"/>
      <c r="F76" s="132" t="n">
        <v>30</v>
      </c>
      <c r="G76" s="129"/>
      <c r="H76" s="132"/>
      <c r="I76" s="129"/>
      <c r="J76" s="129"/>
      <c r="K76" s="129"/>
      <c r="L76" s="129"/>
      <c r="M76" s="129"/>
      <c r="N76" s="129"/>
      <c r="O76" s="129"/>
      <c r="P76" s="123" t="n">
        <f aca="false">SUM(F76:O76)</f>
        <v>30</v>
      </c>
      <c r="Q76" s="130" t="n">
        <f aca="false">IF(C76=$Q$8,P76+Q75,0+Q75)</f>
        <v>100</v>
      </c>
      <c r="R76" s="130" t="n">
        <f aca="false">IF(C76=$R$8,P76+R75,0+R75)</f>
        <v>0</v>
      </c>
    </row>
    <row r="77" customFormat="false" ht="20.25" hidden="false" customHeight="false" outlineLevel="0" collapsed="false">
      <c r="A77" s="125" t="n">
        <v>45855</v>
      </c>
      <c r="B77" s="126" t="s">
        <v>228</v>
      </c>
      <c r="C77" s="127"/>
      <c r="D77" s="128"/>
      <c r="E77" s="128"/>
      <c r="F77" s="132"/>
      <c r="G77" s="129"/>
      <c r="H77" s="132"/>
      <c r="I77" s="129"/>
      <c r="J77" s="129"/>
      <c r="K77" s="129" t="n">
        <v>49.22</v>
      </c>
      <c r="L77" s="129"/>
      <c r="M77" s="129"/>
      <c r="N77" s="129"/>
      <c r="O77" s="129"/>
      <c r="P77" s="123" t="n">
        <f aca="false">SUM(F77:O77)</f>
        <v>49.22</v>
      </c>
      <c r="Q77" s="130" t="n">
        <f aca="false">IF(C77=$Q$8,P77+Q76,0+Q76)</f>
        <v>100</v>
      </c>
      <c r="R77" s="130" t="n">
        <f aca="false">IF(C77=$R$8,P77+R76,0+R76)</f>
        <v>0</v>
      </c>
    </row>
    <row r="78" customFormat="false" ht="20.25" hidden="false" customHeight="false" outlineLevel="0" collapsed="false">
      <c r="A78" s="125" t="n">
        <v>45859</v>
      </c>
      <c r="B78" s="126" t="s">
        <v>199</v>
      </c>
      <c r="C78" s="127"/>
      <c r="D78" s="128"/>
      <c r="E78" s="128"/>
      <c r="F78" s="132"/>
      <c r="G78" s="129"/>
      <c r="H78" s="132"/>
      <c r="I78" s="129"/>
      <c r="J78" s="129"/>
      <c r="K78" s="129"/>
      <c r="L78" s="129"/>
      <c r="M78" s="129"/>
      <c r="N78" s="129" t="n">
        <v>100</v>
      </c>
      <c r="O78" s="129"/>
      <c r="P78" s="123" t="n">
        <f aca="false">SUM(F78:O78)</f>
        <v>100</v>
      </c>
      <c r="Q78" s="130" t="n">
        <f aca="false">IF(C78=$Q$8,P78+Q77,0+Q77)</f>
        <v>100</v>
      </c>
      <c r="R78" s="130" t="n">
        <f aca="false">IF(C78=$R$8,P78+R77,0+R77)</f>
        <v>0</v>
      </c>
    </row>
    <row r="79" customFormat="false" ht="20.25" hidden="false" customHeight="false" outlineLevel="0" collapsed="false">
      <c r="A79" s="125"/>
      <c r="B79" s="126" t="s">
        <v>229</v>
      </c>
      <c r="C79" s="127"/>
      <c r="D79" s="128"/>
      <c r="E79" s="128"/>
      <c r="F79" s="132"/>
      <c r="G79" s="129"/>
      <c r="H79" s="132"/>
      <c r="I79" s="129"/>
      <c r="J79" s="129"/>
      <c r="K79" s="129"/>
      <c r="L79" s="129"/>
      <c r="M79" s="129"/>
      <c r="N79" s="129" t="n">
        <v>200</v>
      </c>
      <c r="O79" s="129"/>
      <c r="P79" s="123" t="n">
        <f aca="false">SUM(F79:O79)</f>
        <v>200</v>
      </c>
      <c r="Q79" s="130" t="n">
        <f aca="false">IF(C79=$Q$8,P79+Q78,0+Q78)</f>
        <v>100</v>
      </c>
      <c r="R79" s="130" t="n">
        <f aca="false">IF(C79=$R$8,P79+R78,0+R78)</f>
        <v>0</v>
      </c>
    </row>
    <row r="80" customFormat="false" ht="20.25" hidden="false" customHeight="false" outlineLevel="0" collapsed="false">
      <c r="A80" s="125"/>
      <c r="B80" s="126" t="s">
        <v>194</v>
      </c>
      <c r="C80" s="127"/>
      <c r="D80" s="128"/>
      <c r="E80" s="128"/>
      <c r="F80" s="132"/>
      <c r="G80" s="129"/>
      <c r="H80" s="132"/>
      <c r="I80" s="129"/>
      <c r="J80" s="129"/>
      <c r="K80" s="129"/>
      <c r="L80" s="129"/>
      <c r="M80" s="129"/>
      <c r="N80" s="129" t="n">
        <v>200</v>
      </c>
      <c r="O80" s="129"/>
      <c r="P80" s="123" t="n">
        <f aca="false">SUM(F80:O80)</f>
        <v>200</v>
      </c>
      <c r="Q80" s="130" t="n">
        <f aca="false">IF(C80=$Q$8,P80+Q79,0+Q79)</f>
        <v>100</v>
      </c>
      <c r="R80" s="130" t="n">
        <f aca="false">IF(C80=$R$8,P80+R79,0+R79)</f>
        <v>0</v>
      </c>
    </row>
    <row r="81" customFormat="false" ht="20.25" hidden="false" customHeight="false" outlineLevel="0" collapsed="false">
      <c r="A81" s="125"/>
      <c r="B81" s="126" t="s">
        <v>198</v>
      </c>
      <c r="C81" s="127"/>
      <c r="D81" s="128"/>
      <c r="E81" s="128"/>
      <c r="F81" s="132"/>
      <c r="G81" s="129"/>
      <c r="H81" s="132"/>
      <c r="I81" s="129"/>
      <c r="J81" s="129"/>
      <c r="K81" s="129"/>
      <c r="L81" s="129"/>
      <c r="M81" s="129"/>
      <c r="N81" s="129" t="n">
        <v>200</v>
      </c>
      <c r="O81" s="129"/>
      <c r="P81" s="123" t="n">
        <f aca="false">SUM(F81:O81)</f>
        <v>200</v>
      </c>
      <c r="Q81" s="130" t="n">
        <f aca="false">IF(C81=$Q$8,P81+Q80,0+Q80)</f>
        <v>100</v>
      </c>
      <c r="R81" s="130" t="n">
        <f aca="false">IF(C81=$R$8,P81+R80,0+R80)</f>
        <v>0</v>
      </c>
    </row>
    <row r="82" customFormat="false" ht="20.25" hidden="false" customHeight="false" outlineLevel="0" collapsed="false">
      <c r="A82" s="125" t="n">
        <v>45805</v>
      </c>
      <c r="B82" s="126" t="s">
        <v>197</v>
      </c>
      <c r="C82" s="127"/>
      <c r="D82" s="128"/>
      <c r="E82" s="128"/>
      <c r="F82" s="132"/>
      <c r="G82" s="129" t="n">
        <v>18</v>
      </c>
      <c r="H82" s="132"/>
      <c r="I82" s="129"/>
      <c r="J82" s="129"/>
      <c r="K82" s="129"/>
      <c r="L82" s="129"/>
      <c r="M82" s="129"/>
      <c r="N82" s="129"/>
      <c r="O82" s="129"/>
      <c r="P82" s="123" t="n">
        <f aca="false">SUM(F82:O82)</f>
        <v>18</v>
      </c>
      <c r="Q82" s="130" t="n">
        <f aca="false">IF(C82=$Q$8,P82+Q81,0+Q81)</f>
        <v>100</v>
      </c>
      <c r="R82" s="130" t="n">
        <f aca="false">IF(C82=$R$8,P82+R81,0+R81)</f>
        <v>0</v>
      </c>
    </row>
    <row r="83" customFormat="false" ht="20.25" hidden="false" customHeight="false" outlineLevel="0" collapsed="false">
      <c r="A83" s="125" t="n">
        <v>46182</v>
      </c>
      <c r="B83" s="126"/>
      <c r="C83" s="127"/>
      <c r="D83" s="128"/>
      <c r="E83" s="128"/>
      <c r="F83" s="132"/>
      <c r="G83" s="129" t="n">
        <v>32.5</v>
      </c>
      <c r="H83" s="132"/>
      <c r="I83" s="129"/>
      <c r="J83" s="129"/>
      <c r="K83" s="129"/>
      <c r="L83" s="129"/>
      <c r="M83" s="129"/>
      <c r="N83" s="129"/>
      <c r="O83" s="129"/>
      <c r="P83" s="123" t="n">
        <f aca="false">SUM(F83:O83)</f>
        <v>32.5</v>
      </c>
      <c r="Q83" s="130" t="n">
        <f aca="false">IF(C83=$Q$8,P83+Q82,0+Q82)</f>
        <v>100</v>
      </c>
      <c r="R83" s="130" t="n">
        <f aca="false">IF(C83=$R$8,P83+R82,0+R82)</f>
        <v>0</v>
      </c>
    </row>
    <row r="84" customFormat="false" ht="20.25" hidden="false" customHeight="false" outlineLevel="0" collapsed="false">
      <c r="A84" s="125" t="n">
        <v>45817</v>
      </c>
      <c r="B84" s="126" t="s">
        <v>230</v>
      </c>
      <c r="C84" s="127"/>
      <c r="D84" s="128"/>
      <c r="E84" s="128"/>
      <c r="F84" s="132" t="n">
        <v>25</v>
      </c>
      <c r="G84" s="129"/>
      <c r="H84" s="132"/>
      <c r="I84" s="129"/>
      <c r="J84" s="129"/>
      <c r="K84" s="129"/>
      <c r="L84" s="129"/>
      <c r="M84" s="129"/>
      <c r="N84" s="129"/>
      <c r="O84" s="129"/>
      <c r="P84" s="123" t="n">
        <f aca="false">SUM(F84:O84)</f>
        <v>25</v>
      </c>
      <c r="Q84" s="130" t="n">
        <f aca="false">IF(C84=$Q$8,P84+Q83,0+Q83)</f>
        <v>100</v>
      </c>
      <c r="R84" s="130" t="n">
        <f aca="false">IF(C84=$R$8,P84+R83,0+R83)</f>
        <v>0</v>
      </c>
    </row>
    <row r="85" customFormat="false" ht="20.25" hidden="false" customHeight="false" outlineLevel="0" collapsed="false">
      <c r="A85" s="125"/>
      <c r="B85" s="126" t="s">
        <v>231</v>
      </c>
      <c r="C85" s="127"/>
      <c r="D85" s="128"/>
      <c r="E85" s="128"/>
      <c r="F85" s="132"/>
      <c r="G85" s="129" t="n">
        <v>50</v>
      </c>
      <c r="H85" s="132"/>
      <c r="I85" s="129"/>
      <c r="J85" s="129"/>
      <c r="K85" s="129"/>
      <c r="L85" s="129"/>
      <c r="M85" s="129"/>
      <c r="N85" s="129"/>
      <c r="O85" s="129"/>
      <c r="P85" s="123" t="n">
        <f aca="false">SUM(F85:O85)</f>
        <v>50</v>
      </c>
      <c r="Q85" s="130" t="n">
        <f aca="false">IF(C85=$Q$8,P85+Q84,0+Q84)</f>
        <v>100</v>
      </c>
      <c r="R85" s="130" t="n">
        <f aca="false">IF(C85=$R$8,P85+R84,0+R84)</f>
        <v>0</v>
      </c>
    </row>
    <row r="86" customFormat="false" ht="20.25" hidden="false" customHeight="false" outlineLevel="0" collapsed="false">
      <c r="A86" s="125"/>
      <c r="B86" s="126" t="s">
        <v>232</v>
      </c>
      <c r="C86" s="127"/>
      <c r="D86" s="128"/>
      <c r="E86" s="128"/>
      <c r="F86" s="132"/>
      <c r="G86" s="129"/>
      <c r="H86" s="132"/>
      <c r="I86" s="129"/>
      <c r="J86" s="129"/>
      <c r="K86" s="129"/>
      <c r="L86" s="129"/>
      <c r="M86" s="129"/>
      <c r="N86" s="129" t="n">
        <v>150</v>
      </c>
      <c r="O86" s="129"/>
      <c r="P86" s="123" t="n">
        <f aca="false">SUM(F86:O86)</f>
        <v>150</v>
      </c>
      <c r="Q86" s="130" t="n">
        <f aca="false">IF(C86=$Q$8,P86+Q85,0+Q85)</f>
        <v>100</v>
      </c>
      <c r="R86" s="130" t="n">
        <f aca="false">IF(C86=$R$8,P86+R85,0+R85)</f>
        <v>0</v>
      </c>
    </row>
    <row r="87" customFormat="false" ht="20.25" hidden="false" customHeight="false" outlineLevel="0" collapsed="false">
      <c r="A87" s="125" t="n">
        <v>45820</v>
      </c>
      <c r="B87" s="126" t="s">
        <v>197</v>
      </c>
      <c r="C87" s="127"/>
      <c r="D87" s="128"/>
      <c r="E87" s="128"/>
      <c r="F87" s="132"/>
      <c r="G87" s="129" t="n">
        <v>40</v>
      </c>
      <c r="H87" s="132"/>
      <c r="I87" s="129"/>
      <c r="J87" s="129"/>
      <c r="K87" s="129"/>
      <c r="L87" s="129"/>
      <c r="M87" s="129"/>
      <c r="N87" s="129"/>
      <c r="O87" s="129"/>
      <c r="P87" s="123" t="n">
        <f aca="false">SUM(F87:O87)</f>
        <v>40</v>
      </c>
      <c r="Q87" s="130" t="n">
        <f aca="false">IF(C87=$Q$8,P87+Q86,0+Q86)</f>
        <v>100</v>
      </c>
      <c r="R87" s="130" t="n">
        <f aca="false">IF(C87=$R$8,P87+R86,0+R86)</f>
        <v>0</v>
      </c>
    </row>
    <row r="88" customFormat="false" ht="20.25" hidden="false" customHeight="false" outlineLevel="0" collapsed="false">
      <c r="A88" s="125"/>
      <c r="B88" s="126" t="s">
        <v>233</v>
      </c>
      <c r="C88" s="127"/>
      <c r="D88" s="128"/>
      <c r="E88" s="128"/>
      <c r="F88" s="132"/>
      <c r="G88" s="129" t="n">
        <v>5</v>
      </c>
      <c r="H88" s="132"/>
      <c r="I88" s="129"/>
      <c r="J88" s="129"/>
      <c r="K88" s="129"/>
      <c r="L88" s="129"/>
      <c r="M88" s="129"/>
      <c r="N88" s="129"/>
      <c r="O88" s="129"/>
      <c r="P88" s="123" t="n">
        <f aca="false">SUM(F88:O88)</f>
        <v>5</v>
      </c>
      <c r="Q88" s="130" t="n">
        <f aca="false">IF(C88=$Q$8,P88+Q87,0+Q87)</f>
        <v>100</v>
      </c>
      <c r="R88" s="130" t="n">
        <f aca="false">IF(C88=$R$8,P88+R87,0+R87)</f>
        <v>0</v>
      </c>
    </row>
    <row r="89" customFormat="false" ht="20.25" hidden="false" customHeight="false" outlineLevel="0" collapsed="false">
      <c r="A89" s="125" t="n">
        <v>46186</v>
      </c>
      <c r="B89" s="126" t="s">
        <v>226</v>
      </c>
      <c r="C89" s="127"/>
      <c r="D89" s="128"/>
      <c r="E89" s="128"/>
      <c r="F89" s="132"/>
      <c r="G89" s="129" t="n">
        <v>5</v>
      </c>
      <c r="H89" s="132"/>
      <c r="I89" s="129"/>
      <c r="J89" s="129"/>
      <c r="K89" s="129"/>
      <c r="L89" s="129"/>
      <c r="M89" s="129"/>
      <c r="N89" s="129"/>
      <c r="O89" s="129"/>
      <c r="P89" s="123" t="n">
        <f aca="false">SUM(F89:O89)</f>
        <v>5</v>
      </c>
      <c r="Q89" s="130" t="n">
        <f aca="false">IF(C89=$Q$8,P89+Q88,0+Q88)</f>
        <v>100</v>
      </c>
      <c r="R89" s="130" t="n">
        <f aca="false">IF(C89=$R$8,P89+R88,0+R88)</f>
        <v>0</v>
      </c>
    </row>
    <row r="90" customFormat="false" ht="20.25" hidden="false" customHeight="false" outlineLevel="0" collapsed="false">
      <c r="A90" s="125"/>
      <c r="B90" s="126" t="s">
        <v>198</v>
      </c>
      <c r="C90" s="127"/>
      <c r="D90" s="128"/>
      <c r="E90" s="128"/>
      <c r="F90" s="132"/>
      <c r="G90" s="129" t="n">
        <v>5</v>
      </c>
      <c r="H90" s="132"/>
      <c r="I90" s="129"/>
      <c r="J90" s="129"/>
      <c r="K90" s="129"/>
      <c r="L90" s="129"/>
      <c r="M90" s="129"/>
      <c r="N90" s="129"/>
      <c r="O90" s="129"/>
      <c r="P90" s="123" t="n">
        <f aca="false">SUM(F90:O90)</f>
        <v>5</v>
      </c>
      <c r="Q90" s="130" t="n">
        <f aca="false">IF(C90=$Q$8,P90+Q89,0+Q89)</f>
        <v>100</v>
      </c>
      <c r="R90" s="130" t="n">
        <f aca="false">IF(C90=$R$8,P90+R89,0+R89)</f>
        <v>0</v>
      </c>
    </row>
    <row r="91" customFormat="false" ht="20.25" hidden="false" customHeight="false" outlineLevel="0" collapsed="false">
      <c r="A91" s="125" t="n">
        <v>45827</v>
      </c>
      <c r="B91" s="126" t="s">
        <v>222</v>
      </c>
      <c r="C91" s="127"/>
      <c r="D91" s="128"/>
      <c r="E91" s="128"/>
      <c r="F91" s="132"/>
      <c r="G91" s="129"/>
      <c r="H91" s="132"/>
      <c r="I91" s="129"/>
      <c r="J91" s="129"/>
      <c r="K91" s="129"/>
      <c r="L91" s="129"/>
      <c r="M91" s="129"/>
      <c r="N91" s="129" t="n">
        <v>150</v>
      </c>
      <c r="O91" s="129"/>
      <c r="P91" s="123" t="n">
        <f aca="false">SUM(F91:O91)</f>
        <v>150</v>
      </c>
      <c r="Q91" s="130" t="n">
        <f aca="false">IF(C91=$Q$8,P91+Q90,0+Q90)</f>
        <v>100</v>
      </c>
      <c r="R91" s="130" t="n">
        <f aca="false">IF(C91=$R$8,P91+R90,0+R90)</f>
        <v>0</v>
      </c>
    </row>
    <row r="92" customFormat="false" ht="20.25" hidden="false" customHeight="false" outlineLevel="0" collapsed="false">
      <c r="A92" s="125" t="n">
        <v>45828</v>
      </c>
      <c r="B92" s="126" t="s">
        <v>194</v>
      </c>
      <c r="C92" s="127"/>
      <c r="D92" s="128"/>
      <c r="E92" s="128"/>
      <c r="F92" s="132"/>
      <c r="G92" s="129"/>
      <c r="H92" s="132"/>
      <c r="I92" s="129"/>
      <c r="J92" s="129"/>
      <c r="K92" s="129"/>
      <c r="L92" s="129"/>
      <c r="M92" s="129"/>
      <c r="N92" s="129" t="n">
        <v>150</v>
      </c>
      <c r="O92" s="129"/>
      <c r="P92" s="123" t="n">
        <f aca="false">SUM(F92:O92)</f>
        <v>150</v>
      </c>
      <c r="Q92" s="130" t="n">
        <f aca="false">IF(C92=$Q$8,P92+Q91,0+Q91)</f>
        <v>100</v>
      </c>
      <c r="R92" s="130" t="n">
        <f aca="false">IF(C92=$R$8,P92+R91,0+R91)</f>
        <v>0</v>
      </c>
    </row>
    <row r="93" customFormat="false" ht="20.25" hidden="false" customHeight="false" outlineLevel="0" collapsed="false">
      <c r="A93" s="125" t="n">
        <v>45833</v>
      </c>
      <c r="B93" s="126" t="s">
        <v>220</v>
      </c>
      <c r="C93" s="127"/>
      <c r="D93" s="128"/>
      <c r="E93" s="128"/>
      <c r="F93" s="132"/>
      <c r="G93" s="129"/>
      <c r="H93" s="132"/>
      <c r="I93" s="129"/>
      <c r="J93" s="129"/>
      <c r="K93" s="129"/>
      <c r="L93" s="129" t="n">
        <v>20</v>
      </c>
      <c r="M93" s="129"/>
      <c r="N93" s="129" t="n">
        <v>150</v>
      </c>
      <c r="O93" s="129"/>
      <c r="P93" s="123" t="n">
        <f aca="false">SUM(F93:O93)</f>
        <v>170</v>
      </c>
      <c r="Q93" s="130" t="n">
        <f aca="false">IF(C93=$Q$8,P93+Q92,0+Q92)</f>
        <v>100</v>
      </c>
      <c r="R93" s="130" t="n">
        <f aca="false">IF(C93=$R$8,P93+R92,0+R92)</f>
        <v>0</v>
      </c>
    </row>
    <row r="94" customFormat="false" ht="20.25" hidden="false" customHeight="false" outlineLevel="0" collapsed="false">
      <c r="A94" s="125" t="n">
        <v>45866</v>
      </c>
      <c r="B94" s="126" t="s">
        <v>234</v>
      </c>
      <c r="C94" s="127"/>
      <c r="D94" s="128"/>
      <c r="E94" s="128"/>
      <c r="F94" s="132"/>
      <c r="G94" s="129"/>
      <c r="H94" s="132"/>
      <c r="I94" s="129"/>
      <c r="J94" s="129"/>
      <c r="K94" s="129"/>
      <c r="L94" s="129" t="n">
        <v>800</v>
      </c>
      <c r="M94" s="129"/>
      <c r="N94" s="129"/>
      <c r="O94" s="129"/>
      <c r="P94" s="123" t="n">
        <f aca="false">SUM(F94:O94)</f>
        <v>800</v>
      </c>
      <c r="Q94" s="130" t="n">
        <f aca="false">IF(C94=$Q$8,P94+Q93,0+Q93)</f>
        <v>100</v>
      </c>
      <c r="R94" s="130" t="n">
        <f aca="false">IF(C94=$R$8,P94+R93,0+R93)</f>
        <v>0</v>
      </c>
    </row>
    <row r="95" customFormat="false" ht="20.25" hidden="false" customHeight="false" outlineLevel="0" collapsed="false">
      <c r="A95" s="125" t="n">
        <v>45873</v>
      </c>
      <c r="B95" s="126" t="s">
        <v>226</v>
      </c>
      <c r="C95" s="127"/>
      <c r="D95" s="128"/>
      <c r="E95" s="128"/>
      <c r="F95" s="132" t="n">
        <v>30</v>
      </c>
      <c r="G95" s="129"/>
      <c r="H95" s="132"/>
      <c r="I95" s="129"/>
      <c r="J95" s="129"/>
      <c r="K95" s="129"/>
      <c r="L95" s="129"/>
      <c r="M95" s="129"/>
      <c r="N95" s="129"/>
      <c r="O95" s="129"/>
      <c r="P95" s="123" t="n">
        <f aca="false">SUM(F95:O95)</f>
        <v>30</v>
      </c>
      <c r="Q95" s="130" t="n">
        <f aca="false">IF(C95=$Q$8,P95+Q94,0+Q94)</f>
        <v>100</v>
      </c>
      <c r="R95" s="130" t="n">
        <f aca="false">IF(C95=$R$8,P95+R94,0+R94)</f>
        <v>0</v>
      </c>
    </row>
    <row r="96" customFormat="false" ht="20.25" hidden="false" customHeight="false" outlineLevel="0" collapsed="false">
      <c r="A96" s="125"/>
      <c r="B96" s="126" t="s">
        <v>191</v>
      </c>
      <c r="C96" s="127"/>
      <c r="D96" s="128"/>
      <c r="E96" s="128"/>
      <c r="F96" s="132" t="n">
        <v>30</v>
      </c>
      <c r="G96" s="129" t="n">
        <v>2000</v>
      </c>
      <c r="H96" s="132"/>
      <c r="I96" s="129"/>
      <c r="J96" s="129"/>
      <c r="K96" s="129"/>
      <c r="L96" s="129" t="n">
        <v>1000</v>
      </c>
      <c r="M96" s="129"/>
      <c r="N96" s="129" t="n">
        <v>2996.92</v>
      </c>
      <c r="O96" s="129"/>
      <c r="P96" s="123" t="n">
        <f aca="false">SUM(F96:O96)</f>
        <v>6026.92</v>
      </c>
      <c r="Q96" s="130" t="n">
        <f aca="false">IF(C96=$Q$8,P96+Q95,0+Q95)</f>
        <v>100</v>
      </c>
      <c r="R96" s="130" t="n">
        <f aca="false">IF(C96=$R$8,P96+R95,0+R95)</f>
        <v>0</v>
      </c>
    </row>
    <row r="97" customFormat="false" ht="20.25" hidden="false" customHeight="false" outlineLevel="0" collapsed="false">
      <c r="A97" s="133"/>
      <c r="B97" s="133"/>
      <c r="C97" s="133"/>
      <c r="D97" s="133"/>
      <c r="E97" s="133"/>
      <c r="F97" s="134" t="n">
        <f aca="false">SUM(F10:F96)</f>
        <v>693</v>
      </c>
      <c r="G97" s="134" t="n">
        <f aca="false">SUM(G10:G96)</f>
        <v>2675.5</v>
      </c>
      <c r="H97" s="134" t="n">
        <f aca="false">SUM(H10:H96)</f>
        <v>1428.96</v>
      </c>
      <c r="I97" s="134" t="n">
        <f aca="false">SUM(I10:I96)</f>
        <v>95.12</v>
      </c>
      <c r="J97" s="134" t="n">
        <f aca="false">SUM(J10:J96)</f>
        <v>0</v>
      </c>
      <c r="K97" s="134" t="n">
        <f aca="false">SUM(K10:K96)</f>
        <v>49.22</v>
      </c>
      <c r="L97" s="134" t="n">
        <f aca="false">SUM(L10:L96)</f>
        <v>1905</v>
      </c>
      <c r="M97" s="134" t="n">
        <f aca="false">SUM(M10:M96)</f>
        <v>0</v>
      </c>
      <c r="N97" s="134" t="n">
        <f aca="false">SUM(N10:N96)</f>
        <v>6260.92</v>
      </c>
      <c r="O97" s="134" t="n">
        <f aca="false">SUM(O10:O96)</f>
        <v>0</v>
      </c>
      <c r="P97" s="134" t="n">
        <f aca="false">SUM(P10:P96)</f>
        <v>13107.72</v>
      </c>
    </row>
    <row r="98" customFormat="false" ht="21" hidden="false" customHeight="false" outlineLevel="0" collapsed="false">
      <c r="F98" s="135"/>
      <c r="G98" s="135"/>
      <c r="H98" s="135"/>
      <c r="I98" s="135"/>
      <c r="J98" s="135"/>
      <c r="K98" s="135"/>
      <c r="L98" s="135"/>
      <c r="M98" s="135"/>
      <c r="N98" s="135"/>
      <c r="O98" s="135"/>
      <c r="P98" s="135"/>
    </row>
    <row r="99" customFormat="false" ht="20.25" hidden="false" customHeight="false" outlineLevel="0" collapsed="false">
      <c r="F99" s="135"/>
      <c r="G99" s="135"/>
      <c r="H99" s="135"/>
      <c r="I99" s="135"/>
      <c r="J99" s="135"/>
      <c r="K99" s="135"/>
      <c r="L99" s="135"/>
      <c r="M99" s="135"/>
      <c r="N99" s="135"/>
      <c r="O99" s="135"/>
      <c r="P99" s="135"/>
    </row>
  </sheetData>
  <sheetProtection sheet="true" objects="true" scenarios="true"/>
  <mergeCells count="2">
    <mergeCell ref="F7:O7"/>
    <mergeCell ref="Q7:R7"/>
  </mergeCells>
  <dataValidations count="3">
    <dataValidation allowBlank="true" errorStyle="stop" operator="between" showDropDown="false" showErrorMessage="true" showInputMessage="true" sqref="C9:D9" type="list">
      <formula1>"Bank transfer,Cheque,Cash"</formula1>
      <formula2>0</formula2>
    </dataValidation>
    <dataValidation allowBlank="true" errorStyle="stop" operator="between" showDropDown="false" showErrorMessage="true" showInputMessage="true" sqref="O3" type="list">
      <formula1>"Bank,Cash"</formula1>
      <formula2>0</formula2>
    </dataValidation>
    <dataValidation allowBlank="true" errorStyle="stop" operator="between" showDropDown="false" showErrorMessage="true" showInputMessage="true" sqref="C10:C96" type="list">
      <formula1>$O$2:$O$3</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2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8" topLeftCell="A85" activePane="bottomLeft" state="frozen"/>
      <selection pane="topLeft" activeCell="A1" activeCellId="0" sqref="A1"/>
      <selection pane="bottomLeft" activeCell="A104" activeCellId="0" sqref="A104"/>
    </sheetView>
  </sheetViews>
  <sheetFormatPr defaultColWidth="10.33203125" defaultRowHeight="20.25" customHeight="false" zeroHeight="false" outlineLevelRow="0" outlineLevelCol="0"/>
  <cols>
    <col collapsed="false" customWidth="true" hidden="false" outlineLevel="0" max="1" min="1" style="101" width="21.66"/>
    <col collapsed="false" customWidth="true" hidden="false" outlineLevel="0" max="2" min="2" style="101" width="45"/>
    <col collapsed="false" customWidth="true" hidden="false" outlineLevel="0" max="3" min="3" style="101" width="19.89"/>
    <col collapsed="false" customWidth="true" hidden="false" outlineLevel="0" max="4" min="4" style="101" width="15.66"/>
    <col collapsed="false" customWidth="true" hidden="false" outlineLevel="0" max="5" min="5" style="101" width="12.11"/>
    <col collapsed="false" customWidth="true" hidden="false" outlineLevel="0" max="6" min="6" style="101" width="18.56"/>
    <col collapsed="false" customWidth="true" hidden="false" outlineLevel="0" max="9" min="7" style="101" width="16.56"/>
    <col collapsed="false" customWidth="true" hidden="false" outlineLevel="0" max="10" min="10" style="101" width="14.89"/>
    <col collapsed="false" customWidth="true" hidden="false" outlineLevel="0" max="11" min="11" style="101" width="20"/>
    <col collapsed="false" customWidth="true" hidden="false" outlineLevel="0" max="12" min="12" style="101" width="13.44"/>
    <col collapsed="false" customWidth="true" hidden="false" outlineLevel="0" max="13" min="13" style="101" width="20.66"/>
    <col collapsed="false" customWidth="true" hidden="false" outlineLevel="0" max="14" min="14" style="101" width="23.67"/>
    <col collapsed="false" customWidth="true" hidden="false" outlineLevel="0" max="15" min="15" style="101" width="15"/>
    <col collapsed="false" customWidth="true" hidden="false" outlineLevel="0" max="16" min="16" style="101" width="17.11"/>
    <col collapsed="false" customWidth="true" hidden="false" outlineLevel="0" max="17" min="17" style="101" width="13.11"/>
    <col collapsed="false" customWidth="false" hidden="false" outlineLevel="0" max="16384" min="18" style="101" width="10.33"/>
  </cols>
  <sheetData>
    <row r="1" customFormat="false" ht="20.25" hidden="false" customHeight="false" outlineLevel="0" collapsed="false">
      <c r="A1" s="78" t="s">
        <v>235</v>
      </c>
    </row>
    <row r="2" customFormat="false" ht="20.25" hidden="false" customHeight="false" outlineLevel="0" collapsed="false">
      <c r="A2" s="104"/>
    </row>
    <row r="3" customFormat="false" ht="20.25" hidden="false" customHeight="false" outlineLevel="0" collapsed="false">
      <c r="P3" s="102" t="s">
        <v>167</v>
      </c>
      <c r="Q3" s="103" t="n">
        <f aca="false">SUMIF($C$9:$C$58,P3,$Q$9:$Q$58)</f>
        <v>0</v>
      </c>
    </row>
    <row r="4" customFormat="false" ht="20.25" hidden="false" customHeight="false" outlineLevel="0" collapsed="false">
      <c r="A4" s="104" t="s">
        <v>172</v>
      </c>
      <c r="B4" s="105" t="str">
        <f aca="false">IF('DATA INPUT'!C7&gt;0,'DATA INPUT'!C7,"  ")</f>
        <v>1st Stewartry Rangers</v>
      </c>
      <c r="P4" s="102" t="s">
        <v>169</v>
      </c>
      <c r="Q4" s="103" t="n">
        <f aca="false">SUMIF($C$9:$C$58,P4,$Q$9:$Q$58)</f>
        <v>0</v>
      </c>
      <c r="R4" s="104"/>
    </row>
    <row r="5" customFormat="false" ht="20.25" hidden="false" customHeight="false" outlineLevel="0" collapsed="false">
      <c r="A5" s="104" t="s">
        <v>174</v>
      </c>
      <c r="B5" s="105" t="str">
        <f aca="false">IF('DATA INPUT'!C9&gt;0,'DATA INPUT'!C9,"  ")</f>
        <v>SC051769</v>
      </c>
      <c r="K5" s="112" t="s">
        <v>236</v>
      </c>
      <c r="P5" s="102"/>
      <c r="Q5" s="103" t="n">
        <f aca="false">SUM(Q3:Q4)</f>
        <v>0</v>
      </c>
      <c r="R5" s="136"/>
    </row>
    <row r="6" customFormat="false" ht="20.25" hidden="false" customHeight="true" outlineLevel="0" collapsed="false">
      <c r="A6" s="104" t="s">
        <v>175</v>
      </c>
      <c r="B6" s="137" t="str">
        <f aca="false">IF('DATA INPUT'!C11&gt;0,'DATA INPUT'!C11,"  ")</f>
        <v>31.12.2025</v>
      </c>
      <c r="C6" s="101" t="s">
        <v>176</v>
      </c>
      <c r="F6" s="138"/>
      <c r="G6" s="138"/>
      <c r="H6" s="138"/>
      <c r="I6" s="138"/>
      <c r="J6" s="138"/>
      <c r="K6" s="138"/>
      <c r="L6" s="138"/>
      <c r="M6" s="138"/>
      <c r="N6" s="138"/>
      <c r="O6" s="138"/>
      <c r="P6" s="138"/>
      <c r="R6" s="114" t="s">
        <v>178</v>
      </c>
      <c r="S6" s="114"/>
    </row>
    <row r="7" customFormat="false" ht="40.5" hidden="false" customHeight="true" outlineLevel="0" collapsed="false">
      <c r="A7" s="115" t="s">
        <v>82</v>
      </c>
      <c r="B7" s="115" t="s">
        <v>56</v>
      </c>
      <c r="C7" s="115" t="s">
        <v>237</v>
      </c>
      <c r="D7" s="115" t="s">
        <v>44</v>
      </c>
      <c r="E7" s="115" t="s">
        <v>46</v>
      </c>
      <c r="F7" s="139" t="s">
        <v>182</v>
      </c>
      <c r="G7" s="139" t="s">
        <v>238</v>
      </c>
      <c r="H7" s="139" t="s">
        <v>239</v>
      </c>
      <c r="I7" s="139" t="s">
        <v>240</v>
      </c>
      <c r="J7" s="139" t="s">
        <v>241</v>
      </c>
      <c r="K7" s="139" t="s">
        <v>186</v>
      </c>
      <c r="L7" s="139" t="s">
        <v>242</v>
      </c>
      <c r="M7" s="139" t="s">
        <v>243</v>
      </c>
      <c r="N7" s="139" t="s">
        <v>244</v>
      </c>
      <c r="O7" s="139" t="s">
        <v>245</v>
      </c>
      <c r="P7" s="139" t="s">
        <v>246</v>
      </c>
      <c r="Q7" s="140" t="s">
        <v>190</v>
      </c>
      <c r="R7" s="117" t="s">
        <v>167</v>
      </c>
      <c r="S7" s="117" t="s">
        <v>169</v>
      </c>
    </row>
    <row r="8" customFormat="false" ht="20.25" hidden="false" customHeight="false" outlineLevel="0" collapsed="false">
      <c r="A8" s="141"/>
      <c r="B8" s="120"/>
      <c r="C8" s="120"/>
      <c r="D8" s="120"/>
      <c r="E8" s="142"/>
      <c r="F8" s="122" t="n">
        <f aca="false">SUM(F9:F185)</f>
        <v>0</v>
      </c>
      <c r="G8" s="122" t="n">
        <f aca="false">SUM(G9:G185)</f>
        <v>0</v>
      </c>
      <c r="H8" s="122" t="n">
        <f aca="false">SUM(H9:H185)</f>
        <v>0</v>
      </c>
      <c r="I8" s="122" t="n">
        <f aca="false">SUM(I9:I185)</f>
        <v>2477.85</v>
      </c>
      <c r="J8" s="122" t="n">
        <f aca="false">SUM(J9:J185)</f>
        <v>335</v>
      </c>
      <c r="K8" s="122" t="n">
        <f aca="false">SUM(K9:K185)</f>
        <v>3595.6</v>
      </c>
      <c r="L8" s="122" t="n">
        <f aca="false">SUM(L9:L185)</f>
        <v>5670.25</v>
      </c>
      <c r="M8" s="122" t="n">
        <f aca="false">SUM(M9:M185)</f>
        <v>49.22</v>
      </c>
      <c r="N8" s="122" t="n">
        <f aca="false">SUM(N9:N185)</f>
        <v>19.74</v>
      </c>
      <c r="O8" s="122" t="n">
        <f aca="false">SUM(O9:O185)</f>
        <v>1320.54</v>
      </c>
      <c r="P8" s="122" t="n">
        <f aca="false">SUM(P9:P185)</f>
        <v>637.97</v>
      </c>
      <c r="Q8" s="143" t="n">
        <f aca="false">SUM(F8:P8)</f>
        <v>14106.17</v>
      </c>
      <c r="R8" s="124"/>
      <c r="S8" s="124"/>
    </row>
    <row r="9" customFormat="false" ht="20.25" hidden="false" customHeight="false" outlineLevel="0" collapsed="false">
      <c r="A9" s="125" t="n">
        <v>45666</v>
      </c>
      <c r="B9" s="126" t="s">
        <v>247</v>
      </c>
      <c r="C9" s="127"/>
      <c r="D9" s="126"/>
      <c r="E9" s="126"/>
      <c r="F9" s="129"/>
      <c r="G9" s="129"/>
      <c r="H9" s="129"/>
      <c r="I9" s="129"/>
      <c r="J9" s="129"/>
      <c r="K9" s="129" t="n">
        <v>1000</v>
      </c>
      <c r="L9" s="129"/>
      <c r="M9" s="129"/>
      <c r="N9" s="129"/>
      <c r="O9" s="129"/>
      <c r="P9" s="129"/>
      <c r="Q9" s="144" t="n">
        <f aca="false">SUM(F9:P9)</f>
        <v>1000</v>
      </c>
      <c r="R9" s="130" t="n">
        <f aca="false">IF(C9=$R$7,Q9,0)</f>
        <v>0</v>
      </c>
      <c r="S9" s="130" t="n">
        <f aca="false">IF(C9=$S$7,Q9,0)</f>
        <v>0</v>
      </c>
    </row>
    <row r="10" customFormat="false" ht="20.25" hidden="false" customHeight="false" outlineLevel="0" collapsed="false">
      <c r="A10" s="145" t="n">
        <v>45663</v>
      </c>
      <c r="B10" s="146" t="s">
        <v>248</v>
      </c>
      <c r="C10" s="127"/>
      <c r="D10" s="126"/>
      <c r="E10" s="126"/>
      <c r="F10" s="129"/>
      <c r="G10" s="129"/>
      <c r="H10" s="129"/>
      <c r="I10" s="129"/>
      <c r="J10" s="129"/>
      <c r="K10" s="129"/>
      <c r="L10" s="129"/>
      <c r="M10" s="129"/>
      <c r="N10" s="129"/>
      <c r="O10" s="129"/>
      <c r="P10" s="129" t="n">
        <v>67</v>
      </c>
      <c r="Q10" s="144" t="n">
        <f aca="false">SUM(F10:P10)</f>
        <v>67</v>
      </c>
      <c r="R10" s="130" t="n">
        <f aca="false">IF(C10=$R$7,Q10+R9,0+R9)</f>
        <v>0</v>
      </c>
      <c r="S10" s="130" t="n">
        <f aca="false">IF(C10=$S$7,Q10+S9,0+S9)</f>
        <v>0</v>
      </c>
    </row>
    <row r="11" customFormat="false" ht="20.25" hidden="false" customHeight="false" outlineLevel="0" collapsed="false">
      <c r="A11" s="145" t="n">
        <v>45670</v>
      </c>
      <c r="B11" s="146" t="s">
        <v>249</v>
      </c>
      <c r="C11" s="127"/>
      <c r="D11" s="126"/>
      <c r="E11" s="126"/>
      <c r="F11" s="129"/>
      <c r="G11" s="129"/>
      <c r="H11" s="129"/>
      <c r="I11" s="129" t="n">
        <v>19.29</v>
      </c>
      <c r="J11" s="129"/>
      <c r="K11" s="129"/>
      <c r="L11" s="129"/>
      <c r="M11" s="129"/>
      <c r="N11" s="129"/>
      <c r="O11" s="129"/>
      <c r="P11" s="129"/>
      <c r="Q11" s="144" t="n">
        <f aca="false">SUM(F11:P11)</f>
        <v>19.29</v>
      </c>
      <c r="R11" s="130" t="n">
        <f aca="false">IF(C11=$R$7,Q11+R10,0+R10)</f>
        <v>0</v>
      </c>
      <c r="S11" s="130" t="n">
        <f aca="false">IF(C11=$S$7,Q11+S10,0+S10)</f>
        <v>0</v>
      </c>
    </row>
    <row r="12" customFormat="false" ht="20.25" hidden="false" customHeight="false" outlineLevel="0" collapsed="false">
      <c r="A12" s="145"/>
      <c r="B12" s="146" t="s">
        <v>250</v>
      </c>
      <c r="C12" s="147"/>
      <c r="D12" s="126"/>
      <c r="E12" s="148"/>
      <c r="F12" s="129"/>
      <c r="G12" s="129"/>
      <c r="H12" s="129"/>
      <c r="I12" s="129"/>
      <c r="J12" s="129"/>
      <c r="K12" s="129" t="n">
        <v>30</v>
      </c>
      <c r="L12" s="129"/>
      <c r="M12" s="129"/>
      <c r="N12" s="129"/>
      <c r="O12" s="129"/>
      <c r="P12" s="129"/>
      <c r="Q12" s="144" t="n">
        <f aca="false">SUM(F12:P12)</f>
        <v>30</v>
      </c>
      <c r="R12" s="130" t="n">
        <f aca="false">IF(C12=$R$7,Q12+R11,0+R11)</f>
        <v>0</v>
      </c>
      <c r="S12" s="130" t="n">
        <f aca="false">IF(C12=$S$7,Q12+S11,0+S11)</f>
        <v>0</v>
      </c>
    </row>
    <row r="13" customFormat="false" ht="20.25" hidden="false" customHeight="false" outlineLevel="0" collapsed="false">
      <c r="A13" s="145"/>
      <c r="B13" s="146" t="s">
        <v>251</v>
      </c>
      <c r="C13" s="147"/>
      <c r="D13" s="126"/>
      <c r="E13" s="148"/>
      <c r="F13" s="129"/>
      <c r="G13" s="129"/>
      <c r="H13" s="129"/>
      <c r="I13" s="129"/>
      <c r="J13" s="129"/>
      <c r="K13" s="129"/>
      <c r="L13" s="129"/>
      <c r="M13" s="129"/>
      <c r="N13" s="129"/>
      <c r="O13" s="129" t="n">
        <v>50</v>
      </c>
      <c r="P13" s="129"/>
      <c r="Q13" s="144" t="n">
        <f aca="false">SUM(F13:P13)</f>
        <v>50</v>
      </c>
      <c r="R13" s="130" t="n">
        <f aca="false">IF(C13=$R$7,Q13+R12,0+R12)</f>
        <v>0</v>
      </c>
      <c r="S13" s="130" t="n">
        <f aca="false">IF(C13=$S$7,Q13+S12,0+S12)</f>
        <v>0</v>
      </c>
    </row>
    <row r="14" customFormat="false" ht="20.25" hidden="false" customHeight="false" outlineLevel="0" collapsed="false">
      <c r="A14" s="145"/>
      <c r="B14" s="146" t="s">
        <v>252</v>
      </c>
      <c r="C14" s="127"/>
      <c r="D14" s="126"/>
      <c r="E14" s="148"/>
      <c r="F14" s="129"/>
      <c r="G14" s="129"/>
      <c r="H14" s="129"/>
      <c r="I14" s="129"/>
      <c r="J14" s="129"/>
      <c r="K14" s="129"/>
      <c r="L14" s="129"/>
      <c r="M14" s="129"/>
      <c r="N14" s="129"/>
      <c r="O14" s="129"/>
      <c r="P14" s="129" t="n">
        <v>260</v>
      </c>
      <c r="Q14" s="144" t="n">
        <f aca="false">SUM(F14:P14)</f>
        <v>260</v>
      </c>
      <c r="R14" s="130" t="n">
        <f aca="false">IF(C14=$R$7,Q14+R13,0+R13)</f>
        <v>0</v>
      </c>
      <c r="S14" s="130" t="n">
        <f aca="false">IF(C14=$S$7,Q14+S13,0+S13)</f>
        <v>0</v>
      </c>
    </row>
    <row r="15" customFormat="false" ht="20.25" hidden="false" customHeight="false" outlineLevel="0" collapsed="false">
      <c r="A15" s="145" t="n">
        <v>45672</v>
      </c>
      <c r="B15" s="146" t="s">
        <v>253</v>
      </c>
      <c r="C15" s="147"/>
      <c r="D15" s="126"/>
      <c r="E15" s="148"/>
      <c r="F15" s="129"/>
      <c r="G15" s="129"/>
      <c r="H15" s="129"/>
      <c r="I15" s="129" t="n">
        <v>13.27</v>
      </c>
      <c r="J15" s="129"/>
      <c r="K15" s="129"/>
      <c r="L15" s="129"/>
      <c r="M15" s="129"/>
      <c r="N15" s="129"/>
      <c r="O15" s="129"/>
      <c r="P15" s="129"/>
      <c r="Q15" s="144" t="n">
        <f aca="false">SUM(F15:P15)</f>
        <v>13.27</v>
      </c>
      <c r="R15" s="130" t="n">
        <f aca="false">IF(C15=$R$7,Q15+R14,0+R14)</f>
        <v>0</v>
      </c>
      <c r="S15" s="130" t="n">
        <f aca="false">IF(C15=$S$7,Q15+S14,0+S14)</f>
        <v>0</v>
      </c>
    </row>
    <row r="16" customFormat="false" ht="20.25" hidden="false" customHeight="false" outlineLevel="0" collapsed="false">
      <c r="A16" s="145" t="n">
        <v>45680</v>
      </c>
      <c r="B16" s="146" t="s">
        <v>254</v>
      </c>
      <c r="C16" s="127"/>
      <c r="D16" s="126"/>
      <c r="E16" s="148"/>
      <c r="F16" s="129"/>
      <c r="G16" s="129"/>
      <c r="H16" s="129"/>
      <c r="I16" s="129"/>
      <c r="J16" s="129" t="n">
        <v>135</v>
      </c>
      <c r="K16" s="129"/>
      <c r="L16" s="129"/>
      <c r="M16" s="129"/>
      <c r="N16" s="129"/>
      <c r="O16" s="129"/>
      <c r="P16" s="129"/>
      <c r="Q16" s="144" t="n">
        <f aca="false">SUM(F16:P16)</f>
        <v>135</v>
      </c>
      <c r="R16" s="130" t="n">
        <f aca="false">IF(C16=$R$7,Q16+R15,0+R15)</f>
        <v>0</v>
      </c>
      <c r="S16" s="130" t="n">
        <f aca="false">IF(C16=$S$7,Q16+S15,0+S15)</f>
        <v>0</v>
      </c>
    </row>
    <row r="17" customFormat="false" ht="20.25" hidden="false" customHeight="false" outlineLevel="0" collapsed="false">
      <c r="A17" s="145" t="n">
        <v>45681</v>
      </c>
      <c r="B17" s="146" t="s">
        <v>255</v>
      </c>
      <c r="C17" s="147"/>
      <c r="D17" s="126"/>
      <c r="E17" s="149"/>
      <c r="F17" s="129"/>
      <c r="G17" s="129"/>
      <c r="H17" s="129"/>
      <c r="I17" s="129"/>
      <c r="J17" s="129"/>
      <c r="K17" s="129"/>
      <c r="L17" s="129"/>
      <c r="M17" s="129"/>
      <c r="N17" s="129"/>
      <c r="O17" s="129" t="n">
        <v>23.1</v>
      </c>
      <c r="P17" s="129"/>
      <c r="Q17" s="144" t="n">
        <f aca="false">SUM(F17:P17)</f>
        <v>23.1</v>
      </c>
      <c r="R17" s="130" t="n">
        <f aca="false">IF(C17=$R$7,Q17+R16,0+R16)</f>
        <v>0</v>
      </c>
      <c r="S17" s="130" t="n">
        <f aca="false">IF(C17=$S$7,Q17+S16,0+S16)</f>
        <v>0</v>
      </c>
    </row>
    <row r="18" customFormat="false" ht="20.25" hidden="false" customHeight="false" outlineLevel="0" collapsed="false">
      <c r="A18" s="145" t="n">
        <v>45684</v>
      </c>
      <c r="B18" s="146" t="s">
        <v>251</v>
      </c>
      <c r="C18" s="127"/>
      <c r="D18" s="126"/>
      <c r="E18" s="148"/>
      <c r="F18" s="129"/>
      <c r="G18" s="129"/>
      <c r="H18" s="129"/>
      <c r="I18" s="129" t="n">
        <v>58.24</v>
      </c>
      <c r="J18" s="129"/>
      <c r="K18" s="129"/>
      <c r="L18" s="129"/>
      <c r="M18" s="129"/>
      <c r="N18" s="129"/>
      <c r="O18" s="129"/>
      <c r="P18" s="129"/>
      <c r="Q18" s="144" t="n">
        <f aca="false">SUM(F18:P18)</f>
        <v>58.24</v>
      </c>
      <c r="R18" s="130" t="n">
        <f aca="false">IF(C18=$R$7,Q18+R17,0+R17)</f>
        <v>0</v>
      </c>
      <c r="S18" s="130" t="n">
        <f aca="false">IF(C18=$S$7,Q18+S17,0+S17)</f>
        <v>0</v>
      </c>
    </row>
    <row r="19" customFormat="false" ht="20.25" hidden="false" customHeight="false" outlineLevel="0" collapsed="false">
      <c r="A19" s="145" t="n">
        <v>45685</v>
      </c>
      <c r="B19" s="150" t="s">
        <v>256</v>
      </c>
      <c r="C19" s="147"/>
      <c r="D19" s="126"/>
      <c r="E19" s="149"/>
      <c r="F19" s="129"/>
      <c r="G19" s="129"/>
      <c r="H19" s="129"/>
      <c r="I19" s="129" t="n">
        <v>8.97</v>
      </c>
      <c r="J19" s="129"/>
      <c r="K19" s="129"/>
      <c r="L19" s="129"/>
      <c r="M19" s="129"/>
      <c r="N19" s="129"/>
      <c r="O19" s="129"/>
      <c r="P19" s="129"/>
      <c r="Q19" s="144" t="n">
        <f aca="false">SUM(F19:P19)</f>
        <v>8.97</v>
      </c>
      <c r="R19" s="130" t="n">
        <f aca="false">IF(C19=$R$7,Q19+R18,0+R18)</f>
        <v>0</v>
      </c>
      <c r="S19" s="130" t="n">
        <f aca="false">IF(C19=$S$7,Q19+S18,0+S18)</f>
        <v>0</v>
      </c>
    </row>
    <row r="20" customFormat="false" ht="20.25" hidden="false" customHeight="false" outlineLevel="0" collapsed="false">
      <c r="A20" s="145" t="n">
        <v>45691</v>
      </c>
      <c r="B20" s="150" t="s">
        <v>253</v>
      </c>
      <c r="C20" s="127"/>
      <c r="D20" s="126"/>
      <c r="E20" s="148"/>
      <c r="F20" s="129"/>
      <c r="G20" s="129"/>
      <c r="H20" s="129"/>
      <c r="I20" s="129" t="n">
        <v>7.6</v>
      </c>
      <c r="J20" s="129"/>
      <c r="K20" s="129"/>
      <c r="L20" s="129"/>
      <c r="M20" s="129"/>
      <c r="N20" s="129"/>
      <c r="O20" s="129"/>
      <c r="P20" s="129"/>
      <c r="Q20" s="144" t="n">
        <f aca="false">SUM(F20:P20)</f>
        <v>7.6</v>
      </c>
      <c r="R20" s="130" t="n">
        <f aca="false">IF(C20=$R$7,Q20+R19,0+R19)</f>
        <v>0</v>
      </c>
      <c r="S20" s="130" t="n">
        <f aca="false">IF(C20=$S$7,Q20+S19,0+S19)</f>
        <v>0</v>
      </c>
    </row>
    <row r="21" customFormat="false" ht="20.25" hidden="false" customHeight="false" outlineLevel="0" collapsed="false">
      <c r="A21" s="145" t="n">
        <v>45693</v>
      </c>
      <c r="B21" s="146" t="s">
        <v>257</v>
      </c>
      <c r="C21" s="127"/>
      <c r="D21" s="126"/>
      <c r="E21" s="148"/>
      <c r="F21" s="129"/>
      <c r="G21" s="129"/>
      <c r="H21" s="129"/>
      <c r="I21" s="129"/>
      <c r="J21" s="129"/>
      <c r="K21" s="129" t="n">
        <v>465.5</v>
      </c>
      <c r="L21" s="129"/>
      <c r="M21" s="129"/>
      <c r="N21" s="129"/>
      <c r="O21" s="129"/>
      <c r="P21" s="129"/>
      <c r="Q21" s="144" t="n">
        <f aca="false">SUM(F21:P21)</f>
        <v>465.5</v>
      </c>
      <c r="R21" s="130" t="n">
        <f aca="false">IF(C21=$R$7,Q21+R20,0+R20)</f>
        <v>0</v>
      </c>
      <c r="S21" s="130" t="n">
        <f aca="false">IF(C21=$S$7,Q21+S20,0+S20)</f>
        <v>0</v>
      </c>
    </row>
    <row r="22" customFormat="false" ht="20.25" hidden="false" customHeight="false" outlineLevel="0" collapsed="false">
      <c r="A22" s="145" t="n">
        <v>45698</v>
      </c>
      <c r="B22" s="146" t="s">
        <v>251</v>
      </c>
      <c r="C22" s="127"/>
      <c r="D22" s="126"/>
      <c r="E22" s="148"/>
      <c r="F22" s="129"/>
      <c r="G22" s="129"/>
      <c r="H22" s="129"/>
      <c r="I22" s="129"/>
      <c r="J22" s="129"/>
      <c r="K22" s="129"/>
      <c r="L22" s="129"/>
      <c r="M22" s="129"/>
      <c r="N22" s="129"/>
      <c r="O22" s="129" t="n">
        <v>2.99</v>
      </c>
      <c r="P22" s="129"/>
      <c r="Q22" s="144" t="n">
        <f aca="false">SUM(F22:P22)</f>
        <v>2.99</v>
      </c>
      <c r="R22" s="130" t="n">
        <f aca="false">IF(C22=$R$7,Q22+R21,0+R21)</f>
        <v>0</v>
      </c>
      <c r="S22" s="130" t="n">
        <f aca="false">IF(C22=$S$7,Q22+S21,0+S21)</f>
        <v>0</v>
      </c>
    </row>
    <row r="23" customFormat="false" ht="20.25" hidden="false" customHeight="false" outlineLevel="0" collapsed="false">
      <c r="A23" s="145"/>
      <c r="B23" s="146" t="s">
        <v>258</v>
      </c>
      <c r="C23" s="127"/>
      <c r="D23" s="126"/>
      <c r="E23" s="148"/>
      <c r="F23" s="129"/>
      <c r="G23" s="129"/>
      <c r="H23" s="129"/>
      <c r="I23" s="129" t="n">
        <v>14.7</v>
      </c>
      <c r="J23" s="129"/>
      <c r="K23" s="129"/>
      <c r="L23" s="129"/>
      <c r="M23" s="129"/>
      <c r="N23" s="129"/>
      <c r="O23" s="129"/>
      <c r="P23" s="129"/>
      <c r="Q23" s="144" t="n">
        <f aca="false">SUM(F23:P23)</f>
        <v>14.7</v>
      </c>
      <c r="R23" s="130" t="n">
        <f aca="false">IF(C23=$R$7,Q23+R22,0+R22)</f>
        <v>0</v>
      </c>
      <c r="S23" s="130" t="n">
        <f aca="false">IF(C23=$S$7,Q23+S22,0+S22)</f>
        <v>0</v>
      </c>
    </row>
    <row r="24" customFormat="false" ht="20.25" hidden="false" customHeight="false" outlineLevel="0" collapsed="false">
      <c r="A24" s="145" t="n">
        <v>45699</v>
      </c>
      <c r="B24" s="146" t="s">
        <v>259</v>
      </c>
      <c r="C24" s="147"/>
      <c r="D24" s="126"/>
      <c r="E24" s="148"/>
      <c r="F24" s="129"/>
      <c r="G24" s="129"/>
      <c r="H24" s="129"/>
      <c r="I24" s="129" t="n">
        <v>13.6</v>
      </c>
      <c r="J24" s="129"/>
      <c r="K24" s="129"/>
      <c r="L24" s="129"/>
      <c r="M24" s="129"/>
      <c r="N24" s="129"/>
      <c r="O24" s="129"/>
      <c r="P24" s="129"/>
      <c r="Q24" s="144" t="n">
        <f aca="false">SUM(F24:P24)</f>
        <v>13.6</v>
      </c>
      <c r="R24" s="130" t="n">
        <f aca="false">IF(C24=$R$7,Q24+R23,0+R23)</f>
        <v>0</v>
      </c>
      <c r="S24" s="130" t="n">
        <f aca="false">IF(C24=$S$7,Q24+S23,0+S23)</f>
        <v>0</v>
      </c>
    </row>
    <row r="25" customFormat="false" ht="20.25" hidden="false" customHeight="false" outlineLevel="0" collapsed="false">
      <c r="A25" s="145" t="n">
        <v>45706</v>
      </c>
      <c r="B25" s="146" t="s">
        <v>260</v>
      </c>
      <c r="C25" s="127"/>
      <c r="D25" s="126"/>
      <c r="E25" s="148"/>
      <c r="F25" s="129"/>
      <c r="G25" s="129"/>
      <c r="H25" s="129"/>
      <c r="I25" s="129"/>
      <c r="J25" s="129"/>
      <c r="K25" s="129"/>
      <c r="L25" s="129"/>
      <c r="M25" s="129"/>
      <c r="N25" s="129"/>
      <c r="O25" s="129"/>
      <c r="P25" s="129" t="n">
        <v>10</v>
      </c>
      <c r="Q25" s="144" t="n">
        <f aca="false">SUM(F25:P25)</f>
        <v>10</v>
      </c>
      <c r="R25" s="130" t="n">
        <f aca="false">IF(C25=$R$7,Q25+R24,0+R24)</f>
        <v>0</v>
      </c>
      <c r="S25" s="130" t="n">
        <f aca="false">IF(C25=$S$7,Q25+S24,0+S24)</f>
        <v>0</v>
      </c>
    </row>
    <row r="26" customFormat="false" ht="20.25" hidden="false" customHeight="false" outlineLevel="0" collapsed="false">
      <c r="A26" s="145" t="n">
        <v>45707</v>
      </c>
      <c r="B26" s="146" t="s">
        <v>257</v>
      </c>
      <c r="C26" s="147"/>
      <c r="D26" s="126"/>
      <c r="E26" s="148"/>
      <c r="F26" s="129"/>
      <c r="G26" s="129"/>
      <c r="H26" s="129"/>
      <c r="I26" s="129"/>
      <c r="J26" s="129"/>
      <c r="K26" s="129" t="n">
        <v>858.5</v>
      </c>
      <c r="L26" s="129"/>
      <c r="M26" s="129"/>
      <c r="N26" s="129"/>
      <c r="O26" s="129"/>
      <c r="P26" s="129"/>
      <c r="Q26" s="144" t="n">
        <f aca="false">SUM(F26:P26)</f>
        <v>858.5</v>
      </c>
      <c r="R26" s="130" t="n">
        <f aca="false">IF(C26=$R$7,Q26+R25,0+R25)</f>
        <v>0</v>
      </c>
      <c r="S26" s="130" t="n">
        <f aca="false">IF(C26=$S$7,Q26+S25,0+S25)</f>
        <v>0</v>
      </c>
    </row>
    <row r="27" customFormat="false" ht="20.25" hidden="false" customHeight="false" outlineLevel="0" collapsed="false">
      <c r="A27" s="145" t="n">
        <v>45708</v>
      </c>
      <c r="B27" s="146" t="s">
        <v>256</v>
      </c>
      <c r="C27" s="147"/>
      <c r="D27" s="126"/>
      <c r="E27" s="148"/>
      <c r="F27" s="129"/>
      <c r="G27" s="129"/>
      <c r="H27" s="129"/>
      <c r="I27" s="129" t="n">
        <v>24.5</v>
      </c>
      <c r="J27" s="129"/>
      <c r="K27" s="129"/>
      <c r="L27" s="129"/>
      <c r="M27" s="129"/>
      <c r="N27" s="129"/>
      <c r="O27" s="129"/>
      <c r="P27" s="129"/>
      <c r="Q27" s="144" t="n">
        <f aca="false">SUM(F27:P27)</f>
        <v>24.5</v>
      </c>
      <c r="R27" s="130" t="n">
        <f aca="false">IF(C27=$R$7,Q27+R26,0+R26)</f>
        <v>0</v>
      </c>
      <c r="S27" s="130" t="n">
        <f aca="false">IF(C27=$S$7,Q27+S26,0+S26)</f>
        <v>0</v>
      </c>
    </row>
    <row r="28" customFormat="false" ht="20.25" hidden="false" customHeight="false" outlineLevel="0" collapsed="false">
      <c r="A28" s="145" t="n">
        <v>45712</v>
      </c>
      <c r="B28" s="146" t="s">
        <v>258</v>
      </c>
      <c r="C28" s="147"/>
      <c r="D28" s="126"/>
      <c r="E28" s="148"/>
      <c r="F28" s="129"/>
      <c r="G28" s="129"/>
      <c r="H28" s="129"/>
      <c r="I28" s="129" t="n">
        <v>9.8</v>
      </c>
      <c r="J28" s="129"/>
      <c r="K28" s="129"/>
      <c r="L28" s="129"/>
      <c r="M28" s="129"/>
      <c r="N28" s="129"/>
      <c r="O28" s="129"/>
      <c r="P28" s="129"/>
      <c r="Q28" s="144" t="n">
        <f aca="false">SUM(F28:P28)</f>
        <v>9.8</v>
      </c>
      <c r="R28" s="130" t="n">
        <f aca="false">IF(C28=$R$7,Q28+R27,0+R27)</f>
        <v>0</v>
      </c>
      <c r="S28" s="130" t="n">
        <f aca="false">IF(C28=$S$7,Q28+S27,0+S27)</f>
        <v>0</v>
      </c>
    </row>
    <row r="29" customFormat="false" ht="20.25" hidden="false" customHeight="false" outlineLevel="0" collapsed="false">
      <c r="A29" s="145"/>
      <c r="B29" s="146" t="s">
        <v>249</v>
      </c>
      <c r="C29" s="147"/>
      <c r="D29" s="126"/>
      <c r="E29" s="148"/>
      <c r="F29" s="129"/>
      <c r="G29" s="129"/>
      <c r="H29" s="129"/>
      <c r="I29" s="129" t="n">
        <v>15.99</v>
      </c>
      <c r="J29" s="129"/>
      <c r="K29" s="129"/>
      <c r="L29" s="129"/>
      <c r="M29" s="129"/>
      <c r="N29" s="129"/>
      <c r="O29" s="129"/>
      <c r="P29" s="129"/>
      <c r="Q29" s="144" t="n">
        <f aca="false">SUM(F29:P29)</f>
        <v>15.99</v>
      </c>
      <c r="R29" s="130" t="n">
        <f aca="false">IF(C29=$R$7,Q29+R28,0+R28)</f>
        <v>0</v>
      </c>
      <c r="S29" s="130" t="n">
        <f aca="false">IF(C29=$S$7,Q29+S28,0+S28)</f>
        <v>0</v>
      </c>
    </row>
    <row r="30" customFormat="false" ht="20.25" hidden="false" customHeight="false" outlineLevel="0" collapsed="false">
      <c r="A30" s="145"/>
      <c r="B30" s="146" t="s">
        <v>261</v>
      </c>
      <c r="C30" s="147"/>
      <c r="D30" s="126"/>
      <c r="E30" s="148"/>
      <c r="F30" s="129"/>
      <c r="G30" s="129"/>
      <c r="H30" s="129"/>
      <c r="I30" s="129" t="n">
        <v>17.98</v>
      </c>
      <c r="J30" s="129"/>
      <c r="K30" s="129"/>
      <c r="L30" s="129"/>
      <c r="M30" s="129"/>
      <c r="N30" s="129"/>
      <c r="O30" s="129"/>
      <c r="P30" s="129"/>
      <c r="Q30" s="144" t="n">
        <f aca="false">SUM(F30:P30)</f>
        <v>17.98</v>
      </c>
      <c r="R30" s="130" t="n">
        <f aca="false">IF(C30=$R$7,Q30+R29,0+R29)</f>
        <v>0</v>
      </c>
      <c r="S30" s="130" t="n">
        <f aca="false">IF(C30=$S$7,Q30+S29,0+S29)</f>
        <v>0</v>
      </c>
    </row>
    <row r="31" customFormat="false" ht="20.25" hidden="false" customHeight="false" outlineLevel="0" collapsed="false">
      <c r="A31" s="145" t="n">
        <v>45712</v>
      </c>
      <c r="B31" s="146" t="s">
        <v>251</v>
      </c>
      <c r="C31" s="147"/>
      <c r="D31" s="126"/>
      <c r="E31" s="148"/>
      <c r="F31" s="129"/>
      <c r="G31" s="129"/>
      <c r="H31" s="129"/>
      <c r="I31" s="129"/>
      <c r="J31" s="129"/>
      <c r="K31" s="129"/>
      <c r="L31" s="129"/>
      <c r="M31" s="129"/>
      <c r="N31" s="129"/>
      <c r="O31" s="129" t="n">
        <v>36.39</v>
      </c>
      <c r="P31" s="129"/>
      <c r="Q31" s="144" t="n">
        <f aca="false">SUM(F31:P31)</f>
        <v>36.39</v>
      </c>
      <c r="R31" s="130" t="n">
        <f aca="false">IF(C31=$R$7,Q31+R30,0+R30)</f>
        <v>0</v>
      </c>
      <c r="S31" s="130" t="n">
        <f aca="false">IF(C31=$S$7,Q31+S30,0+S30)</f>
        <v>0</v>
      </c>
    </row>
    <row r="32" customFormat="false" ht="20.25" hidden="false" customHeight="false" outlineLevel="0" collapsed="false">
      <c r="A32" s="145" t="n">
        <v>45715</v>
      </c>
      <c r="B32" s="146" t="s">
        <v>262</v>
      </c>
      <c r="C32" s="147"/>
      <c r="D32" s="126"/>
      <c r="E32" s="148"/>
      <c r="F32" s="129"/>
      <c r="G32" s="129"/>
      <c r="H32" s="129"/>
      <c r="I32" s="129"/>
      <c r="J32" s="129"/>
      <c r="K32" s="129" t="n">
        <v>28</v>
      </c>
      <c r="L32" s="129"/>
      <c r="M32" s="129"/>
      <c r="N32" s="129"/>
      <c r="O32" s="129"/>
      <c r="P32" s="129"/>
      <c r="Q32" s="144" t="n">
        <f aca="false">SUM(F32:P32)</f>
        <v>28</v>
      </c>
      <c r="R32" s="130" t="n">
        <f aca="false">IF(C32=$R$7,Q32+R31,0+R31)</f>
        <v>0</v>
      </c>
      <c r="S32" s="130" t="n">
        <f aca="false">IF(C32=$S$7,Q32+S31,0+S31)</f>
        <v>0</v>
      </c>
    </row>
    <row r="33" customFormat="false" ht="20.25" hidden="false" customHeight="false" outlineLevel="0" collapsed="false">
      <c r="A33" s="145" t="n">
        <v>45716</v>
      </c>
      <c r="B33" s="146" t="s">
        <v>262</v>
      </c>
      <c r="C33" s="147"/>
      <c r="D33" s="126"/>
      <c r="E33" s="148"/>
      <c r="F33" s="129"/>
      <c r="G33" s="129"/>
      <c r="H33" s="129"/>
      <c r="I33" s="129"/>
      <c r="J33" s="129"/>
      <c r="K33" s="129" t="n">
        <v>28</v>
      </c>
      <c r="L33" s="129"/>
      <c r="M33" s="129"/>
      <c r="N33" s="129"/>
      <c r="O33" s="129"/>
      <c r="P33" s="129"/>
      <c r="Q33" s="144" t="n">
        <f aca="false">SUM(F33:P33)</f>
        <v>28</v>
      </c>
      <c r="R33" s="130" t="n">
        <f aca="false">IF(C33=$R$7,Q33+R32,0+R32)</f>
        <v>0</v>
      </c>
      <c r="S33" s="130" t="n">
        <f aca="false">IF(C33=$S$7,Q33+S32,0+S32)</f>
        <v>0</v>
      </c>
    </row>
    <row r="34" customFormat="false" ht="20.25" hidden="false" customHeight="false" outlineLevel="0" collapsed="false">
      <c r="A34" s="145" t="n">
        <v>45719</v>
      </c>
      <c r="B34" s="146" t="s">
        <v>263</v>
      </c>
      <c r="C34" s="147"/>
      <c r="D34" s="126"/>
      <c r="E34" s="148"/>
      <c r="F34" s="129"/>
      <c r="G34" s="129"/>
      <c r="H34" s="129"/>
      <c r="I34" s="129"/>
      <c r="J34" s="129"/>
      <c r="K34" s="129"/>
      <c r="L34" s="129"/>
      <c r="M34" s="129"/>
      <c r="N34" s="129"/>
      <c r="O34" s="129"/>
      <c r="P34" s="129" t="n">
        <v>10.97</v>
      </c>
      <c r="Q34" s="144" t="n">
        <f aca="false">SUM(F34:P34)</f>
        <v>10.97</v>
      </c>
      <c r="R34" s="130" t="n">
        <f aca="false">IF(C34=$R$7,Q34+R33,0+R33)</f>
        <v>0</v>
      </c>
      <c r="S34" s="130" t="n">
        <f aca="false">IF(C34=$S$7,Q34+S33,0+S33)</f>
        <v>0</v>
      </c>
    </row>
    <row r="35" customFormat="false" ht="20.25" hidden="false" customHeight="false" outlineLevel="0" collapsed="false">
      <c r="A35" s="151"/>
      <c r="B35" s="152" t="s">
        <v>251</v>
      </c>
      <c r="C35" s="147"/>
      <c r="D35" s="126"/>
      <c r="E35" s="148"/>
      <c r="F35" s="129"/>
      <c r="G35" s="129"/>
      <c r="H35" s="129"/>
      <c r="I35" s="129"/>
      <c r="J35" s="129"/>
      <c r="K35" s="129"/>
      <c r="L35" s="129"/>
      <c r="M35" s="129"/>
      <c r="N35" s="129"/>
      <c r="O35" s="129" t="n">
        <v>20.99</v>
      </c>
      <c r="P35" s="129"/>
      <c r="Q35" s="144" t="n">
        <f aca="false">SUM(F35:P35)</f>
        <v>20.99</v>
      </c>
      <c r="R35" s="130" t="n">
        <f aca="false">IF(C35=$R$7,Q35+R34,0+R34)</f>
        <v>0</v>
      </c>
      <c r="S35" s="130" t="n">
        <f aca="false">IF(C35=$S$7,Q35+S34,0+S34)</f>
        <v>0</v>
      </c>
    </row>
    <row r="36" customFormat="false" ht="20.25" hidden="false" customHeight="false" outlineLevel="0" collapsed="false">
      <c r="A36" s="125"/>
      <c r="B36" s="126" t="s">
        <v>173</v>
      </c>
      <c r="C36" s="127"/>
      <c r="D36" s="126"/>
      <c r="E36" s="126"/>
      <c r="F36" s="129"/>
      <c r="G36" s="129"/>
      <c r="H36" s="129"/>
      <c r="I36" s="129"/>
      <c r="J36" s="129"/>
      <c r="K36" s="129"/>
      <c r="L36" s="129"/>
      <c r="M36" s="129"/>
      <c r="N36" s="129"/>
      <c r="O36" s="129"/>
      <c r="P36" s="129" t="n">
        <v>20</v>
      </c>
      <c r="Q36" s="144" t="n">
        <f aca="false">SUM(F36:P36)</f>
        <v>20</v>
      </c>
      <c r="R36" s="130" t="n">
        <f aca="false">IF(C36=$R$7,Q36+R35,0+R35)</f>
        <v>0</v>
      </c>
      <c r="S36" s="130" t="n">
        <f aca="false">IF(C36=$S$7,Q36+S35,0+S35)</f>
        <v>0</v>
      </c>
    </row>
    <row r="37" customFormat="false" ht="20.25" hidden="false" customHeight="false" outlineLevel="0" collapsed="false">
      <c r="A37" s="125" t="n">
        <v>45720</v>
      </c>
      <c r="B37" s="126" t="s">
        <v>264</v>
      </c>
      <c r="C37" s="127"/>
      <c r="D37" s="126"/>
      <c r="E37" s="126"/>
      <c r="F37" s="129"/>
      <c r="G37" s="129"/>
      <c r="H37" s="129"/>
      <c r="I37" s="129"/>
      <c r="J37" s="129"/>
      <c r="K37" s="129"/>
      <c r="L37" s="129" t="n">
        <v>150</v>
      </c>
      <c r="M37" s="129"/>
      <c r="N37" s="129"/>
      <c r="O37" s="129"/>
      <c r="P37" s="129"/>
      <c r="Q37" s="144" t="n">
        <f aca="false">SUM(F37:P37)</f>
        <v>150</v>
      </c>
      <c r="R37" s="130" t="n">
        <f aca="false">IF(C37=$R$7,Q37+R36,0+R36)</f>
        <v>0</v>
      </c>
      <c r="S37" s="130" t="n">
        <f aca="false">IF(C37=$S$7,Q37+S36,0+S36)</f>
        <v>0</v>
      </c>
    </row>
    <row r="38" customFormat="false" ht="20.25" hidden="false" customHeight="false" outlineLevel="0" collapsed="false">
      <c r="A38" s="125" t="n">
        <v>45721</v>
      </c>
      <c r="B38" s="126" t="s">
        <v>265</v>
      </c>
      <c r="C38" s="127"/>
      <c r="D38" s="126"/>
      <c r="E38" s="126"/>
      <c r="F38" s="129"/>
      <c r="G38" s="129"/>
      <c r="H38" s="129"/>
      <c r="I38" s="129"/>
      <c r="J38" s="129"/>
      <c r="K38" s="129"/>
      <c r="L38" s="129" t="n">
        <v>450</v>
      </c>
      <c r="M38" s="129"/>
      <c r="N38" s="129"/>
      <c r="O38" s="129"/>
      <c r="P38" s="129"/>
      <c r="Q38" s="144" t="n">
        <f aca="false">SUM(F38:P38)</f>
        <v>450</v>
      </c>
      <c r="R38" s="130" t="n">
        <f aca="false">IF(C38=$R$7,Q38+R37,0+R37)</f>
        <v>0</v>
      </c>
      <c r="S38" s="130" t="n">
        <f aca="false">IF(C38=$S$7,Q38+S37,0+S37)</f>
        <v>0</v>
      </c>
    </row>
    <row r="39" customFormat="false" ht="20.25" hidden="false" customHeight="false" outlineLevel="0" collapsed="false">
      <c r="A39" s="125" t="n">
        <v>45726</v>
      </c>
      <c r="B39" s="126" t="s">
        <v>249</v>
      </c>
      <c r="C39" s="127"/>
      <c r="D39" s="126"/>
      <c r="E39" s="126"/>
      <c r="F39" s="129"/>
      <c r="G39" s="129"/>
      <c r="H39" s="129"/>
      <c r="I39" s="129" t="n">
        <v>18.73</v>
      </c>
      <c r="J39" s="129"/>
      <c r="K39" s="129"/>
      <c r="L39" s="129"/>
      <c r="M39" s="129"/>
      <c r="N39" s="129"/>
      <c r="O39" s="129"/>
      <c r="P39" s="129"/>
      <c r="Q39" s="144" t="n">
        <f aca="false">SUM(F39:P39)</f>
        <v>18.73</v>
      </c>
      <c r="R39" s="130" t="n">
        <f aca="false">IF(C39=$R$7,Q39+R38,0+R38)</f>
        <v>0</v>
      </c>
      <c r="S39" s="130" t="n">
        <f aca="false">IF(C39=$S$7,Q39+S38,0+S38)</f>
        <v>0</v>
      </c>
    </row>
    <row r="40" customFormat="false" ht="20.25" hidden="false" customHeight="false" outlineLevel="0" collapsed="false">
      <c r="A40" s="125" t="n">
        <v>45727</v>
      </c>
      <c r="B40" s="126" t="s">
        <v>266</v>
      </c>
      <c r="C40" s="127"/>
      <c r="D40" s="126"/>
      <c r="E40" s="126"/>
      <c r="F40" s="129"/>
      <c r="G40" s="129"/>
      <c r="H40" s="129"/>
      <c r="I40" s="129" t="n">
        <v>68.05</v>
      </c>
      <c r="J40" s="129"/>
      <c r="K40" s="129"/>
      <c r="L40" s="129"/>
      <c r="M40" s="129"/>
      <c r="N40" s="129"/>
      <c r="O40" s="129"/>
      <c r="P40" s="129"/>
      <c r="Q40" s="144" t="n">
        <f aca="false">SUM(F40:P40)</f>
        <v>68.05</v>
      </c>
      <c r="R40" s="130" t="n">
        <f aca="false">IF(C40=$R$7,Q40+R39,0+R39)</f>
        <v>0</v>
      </c>
      <c r="S40" s="130" t="n">
        <f aca="false">IF(C40=$S$7,Q40+S39,0+S39)</f>
        <v>0</v>
      </c>
    </row>
    <row r="41" customFormat="false" ht="20.25" hidden="false" customHeight="false" outlineLevel="0" collapsed="false">
      <c r="A41" s="125" t="n">
        <v>45729</v>
      </c>
      <c r="B41" s="126" t="s">
        <v>262</v>
      </c>
      <c r="C41" s="127"/>
      <c r="D41" s="126"/>
      <c r="E41" s="126"/>
      <c r="F41" s="129"/>
      <c r="G41" s="129"/>
      <c r="H41" s="129"/>
      <c r="I41" s="129"/>
      <c r="J41" s="129"/>
      <c r="K41" s="129" t="n">
        <v>56</v>
      </c>
      <c r="L41" s="129"/>
      <c r="M41" s="129"/>
      <c r="N41" s="129"/>
      <c r="O41" s="129"/>
      <c r="P41" s="129"/>
      <c r="Q41" s="144" t="n">
        <f aca="false">SUM(F41:P41)</f>
        <v>56</v>
      </c>
      <c r="R41" s="130" t="n">
        <f aca="false">IF(C41=$R$7,Q41+R40,0+R40)</f>
        <v>0</v>
      </c>
      <c r="S41" s="130" t="n">
        <f aca="false">IF(C41=$S$7,Q41+S40,0+S40)</f>
        <v>0</v>
      </c>
    </row>
    <row r="42" customFormat="false" ht="20.25" hidden="false" customHeight="false" outlineLevel="0" collapsed="false">
      <c r="A42" s="125" t="n">
        <v>45730</v>
      </c>
      <c r="B42" s="126" t="s">
        <v>267</v>
      </c>
      <c r="C42" s="127"/>
      <c r="D42" s="126"/>
      <c r="E42" s="126"/>
      <c r="F42" s="129"/>
      <c r="G42" s="129"/>
      <c r="H42" s="129"/>
      <c r="I42" s="129"/>
      <c r="J42" s="129"/>
      <c r="K42" s="129"/>
      <c r="L42" s="129"/>
      <c r="M42" s="129"/>
      <c r="N42" s="129"/>
      <c r="O42" s="129"/>
      <c r="P42" s="129" t="n">
        <v>90</v>
      </c>
      <c r="Q42" s="144" t="n">
        <f aca="false">SUM(F42:P42)</f>
        <v>90</v>
      </c>
      <c r="R42" s="130" t="n">
        <f aca="false">IF(C42=$R$7,Q42+R41,0+R41)</f>
        <v>0</v>
      </c>
      <c r="S42" s="130" t="n">
        <f aca="false">IF(C42=$S$7,Q42+S41,0+S41)</f>
        <v>0</v>
      </c>
    </row>
    <row r="43" customFormat="false" ht="20.25" hidden="false" customHeight="false" outlineLevel="0" collapsed="false">
      <c r="A43" s="125" t="n">
        <v>45733</v>
      </c>
      <c r="B43" s="126" t="s">
        <v>258</v>
      </c>
      <c r="C43" s="127"/>
      <c r="D43" s="126"/>
      <c r="E43" s="126"/>
      <c r="F43" s="129"/>
      <c r="G43" s="129"/>
      <c r="H43" s="129"/>
      <c r="I43" s="129" t="n">
        <v>7.5</v>
      </c>
      <c r="J43" s="129"/>
      <c r="K43" s="129"/>
      <c r="L43" s="129"/>
      <c r="M43" s="129"/>
      <c r="N43" s="129"/>
      <c r="O43" s="129"/>
      <c r="P43" s="129"/>
      <c r="Q43" s="144" t="n">
        <f aca="false">SUM(F43:P43)</f>
        <v>7.5</v>
      </c>
      <c r="R43" s="130" t="n">
        <f aca="false">IF(C43=$R$7,Q43+R42,0+R42)</f>
        <v>0</v>
      </c>
      <c r="S43" s="130" t="n">
        <f aca="false">IF(C43=$S$7,Q43+S42,0+S42)</f>
        <v>0</v>
      </c>
    </row>
    <row r="44" customFormat="false" ht="20.25" hidden="false" customHeight="false" outlineLevel="0" collapsed="false">
      <c r="A44" s="125"/>
      <c r="B44" s="126" t="s">
        <v>267</v>
      </c>
      <c r="C44" s="127"/>
      <c r="D44" s="126"/>
      <c r="E44" s="126"/>
      <c r="F44" s="129"/>
      <c r="G44" s="129"/>
      <c r="H44" s="129"/>
      <c r="I44" s="129"/>
      <c r="J44" s="129"/>
      <c r="K44" s="129"/>
      <c r="L44" s="129"/>
      <c r="M44" s="129"/>
      <c r="N44" s="129"/>
      <c r="O44" s="129"/>
      <c r="P44" s="129" t="n">
        <v>130</v>
      </c>
      <c r="Q44" s="144" t="n">
        <f aca="false">SUM(F44:P44)</f>
        <v>130</v>
      </c>
      <c r="R44" s="130" t="n">
        <f aca="false">IF(C44=$R$7,Q44+R43,0+R43)</f>
        <v>0</v>
      </c>
      <c r="S44" s="130" t="n">
        <f aca="false">IF(C44=$S$7,Q44+S43,0+S43)</f>
        <v>0</v>
      </c>
    </row>
    <row r="45" customFormat="false" ht="20.25" hidden="false" customHeight="false" outlineLevel="0" collapsed="false">
      <c r="A45" s="125" t="n">
        <v>45736</v>
      </c>
      <c r="B45" s="126" t="s">
        <v>258</v>
      </c>
      <c r="C45" s="127"/>
      <c r="D45" s="126"/>
      <c r="E45" s="126"/>
      <c r="F45" s="129"/>
      <c r="G45" s="129"/>
      <c r="H45" s="129"/>
      <c r="I45" s="129" t="n">
        <v>10</v>
      </c>
      <c r="J45" s="129"/>
      <c r="K45" s="129"/>
      <c r="L45" s="129"/>
      <c r="M45" s="129"/>
      <c r="N45" s="129"/>
      <c r="O45" s="129"/>
      <c r="P45" s="129"/>
      <c r="Q45" s="144" t="n">
        <f aca="false">SUM(F45:P45)</f>
        <v>10</v>
      </c>
      <c r="R45" s="130" t="n">
        <f aca="false">IF(C45=$R$7,Q45+R44,0+R44)</f>
        <v>0</v>
      </c>
      <c r="S45" s="130" t="n">
        <f aca="false">IF(C45=$S$7,Q45+S44,0+S44)</f>
        <v>0</v>
      </c>
    </row>
    <row r="46" customFormat="false" ht="20.25" hidden="false" customHeight="false" outlineLevel="0" collapsed="false">
      <c r="A46" s="125" t="n">
        <v>45740</v>
      </c>
      <c r="B46" s="126" t="s">
        <v>268</v>
      </c>
      <c r="C46" s="127"/>
      <c r="D46" s="126"/>
      <c r="E46" s="126"/>
      <c r="F46" s="129"/>
      <c r="G46" s="129"/>
      <c r="H46" s="129"/>
      <c r="I46" s="129"/>
      <c r="J46" s="129"/>
      <c r="K46" s="129"/>
      <c r="L46" s="129"/>
      <c r="M46" s="129"/>
      <c r="N46" s="129" t="n">
        <v>19.74</v>
      </c>
      <c r="O46" s="129"/>
      <c r="P46" s="129"/>
      <c r="Q46" s="144" t="n">
        <f aca="false">SUM(F46:P46)</f>
        <v>19.74</v>
      </c>
      <c r="R46" s="130" t="n">
        <f aca="false">IF(C46=$R$7,Q46+R45,0+R45)</f>
        <v>0</v>
      </c>
      <c r="S46" s="130" t="n">
        <f aca="false">IF(C46=$S$7,Q46+S45,0+S45)</f>
        <v>0</v>
      </c>
    </row>
    <row r="47" customFormat="false" ht="20.25" hidden="false" customHeight="false" outlineLevel="0" collapsed="false">
      <c r="A47" s="125" t="n">
        <v>45742</v>
      </c>
      <c r="B47" s="126" t="s">
        <v>253</v>
      </c>
      <c r="C47" s="127"/>
      <c r="D47" s="126"/>
      <c r="E47" s="126"/>
      <c r="F47" s="129"/>
      <c r="G47" s="129"/>
      <c r="H47" s="129"/>
      <c r="I47" s="129" t="n">
        <v>20.73</v>
      </c>
      <c r="J47" s="129"/>
      <c r="K47" s="129"/>
      <c r="L47" s="129"/>
      <c r="M47" s="129"/>
      <c r="N47" s="129"/>
      <c r="O47" s="129"/>
      <c r="P47" s="129"/>
      <c r="Q47" s="144" t="n">
        <f aca="false">SUM(F47:P47)</f>
        <v>20.73</v>
      </c>
      <c r="R47" s="130" t="n">
        <f aca="false">IF(C47=$R$7,Q47+R46,0+R46)</f>
        <v>0</v>
      </c>
      <c r="S47" s="130" t="n">
        <f aca="false">IF(C47=$S$7,Q47+S46,0+S46)</f>
        <v>0</v>
      </c>
    </row>
    <row r="48" customFormat="false" ht="20.25" hidden="false" customHeight="false" outlineLevel="0" collapsed="false">
      <c r="A48" s="125" t="n">
        <v>45743</v>
      </c>
      <c r="B48" s="126" t="s">
        <v>259</v>
      </c>
      <c r="C48" s="127"/>
      <c r="D48" s="126"/>
      <c r="E48" s="126"/>
      <c r="F48" s="129"/>
      <c r="G48" s="129"/>
      <c r="H48" s="129"/>
      <c r="I48" s="129" t="n">
        <v>47.52</v>
      </c>
      <c r="J48" s="129"/>
      <c r="K48" s="129"/>
      <c r="L48" s="129"/>
      <c r="M48" s="129"/>
      <c r="N48" s="129"/>
      <c r="O48" s="129"/>
      <c r="P48" s="129"/>
      <c r="Q48" s="144" t="n">
        <f aca="false">SUM(F48:P48)</f>
        <v>47.52</v>
      </c>
      <c r="R48" s="130" t="n">
        <f aca="false">IF(C48=$R$7,Q48+R47,0+R47)</f>
        <v>0</v>
      </c>
      <c r="S48" s="130" t="n">
        <f aca="false">IF(C48=$S$7,Q48+S47,0+S47)</f>
        <v>0</v>
      </c>
    </row>
    <row r="49" customFormat="false" ht="20.25" hidden="false" customHeight="false" outlineLevel="0" collapsed="false">
      <c r="A49" s="125" t="n">
        <v>45744</v>
      </c>
      <c r="B49" s="126" t="s">
        <v>256</v>
      </c>
      <c r="C49" s="127"/>
      <c r="D49" s="126"/>
      <c r="E49" s="126"/>
      <c r="F49" s="129"/>
      <c r="G49" s="129"/>
      <c r="H49" s="129"/>
      <c r="I49" s="129" t="n">
        <v>13.6</v>
      </c>
      <c r="J49" s="129"/>
      <c r="K49" s="129"/>
      <c r="L49" s="129"/>
      <c r="M49" s="129"/>
      <c r="N49" s="129"/>
      <c r="O49" s="129"/>
      <c r="P49" s="129"/>
      <c r="Q49" s="144" t="n">
        <f aca="false">SUM(F49:P49)</f>
        <v>13.6</v>
      </c>
      <c r="R49" s="130" t="n">
        <f aca="false">IF(C49=$R$7,Q49+R48,0+R48)</f>
        <v>0</v>
      </c>
      <c r="S49" s="130" t="n">
        <f aca="false">IF(C49=$S$7,Q49+S48,0+S48)</f>
        <v>0</v>
      </c>
    </row>
    <row r="50" customFormat="false" ht="20.25" hidden="false" customHeight="false" outlineLevel="0" collapsed="false">
      <c r="A50" s="125"/>
      <c r="B50" s="126" t="s">
        <v>256</v>
      </c>
      <c r="C50" s="127"/>
      <c r="D50" s="126"/>
      <c r="E50" s="126"/>
      <c r="F50" s="129"/>
      <c r="G50" s="129"/>
      <c r="H50" s="129"/>
      <c r="I50" s="129" t="n">
        <v>81.63</v>
      </c>
      <c r="J50" s="129"/>
      <c r="K50" s="129"/>
      <c r="L50" s="129"/>
      <c r="M50" s="129"/>
      <c r="N50" s="129"/>
      <c r="O50" s="129"/>
      <c r="P50" s="129"/>
      <c r="Q50" s="144" t="n">
        <f aca="false">SUM(F50:P50)</f>
        <v>81.63</v>
      </c>
      <c r="R50" s="130" t="n">
        <f aca="false">IF(C50=$R$7,Q50+R49,0+R49)</f>
        <v>0</v>
      </c>
      <c r="S50" s="130" t="n">
        <f aca="false">IF(C50=$S$7,Q50+S49,0+S49)</f>
        <v>0</v>
      </c>
    </row>
    <row r="51" customFormat="false" ht="20.25" hidden="false" customHeight="false" outlineLevel="0" collapsed="false">
      <c r="A51" s="125"/>
      <c r="B51" s="126" t="s">
        <v>269</v>
      </c>
      <c r="C51" s="127"/>
      <c r="D51" s="126"/>
      <c r="E51" s="126"/>
      <c r="F51" s="129"/>
      <c r="G51" s="129"/>
      <c r="H51" s="129"/>
      <c r="I51" s="129" t="n">
        <v>143.02</v>
      </c>
      <c r="J51" s="129"/>
      <c r="K51" s="129"/>
      <c r="L51" s="129"/>
      <c r="M51" s="129"/>
      <c r="N51" s="129"/>
      <c r="O51" s="129"/>
      <c r="P51" s="129"/>
      <c r="Q51" s="144" t="n">
        <f aca="false">SUM(F51:P51)</f>
        <v>143.02</v>
      </c>
      <c r="R51" s="130" t="n">
        <f aca="false">IF(C51=$R$7,Q51+R50,0+R50)</f>
        <v>0</v>
      </c>
      <c r="S51" s="130" t="n">
        <f aca="false">IF(C51=$S$7,Q51+S50,0+S50)</f>
        <v>0</v>
      </c>
    </row>
    <row r="52" customFormat="false" ht="20.25" hidden="false" customHeight="false" outlineLevel="0" collapsed="false">
      <c r="A52" s="125" t="n">
        <v>45748</v>
      </c>
      <c r="B52" s="126" t="s">
        <v>270</v>
      </c>
      <c r="C52" s="127"/>
      <c r="D52" s="126"/>
      <c r="E52" s="126"/>
      <c r="F52" s="129"/>
      <c r="G52" s="129"/>
      <c r="H52" s="129"/>
      <c r="I52" s="129"/>
      <c r="J52" s="129"/>
      <c r="K52" s="129"/>
      <c r="L52" s="129" t="n">
        <v>310.75</v>
      </c>
      <c r="M52" s="129"/>
      <c r="N52" s="129"/>
      <c r="O52" s="129"/>
      <c r="P52" s="129"/>
      <c r="Q52" s="144" t="n">
        <f aca="false">SUM(F52:P52)</f>
        <v>310.75</v>
      </c>
      <c r="R52" s="130" t="n">
        <f aca="false">IF(C52=$R$7,Q52+R51,0+R51)</f>
        <v>0</v>
      </c>
      <c r="S52" s="130" t="n">
        <f aca="false">IF(C52=$S$7,Q52+S51,0+S51)</f>
        <v>0</v>
      </c>
    </row>
    <row r="53" customFormat="false" ht="20.25" hidden="false" customHeight="false" outlineLevel="0" collapsed="false">
      <c r="A53" s="125" t="n">
        <v>45755</v>
      </c>
      <c r="B53" s="126" t="s">
        <v>271</v>
      </c>
      <c r="C53" s="127"/>
      <c r="D53" s="126"/>
      <c r="E53" s="126"/>
      <c r="F53" s="129"/>
      <c r="G53" s="129"/>
      <c r="H53" s="129"/>
      <c r="I53" s="129"/>
      <c r="J53" s="129"/>
      <c r="K53" s="129"/>
      <c r="L53" s="129" t="n">
        <v>150</v>
      </c>
      <c r="M53" s="129"/>
      <c r="N53" s="129"/>
      <c r="O53" s="129"/>
      <c r="P53" s="129"/>
      <c r="Q53" s="144" t="n">
        <f aca="false">SUM(F53:P53)</f>
        <v>150</v>
      </c>
      <c r="R53" s="130" t="n">
        <f aca="false">IF(C53=$R$7,Q53+R52,0+R52)</f>
        <v>0</v>
      </c>
      <c r="S53" s="130" t="n">
        <f aca="false">IF(C53=$S$7,Q53+S52,0+S52)</f>
        <v>0</v>
      </c>
    </row>
    <row r="54" customFormat="false" ht="20.25" hidden="false" customHeight="false" outlineLevel="0" collapsed="false">
      <c r="A54" s="125"/>
      <c r="B54" s="126" t="s">
        <v>272</v>
      </c>
      <c r="C54" s="127"/>
      <c r="D54" s="126"/>
      <c r="E54" s="126"/>
      <c r="F54" s="129"/>
      <c r="G54" s="129"/>
      <c r="H54" s="129"/>
      <c r="I54" s="129"/>
      <c r="J54" s="129"/>
      <c r="K54" s="129"/>
      <c r="L54" s="129" t="n">
        <v>200</v>
      </c>
      <c r="M54" s="129"/>
      <c r="N54" s="129"/>
      <c r="O54" s="129"/>
      <c r="P54" s="129"/>
      <c r="Q54" s="144" t="n">
        <f aca="false">SUM(F54:P54)</f>
        <v>200</v>
      </c>
      <c r="R54" s="130" t="n">
        <f aca="false">IF(C54=$R$7,Q54+R53,0+R53)</f>
        <v>0</v>
      </c>
      <c r="S54" s="130" t="n">
        <f aca="false">IF(C54=$S$7,Q54+S53,0+S53)</f>
        <v>0</v>
      </c>
    </row>
    <row r="55" customFormat="false" ht="20.25" hidden="false" customHeight="false" outlineLevel="0" collapsed="false">
      <c r="A55" s="125"/>
      <c r="B55" s="126" t="s">
        <v>273</v>
      </c>
      <c r="C55" s="127"/>
      <c r="D55" s="126"/>
      <c r="E55" s="126"/>
      <c r="F55" s="129"/>
      <c r="G55" s="129"/>
      <c r="H55" s="129"/>
      <c r="I55" s="129"/>
      <c r="J55" s="129"/>
      <c r="K55" s="129"/>
      <c r="L55" s="129" t="n">
        <v>480</v>
      </c>
      <c r="M55" s="129"/>
      <c r="N55" s="129"/>
      <c r="O55" s="129"/>
      <c r="P55" s="129"/>
      <c r="Q55" s="144" t="n">
        <f aca="false">SUM(F55:P55)</f>
        <v>480</v>
      </c>
      <c r="R55" s="130" t="n">
        <f aca="false">IF(C55=$R$7,Q55+R54,0+R54)</f>
        <v>0</v>
      </c>
      <c r="S55" s="130" t="n">
        <f aca="false">IF(C55=$S$7,Q55+S54,0+S54)</f>
        <v>0</v>
      </c>
    </row>
    <row r="56" customFormat="false" ht="20.25" hidden="false" customHeight="false" outlineLevel="0" collapsed="false">
      <c r="A56" s="125"/>
      <c r="B56" s="126" t="s">
        <v>274</v>
      </c>
      <c r="C56" s="127"/>
      <c r="D56" s="126"/>
      <c r="E56" s="126"/>
      <c r="F56" s="129"/>
      <c r="G56" s="129"/>
      <c r="H56" s="129"/>
      <c r="I56" s="129"/>
      <c r="J56" s="129"/>
      <c r="K56" s="129"/>
      <c r="L56" s="129" t="n">
        <v>343.5</v>
      </c>
      <c r="M56" s="129"/>
      <c r="N56" s="129"/>
      <c r="O56" s="129"/>
      <c r="P56" s="129"/>
      <c r="Q56" s="144" t="n">
        <f aca="false">SUM(F56:P56)</f>
        <v>343.5</v>
      </c>
      <c r="R56" s="130" t="n">
        <f aca="false">IF(C56=$R$7,Q56+R55,0+R55)</f>
        <v>0</v>
      </c>
      <c r="S56" s="130" t="n">
        <f aca="false">IF(C56=$S$7,Q56+S55,0+S55)</f>
        <v>0</v>
      </c>
    </row>
    <row r="57" customFormat="false" ht="20.25" hidden="false" customHeight="false" outlineLevel="0" collapsed="false">
      <c r="A57" s="125" t="n">
        <v>45761</v>
      </c>
      <c r="B57" s="126" t="s">
        <v>275</v>
      </c>
      <c r="C57" s="127"/>
      <c r="D57" s="126"/>
      <c r="E57" s="126"/>
      <c r="F57" s="129"/>
      <c r="G57" s="129"/>
      <c r="H57" s="129"/>
      <c r="I57" s="129"/>
      <c r="J57" s="129"/>
      <c r="K57" s="129"/>
      <c r="L57" s="129"/>
      <c r="M57" s="129"/>
      <c r="N57" s="129"/>
      <c r="O57" s="129" t="n">
        <v>219</v>
      </c>
      <c r="P57" s="129"/>
      <c r="Q57" s="144" t="n">
        <f aca="false">SUM(F57:P57)</f>
        <v>219</v>
      </c>
      <c r="R57" s="130" t="n">
        <f aca="false">IF(C57=$R$7,Q57+R56,0+R56)</f>
        <v>0</v>
      </c>
      <c r="S57" s="130" t="n">
        <f aca="false">IF(C57=$S$7,Q57+S56,0+S56)</f>
        <v>0</v>
      </c>
    </row>
    <row r="58" customFormat="false" ht="20.25" hidden="false" customHeight="false" outlineLevel="0" collapsed="false">
      <c r="A58" s="125" t="n">
        <v>45762</v>
      </c>
      <c r="B58" s="126" t="s">
        <v>249</v>
      </c>
      <c r="C58" s="127"/>
      <c r="D58" s="126"/>
      <c r="E58" s="126"/>
      <c r="F58" s="129"/>
      <c r="G58" s="129"/>
      <c r="H58" s="129"/>
      <c r="I58" s="129" t="n">
        <v>23.95</v>
      </c>
      <c r="J58" s="129"/>
      <c r="K58" s="129"/>
      <c r="L58" s="129"/>
      <c r="M58" s="129"/>
      <c r="N58" s="129"/>
      <c r="O58" s="129"/>
      <c r="P58" s="129"/>
      <c r="Q58" s="144" t="n">
        <f aca="false">SUM(F58:P58)</f>
        <v>23.95</v>
      </c>
      <c r="R58" s="130" t="n">
        <f aca="false">IF(C58=$R$7,Q58+R57,0+R57)</f>
        <v>0</v>
      </c>
      <c r="S58" s="130" t="n">
        <f aca="false">IF(C58=$S$7,Q58+S57,0+S57)</f>
        <v>0</v>
      </c>
    </row>
    <row r="59" customFormat="false" ht="20.25" hidden="false" customHeight="false" outlineLevel="0" collapsed="false">
      <c r="A59" s="125" t="n">
        <v>45769</v>
      </c>
      <c r="B59" s="126" t="s">
        <v>253</v>
      </c>
      <c r="C59" s="127"/>
      <c r="D59" s="126"/>
      <c r="E59" s="126"/>
      <c r="F59" s="129"/>
      <c r="G59" s="129"/>
      <c r="H59" s="129"/>
      <c r="I59" s="129" t="n">
        <v>18.68</v>
      </c>
      <c r="J59" s="129"/>
      <c r="K59" s="129"/>
      <c r="L59" s="129"/>
      <c r="M59" s="129"/>
      <c r="N59" s="129"/>
      <c r="O59" s="129"/>
      <c r="P59" s="129"/>
      <c r="Q59" s="144" t="n">
        <f aca="false">SUM(F59:P59)</f>
        <v>18.68</v>
      </c>
      <c r="R59" s="130" t="n">
        <f aca="false">IF(C59=$R$7,Q59+R58,0+R58)</f>
        <v>0</v>
      </c>
      <c r="S59" s="130" t="n">
        <f aca="false">IF(C59=$S$7,Q59+S58,0+S58)</f>
        <v>0</v>
      </c>
    </row>
    <row r="60" customFormat="false" ht="20.25" hidden="false" customHeight="false" outlineLevel="0" collapsed="false">
      <c r="A60" s="125"/>
      <c r="B60" s="126" t="s">
        <v>276</v>
      </c>
      <c r="C60" s="127"/>
      <c r="D60" s="126"/>
      <c r="E60" s="126"/>
      <c r="F60" s="129"/>
      <c r="G60" s="129"/>
      <c r="H60" s="129"/>
      <c r="I60" s="129"/>
      <c r="J60" s="129"/>
      <c r="K60" s="129"/>
      <c r="L60" s="129"/>
      <c r="M60" s="129"/>
      <c r="N60" s="129"/>
      <c r="O60" s="129" t="n">
        <v>59.31</v>
      </c>
      <c r="P60" s="129"/>
      <c r="Q60" s="144" t="n">
        <f aca="false">SUM(F60:P60)</f>
        <v>59.31</v>
      </c>
      <c r="R60" s="130" t="n">
        <f aca="false">IF(C60=$R$7,Q60+R59,0+R59)</f>
        <v>0</v>
      </c>
      <c r="S60" s="130" t="n">
        <f aca="false">IF(C60=$S$7,Q60+S59,0+S59)</f>
        <v>0</v>
      </c>
    </row>
    <row r="61" customFormat="false" ht="20.25" hidden="false" customHeight="false" outlineLevel="0" collapsed="false">
      <c r="A61" s="125"/>
      <c r="B61" s="126" t="s">
        <v>249</v>
      </c>
      <c r="C61" s="127"/>
      <c r="D61" s="126"/>
      <c r="E61" s="126"/>
      <c r="F61" s="129"/>
      <c r="G61" s="129"/>
      <c r="H61" s="129"/>
      <c r="I61" s="129" t="n">
        <v>83.97</v>
      </c>
      <c r="J61" s="129"/>
      <c r="K61" s="129"/>
      <c r="L61" s="129"/>
      <c r="M61" s="129"/>
      <c r="N61" s="129"/>
      <c r="O61" s="129"/>
      <c r="P61" s="129"/>
      <c r="Q61" s="144" t="n">
        <f aca="false">SUM(F61:P61)</f>
        <v>83.97</v>
      </c>
      <c r="R61" s="130" t="n">
        <f aca="false">IF(C61=$R$7,Q61+R60,0+R60)</f>
        <v>0</v>
      </c>
      <c r="S61" s="130" t="n">
        <f aca="false">IF(C61=$S$7,Q61+S60,0+S60)</f>
        <v>0</v>
      </c>
    </row>
    <row r="62" customFormat="false" ht="20.25" hidden="false" customHeight="false" outlineLevel="0" collapsed="false">
      <c r="A62" s="125"/>
      <c r="B62" s="126" t="s">
        <v>277</v>
      </c>
      <c r="C62" s="127"/>
      <c r="D62" s="126"/>
      <c r="E62" s="126"/>
      <c r="F62" s="129"/>
      <c r="G62" s="129"/>
      <c r="H62" s="129"/>
      <c r="I62" s="129"/>
      <c r="J62" s="129"/>
      <c r="K62" s="129"/>
      <c r="L62" s="129" t="n">
        <v>387</v>
      </c>
      <c r="M62" s="129"/>
      <c r="N62" s="129"/>
      <c r="O62" s="129"/>
      <c r="P62" s="129"/>
      <c r="Q62" s="144" t="n">
        <f aca="false">SUM(F62:P62)</f>
        <v>387</v>
      </c>
      <c r="R62" s="130" t="n">
        <f aca="false">IF(C62=$R$7,Q62+R61,0+R61)</f>
        <v>0</v>
      </c>
      <c r="S62" s="130" t="n">
        <f aca="false">IF(C62=$S$7,Q62+S61,0+S61)</f>
        <v>0</v>
      </c>
    </row>
    <row r="63" customFormat="false" ht="20.25" hidden="false" customHeight="false" outlineLevel="0" collapsed="false">
      <c r="A63" s="125" t="n">
        <v>45775</v>
      </c>
      <c r="B63" s="126" t="s">
        <v>253</v>
      </c>
      <c r="C63" s="127"/>
      <c r="D63" s="126"/>
      <c r="E63" s="126"/>
      <c r="F63" s="129"/>
      <c r="G63" s="129"/>
      <c r="H63" s="129"/>
      <c r="I63" s="129" t="n">
        <v>29.19</v>
      </c>
      <c r="J63" s="129"/>
      <c r="K63" s="129"/>
      <c r="L63" s="129"/>
      <c r="M63" s="129"/>
      <c r="N63" s="129"/>
      <c r="O63" s="129"/>
      <c r="P63" s="129"/>
      <c r="Q63" s="144" t="n">
        <f aca="false">SUM(F63:P63)</f>
        <v>29.19</v>
      </c>
      <c r="R63" s="130" t="n">
        <f aca="false">IF(C63=$R$7,Q63+R62,0+R62)</f>
        <v>0</v>
      </c>
      <c r="S63" s="130" t="n">
        <f aca="false">IF(C63=$S$7,Q63+S62,0+S62)</f>
        <v>0</v>
      </c>
    </row>
    <row r="64" customFormat="false" ht="20.25" hidden="false" customHeight="false" outlineLevel="0" collapsed="false">
      <c r="A64" s="125"/>
      <c r="B64" s="126" t="s">
        <v>278</v>
      </c>
      <c r="C64" s="127"/>
      <c r="D64" s="126"/>
      <c r="E64" s="126"/>
      <c r="F64" s="129"/>
      <c r="G64" s="129"/>
      <c r="H64" s="129"/>
      <c r="I64" s="129"/>
      <c r="J64" s="129"/>
      <c r="K64" s="129" t="n">
        <v>304</v>
      </c>
      <c r="L64" s="129"/>
      <c r="M64" s="129"/>
      <c r="N64" s="129"/>
      <c r="O64" s="129"/>
      <c r="P64" s="129"/>
      <c r="Q64" s="144" t="n">
        <f aca="false">SUM(F64:P64)</f>
        <v>304</v>
      </c>
      <c r="R64" s="130" t="n">
        <f aca="false">IF(C64=$R$7,Q64+R63,0+R63)</f>
        <v>0</v>
      </c>
      <c r="S64" s="130" t="n">
        <f aca="false">IF(C64=$S$7,Q64+S63,0+S63)</f>
        <v>0</v>
      </c>
    </row>
    <row r="65" customFormat="false" ht="20.25" hidden="false" customHeight="false" outlineLevel="0" collapsed="false">
      <c r="A65" s="125" t="n">
        <v>45778</v>
      </c>
      <c r="B65" s="126" t="s">
        <v>267</v>
      </c>
      <c r="C65" s="127"/>
      <c r="D65" s="126"/>
      <c r="E65" s="126"/>
      <c r="F65" s="129"/>
      <c r="G65" s="129"/>
      <c r="H65" s="129"/>
      <c r="I65" s="129"/>
      <c r="J65" s="129"/>
      <c r="K65" s="129"/>
      <c r="L65" s="129"/>
      <c r="M65" s="129"/>
      <c r="N65" s="129"/>
      <c r="O65" s="129"/>
      <c r="P65" s="129" t="n">
        <v>40</v>
      </c>
      <c r="Q65" s="144" t="n">
        <f aca="false">SUM(F65:P65)</f>
        <v>40</v>
      </c>
      <c r="R65" s="130" t="n">
        <f aca="false">IF(C65=$R$7,Q65+R64,0+R64)</f>
        <v>0</v>
      </c>
      <c r="S65" s="130" t="n">
        <f aca="false">IF(C65=$S$7,Q65+S64,0+S64)</f>
        <v>0</v>
      </c>
    </row>
    <row r="66" customFormat="false" ht="20.25" hidden="false" customHeight="false" outlineLevel="0" collapsed="false">
      <c r="A66" s="125" t="n">
        <v>45784</v>
      </c>
      <c r="B66" s="126" t="s">
        <v>279</v>
      </c>
      <c r="C66" s="127"/>
      <c r="D66" s="126"/>
      <c r="E66" s="126"/>
      <c r="F66" s="129"/>
      <c r="G66" s="129"/>
      <c r="H66" s="129"/>
      <c r="I66" s="129" t="n">
        <v>11.57</v>
      </c>
      <c r="J66" s="129"/>
      <c r="K66" s="129"/>
      <c r="L66" s="129"/>
      <c r="M66" s="129"/>
      <c r="N66" s="129"/>
      <c r="O66" s="129"/>
      <c r="P66" s="129"/>
      <c r="Q66" s="144" t="n">
        <f aca="false">SUM(F66:P66)</f>
        <v>11.57</v>
      </c>
      <c r="R66" s="130" t="n">
        <f aca="false">IF(C66=$R$7,Q66+R65,0+R65)</f>
        <v>0</v>
      </c>
      <c r="S66" s="130" t="n">
        <f aca="false">IF(C66=$S$7,Q66+S65,0+S65)</f>
        <v>0</v>
      </c>
    </row>
    <row r="67" customFormat="false" ht="20.25" hidden="false" customHeight="false" outlineLevel="0" collapsed="false">
      <c r="A67" s="125" t="n">
        <v>45789</v>
      </c>
      <c r="B67" s="126" t="s">
        <v>258</v>
      </c>
      <c r="C67" s="127"/>
      <c r="D67" s="126"/>
      <c r="E67" s="126"/>
      <c r="F67" s="129"/>
      <c r="G67" s="129"/>
      <c r="H67" s="129"/>
      <c r="I67" s="129" t="n">
        <v>3</v>
      </c>
      <c r="J67" s="129"/>
      <c r="K67" s="129"/>
      <c r="L67" s="129"/>
      <c r="M67" s="129"/>
      <c r="N67" s="129"/>
      <c r="O67" s="129"/>
      <c r="P67" s="129"/>
      <c r="Q67" s="144" t="n">
        <f aca="false">SUM(F67:P67)</f>
        <v>3</v>
      </c>
      <c r="R67" s="130" t="n">
        <f aca="false">IF(C67=$R$7,Q67+R66,0+R66)</f>
        <v>0</v>
      </c>
      <c r="S67" s="130" t="n">
        <f aca="false">IF(C67=$S$7,Q67+S66,0+S66)</f>
        <v>0</v>
      </c>
    </row>
    <row r="68" customFormat="false" ht="20.25" hidden="false" customHeight="false" outlineLevel="0" collapsed="false">
      <c r="A68" s="125"/>
      <c r="B68" s="126" t="s">
        <v>280</v>
      </c>
      <c r="C68" s="127"/>
      <c r="D68" s="126"/>
      <c r="E68" s="126"/>
      <c r="F68" s="129"/>
      <c r="G68" s="129"/>
      <c r="H68" s="129"/>
      <c r="I68" s="129"/>
      <c r="J68" s="129" t="n">
        <v>200</v>
      </c>
      <c r="K68" s="129"/>
      <c r="L68" s="129"/>
      <c r="M68" s="129"/>
      <c r="N68" s="129"/>
      <c r="O68" s="129"/>
      <c r="P68" s="129"/>
      <c r="Q68" s="144" t="n">
        <f aca="false">SUM(F68:P68)</f>
        <v>200</v>
      </c>
      <c r="R68" s="130" t="n">
        <f aca="false">IF(C68=$R$7,Q68+R67,0+R67)</f>
        <v>0</v>
      </c>
      <c r="S68" s="130" t="n">
        <f aca="false">IF(C68=$S$7,Q68+S67,0+S67)</f>
        <v>0</v>
      </c>
    </row>
    <row r="69" customFormat="false" ht="20.25" hidden="false" customHeight="false" outlineLevel="0" collapsed="false">
      <c r="A69" s="125" t="n">
        <v>45791</v>
      </c>
      <c r="B69" s="126" t="s">
        <v>281</v>
      </c>
      <c r="C69" s="127"/>
      <c r="D69" s="126"/>
      <c r="E69" s="126"/>
      <c r="F69" s="129"/>
      <c r="G69" s="129"/>
      <c r="H69" s="129"/>
      <c r="I69" s="129"/>
      <c r="J69" s="129"/>
      <c r="K69" s="129"/>
      <c r="L69" s="129" t="n">
        <v>199</v>
      </c>
      <c r="M69" s="129"/>
      <c r="N69" s="129"/>
      <c r="O69" s="129"/>
      <c r="P69" s="129"/>
      <c r="Q69" s="144" t="n">
        <f aca="false">SUM(F69:P69)</f>
        <v>199</v>
      </c>
      <c r="R69" s="130" t="n">
        <f aca="false">IF(C69=$R$7,Q69+R68,0+R68)</f>
        <v>0</v>
      </c>
      <c r="S69" s="130" t="n">
        <f aca="false">IF(C69=$S$7,Q69+S68,0+S68)</f>
        <v>0</v>
      </c>
    </row>
    <row r="70" customFormat="false" ht="20.25" hidden="false" customHeight="false" outlineLevel="0" collapsed="false">
      <c r="A70" s="125" t="n">
        <v>45796</v>
      </c>
      <c r="B70" s="126" t="s">
        <v>249</v>
      </c>
      <c r="C70" s="127"/>
      <c r="D70" s="126"/>
      <c r="E70" s="126"/>
      <c r="F70" s="129"/>
      <c r="G70" s="129"/>
      <c r="H70" s="129"/>
      <c r="I70" s="129" t="n">
        <v>5.99</v>
      </c>
      <c r="J70" s="129"/>
      <c r="K70" s="129"/>
      <c r="L70" s="129"/>
      <c r="M70" s="129"/>
      <c r="N70" s="129"/>
      <c r="O70" s="129"/>
      <c r="P70" s="129"/>
      <c r="Q70" s="144" t="n">
        <f aca="false">SUM(F70:P70)</f>
        <v>5.99</v>
      </c>
      <c r="R70" s="130" t="n">
        <f aca="false">IF(C70=$R$7,Q70+R69,0+R69)</f>
        <v>0</v>
      </c>
      <c r="S70" s="130" t="n">
        <f aca="false">IF(C70=$S$7,Q70+S69,0+S69)</f>
        <v>0</v>
      </c>
    </row>
    <row r="71" customFormat="false" ht="20.25" hidden="false" customHeight="false" outlineLevel="0" collapsed="false">
      <c r="A71" s="125" t="n">
        <v>45799</v>
      </c>
      <c r="B71" s="126" t="s">
        <v>282</v>
      </c>
      <c r="C71" s="127"/>
      <c r="D71" s="126"/>
      <c r="E71" s="126"/>
      <c r="F71" s="126"/>
      <c r="G71" s="126"/>
      <c r="H71" s="126"/>
      <c r="I71" s="126" t="n">
        <v>23.7</v>
      </c>
      <c r="J71" s="126"/>
      <c r="K71" s="126"/>
      <c r="L71" s="126"/>
      <c r="M71" s="126"/>
      <c r="N71" s="126"/>
      <c r="O71" s="126"/>
      <c r="P71" s="126"/>
      <c r="Q71" s="144" t="n">
        <f aca="false">SUM(F71:P71)</f>
        <v>23.7</v>
      </c>
      <c r="R71" s="130" t="n">
        <f aca="false">IF(C71=$R$7,Q71+R70,0+R70)</f>
        <v>0</v>
      </c>
      <c r="S71" s="130" t="n">
        <f aca="false">IF(C71=$S$7,Q71+S70,0+S70)</f>
        <v>0</v>
      </c>
    </row>
    <row r="72" customFormat="false" ht="20.25" hidden="false" customHeight="false" outlineLevel="0" collapsed="false">
      <c r="A72" s="125" t="n">
        <v>45804</v>
      </c>
      <c r="B72" s="126" t="s">
        <v>283</v>
      </c>
      <c r="C72" s="127"/>
      <c r="D72" s="126"/>
      <c r="E72" s="126"/>
      <c r="F72" s="126"/>
      <c r="G72" s="126"/>
      <c r="H72" s="126"/>
      <c r="I72" s="126" t="n">
        <v>19.26</v>
      </c>
      <c r="J72" s="126"/>
      <c r="K72" s="126"/>
      <c r="L72" s="126"/>
      <c r="M72" s="126"/>
      <c r="N72" s="126"/>
      <c r="O72" s="126"/>
      <c r="P72" s="126"/>
      <c r="Q72" s="144" t="n">
        <f aca="false">SUM(F72:P72)</f>
        <v>19.26</v>
      </c>
      <c r="R72" s="130" t="n">
        <f aca="false">IF(C72=$R$7,Q72+R71,0+R71)</f>
        <v>0</v>
      </c>
      <c r="S72" s="130" t="n">
        <f aca="false">IF(C72=$S$7,Q72+S71,0+S71)</f>
        <v>0</v>
      </c>
    </row>
    <row r="73" customFormat="false" ht="20.25" hidden="false" customHeight="false" outlineLevel="0" collapsed="false">
      <c r="A73" s="125"/>
      <c r="B73" s="126" t="s">
        <v>258</v>
      </c>
      <c r="C73" s="127"/>
      <c r="D73" s="126"/>
      <c r="E73" s="126"/>
      <c r="F73" s="126"/>
      <c r="G73" s="126"/>
      <c r="H73" s="126"/>
      <c r="I73" s="126" t="n">
        <v>26.12</v>
      </c>
      <c r="J73" s="126"/>
      <c r="K73" s="126"/>
      <c r="L73" s="126"/>
      <c r="M73" s="126"/>
      <c r="N73" s="126"/>
      <c r="O73" s="126"/>
      <c r="P73" s="126"/>
      <c r="Q73" s="144" t="n">
        <f aca="false">SUM(F73:P73)</f>
        <v>26.12</v>
      </c>
      <c r="R73" s="130" t="n">
        <f aca="false">IF(C73=$R$7,Q73+R72,0+R72)</f>
        <v>0</v>
      </c>
      <c r="S73" s="130" t="n">
        <f aca="false">IF(C73=$S$7,Q73+S72,0+S72)</f>
        <v>0</v>
      </c>
    </row>
    <row r="74" customFormat="false" ht="20.25" hidden="false" customHeight="false" outlineLevel="0" collapsed="false">
      <c r="A74" s="125"/>
      <c r="B74" s="126" t="s">
        <v>284</v>
      </c>
      <c r="C74" s="127"/>
      <c r="D74" s="126"/>
      <c r="E74" s="126"/>
      <c r="F74" s="126"/>
      <c r="G74" s="126"/>
      <c r="H74" s="126"/>
      <c r="I74" s="126" t="n">
        <v>43.69</v>
      </c>
      <c r="J74" s="126"/>
      <c r="K74" s="126"/>
      <c r="L74" s="126"/>
      <c r="M74" s="126"/>
      <c r="N74" s="126"/>
      <c r="O74" s="126"/>
      <c r="P74" s="126"/>
      <c r="Q74" s="144" t="n">
        <f aca="false">SUM(F74:P74)</f>
        <v>43.69</v>
      </c>
      <c r="R74" s="130" t="n">
        <f aca="false">IF(C74=$R$7,Q74+R73,0+R73)</f>
        <v>0</v>
      </c>
      <c r="S74" s="130" t="n">
        <f aca="false">IF(C74=$S$7,Q74+S73,0+S73)</f>
        <v>0</v>
      </c>
    </row>
    <row r="75" customFormat="false" ht="20.25" hidden="false" customHeight="false" outlineLevel="0" collapsed="false">
      <c r="A75" s="125" t="n">
        <v>45859</v>
      </c>
      <c r="B75" s="126" t="s">
        <v>285</v>
      </c>
      <c r="C75" s="127"/>
      <c r="D75" s="126"/>
      <c r="E75" s="126"/>
      <c r="F75" s="126"/>
      <c r="G75" s="126"/>
      <c r="H75" s="126"/>
      <c r="I75" s="126"/>
      <c r="J75" s="126"/>
      <c r="K75" s="126"/>
      <c r="L75" s="126"/>
      <c r="M75" s="126" t="n">
        <v>49.22</v>
      </c>
      <c r="N75" s="126"/>
      <c r="O75" s="126"/>
      <c r="P75" s="126"/>
      <c r="Q75" s="144" t="n">
        <f aca="false">SUM(F75:P75)</f>
        <v>49.22</v>
      </c>
      <c r="R75" s="130" t="n">
        <f aca="false">IF(C75=$R$7,Q75+R74,0+R74)</f>
        <v>0</v>
      </c>
      <c r="S75" s="130" t="n">
        <f aca="false">IF(C75=$S$7,Q75+S74,0+S74)</f>
        <v>0</v>
      </c>
    </row>
    <row r="76" customFormat="false" ht="20.25" hidden="false" customHeight="false" outlineLevel="0" collapsed="false">
      <c r="A76" s="125" t="n">
        <v>45861</v>
      </c>
      <c r="B76" s="126" t="s">
        <v>251</v>
      </c>
      <c r="C76" s="127"/>
      <c r="D76" s="126"/>
      <c r="E76" s="126"/>
      <c r="F76" s="126"/>
      <c r="G76" s="126"/>
      <c r="H76" s="126"/>
      <c r="I76" s="126"/>
      <c r="J76" s="126"/>
      <c r="K76" s="126"/>
      <c r="L76" s="126"/>
      <c r="M76" s="126"/>
      <c r="N76" s="126"/>
      <c r="O76" s="126" t="n">
        <v>95.99</v>
      </c>
      <c r="P76" s="126"/>
      <c r="Q76" s="144" t="n">
        <f aca="false">SUM(F76:P76)</f>
        <v>95.99</v>
      </c>
      <c r="R76" s="130" t="n">
        <f aca="false">IF(C76=$R$7,Q76+R75,0+R75)</f>
        <v>0</v>
      </c>
      <c r="S76" s="130" t="n">
        <f aca="false">IF(C76=$S$7,Q76+S75,0+S75)</f>
        <v>0</v>
      </c>
    </row>
    <row r="77" customFormat="false" ht="20.25" hidden="false" customHeight="false" outlineLevel="0" collapsed="false">
      <c r="A77" s="125" t="n">
        <v>45811</v>
      </c>
      <c r="B77" s="126" t="s">
        <v>270</v>
      </c>
      <c r="C77" s="127"/>
      <c r="D77" s="126"/>
      <c r="E77" s="126"/>
      <c r="F77" s="126"/>
      <c r="G77" s="126"/>
      <c r="H77" s="126"/>
      <c r="I77" s="126"/>
      <c r="J77" s="126"/>
      <c r="K77" s="126" t="n">
        <v>220.6</v>
      </c>
      <c r="L77" s="126"/>
      <c r="M77" s="126"/>
      <c r="N77" s="126"/>
      <c r="O77" s="126"/>
      <c r="P77" s="126"/>
      <c r="Q77" s="144" t="n">
        <f aca="false">SUM(F77:P77)</f>
        <v>220.6</v>
      </c>
      <c r="R77" s="130" t="n">
        <f aca="false">IF(C77=$R$7,Q77+R76,0+R76)</f>
        <v>0</v>
      </c>
      <c r="S77" s="130" t="n">
        <f aca="false">IF(C77=$S$7,Q77+S76,0+S76)</f>
        <v>0</v>
      </c>
    </row>
    <row r="78" customFormat="false" ht="20.25" hidden="false" customHeight="false" outlineLevel="0" collapsed="false">
      <c r="A78" s="125" t="n">
        <v>45824</v>
      </c>
      <c r="B78" s="126" t="s">
        <v>286</v>
      </c>
      <c r="C78" s="127"/>
      <c r="D78" s="126"/>
      <c r="E78" s="126"/>
      <c r="F78" s="126"/>
      <c r="G78" s="126"/>
      <c r="H78" s="126"/>
      <c r="I78" s="126"/>
      <c r="J78" s="126"/>
      <c r="K78" s="126"/>
      <c r="L78" s="126"/>
      <c r="M78" s="126"/>
      <c r="N78" s="126"/>
      <c r="O78" s="126"/>
      <c r="P78" s="126" t="n">
        <v>10</v>
      </c>
      <c r="Q78" s="144" t="n">
        <f aca="false">SUM(F78:P78)</f>
        <v>10</v>
      </c>
      <c r="R78" s="130" t="n">
        <f aca="false">IF(C78=$R$7,Q78+R77,0+R77)</f>
        <v>0</v>
      </c>
      <c r="S78" s="130" t="n">
        <f aca="false">IF(C78=$S$7,Q78+S77,0+S77)</f>
        <v>0</v>
      </c>
    </row>
    <row r="79" customFormat="false" ht="20.25" hidden="false" customHeight="false" outlineLevel="0" collapsed="false">
      <c r="A79" s="125" t="n">
        <v>45824</v>
      </c>
      <c r="B79" s="126" t="s">
        <v>251</v>
      </c>
      <c r="C79" s="127"/>
      <c r="D79" s="126"/>
      <c r="E79" s="126"/>
      <c r="F79" s="126"/>
      <c r="G79" s="126"/>
      <c r="H79" s="126"/>
      <c r="I79" s="126" t="n">
        <v>32.29</v>
      </c>
      <c r="J79" s="126"/>
      <c r="K79" s="126"/>
      <c r="L79" s="126"/>
      <c r="M79" s="126"/>
      <c r="N79" s="126"/>
      <c r="O79" s="126"/>
      <c r="P79" s="126"/>
      <c r="Q79" s="144" t="n">
        <f aca="false">SUM(F79:P79)</f>
        <v>32.29</v>
      </c>
      <c r="R79" s="130" t="n">
        <f aca="false">IF(C79=$R$7,Q79+R78,0+R78)</f>
        <v>0</v>
      </c>
      <c r="S79" s="130" t="n">
        <f aca="false">IF(C79=$S$7,Q79+S78,0+S78)</f>
        <v>0</v>
      </c>
    </row>
    <row r="80" customFormat="false" ht="20.25" hidden="false" customHeight="false" outlineLevel="0" collapsed="false">
      <c r="A80" s="125" t="n">
        <v>45825</v>
      </c>
      <c r="B80" s="126" t="s">
        <v>287</v>
      </c>
      <c r="C80" s="127"/>
      <c r="D80" s="126"/>
      <c r="E80" s="126"/>
      <c r="F80" s="126"/>
      <c r="G80" s="126"/>
      <c r="H80" s="126"/>
      <c r="I80" s="126" t="n">
        <v>9.48</v>
      </c>
      <c r="J80" s="126"/>
      <c r="K80" s="126"/>
      <c r="L80" s="126"/>
      <c r="M80" s="126"/>
      <c r="N80" s="126"/>
      <c r="O80" s="126"/>
      <c r="P80" s="126"/>
      <c r="Q80" s="144" t="n">
        <f aca="false">SUM(F80:P80)</f>
        <v>9.48</v>
      </c>
      <c r="R80" s="130" t="n">
        <f aca="false">IF(C80=$R$7,Q80+R79,0+R79)</f>
        <v>0</v>
      </c>
      <c r="S80" s="130" t="n">
        <f aca="false">IF(C80=$S$7,Q80+S79,0+S79)</f>
        <v>0</v>
      </c>
    </row>
    <row r="81" customFormat="false" ht="20.25" hidden="false" customHeight="false" outlineLevel="0" collapsed="false">
      <c r="A81" s="125" t="n">
        <v>45826</v>
      </c>
      <c r="B81" s="126" t="s">
        <v>251</v>
      </c>
      <c r="C81" s="127"/>
      <c r="D81" s="126"/>
      <c r="E81" s="126"/>
      <c r="F81" s="126"/>
      <c r="G81" s="126"/>
      <c r="H81" s="126"/>
      <c r="I81" s="126" t="n">
        <v>12.24</v>
      </c>
      <c r="J81" s="126"/>
      <c r="K81" s="126"/>
      <c r="L81" s="126"/>
      <c r="M81" s="126"/>
      <c r="N81" s="126"/>
      <c r="O81" s="126"/>
      <c r="P81" s="126"/>
      <c r="Q81" s="144" t="n">
        <f aca="false">SUM(F81:P81)</f>
        <v>12.24</v>
      </c>
      <c r="R81" s="130" t="n">
        <f aca="false">IF(C81=$R$7,Q81+R80,0+R80)</f>
        <v>0</v>
      </c>
      <c r="S81" s="130" t="n">
        <f aca="false">IF(C81=$S$7,Q81+S80,0+S80)</f>
        <v>0</v>
      </c>
    </row>
    <row r="82" customFormat="false" ht="20.25" hidden="false" customHeight="false" outlineLevel="0" collapsed="false">
      <c r="A82" s="125"/>
      <c r="B82" s="126" t="s">
        <v>288</v>
      </c>
      <c r="C82" s="127"/>
      <c r="D82" s="126"/>
      <c r="E82" s="126"/>
      <c r="F82" s="126"/>
      <c r="G82" s="126"/>
      <c r="H82" s="126"/>
      <c r="I82" s="126" t="n">
        <v>20</v>
      </c>
      <c r="J82" s="126"/>
      <c r="K82" s="126"/>
      <c r="L82" s="126"/>
      <c r="M82" s="126"/>
      <c r="N82" s="126"/>
      <c r="O82" s="126"/>
      <c r="P82" s="126"/>
      <c r="Q82" s="144" t="n">
        <f aca="false">SUM(F82:P82)</f>
        <v>20</v>
      </c>
      <c r="R82" s="130" t="n">
        <f aca="false">IF(C82=$R$7,Q82+R81,0+R81)</f>
        <v>0</v>
      </c>
      <c r="S82" s="130" t="n">
        <f aca="false">IF(C82=$S$7,Q82+S81,0+S81)</f>
        <v>0</v>
      </c>
    </row>
    <row r="83" customFormat="false" ht="20.25" hidden="false" customHeight="false" outlineLevel="0" collapsed="false">
      <c r="A83" s="125" t="n">
        <v>45831</v>
      </c>
      <c r="B83" s="126" t="s">
        <v>289</v>
      </c>
      <c r="C83" s="127"/>
      <c r="D83" s="126"/>
      <c r="E83" s="126"/>
      <c r="F83" s="126"/>
      <c r="G83" s="126"/>
      <c r="H83" s="126"/>
      <c r="I83" s="126"/>
      <c r="J83" s="126"/>
      <c r="K83" s="126" t="n">
        <v>55</v>
      </c>
      <c r="L83" s="126"/>
      <c r="M83" s="126"/>
      <c r="N83" s="126"/>
      <c r="O83" s="126"/>
      <c r="P83" s="126"/>
      <c r="Q83" s="144" t="n">
        <f aca="false">SUM(F83:P83)</f>
        <v>55</v>
      </c>
      <c r="R83" s="130" t="n">
        <f aca="false">IF(C83=$R$7,Q83+R82,0+R82)</f>
        <v>0</v>
      </c>
      <c r="S83" s="130" t="n">
        <f aca="false">IF(C83=$S$7,Q83+S82,0+S82)</f>
        <v>0</v>
      </c>
    </row>
    <row r="84" customFormat="false" ht="20.25" hidden="false" customHeight="false" outlineLevel="0" collapsed="false">
      <c r="A84" s="125" t="n">
        <v>45873</v>
      </c>
      <c r="B84" s="126" t="s">
        <v>290</v>
      </c>
      <c r="C84" s="127"/>
      <c r="D84" s="126"/>
      <c r="E84" s="126"/>
      <c r="F84" s="126"/>
      <c r="G84" s="126"/>
      <c r="H84" s="126"/>
      <c r="I84" s="126"/>
      <c r="J84" s="126"/>
      <c r="K84" s="126" t="n">
        <v>550</v>
      </c>
      <c r="L84" s="126"/>
      <c r="M84" s="126"/>
      <c r="N84" s="126"/>
      <c r="O84" s="126"/>
      <c r="P84" s="126"/>
      <c r="Q84" s="144" t="n">
        <f aca="false">SUM(F84:P84)</f>
        <v>550</v>
      </c>
      <c r="R84" s="130" t="n">
        <f aca="false">IF(C84=$R$7,Q84+R83,0+R83)</f>
        <v>0</v>
      </c>
      <c r="S84" s="130" t="n">
        <f aca="false">IF(C84=$S$7,Q84+S83,0+S83)</f>
        <v>0</v>
      </c>
    </row>
    <row r="85" customFormat="false" ht="20.25" hidden="false" customHeight="false" outlineLevel="0" collapsed="false">
      <c r="A85" s="125" t="s">
        <v>291</v>
      </c>
      <c r="B85" s="126" t="s">
        <v>292</v>
      </c>
      <c r="C85" s="127"/>
      <c r="D85" s="126"/>
      <c r="E85" s="126"/>
      <c r="F85" s="126"/>
      <c r="G85" s="126"/>
      <c r="H85" s="126"/>
      <c r="I85" s="126" t="n">
        <v>1500</v>
      </c>
      <c r="J85" s="126"/>
      <c r="K85" s="126"/>
      <c r="L85" s="126" t="n">
        <v>3000</v>
      </c>
      <c r="M85" s="126"/>
      <c r="N85" s="126"/>
      <c r="O85" s="126" t="n">
        <v>812.77</v>
      </c>
      <c r="P85" s="126"/>
      <c r="Q85" s="144" t="n">
        <f aca="false">SUM(F85:P85)</f>
        <v>5312.77</v>
      </c>
      <c r="R85" s="130" t="n">
        <f aca="false">IF(C85=$R$7,Q85+R84,0+R84)</f>
        <v>0</v>
      </c>
      <c r="S85" s="130" t="n">
        <f aca="false">IF(C85=$S$7,Q85+S84,0+S84)</f>
        <v>0</v>
      </c>
    </row>
    <row r="86" customFormat="false" ht="20.25" hidden="false" customHeight="false" outlineLevel="0" collapsed="false">
      <c r="A86" s="125"/>
      <c r="B86" s="126"/>
      <c r="C86" s="127"/>
      <c r="D86" s="126"/>
      <c r="E86" s="126"/>
      <c r="F86" s="126"/>
      <c r="G86" s="126"/>
      <c r="H86" s="126"/>
      <c r="I86" s="126"/>
      <c r="J86" s="126"/>
      <c r="K86" s="126"/>
      <c r="L86" s="126"/>
      <c r="M86" s="126"/>
      <c r="N86" s="126"/>
      <c r="O86" s="126"/>
      <c r="P86" s="126"/>
      <c r="Q86" s="144" t="n">
        <f aca="false">SUM(F86:P86)</f>
        <v>0</v>
      </c>
      <c r="R86" s="130" t="n">
        <f aca="false">IF(C86=$R$7,Q86+R85,0+R85)</f>
        <v>0</v>
      </c>
      <c r="S86" s="130" t="n">
        <f aca="false">IF(C86=$S$7,Q86+S85,0+S85)</f>
        <v>0</v>
      </c>
    </row>
    <row r="87" customFormat="false" ht="20.25" hidden="false" customHeight="false" outlineLevel="0" collapsed="false">
      <c r="A87" s="125"/>
      <c r="B87" s="126"/>
      <c r="C87" s="127"/>
      <c r="D87" s="126"/>
      <c r="E87" s="126"/>
      <c r="F87" s="126"/>
      <c r="G87" s="126"/>
      <c r="H87" s="126"/>
      <c r="I87" s="126"/>
      <c r="J87" s="126"/>
      <c r="K87" s="126"/>
      <c r="L87" s="126"/>
      <c r="M87" s="126"/>
      <c r="N87" s="126"/>
      <c r="O87" s="126"/>
      <c r="P87" s="126"/>
      <c r="Q87" s="144" t="n">
        <f aca="false">SUM(F87:P87)</f>
        <v>0</v>
      </c>
      <c r="R87" s="130" t="n">
        <f aca="false">IF(C87=$R$7,Q87+R86,0+R86)</f>
        <v>0</v>
      </c>
      <c r="S87" s="130" t="n">
        <f aca="false">IF(C87=$S$7,Q87+S86,0+S86)</f>
        <v>0</v>
      </c>
    </row>
    <row r="88" customFormat="false" ht="20.25" hidden="false" customHeight="false" outlineLevel="0" collapsed="false">
      <c r="A88" s="125"/>
      <c r="B88" s="126"/>
      <c r="C88" s="127"/>
      <c r="D88" s="126"/>
      <c r="E88" s="126"/>
      <c r="F88" s="126"/>
      <c r="G88" s="126"/>
      <c r="H88" s="126"/>
      <c r="I88" s="126"/>
      <c r="J88" s="126"/>
      <c r="K88" s="126"/>
      <c r="L88" s="126"/>
      <c r="M88" s="126"/>
      <c r="N88" s="126"/>
      <c r="O88" s="126"/>
      <c r="P88" s="126"/>
      <c r="Q88" s="144" t="n">
        <f aca="false">SUM(F88:P88)</f>
        <v>0</v>
      </c>
      <c r="R88" s="130" t="n">
        <f aca="false">IF(C88=$R$7,Q88+R87,0+R87)</f>
        <v>0</v>
      </c>
      <c r="S88" s="130" t="n">
        <f aca="false">IF(C88=$S$7,Q88+S87,0+S87)</f>
        <v>0</v>
      </c>
    </row>
    <row r="89" customFormat="false" ht="20.25" hidden="false" customHeight="false" outlineLevel="0" collapsed="false">
      <c r="A89" s="125"/>
      <c r="B89" s="126"/>
      <c r="C89" s="127"/>
      <c r="D89" s="126"/>
      <c r="E89" s="126"/>
      <c r="F89" s="126"/>
      <c r="G89" s="126"/>
      <c r="H89" s="126"/>
      <c r="I89" s="126"/>
      <c r="J89" s="126"/>
      <c r="K89" s="126"/>
      <c r="L89" s="126"/>
      <c r="M89" s="126"/>
      <c r="N89" s="126"/>
      <c r="O89" s="126"/>
      <c r="P89" s="126"/>
      <c r="Q89" s="144" t="n">
        <f aca="false">SUM(F89:P89)</f>
        <v>0</v>
      </c>
      <c r="R89" s="130" t="n">
        <f aca="false">IF(C89=$R$7,Q89+R88,0+R88)</f>
        <v>0</v>
      </c>
      <c r="S89" s="130" t="n">
        <f aca="false">IF(C89=$S$7,Q89+S88,0+S88)</f>
        <v>0</v>
      </c>
    </row>
    <row r="90" customFormat="false" ht="20.25" hidden="false" customHeight="false" outlineLevel="0" collapsed="false">
      <c r="A90" s="125"/>
      <c r="B90" s="126"/>
      <c r="C90" s="127"/>
      <c r="D90" s="126"/>
      <c r="E90" s="126"/>
      <c r="F90" s="126"/>
      <c r="G90" s="126"/>
      <c r="H90" s="126"/>
      <c r="I90" s="126"/>
      <c r="J90" s="126"/>
      <c r="K90" s="126"/>
      <c r="L90" s="126"/>
      <c r="M90" s="126"/>
      <c r="N90" s="126"/>
      <c r="O90" s="126"/>
      <c r="P90" s="126"/>
      <c r="Q90" s="144" t="n">
        <f aca="false">SUM(F90:P90)</f>
        <v>0</v>
      </c>
      <c r="R90" s="130" t="n">
        <f aca="false">IF(C90=$R$7,Q90+R89,0+R89)</f>
        <v>0</v>
      </c>
      <c r="S90" s="130" t="n">
        <f aca="false">IF(C90=$S$7,Q90+S89,0+S89)</f>
        <v>0</v>
      </c>
    </row>
    <row r="91" customFormat="false" ht="20.25" hidden="false" customHeight="false" outlineLevel="0" collapsed="false">
      <c r="A91" s="125"/>
      <c r="B91" s="126"/>
      <c r="C91" s="127"/>
      <c r="D91" s="126"/>
      <c r="E91" s="126"/>
      <c r="F91" s="126"/>
      <c r="G91" s="126"/>
      <c r="H91" s="126"/>
      <c r="I91" s="126"/>
      <c r="J91" s="126"/>
      <c r="K91" s="126"/>
      <c r="L91" s="126"/>
      <c r="M91" s="126"/>
      <c r="N91" s="126"/>
      <c r="O91" s="126"/>
      <c r="P91" s="126"/>
      <c r="Q91" s="144" t="n">
        <f aca="false">SUM(F91:P91)</f>
        <v>0</v>
      </c>
      <c r="R91" s="130" t="n">
        <f aca="false">IF(C91=$R$7,Q91+R90,0+R90)</f>
        <v>0</v>
      </c>
      <c r="S91" s="130" t="n">
        <f aca="false">IF(C91=$S$7,Q91+S90,0+S90)</f>
        <v>0</v>
      </c>
    </row>
    <row r="92" customFormat="false" ht="20.25" hidden="false" customHeight="false" outlineLevel="0" collapsed="false">
      <c r="A92" s="125"/>
      <c r="B92" s="126"/>
      <c r="C92" s="127"/>
      <c r="D92" s="126"/>
      <c r="E92" s="126"/>
      <c r="F92" s="126"/>
      <c r="G92" s="126"/>
      <c r="H92" s="126"/>
      <c r="I92" s="126"/>
      <c r="J92" s="126"/>
      <c r="K92" s="126"/>
      <c r="L92" s="126"/>
      <c r="M92" s="126"/>
      <c r="N92" s="126"/>
      <c r="O92" s="126"/>
      <c r="P92" s="126"/>
      <c r="Q92" s="144" t="n">
        <f aca="false">SUM(F92:P92)</f>
        <v>0</v>
      </c>
      <c r="R92" s="130" t="n">
        <f aca="false">IF(C92=$R$7,Q92+R91,0+R91)</f>
        <v>0</v>
      </c>
      <c r="S92" s="130" t="n">
        <f aca="false">IF(C92=$S$7,Q92+S91,0+S91)</f>
        <v>0</v>
      </c>
    </row>
    <row r="93" customFormat="false" ht="20.25" hidden="false" customHeight="false" outlineLevel="0" collapsed="false">
      <c r="A93" s="125"/>
      <c r="B93" s="126"/>
      <c r="C93" s="127"/>
      <c r="D93" s="126"/>
      <c r="E93" s="126"/>
      <c r="F93" s="126"/>
      <c r="G93" s="126"/>
      <c r="H93" s="126"/>
      <c r="I93" s="126"/>
      <c r="J93" s="126"/>
      <c r="K93" s="126"/>
      <c r="L93" s="126"/>
      <c r="M93" s="126"/>
      <c r="N93" s="126"/>
      <c r="O93" s="126"/>
      <c r="P93" s="126"/>
      <c r="Q93" s="144" t="n">
        <f aca="false">SUM(F93:P93)</f>
        <v>0</v>
      </c>
      <c r="R93" s="130" t="n">
        <f aca="false">IF(C93=$R$7,Q93+R92,0+R92)</f>
        <v>0</v>
      </c>
      <c r="S93" s="130" t="n">
        <f aca="false">IF(C93=$S$7,Q93+S92,0+S92)</f>
        <v>0</v>
      </c>
    </row>
    <row r="94" customFormat="false" ht="20.25" hidden="false" customHeight="false" outlineLevel="0" collapsed="false">
      <c r="A94" s="125"/>
      <c r="B94" s="126"/>
      <c r="C94" s="127"/>
      <c r="D94" s="126"/>
      <c r="E94" s="126"/>
      <c r="F94" s="126"/>
      <c r="G94" s="126"/>
      <c r="H94" s="126"/>
      <c r="I94" s="126"/>
      <c r="J94" s="126"/>
      <c r="K94" s="126"/>
      <c r="L94" s="126"/>
      <c r="M94" s="126"/>
      <c r="N94" s="126"/>
      <c r="O94" s="126"/>
      <c r="P94" s="126"/>
      <c r="Q94" s="144" t="n">
        <f aca="false">SUM(F94:P94)</f>
        <v>0</v>
      </c>
      <c r="R94" s="130" t="n">
        <f aca="false">IF(C94=$R$7,Q94+R93,0+R93)</f>
        <v>0</v>
      </c>
      <c r="S94" s="130" t="n">
        <f aca="false">IF(C94=$S$7,Q94+S93,0+S93)</f>
        <v>0</v>
      </c>
    </row>
    <row r="95" customFormat="false" ht="20.25" hidden="false" customHeight="false" outlineLevel="0" collapsed="false">
      <c r="A95" s="125"/>
      <c r="B95" s="126"/>
      <c r="C95" s="127"/>
      <c r="D95" s="126"/>
      <c r="E95" s="126"/>
      <c r="F95" s="126"/>
      <c r="G95" s="126"/>
      <c r="H95" s="126"/>
      <c r="I95" s="126"/>
      <c r="J95" s="126"/>
      <c r="K95" s="126"/>
      <c r="L95" s="126"/>
      <c r="M95" s="126"/>
      <c r="N95" s="126"/>
      <c r="O95" s="126"/>
      <c r="P95" s="126"/>
      <c r="Q95" s="144" t="n">
        <f aca="false">SUM(F95:P95)</f>
        <v>0</v>
      </c>
      <c r="R95" s="130" t="n">
        <f aca="false">IF(C95=$R$7,Q95+R94,0+R94)</f>
        <v>0</v>
      </c>
      <c r="S95" s="130" t="n">
        <f aca="false">IF(C95=$S$7,Q95+S94,0+S94)</f>
        <v>0</v>
      </c>
    </row>
    <row r="96" customFormat="false" ht="20.25" hidden="false" customHeight="false" outlineLevel="0" collapsed="false">
      <c r="A96" s="125"/>
      <c r="B96" s="126"/>
      <c r="C96" s="127"/>
      <c r="D96" s="126"/>
      <c r="E96" s="126"/>
      <c r="F96" s="126"/>
      <c r="G96" s="126"/>
      <c r="H96" s="126"/>
      <c r="I96" s="126"/>
      <c r="J96" s="126"/>
      <c r="K96" s="126"/>
      <c r="L96" s="126"/>
      <c r="M96" s="126"/>
      <c r="N96" s="126"/>
      <c r="O96" s="126"/>
      <c r="P96" s="126"/>
      <c r="Q96" s="144" t="n">
        <f aca="false">SUM(F96:P96)</f>
        <v>0</v>
      </c>
      <c r="R96" s="130" t="n">
        <f aca="false">IF(C96=$R$7,Q96+R95,0+R95)</f>
        <v>0</v>
      </c>
      <c r="S96" s="130" t="n">
        <f aca="false">IF(C96=$S$7,Q96+S95,0+S95)</f>
        <v>0</v>
      </c>
    </row>
    <row r="97" customFormat="false" ht="20.25" hidden="false" customHeight="false" outlineLevel="0" collapsed="false">
      <c r="A97" s="125"/>
      <c r="B97" s="126"/>
      <c r="C97" s="127"/>
      <c r="D97" s="126"/>
      <c r="E97" s="126"/>
      <c r="F97" s="126"/>
      <c r="G97" s="126"/>
      <c r="H97" s="126"/>
      <c r="I97" s="126"/>
      <c r="J97" s="126"/>
      <c r="K97" s="126"/>
      <c r="L97" s="126"/>
      <c r="M97" s="126"/>
      <c r="N97" s="126"/>
      <c r="O97" s="126"/>
      <c r="P97" s="126"/>
      <c r="Q97" s="144" t="n">
        <f aca="false">SUM(F97:P97)</f>
        <v>0</v>
      </c>
      <c r="R97" s="130" t="n">
        <f aca="false">IF(C97=$R$7,Q97+R96,0+R96)</f>
        <v>0</v>
      </c>
      <c r="S97" s="130" t="n">
        <f aca="false">IF(C97=$S$7,Q97+S96,0+S96)</f>
        <v>0</v>
      </c>
    </row>
    <row r="98" customFormat="false" ht="20.25" hidden="false" customHeight="false" outlineLevel="0" collapsed="false">
      <c r="A98" s="125"/>
      <c r="B98" s="126"/>
      <c r="C98" s="127"/>
      <c r="D98" s="126"/>
      <c r="E98" s="126"/>
      <c r="F98" s="126"/>
      <c r="G98" s="126"/>
      <c r="H98" s="126"/>
      <c r="I98" s="126"/>
      <c r="J98" s="126"/>
      <c r="K98" s="126"/>
      <c r="L98" s="126"/>
      <c r="M98" s="126"/>
      <c r="N98" s="126"/>
      <c r="O98" s="126"/>
      <c r="P98" s="126"/>
      <c r="Q98" s="144" t="n">
        <f aca="false">SUM(F98:P98)</f>
        <v>0</v>
      </c>
      <c r="R98" s="130" t="n">
        <f aca="false">IF(C98=$R$7,Q98+R97,0+R97)</f>
        <v>0</v>
      </c>
      <c r="S98" s="130" t="n">
        <f aca="false">IF(C98=$S$7,Q98+S97,0+S97)</f>
        <v>0</v>
      </c>
    </row>
    <row r="99" customFormat="false" ht="20.25" hidden="false" customHeight="false" outlineLevel="0" collapsed="false">
      <c r="A99" s="125"/>
      <c r="B99" s="126"/>
      <c r="C99" s="127"/>
      <c r="D99" s="126"/>
      <c r="E99" s="126"/>
      <c r="F99" s="126"/>
      <c r="G99" s="126"/>
      <c r="H99" s="126"/>
      <c r="I99" s="126"/>
      <c r="J99" s="126"/>
      <c r="K99" s="126"/>
      <c r="L99" s="126"/>
      <c r="M99" s="126"/>
      <c r="N99" s="126"/>
      <c r="O99" s="126"/>
      <c r="P99" s="126"/>
      <c r="Q99" s="144" t="n">
        <f aca="false">SUM(F99:P99)</f>
        <v>0</v>
      </c>
      <c r="R99" s="130" t="n">
        <f aca="false">IF(C99=$R$7,Q99+R98,0+R98)</f>
        <v>0</v>
      </c>
      <c r="S99" s="130" t="n">
        <f aca="false">IF(C99=$S$7,Q99+S98,0+S98)</f>
        <v>0</v>
      </c>
    </row>
    <row r="100" customFormat="false" ht="20.25" hidden="false" customHeight="false" outlineLevel="0" collapsed="false">
      <c r="A100" s="125"/>
      <c r="B100" s="126"/>
      <c r="C100" s="127"/>
      <c r="D100" s="126"/>
      <c r="E100" s="126"/>
      <c r="F100" s="126"/>
      <c r="G100" s="126"/>
      <c r="H100" s="126"/>
      <c r="I100" s="126"/>
      <c r="J100" s="126"/>
      <c r="K100" s="126"/>
      <c r="L100" s="126"/>
      <c r="M100" s="126"/>
      <c r="N100" s="126"/>
      <c r="O100" s="126"/>
      <c r="P100" s="126"/>
      <c r="Q100" s="144" t="n">
        <f aca="false">SUM(F100:P100)</f>
        <v>0</v>
      </c>
      <c r="R100" s="130" t="n">
        <f aca="false">IF(C100=$R$7,Q100+R99,0+R99)</f>
        <v>0</v>
      </c>
      <c r="S100" s="130" t="n">
        <f aca="false">IF(C100=$S$7,Q100+S99,0+S99)</f>
        <v>0</v>
      </c>
    </row>
    <row r="101" customFormat="false" ht="20.25" hidden="false" customHeight="false" outlineLevel="0" collapsed="false">
      <c r="A101" s="125"/>
      <c r="B101" s="126"/>
      <c r="C101" s="127"/>
      <c r="D101" s="126"/>
      <c r="E101" s="126"/>
      <c r="F101" s="126"/>
      <c r="G101" s="126"/>
      <c r="H101" s="126"/>
      <c r="I101" s="126"/>
      <c r="J101" s="126"/>
      <c r="K101" s="126"/>
      <c r="L101" s="126"/>
      <c r="M101" s="126"/>
      <c r="N101" s="126"/>
      <c r="O101" s="126"/>
      <c r="P101" s="126"/>
      <c r="Q101" s="144" t="n">
        <f aca="false">SUM(F101:P101)</f>
        <v>0</v>
      </c>
      <c r="R101" s="130" t="n">
        <f aca="false">IF(C101=$R$7,Q101+R100,0+R100)</f>
        <v>0</v>
      </c>
      <c r="S101" s="130" t="n">
        <f aca="false">IF(C101=$S$7,Q101+S100,0+S100)</f>
        <v>0</v>
      </c>
    </row>
    <row r="102" customFormat="false" ht="20.25" hidden="false" customHeight="false" outlineLevel="0" collapsed="false">
      <c r="A102" s="125"/>
      <c r="B102" s="126"/>
      <c r="C102" s="127"/>
      <c r="D102" s="126"/>
      <c r="E102" s="126"/>
      <c r="F102" s="126"/>
      <c r="G102" s="126"/>
      <c r="H102" s="126"/>
      <c r="I102" s="126"/>
      <c r="J102" s="126"/>
      <c r="K102" s="126"/>
      <c r="L102" s="126"/>
      <c r="M102" s="126"/>
      <c r="N102" s="126"/>
      <c r="O102" s="126"/>
      <c r="P102" s="126"/>
      <c r="Q102" s="144" t="n">
        <f aca="false">SUM(F102:P102)</f>
        <v>0</v>
      </c>
      <c r="R102" s="130" t="n">
        <f aca="false">IF(C102=$R$7,Q102+R101,0+R101)</f>
        <v>0</v>
      </c>
      <c r="S102" s="130" t="n">
        <f aca="false">IF(C102=$S$7,Q102+S101,0+S101)</f>
        <v>0</v>
      </c>
    </row>
    <row r="103" customFormat="false" ht="20.25" hidden="false" customHeight="false" outlineLevel="0" collapsed="false">
      <c r="A103" s="125"/>
      <c r="B103" s="126"/>
      <c r="C103" s="127"/>
      <c r="D103" s="126"/>
      <c r="E103" s="126"/>
      <c r="F103" s="126"/>
      <c r="G103" s="126"/>
      <c r="H103" s="126"/>
      <c r="I103" s="126"/>
      <c r="J103" s="126"/>
      <c r="K103" s="126"/>
      <c r="L103" s="126"/>
      <c r="M103" s="126"/>
      <c r="N103" s="126"/>
      <c r="O103" s="126"/>
      <c r="P103" s="126"/>
      <c r="Q103" s="144" t="n">
        <f aca="false">SUM(F103:P103)</f>
        <v>0</v>
      </c>
      <c r="R103" s="130" t="n">
        <f aca="false">IF(C103=$R$7,Q103+R102,0+R102)</f>
        <v>0</v>
      </c>
      <c r="S103" s="130" t="n">
        <f aca="false">IF(C103=$S$7,Q103+S102,0+S102)</f>
        <v>0</v>
      </c>
    </row>
    <row r="104" customFormat="false" ht="20.25" hidden="false" customHeight="false" outlineLevel="0" collapsed="false">
      <c r="A104" s="125"/>
      <c r="B104" s="126"/>
      <c r="C104" s="127"/>
      <c r="D104" s="126"/>
      <c r="E104" s="126"/>
      <c r="F104" s="126"/>
      <c r="G104" s="126"/>
      <c r="H104" s="126"/>
      <c r="I104" s="126"/>
      <c r="J104" s="126"/>
      <c r="K104" s="126"/>
      <c r="L104" s="126"/>
      <c r="M104" s="126"/>
      <c r="N104" s="126"/>
      <c r="O104" s="126"/>
      <c r="P104" s="126"/>
      <c r="Q104" s="144" t="n">
        <f aca="false">SUM(F104:P104)</f>
        <v>0</v>
      </c>
      <c r="R104" s="130" t="n">
        <f aca="false">IF(C104=$R$7,Q104+R103,0+R103)</f>
        <v>0</v>
      </c>
      <c r="S104" s="130" t="n">
        <f aca="false">IF(C104=$S$7,Q104+S103,0+S103)</f>
        <v>0</v>
      </c>
    </row>
    <row r="105" customFormat="false" ht="20.25" hidden="false" customHeight="false" outlineLevel="0" collapsed="false">
      <c r="A105" s="125"/>
      <c r="B105" s="126"/>
      <c r="C105" s="127"/>
      <c r="D105" s="126"/>
      <c r="E105" s="126"/>
      <c r="F105" s="126"/>
      <c r="G105" s="126"/>
      <c r="H105" s="126"/>
      <c r="I105" s="126"/>
      <c r="J105" s="126"/>
      <c r="K105" s="126"/>
      <c r="L105" s="126"/>
      <c r="M105" s="126"/>
      <c r="N105" s="126"/>
      <c r="O105" s="126"/>
      <c r="P105" s="126"/>
      <c r="Q105" s="144" t="n">
        <f aca="false">SUM(F105:P105)</f>
        <v>0</v>
      </c>
      <c r="R105" s="130" t="n">
        <f aca="false">IF(C105=$R$7,Q105+R104,0+R104)</f>
        <v>0</v>
      </c>
      <c r="S105" s="130" t="n">
        <f aca="false">IF(C105=$S$7,Q105+S104,0+S104)</f>
        <v>0</v>
      </c>
    </row>
    <row r="106" customFormat="false" ht="20.25" hidden="false" customHeight="false" outlineLevel="0" collapsed="false">
      <c r="A106" s="125"/>
      <c r="B106" s="126"/>
      <c r="C106" s="127"/>
      <c r="D106" s="126"/>
      <c r="E106" s="126"/>
      <c r="F106" s="126"/>
      <c r="G106" s="126"/>
      <c r="H106" s="126"/>
      <c r="I106" s="126"/>
      <c r="J106" s="126"/>
      <c r="K106" s="126"/>
      <c r="L106" s="126"/>
      <c r="M106" s="126"/>
      <c r="N106" s="126"/>
      <c r="O106" s="126"/>
      <c r="P106" s="126"/>
      <c r="Q106" s="144" t="n">
        <f aca="false">SUM(F106:P106)</f>
        <v>0</v>
      </c>
      <c r="R106" s="130" t="n">
        <f aca="false">IF(C106=$R$7,Q106+R105,0+R105)</f>
        <v>0</v>
      </c>
      <c r="S106" s="130" t="n">
        <f aca="false">IF(C106=$S$7,Q106+S105,0+S105)</f>
        <v>0</v>
      </c>
    </row>
    <row r="107" customFormat="false" ht="20.25" hidden="false" customHeight="false" outlineLevel="0" collapsed="false">
      <c r="A107" s="125"/>
      <c r="B107" s="126"/>
      <c r="C107" s="127"/>
      <c r="D107" s="126"/>
      <c r="E107" s="126"/>
      <c r="F107" s="126"/>
      <c r="G107" s="126"/>
      <c r="H107" s="126"/>
      <c r="I107" s="126"/>
      <c r="J107" s="126"/>
      <c r="K107" s="126"/>
      <c r="L107" s="126"/>
      <c r="M107" s="126"/>
      <c r="N107" s="126"/>
      <c r="O107" s="126"/>
      <c r="P107" s="126"/>
      <c r="Q107" s="144" t="n">
        <f aca="false">SUM(F107:P107)</f>
        <v>0</v>
      </c>
      <c r="R107" s="130" t="n">
        <f aca="false">IF(C107=$R$7,Q107+R106,0+R106)</f>
        <v>0</v>
      </c>
      <c r="S107" s="130" t="n">
        <f aca="false">IF(C107=$S$7,Q107+S106,0+S106)</f>
        <v>0</v>
      </c>
    </row>
    <row r="108" customFormat="false" ht="20.25" hidden="false" customHeight="false" outlineLevel="0" collapsed="false">
      <c r="A108" s="125"/>
      <c r="B108" s="126"/>
      <c r="C108" s="127"/>
      <c r="D108" s="126"/>
      <c r="E108" s="126"/>
      <c r="F108" s="126"/>
      <c r="G108" s="126"/>
      <c r="H108" s="126"/>
      <c r="I108" s="126"/>
      <c r="J108" s="126"/>
      <c r="K108" s="126"/>
      <c r="L108" s="126"/>
      <c r="M108" s="126"/>
      <c r="N108" s="126"/>
      <c r="O108" s="126"/>
      <c r="P108" s="126"/>
      <c r="Q108" s="144" t="n">
        <f aca="false">SUM(F108:P108)</f>
        <v>0</v>
      </c>
      <c r="R108" s="130" t="n">
        <f aca="false">IF(C108=$R$7,Q108+R107,0+R107)</f>
        <v>0</v>
      </c>
      <c r="S108" s="130" t="n">
        <f aca="false">IF(C108=$S$7,Q108+S107,0+S107)</f>
        <v>0</v>
      </c>
    </row>
    <row r="109" customFormat="false" ht="20.25" hidden="false" customHeight="false" outlineLevel="0" collapsed="false">
      <c r="A109" s="125"/>
      <c r="B109" s="126"/>
      <c r="C109" s="127"/>
      <c r="D109" s="126"/>
      <c r="E109" s="126"/>
      <c r="F109" s="126"/>
      <c r="G109" s="126"/>
      <c r="H109" s="126"/>
      <c r="I109" s="126"/>
      <c r="J109" s="126"/>
      <c r="K109" s="126"/>
      <c r="L109" s="126"/>
      <c r="M109" s="126"/>
      <c r="N109" s="126"/>
      <c r="O109" s="126"/>
      <c r="P109" s="126"/>
      <c r="Q109" s="144" t="n">
        <f aca="false">SUM(F109:P109)</f>
        <v>0</v>
      </c>
      <c r="R109" s="130" t="n">
        <f aca="false">IF(C109=$R$7,Q109+R108,0+R108)</f>
        <v>0</v>
      </c>
      <c r="S109" s="130" t="n">
        <f aca="false">IF(C109=$S$7,Q109+S108,0+S108)</f>
        <v>0</v>
      </c>
    </row>
    <row r="110" customFormat="false" ht="20.25" hidden="false" customHeight="false" outlineLevel="0" collapsed="false">
      <c r="A110" s="125"/>
      <c r="B110" s="126"/>
      <c r="C110" s="127"/>
      <c r="D110" s="126"/>
      <c r="E110" s="126"/>
      <c r="F110" s="126"/>
      <c r="G110" s="126"/>
      <c r="H110" s="126"/>
      <c r="I110" s="126"/>
      <c r="J110" s="126"/>
      <c r="K110" s="126"/>
      <c r="L110" s="126"/>
      <c r="M110" s="126"/>
      <c r="N110" s="126"/>
      <c r="O110" s="126"/>
      <c r="P110" s="126"/>
      <c r="Q110" s="144" t="n">
        <f aca="false">SUM(F110:P110)</f>
        <v>0</v>
      </c>
      <c r="R110" s="130" t="n">
        <f aca="false">IF(C110=$R$7,Q110+R109,0+R109)</f>
        <v>0</v>
      </c>
      <c r="S110" s="130" t="n">
        <f aca="false">IF(C110=$S$7,Q110+S109,0+S109)</f>
        <v>0</v>
      </c>
    </row>
    <row r="111" customFormat="false" ht="20.25" hidden="false" customHeight="false" outlineLevel="0" collapsed="false">
      <c r="A111" s="125"/>
      <c r="B111" s="126"/>
      <c r="C111" s="127"/>
      <c r="D111" s="126"/>
      <c r="E111" s="126"/>
      <c r="F111" s="126"/>
      <c r="G111" s="126"/>
      <c r="H111" s="126"/>
      <c r="I111" s="126"/>
      <c r="J111" s="126"/>
      <c r="K111" s="126"/>
      <c r="L111" s="126"/>
      <c r="M111" s="126"/>
      <c r="N111" s="126"/>
      <c r="O111" s="126"/>
      <c r="P111" s="126"/>
      <c r="Q111" s="144" t="n">
        <f aca="false">SUM(F111:P111)</f>
        <v>0</v>
      </c>
      <c r="R111" s="130" t="n">
        <f aca="false">IF(C111=$R$7,Q111+R110,0+R110)</f>
        <v>0</v>
      </c>
      <c r="S111" s="130" t="n">
        <f aca="false">IF(C111=$S$7,Q111+S110,0+S110)</f>
        <v>0</v>
      </c>
    </row>
    <row r="112" customFormat="false" ht="20.25" hidden="false" customHeight="false" outlineLevel="0" collapsed="false">
      <c r="A112" s="125"/>
      <c r="B112" s="126"/>
      <c r="C112" s="127"/>
      <c r="D112" s="126"/>
      <c r="E112" s="126"/>
      <c r="F112" s="126"/>
      <c r="G112" s="126"/>
      <c r="H112" s="126"/>
      <c r="I112" s="126"/>
      <c r="J112" s="126"/>
      <c r="K112" s="126"/>
      <c r="L112" s="126"/>
      <c r="M112" s="126"/>
      <c r="N112" s="126"/>
      <c r="O112" s="126"/>
      <c r="P112" s="126"/>
      <c r="Q112" s="144" t="n">
        <f aca="false">SUM(F112:P112)</f>
        <v>0</v>
      </c>
      <c r="R112" s="130" t="n">
        <f aca="false">IF(C112=$R$7,Q112+R111,0+R111)</f>
        <v>0</v>
      </c>
      <c r="S112" s="130" t="n">
        <f aca="false">IF(C112=$S$7,Q112+S111,0+S111)</f>
        <v>0</v>
      </c>
    </row>
    <row r="113" customFormat="false" ht="20.25" hidden="false" customHeight="false" outlineLevel="0" collapsed="false">
      <c r="A113" s="125"/>
      <c r="B113" s="126"/>
      <c r="C113" s="127"/>
      <c r="D113" s="126"/>
      <c r="E113" s="126"/>
      <c r="F113" s="126"/>
      <c r="G113" s="126"/>
      <c r="H113" s="126"/>
      <c r="I113" s="126"/>
      <c r="J113" s="126"/>
      <c r="K113" s="126"/>
      <c r="L113" s="126"/>
      <c r="M113" s="126"/>
      <c r="N113" s="126"/>
      <c r="O113" s="126"/>
      <c r="P113" s="126"/>
      <c r="Q113" s="144" t="n">
        <f aca="false">SUM(F113:P113)</f>
        <v>0</v>
      </c>
      <c r="R113" s="130" t="n">
        <f aca="false">IF(C113=$R$7,Q113+R112,0+R112)</f>
        <v>0</v>
      </c>
      <c r="S113" s="130" t="n">
        <f aca="false">IF(C113=$S$7,Q113+S112,0+S112)</f>
        <v>0</v>
      </c>
    </row>
    <row r="114" customFormat="false" ht="20.25" hidden="false" customHeight="false" outlineLevel="0" collapsed="false">
      <c r="A114" s="125"/>
      <c r="B114" s="126"/>
      <c r="C114" s="127"/>
      <c r="D114" s="126"/>
      <c r="E114" s="126"/>
      <c r="F114" s="126"/>
      <c r="G114" s="126"/>
      <c r="H114" s="126"/>
      <c r="I114" s="126"/>
      <c r="J114" s="126"/>
      <c r="K114" s="126"/>
      <c r="L114" s="126"/>
      <c r="M114" s="126"/>
      <c r="N114" s="126"/>
      <c r="O114" s="126"/>
      <c r="P114" s="126"/>
      <c r="Q114" s="144" t="n">
        <f aca="false">SUM(F114:P114)</f>
        <v>0</v>
      </c>
      <c r="R114" s="130" t="n">
        <f aca="false">IF(C114=$R$7,Q114+R113,0+R113)</f>
        <v>0</v>
      </c>
      <c r="S114" s="130" t="n">
        <f aca="false">IF(C114=$S$7,Q114+S113,0+S113)</f>
        <v>0</v>
      </c>
    </row>
    <row r="115" customFormat="false" ht="20.25" hidden="false" customHeight="false" outlineLevel="0" collapsed="false">
      <c r="A115" s="125"/>
      <c r="B115" s="126"/>
      <c r="C115" s="127"/>
      <c r="D115" s="126"/>
      <c r="E115" s="126"/>
      <c r="F115" s="126"/>
      <c r="G115" s="126"/>
      <c r="H115" s="126"/>
      <c r="I115" s="126"/>
      <c r="J115" s="126"/>
      <c r="K115" s="126"/>
      <c r="L115" s="126"/>
      <c r="M115" s="126"/>
      <c r="N115" s="126"/>
      <c r="O115" s="126"/>
      <c r="P115" s="126"/>
      <c r="Q115" s="144" t="n">
        <f aca="false">SUM(F115:P115)</f>
        <v>0</v>
      </c>
      <c r="R115" s="130" t="n">
        <f aca="false">IF(C115=$R$7,Q115+R114,0+R114)</f>
        <v>0</v>
      </c>
      <c r="S115" s="130" t="n">
        <f aca="false">IF(C115=$S$7,Q115+S114,0+S114)</f>
        <v>0</v>
      </c>
    </row>
    <row r="116" customFormat="false" ht="20.25" hidden="false" customHeight="false" outlineLevel="0" collapsed="false">
      <c r="A116" s="125"/>
      <c r="B116" s="126"/>
      <c r="C116" s="127"/>
      <c r="D116" s="126"/>
      <c r="E116" s="126"/>
      <c r="F116" s="126"/>
      <c r="G116" s="126"/>
      <c r="H116" s="126"/>
      <c r="I116" s="126"/>
      <c r="J116" s="126"/>
      <c r="K116" s="126"/>
      <c r="L116" s="126"/>
      <c r="M116" s="126"/>
      <c r="N116" s="126"/>
      <c r="O116" s="126"/>
      <c r="P116" s="126"/>
      <c r="Q116" s="144" t="n">
        <f aca="false">SUM(F116:P116)</f>
        <v>0</v>
      </c>
      <c r="R116" s="130" t="n">
        <f aca="false">IF(C116=$R$7,Q116+R115,0+R115)</f>
        <v>0</v>
      </c>
      <c r="S116" s="130" t="n">
        <f aca="false">IF(C116=$S$7,Q116+S115,0+S115)</f>
        <v>0</v>
      </c>
    </row>
    <row r="117" customFormat="false" ht="20.25" hidden="false" customHeight="false" outlineLevel="0" collapsed="false">
      <c r="A117" s="125"/>
      <c r="B117" s="126"/>
      <c r="C117" s="127"/>
      <c r="D117" s="126"/>
      <c r="E117" s="126"/>
      <c r="F117" s="126"/>
      <c r="G117" s="126"/>
      <c r="H117" s="126"/>
      <c r="I117" s="126"/>
      <c r="J117" s="126"/>
      <c r="K117" s="126"/>
      <c r="L117" s="126"/>
      <c r="M117" s="126"/>
      <c r="N117" s="126"/>
      <c r="O117" s="126"/>
      <c r="P117" s="126"/>
      <c r="Q117" s="144" t="n">
        <f aca="false">SUM(F117:P117)</f>
        <v>0</v>
      </c>
      <c r="R117" s="130" t="n">
        <f aca="false">IF(C117=$R$7,Q117+R116,0+R116)</f>
        <v>0</v>
      </c>
      <c r="S117" s="130" t="n">
        <f aca="false">IF(C117=$S$7,Q117+S116,0+S116)</f>
        <v>0</v>
      </c>
    </row>
    <row r="118" customFormat="false" ht="20.25" hidden="false" customHeight="false" outlineLevel="0" collapsed="false">
      <c r="A118" s="125"/>
      <c r="B118" s="126"/>
      <c r="C118" s="127"/>
      <c r="D118" s="126"/>
      <c r="E118" s="126"/>
      <c r="F118" s="126"/>
      <c r="G118" s="126"/>
      <c r="H118" s="126"/>
      <c r="I118" s="126"/>
      <c r="J118" s="126"/>
      <c r="K118" s="126"/>
      <c r="L118" s="126"/>
      <c r="M118" s="126"/>
      <c r="N118" s="126"/>
      <c r="O118" s="126"/>
      <c r="P118" s="126"/>
      <c r="Q118" s="144" t="n">
        <f aca="false">SUM(F118:P118)</f>
        <v>0</v>
      </c>
      <c r="R118" s="130" t="n">
        <f aca="false">IF(C118=$R$7,Q118+R117,0+R117)</f>
        <v>0</v>
      </c>
      <c r="S118" s="130" t="n">
        <f aca="false">IF(C118=$S$7,Q118+S117,0+S117)</f>
        <v>0</v>
      </c>
    </row>
    <row r="119" customFormat="false" ht="20.25" hidden="false" customHeight="false" outlineLevel="0" collapsed="false">
      <c r="A119" s="125"/>
      <c r="B119" s="126"/>
      <c r="C119" s="127"/>
      <c r="D119" s="126"/>
      <c r="E119" s="126"/>
      <c r="F119" s="126"/>
      <c r="G119" s="126"/>
      <c r="H119" s="126"/>
      <c r="I119" s="126"/>
      <c r="J119" s="126"/>
      <c r="K119" s="126"/>
      <c r="L119" s="126"/>
      <c r="M119" s="126"/>
      <c r="N119" s="126"/>
      <c r="O119" s="126"/>
      <c r="P119" s="126"/>
      <c r="Q119" s="144" t="n">
        <f aca="false">SUM(F119:P119)</f>
        <v>0</v>
      </c>
      <c r="R119" s="130" t="n">
        <f aca="false">IF(C119=$R$7,Q119+R118,0+R118)</f>
        <v>0</v>
      </c>
      <c r="S119" s="130" t="n">
        <f aca="false">IF(C119=$S$7,Q119+S118,0+S118)</f>
        <v>0</v>
      </c>
    </row>
    <row r="120" customFormat="false" ht="20.25" hidden="false" customHeight="false" outlineLevel="0" collapsed="false">
      <c r="A120" s="125"/>
      <c r="B120" s="126"/>
      <c r="C120" s="127"/>
      <c r="D120" s="126"/>
      <c r="E120" s="126"/>
      <c r="F120" s="126"/>
      <c r="G120" s="126"/>
      <c r="H120" s="126"/>
      <c r="I120" s="126"/>
      <c r="J120" s="126"/>
      <c r="K120" s="126"/>
      <c r="L120" s="126"/>
      <c r="M120" s="126"/>
      <c r="N120" s="126"/>
      <c r="O120" s="126"/>
      <c r="P120" s="126"/>
      <c r="Q120" s="144" t="n">
        <f aca="false">SUM(F120:P120)</f>
        <v>0</v>
      </c>
      <c r="R120" s="130" t="n">
        <f aca="false">IF(C120=$R$7,Q120+R119,0+R119)</f>
        <v>0</v>
      </c>
      <c r="S120" s="130" t="n">
        <f aca="false">IF(C120=$S$7,Q120+S119,0+S119)</f>
        <v>0</v>
      </c>
    </row>
    <row r="121" customFormat="false" ht="20.25" hidden="false" customHeight="false" outlineLevel="0" collapsed="false">
      <c r="A121" s="125"/>
      <c r="B121" s="126"/>
      <c r="C121" s="127"/>
      <c r="D121" s="126"/>
      <c r="E121" s="126"/>
      <c r="F121" s="126"/>
      <c r="G121" s="126"/>
      <c r="H121" s="126"/>
      <c r="I121" s="126"/>
      <c r="J121" s="126"/>
      <c r="K121" s="126"/>
      <c r="L121" s="126"/>
      <c r="M121" s="126"/>
      <c r="N121" s="126"/>
      <c r="O121" s="126"/>
      <c r="P121" s="126"/>
      <c r="Q121" s="144" t="n">
        <f aca="false">SUM(F121:P121)</f>
        <v>0</v>
      </c>
      <c r="R121" s="130" t="n">
        <f aca="false">IF(C121=$R$7,Q121+R120,0+R120)</f>
        <v>0</v>
      </c>
      <c r="S121" s="130" t="n">
        <f aca="false">IF(C121=$S$7,Q121+S120,0+S120)</f>
        <v>0</v>
      </c>
    </row>
    <row r="122" customFormat="false" ht="20.25" hidden="false" customHeight="false" outlineLevel="0" collapsed="false">
      <c r="A122" s="125"/>
      <c r="B122" s="126"/>
      <c r="C122" s="127"/>
      <c r="D122" s="126"/>
      <c r="E122" s="126"/>
      <c r="F122" s="126"/>
      <c r="G122" s="126"/>
      <c r="H122" s="126"/>
      <c r="I122" s="126"/>
      <c r="J122" s="126"/>
      <c r="K122" s="126"/>
      <c r="L122" s="126"/>
      <c r="M122" s="126"/>
      <c r="N122" s="126"/>
      <c r="O122" s="126"/>
      <c r="P122" s="126"/>
      <c r="Q122" s="144" t="n">
        <f aca="false">SUM(F122:P122)</f>
        <v>0</v>
      </c>
      <c r="R122" s="130" t="n">
        <f aca="false">IF(C122=$R$7,Q122+R121,0+R121)</f>
        <v>0</v>
      </c>
      <c r="S122" s="130" t="n">
        <f aca="false">IF(C122=$S$7,Q122+S121,0+S121)</f>
        <v>0</v>
      </c>
    </row>
    <row r="123" customFormat="false" ht="20.25" hidden="false" customHeight="false" outlineLevel="0" collapsed="false">
      <c r="A123" s="125"/>
      <c r="B123" s="126"/>
      <c r="C123" s="127"/>
      <c r="D123" s="126"/>
      <c r="E123" s="126"/>
      <c r="F123" s="126"/>
      <c r="G123" s="126"/>
      <c r="H123" s="126"/>
      <c r="I123" s="126"/>
      <c r="J123" s="126"/>
      <c r="K123" s="126"/>
      <c r="L123" s="126"/>
      <c r="M123" s="126"/>
      <c r="N123" s="126"/>
      <c r="O123" s="126"/>
      <c r="P123" s="126"/>
      <c r="Q123" s="144" t="n">
        <f aca="false">SUM(F123:P123)</f>
        <v>0</v>
      </c>
      <c r="R123" s="130" t="n">
        <f aca="false">IF(C123=$R$7,Q123+R122,0+R122)</f>
        <v>0</v>
      </c>
      <c r="S123" s="130" t="n">
        <f aca="false">IF(C123=$S$7,Q123+S122,0+S122)</f>
        <v>0</v>
      </c>
    </row>
    <row r="124" customFormat="false" ht="20.25" hidden="false" customHeight="false" outlineLevel="0" collapsed="false">
      <c r="A124" s="125"/>
      <c r="B124" s="126"/>
      <c r="C124" s="127"/>
      <c r="D124" s="126"/>
      <c r="E124" s="126"/>
      <c r="F124" s="126"/>
      <c r="G124" s="126"/>
      <c r="H124" s="126"/>
      <c r="I124" s="126"/>
      <c r="J124" s="126"/>
      <c r="K124" s="126"/>
      <c r="L124" s="126"/>
      <c r="M124" s="126"/>
      <c r="N124" s="126"/>
      <c r="O124" s="126"/>
      <c r="P124" s="126"/>
      <c r="Q124" s="144" t="n">
        <f aca="false">SUM(F124:P124)</f>
        <v>0</v>
      </c>
      <c r="R124" s="130" t="n">
        <f aca="false">IF(C124=$R$7,Q124+R123,0+R123)</f>
        <v>0</v>
      </c>
      <c r="S124" s="130" t="n">
        <f aca="false">IF(C124=$S$7,Q124+S123,0+S123)</f>
        <v>0</v>
      </c>
    </row>
    <row r="125" customFormat="false" ht="20.25" hidden="false" customHeight="false" outlineLevel="0" collapsed="false">
      <c r="A125" s="125"/>
      <c r="B125" s="126"/>
      <c r="C125" s="127"/>
      <c r="D125" s="126"/>
      <c r="E125" s="126"/>
      <c r="F125" s="126"/>
      <c r="G125" s="126"/>
      <c r="H125" s="126"/>
      <c r="I125" s="126"/>
      <c r="J125" s="126"/>
      <c r="K125" s="126"/>
      <c r="L125" s="126"/>
      <c r="M125" s="126"/>
      <c r="N125" s="126"/>
      <c r="O125" s="126"/>
      <c r="P125" s="126"/>
      <c r="Q125" s="144" t="n">
        <f aca="false">SUM(F125:P125)</f>
        <v>0</v>
      </c>
      <c r="R125" s="130" t="n">
        <f aca="false">IF(C125=$R$7,Q125+R124,0+R124)</f>
        <v>0</v>
      </c>
      <c r="S125" s="130" t="n">
        <f aca="false">IF(C125=$S$7,Q125+S124,0+S124)</f>
        <v>0</v>
      </c>
    </row>
    <row r="126" customFormat="false" ht="20.25" hidden="false" customHeight="false" outlineLevel="0" collapsed="false">
      <c r="A126" s="125"/>
      <c r="B126" s="126"/>
      <c r="C126" s="127"/>
      <c r="D126" s="126"/>
      <c r="E126" s="126"/>
      <c r="F126" s="126"/>
      <c r="G126" s="126"/>
      <c r="H126" s="126"/>
      <c r="I126" s="126"/>
      <c r="J126" s="126"/>
      <c r="K126" s="126"/>
      <c r="L126" s="126"/>
      <c r="M126" s="126"/>
      <c r="N126" s="126"/>
      <c r="O126" s="126"/>
      <c r="P126" s="126"/>
      <c r="Q126" s="144" t="n">
        <f aca="false">SUM(F126:P126)</f>
        <v>0</v>
      </c>
      <c r="R126" s="130" t="n">
        <f aca="false">IF(C126=$R$7,Q126+R125,0+R125)</f>
        <v>0</v>
      </c>
      <c r="S126" s="130" t="n">
        <f aca="false">IF(C126=$S$7,Q126+S125,0+S125)</f>
        <v>0</v>
      </c>
    </row>
    <row r="127" customFormat="false" ht="20.25" hidden="false" customHeight="false" outlineLevel="0" collapsed="false">
      <c r="A127" s="125"/>
      <c r="B127" s="126"/>
      <c r="C127" s="127"/>
      <c r="D127" s="126"/>
      <c r="E127" s="126"/>
      <c r="F127" s="126"/>
      <c r="G127" s="126"/>
      <c r="H127" s="126"/>
      <c r="I127" s="126"/>
      <c r="J127" s="126"/>
      <c r="K127" s="126"/>
      <c r="L127" s="126"/>
      <c r="M127" s="126"/>
      <c r="N127" s="126"/>
      <c r="O127" s="126"/>
      <c r="P127" s="126"/>
      <c r="Q127" s="144" t="n">
        <f aca="false">SUM(F127:P127)</f>
        <v>0</v>
      </c>
      <c r="R127" s="130" t="n">
        <f aca="false">IF(C127=$R$7,Q127+R126,0+R126)</f>
        <v>0</v>
      </c>
      <c r="S127" s="130" t="n">
        <f aca="false">IF(C127=$S$7,Q127+S126,0+S126)</f>
        <v>0</v>
      </c>
    </row>
    <row r="128" customFormat="false" ht="20.25" hidden="false" customHeight="false" outlineLevel="0" collapsed="false">
      <c r="A128" s="125"/>
      <c r="B128" s="126"/>
      <c r="C128" s="127"/>
      <c r="D128" s="126"/>
      <c r="E128" s="126"/>
      <c r="F128" s="126"/>
      <c r="G128" s="126"/>
      <c r="H128" s="126"/>
      <c r="I128" s="126"/>
      <c r="J128" s="126"/>
      <c r="K128" s="126"/>
      <c r="L128" s="126"/>
      <c r="M128" s="126"/>
      <c r="N128" s="126"/>
      <c r="O128" s="126"/>
      <c r="P128" s="126"/>
      <c r="Q128" s="144" t="n">
        <f aca="false">SUM(F128:P128)</f>
        <v>0</v>
      </c>
      <c r="R128" s="130" t="n">
        <f aca="false">IF(C128=$R$7,Q128+R127,0+R127)</f>
        <v>0</v>
      </c>
      <c r="S128" s="130" t="n">
        <f aca="false">IF(C128=$S$7,Q128+S127,0+S127)</f>
        <v>0</v>
      </c>
    </row>
    <row r="129" customFormat="false" ht="20.25" hidden="false" customHeight="false" outlineLevel="0" collapsed="false">
      <c r="A129" s="125"/>
      <c r="B129" s="126"/>
      <c r="C129" s="127"/>
      <c r="D129" s="126"/>
      <c r="E129" s="126"/>
      <c r="F129" s="126"/>
      <c r="G129" s="126"/>
      <c r="H129" s="126"/>
      <c r="I129" s="126"/>
      <c r="J129" s="126"/>
      <c r="K129" s="126"/>
      <c r="L129" s="126"/>
      <c r="M129" s="126"/>
      <c r="N129" s="126"/>
      <c r="O129" s="126"/>
      <c r="P129" s="126"/>
      <c r="Q129" s="144" t="n">
        <f aca="false">SUM(F129:P129)</f>
        <v>0</v>
      </c>
      <c r="R129" s="130" t="n">
        <f aca="false">IF(C129=$R$7,Q129+R128,0+R128)</f>
        <v>0</v>
      </c>
      <c r="S129" s="130" t="n">
        <f aca="false">IF(C129=$S$7,Q129+S128,0+S128)</f>
        <v>0</v>
      </c>
    </row>
    <row r="130" customFormat="false" ht="20.25" hidden="false" customHeight="false" outlineLevel="0" collapsed="false">
      <c r="A130" s="125"/>
      <c r="B130" s="126"/>
      <c r="C130" s="127"/>
      <c r="D130" s="126"/>
      <c r="E130" s="126"/>
      <c r="F130" s="126"/>
      <c r="G130" s="126"/>
      <c r="H130" s="126"/>
      <c r="I130" s="126"/>
      <c r="J130" s="126"/>
      <c r="K130" s="126"/>
      <c r="L130" s="126"/>
      <c r="M130" s="126"/>
      <c r="N130" s="126"/>
      <c r="O130" s="126"/>
      <c r="P130" s="126"/>
      <c r="Q130" s="144" t="n">
        <f aca="false">SUM(F130:P130)</f>
        <v>0</v>
      </c>
      <c r="R130" s="130" t="n">
        <f aca="false">IF(C130=$R$7,Q130+R129,0+R129)</f>
        <v>0</v>
      </c>
      <c r="S130" s="130" t="n">
        <f aca="false">IF(C130=$S$7,Q130+S129,0+S129)</f>
        <v>0</v>
      </c>
    </row>
    <row r="131" customFormat="false" ht="20.25" hidden="false" customHeight="false" outlineLevel="0" collapsed="false">
      <c r="A131" s="125"/>
      <c r="B131" s="126"/>
      <c r="C131" s="127"/>
      <c r="D131" s="126"/>
      <c r="E131" s="126"/>
      <c r="F131" s="126"/>
      <c r="G131" s="126"/>
      <c r="H131" s="126"/>
      <c r="I131" s="126"/>
      <c r="J131" s="126"/>
      <c r="K131" s="126"/>
      <c r="L131" s="126"/>
      <c r="M131" s="126"/>
      <c r="N131" s="126"/>
      <c r="O131" s="126"/>
      <c r="P131" s="126"/>
      <c r="Q131" s="144" t="n">
        <f aca="false">SUM(F131:P131)</f>
        <v>0</v>
      </c>
      <c r="R131" s="130" t="n">
        <f aca="false">IF(C131=$R$7,Q131+R130,0+R130)</f>
        <v>0</v>
      </c>
      <c r="S131" s="130" t="n">
        <f aca="false">IF(C131=$S$7,Q131+S130,0+S130)</f>
        <v>0</v>
      </c>
    </row>
    <row r="132" customFormat="false" ht="20.25" hidden="false" customHeight="false" outlineLevel="0" collapsed="false">
      <c r="A132" s="125"/>
      <c r="B132" s="126"/>
      <c r="C132" s="127"/>
      <c r="D132" s="126"/>
      <c r="E132" s="126"/>
      <c r="F132" s="126"/>
      <c r="G132" s="126"/>
      <c r="H132" s="126"/>
      <c r="I132" s="126"/>
      <c r="J132" s="126"/>
      <c r="K132" s="126"/>
      <c r="L132" s="126"/>
      <c r="M132" s="126"/>
      <c r="N132" s="126"/>
      <c r="O132" s="126"/>
      <c r="P132" s="126"/>
      <c r="Q132" s="144" t="n">
        <f aca="false">SUM(F132:P132)</f>
        <v>0</v>
      </c>
      <c r="R132" s="130" t="n">
        <f aca="false">IF(C132=$R$7,Q132+R131,0+R131)</f>
        <v>0</v>
      </c>
      <c r="S132" s="130" t="n">
        <f aca="false">IF(C132=$S$7,Q132+S131,0+S131)</f>
        <v>0</v>
      </c>
    </row>
    <row r="133" customFormat="false" ht="20.25" hidden="false" customHeight="false" outlineLevel="0" collapsed="false">
      <c r="A133" s="125"/>
      <c r="B133" s="126"/>
      <c r="C133" s="127"/>
      <c r="D133" s="126"/>
      <c r="E133" s="126"/>
      <c r="F133" s="126"/>
      <c r="G133" s="126"/>
      <c r="H133" s="126"/>
      <c r="I133" s="126"/>
      <c r="J133" s="126"/>
      <c r="K133" s="126"/>
      <c r="L133" s="126"/>
      <c r="M133" s="126"/>
      <c r="N133" s="126"/>
      <c r="O133" s="126"/>
      <c r="P133" s="126"/>
      <c r="Q133" s="144" t="n">
        <f aca="false">SUM(F133:P133)</f>
        <v>0</v>
      </c>
      <c r="R133" s="130" t="n">
        <f aca="false">IF(C133=$R$7,Q133+R132,0+R132)</f>
        <v>0</v>
      </c>
      <c r="S133" s="130" t="n">
        <f aca="false">IF(C133=$S$7,Q133+S132,0+S132)</f>
        <v>0</v>
      </c>
    </row>
    <row r="134" customFormat="false" ht="20.25" hidden="false" customHeight="false" outlineLevel="0" collapsed="false">
      <c r="A134" s="125"/>
      <c r="B134" s="126"/>
      <c r="C134" s="127"/>
      <c r="D134" s="126"/>
      <c r="E134" s="126"/>
      <c r="F134" s="126"/>
      <c r="G134" s="126"/>
      <c r="H134" s="126"/>
      <c r="I134" s="126"/>
      <c r="J134" s="126"/>
      <c r="K134" s="126"/>
      <c r="L134" s="126"/>
      <c r="M134" s="126"/>
      <c r="N134" s="126"/>
      <c r="O134" s="126"/>
      <c r="P134" s="126"/>
      <c r="Q134" s="144" t="n">
        <f aca="false">SUM(F134:P134)</f>
        <v>0</v>
      </c>
      <c r="R134" s="130" t="n">
        <f aca="false">IF(C134=$R$7,Q134+R133,0+R133)</f>
        <v>0</v>
      </c>
      <c r="S134" s="130" t="n">
        <f aca="false">IF(C134=$S$7,Q134+S133,0+S133)</f>
        <v>0</v>
      </c>
    </row>
    <row r="135" customFormat="false" ht="20.25" hidden="false" customHeight="false" outlineLevel="0" collapsed="false">
      <c r="A135" s="125"/>
      <c r="B135" s="126"/>
      <c r="C135" s="127"/>
      <c r="D135" s="126"/>
      <c r="E135" s="126"/>
      <c r="F135" s="126"/>
      <c r="G135" s="126"/>
      <c r="H135" s="126"/>
      <c r="I135" s="126"/>
      <c r="J135" s="126"/>
      <c r="K135" s="126"/>
      <c r="L135" s="126"/>
      <c r="M135" s="126"/>
      <c r="N135" s="126"/>
      <c r="O135" s="126"/>
      <c r="P135" s="126"/>
      <c r="Q135" s="144" t="n">
        <f aca="false">SUM(F135:P135)</f>
        <v>0</v>
      </c>
      <c r="R135" s="130" t="n">
        <f aca="false">IF(C135=$R$7,Q135+R134,0+R134)</f>
        <v>0</v>
      </c>
      <c r="S135" s="130" t="n">
        <f aca="false">IF(C135=$S$7,Q135+S134,0+S134)</f>
        <v>0</v>
      </c>
    </row>
    <row r="136" customFormat="false" ht="20.25" hidden="false" customHeight="false" outlineLevel="0" collapsed="false">
      <c r="A136" s="125"/>
      <c r="B136" s="126"/>
      <c r="C136" s="127"/>
      <c r="D136" s="126"/>
      <c r="E136" s="126"/>
      <c r="F136" s="126"/>
      <c r="G136" s="126"/>
      <c r="H136" s="126"/>
      <c r="I136" s="126"/>
      <c r="J136" s="126"/>
      <c r="K136" s="126"/>
      <c r="L136" s="126"/>
      <c r="M136" s="126"/>
      <c r="N136" s="126"/>
      <c r="O136" s="126"/>
      <c r="P136" s="126"/>
      <c r="Q136" s="144" t="n">
        <f aca="false">SUM(F136:P136)</f>
        <v>0</v>
      </c>
      <c r="R136" s="130" t="n">
        <f aca="false">IF(C136=$R$7,Q136+R135,0+R135)</f>
        <v>0</v>
      </c>
      <c r="S136" s="130" t="n">
        <f aca="false">IF(C136=$S$7,Q136+S135,0+S135)</f>
        <v>0</v>
      </c>
    </row>
    <row r="137" customFormat="false" ht="20.25" hidden="false" customHeight="false" outlineLevel="0" collapsed="false">
      <c r="A137" s="125"/>
      <c r="B137" s="126"/>
      <c r="C137" s="127"/>
      <c r="D137" s="126"/>
      <c r="E137" s="126"/>
      <c r="F137" s="126"/>
      <c r="G137" s="126"/>
      <c r="H137" s="126"/>
      <c r="I137" s="126"/>
      <c r="J137" s="126"/>
      <c r="K137" s="126"/>
      <c r="L137" s="126"/>
      <c r="M137" s="126"/>
      <c r="N137" s="126"/>
      <c r="O137" s="126"/>
      <c r="P137" s="126"/>
      <c r="Q137" s="144" t="n">
        <f aca="false">SUM(F137:P137)</f>
        <v>0</v>
      </c>
      <c r="R137" s="130" t="n">
        <f aca="false">IF(C137=$R$7,Q137+R136,0+R136)</f>
        <v>0</v>
      </c>
      <c r="S137" s="130" t="n">
        <f aca="false">IF(C137=$S$7,Q137+S136,0+S136)</f>
        <v>0</v>
      </c>
    </row>
    <row r="138" customFormat="false" ht="20.25" hidden="false" customHeight="false" outlineLevel="0" collapsed="false">
      <c r="A138" s="125"/>
      <c r="B138" s="126"/>
      <c r="C138" s="127"/>
      <c r="D138" s="126"/>
      <c r="E138" s="126"/>
      <c r="F138" s="126"/>
      <c r="G138" s="126"/>
      <c r="H138" s="126"/>
      <c r="I138" s="126"/>
      <c r="J138" s="126"/>
      <c r="K138" s="126"/>
      <c r="L138" s="126"/>
      <c r="M138" s="126"/>
      <c r="N138" s="126"/>
      <c r="O138" s="126"/>
      <c r="P138" s="126"/>
      <c r="Q138" s="144" t="n">
        <f aca="false">SUM(F138:P138)</f>
        <v>0</v>
      </c>
      <c r="R138" s="130" t="n">
        <f aca="false">IF(C138=$R$7,Q138+R137,0+R137)</f>
        <v>0</v>
      </c>
      <c r="S138" s="130" t="n">
        <f aca="false">IF(C138=$S$7,Q138+S137,0+S137)</f>
        <v>0</v>
      </c>
    </row>
    <row r="139" customFormat="false" ht="20.25" hidden="false" customHeight="false" outlineLevel="0" collapsed="false">
      <c r="A139" s="125"/>
      <c r="B139" s="126"/>
      <c r="C139" s="127"/>
      <c r="D139" s="126"/>
      <c r="E139" s="126"/>
      <c r="F139" s="126"/>
      <c r="G139" s="126"/>
      <c r="H139" s="126"/>
      <c r="I139" s="126"/>
      <c r="J139" s="126"/>
      <c r="K139" s="126"/>
      <c r="L139" s="126"/>
      <c r="M139" s="126"/>
      <c r="N139" s="126"/>
      <c r="O139" s="126"/>
      <c r="P139" s="126"/>
      <c r="Q139" s="144" t="n">
        <f aca="false">SUM(F139:P139)</f>
        <v>0</v>
      </c>
      <c r="R139" s="130" t="n">
        <f aca="false">IF(C139=$R$7,Q139+R138,0+R138)</f>
        <v>0</v>
      </c>
      <c r="S139" s="130" t="n">
        <f aca="false">IF(C139=$S$7,Q139+S138,0+S138)</f>
        <v>0</v>
      </c>
    </row>
    <row r="140" customFormat="false" ht="20.25" hidden="false" customHeight="false" outlineLevel="0" collapsed="false">
      <c r="A140" s="125"/>
      <c r="B140" s="126"/>
      <c r="C140" s="127"/>
      <c r="D140" s="126"/>
      <c r="E140" s="126"/>
      <c r="F140" s="126"/>
      <c r="G140" s="126"/>
      <c r="H140" s="126"/>
      <c r="I140" s="126"/>
      <c r="J140" s="126"/>
      <c r="K140" s="126"/>
      <c r="L140" s="126"/>
      <c r="M140" s="126"/>
      <c r="N140" s="126"/>
      <c r="O140" s="126"/>
      <c r="P140" s="126"/>
      <c r="Q140" s="144" t="n">
        <f aca="false">SUM(F140:P140)</f>
        <v>0</v>
      </c>
      <c r="R140" s="130" t="n">
        <f aca="false">IF(C140=$R$7,Q140+R139,0+R139)</f>
        <v>0</v>
      </c>
      <c r="S140" s="130" t="n">
        <f aca="false">IF(C140=$S$7,Q140+S139,0+S139)</f>
        <v>0</v>
      </c>
    </row>
    <row r="141" customFormat="false" ht="20.25" hidden="false" customHeight="false" outlineLevel="0" collapsed="false">
      <c r="A141" s="125"/>
      <c r="B141" s="126"/>
      <c r="C141" s="127"/>
      <c r="D141" s="126"/>
      <c r="E141" s="126"/>
      <c r="F141" s="126"/>
      <c r="G141" s="126"/>
      <c r="H141" s="126"/>
      <c r="I141" s="126"/>
      <c r="J141" s="126"/>
      <c r="K141" s="126"/>
      <c r="L141" s="126"/>
      <c r="M141" s="126"/>
      <c r="N141" s="126"/>
      <c r="O141" s="126"/>
      <c r="P141" s="126"/>
      <c r="Q141" s="144" t="n">
        <f aca="false">SUM(F141:P141)</f>
        <v>0</v>
      </c>
      <c r="R141" s="130" t="n">
        <f aca="false">IF(C141=$R$7,Q141+R140,0+R140)</f>
        <v>0</v>
      </c>
      <c r="S141" s="130" t="n">
        <f aca="false">IF(C141=$S$7,Q141+S140,0+S140)</f>
        <v>0</v>
      </c>
    </row>
    <row r="142" customFormat="false" ht="20.25" hidden="false" customHeight="false" outlineLevel="0" collapsed="false">
      <c r="A142" s="125"/>
      <c r="B142" s="126"/>
      <c r="C142" s="127"/>
      <c r="D142" s="126"/>
      <c r="E142" s="126"/>
      <c r="F142" s="126"/>
      <c r="G142" s="126"/>
      <c r="H142" s="126"/>
      <c r="I142" s="126"/>
      <c r="J142" s="126"/>
      <c r="K142" s="126"/>
      <c r="L142" s="126"/>
      <c r="M142" s="126"/>
      <c r="N142" s="126"/>
      <c r="O142" s="126"/>
      <c r="P142" s="126"/>
      <c r="Q142" s="144" t="n">
        <f aca="false">SUM(F142:P142)</f>
        <v>0</v>
      </c>
      <c r="R142" s="130" t="n">
        <f aca="false">IF(C142=$R$7,Q142+R141,0+R141)</f>
        <v>0</v>
      </c>
      <c r="S142" s="130" t="n">
        <f aca="false">IF(C142=$S$7,Q142+S141,0+S141)</f>
        <v>0</v>
      </c>
    </row>
    <row r="143" customFormat="false" ht="20.25" hidden="false" customHeight="false" outlineLevel="0" collapsed="false">
      <c r="A143" s="125"/>
      <c r="B143" s="126"/>
      <c r="C143" s="127"/>
      <c r="D143" s="126"/>
      <c r="E143" s="126"/>
      <c r="F143" s="126"/>
      <c r="G143" s="126"/>
      <c r="H143" s="126"/>
      <c r="I143" s="126"/>
      <c r="J143" s="126"/>
      <c r="K143" s="126"/>
      <c r="L143" s="126"/>
      <c r="M143" s="126"/>
      <c r="N143" s="126"/>
      <c r="O143" s="126"/>
      <c r="P143" s="126"/>
      <c r="Q143" s="144" t="n">
        <f aca="false">SUM(F143:P143)</f>
        <v>0</v>
      </c>
      <c r="R143" s="130" t="n">
        <f aca="false">IF(C143=$R$7,Q143+R142,0+R142)</f>
        <v>0</v>
      </c>
      <c r="S143" s="130" t="n">
        <f aca="false">IF(C143=$S$7,Q143+S142,0+S142)</f>
        <v>0</v>
      </c>
    </row>
    <row r="144" customFormat="false" ht="20.25" hidden="false" customHeight="false" outlineLevel="0" collapsed="false">
      <c r="A144" s="125"/>
      <c r="B144" s="126"/>
      <c r="C144" s="127"/>
      <c r="D144" s="126"/>
      <c r="E144" s="126"/>
      <c r="F144" s="126"/>
      <c r="G144" s="126"/>
      <c r="H144" s="126"/>
      <c r="I144" s="126"/>
      <c r="J144" s="126"/>
      <c r="K144" s="126"/>
      <c r="L144" s="126"/>
      <c r="M144" s="126"/>
      <c r="N144" s="126"/>
      <c r="O144" s="126"/>
      <c r="P144" s="126"/>
      <c r="Q144" s="144" t="n">
        <f aca="false">SUM(F144:P144)</f>
        <v>0</v>
      </c>
      <c r="R144" s="130" t="n">
        <f aca="false">IF(C144=$R$7,Q144+R143,0+R143)</f>
        <v>0</v>
      </c>
      <c r="S144" s="130" t="n">
        <f aca="false">IF(C144=$S$7,Q144+S143,0+S143)</f>
        <v>0</v>
      </c>
    </row>
    <row r="145" customFormat="false" ht="20.25" hidden="false" customHeight="false" outlineLevel="0" collapsed="false">
      <c r="A145" s="125"/>
      <c r="B145" s="126"/>
      <c r="C145" s="127"/>
      <c r="D145" s="126"/>
      <c r="E145" s="126"/>
      <c r="F145" s="126"/>
      <c r="G145" s="126"/>
      <c r="H145" s="126"/>
      <c r="I145" s="126"/>
      <c r="J145" s="126"/>
      <c r="K145" s="126"/>
      <c r="L145" s="126"/>
      <c r="M145" s="126"/>
      <c r="N145" s="126"/>
      <c r="O145" s="126"/>
      <c r="P145" s="126"/>
      <c r="Q145" s="144" t="n">
        <f aca="false">SUM(F145:P145)</f>
        <v>0</v>
      </c>
      <c r="R145" s="130" t="n">
        <f aca="false">IF(C145=$R$7,Q145+R144,0+R144)</f>
        <v>0</v>
      </c>
      <c r="S145" s="130" t="n">
        <f aca="false">IF(C145=$S$7,Q145+S144,0+S144)</f>
        <v>0</v>
      </c>
    </row>
    <row r="146" customFormat="false" ht="20.25" hidden="false" customHeight="false" outlineLevel="0" collapsed="false">
      <c r="A146" s="125"/>
      <c r="B146" s="126"/>
      <c r="C146" s="127"/>
      <c r="D146" s="126"/>
      <c r="E146" s="126"/>
      <c r="F146" s="126"/>
      <c r="G146" s="126"/>
      <c r="H146" s="126"/>
      <c r="I146" s="126"/>
      <c r="J146" s="126"/>
      <c r="K146" s="126"/>
      <c r="L146" s="126"/>
      <c r="M146" s="126"/>
      <c r="N146" s="126"/>
      <c r="O146" s="126"/>
      <c r="P146" s="126"/>
      <c r="Q146" s="144" t="n">
        <f aca="false">SUM(F146:P146)</f>
        <v>0</v>
      </c>
      <c r="R146" s="130" t="n">
        <f aca="false">IF(C146=$R$7,Q146+R145,0+R145)</f>
        <v>0</v>
      </c>
      <c r="S146" s="130" t="n">
        <f aca="false">IF(C146=$S$7,Q146+S145,0+S145)</f>
        <v>0</v>
      </c>
    </row>
    <row r="147" customFormat="false" ht="20.25" hidden="false" customHeight="false" outlineLevel="0" collapsed="false">
      <c r="A147" s="125"/>
      <c r="B147" s="126"/>
      <c r="C147" s="127"/>
      <c r="D147" s="126"/>
      <c r="E147" s="126"/>
      <c r="F147" s="126"/>
      <c r="G147" s="126"/>
      <c r="H147" s="126"/>
      <c r="I147" s="126"/>
      <c r="J147" s="126"/>
      <c r="K147" s="126"/>
      <c r="L147" s="126"/>
      <c r="M147" s="126"/>
      <c r="N147" s="126"/>
      <c r="O147" s="126"/>
      <c r="P147" s="126"/>
      <c r="Q147" s="144" t="n">
        <f aca="false">SUM(F147:P147)</f>
        <v>0</v>
      </c>
      <c r="R147" s="130" t="n">
        <f aca="false">IF(C147=$R$7,Q147+R146,0+R146)</f>
        <v>0</v>
      </c>
      <c r="S147" s="130" t="n">
        <f aca="false">IF(C147=$S$7,Q147+S146,0+S146)</f>
        <v>0</v>
      </c>
    </row>
    <row r="148" customFormat="false" ht="20.25" hidden="false" customHeight="false" outlineLevel="0" collapsed="false">
      <c r="A148" s="125"/>
      <c r="B148" s="126"/>
      <c r="C148" s="127"/>
      <c r="D148" s="126"/>
      <c r="E148" s="126"/>
      <c r="F148" s="126"/>
      <c r="G148" s="126"/>
      <c r="H148" s="126"/>
      <c r="I148" s="126"/>
      <c r="J148" s="126"/>
      <c r="K148" s="126"/>
      <c r="L148" s="126"/>
      <c r="M148" s="126"/>
      <c r="N148" s="126"/>
      <c r="O148" s="126"/>
      <c r="P148" s="126"/>
      <c r="Q148" s="144" t="n">
        <f aca="false">SUM(F148:P148)</f>
        <v>0</v>
      </c>
      <c r="R148" s="130" t="n">
        <f aca="false">IF(C148=$R$7,Q148+R147,0+R147)</f>
        <v>0</v>
      </c>
      <c r="S148" s="130" t="n">
        <f aca="false">IF(C148=$S$7,Q148+S147,0+S147)</f>
        <v>0</v>
      </c>
    </row>
    <row r="149" customFormat="false" ht="20.25" hidden="false" customHeight="false" outlineLevel="0" collapsed="false">
      <c r="A149" s="125"/>
      <c r="B149" s="126"/>
      <c r="C149" s="127"/>
      <c r="D149" s="126"/>
      <c r="E149" s="126"/>
      <c r="F149" s="126"/>
      <c r="G149" s="126"/>
      <c r="H149" s="126"/>
      <c r="I149" s="126"/>
      <c r="J149" s="126"/>
      <c r="K149" s="126"/>
      <c r="L149" s="126"/>
      <c r="M149" s="126"/>
      <c r="N149" s="126"/>
      <c r="O149" s="126"/>
      <c r="P149" s="126"/>
      <c r="Q149" s="144" t="n">
        <f aca="false">SUM(F149:P149)</f>
        <v>0</v>
      </c>
      <c r="R149" s="130" t="n">
        <f aca="false">IF(C149=$R$7,Q149+R148,0+R148)</f>
        <v>0</v>
      </c>
      <c r="S149" s="130" t="n">
        <f aca="false">IF(C149=$S$7,Q149+S148,0+S148)</f>
        <v>0</v>
      </c>
    </row>
    <row r="150" customFormat="false" ht="20.25" hidden="false" customHeight="false" outlineLevel="0" collapsed="false">
      <c r="A150" s="125"/>
      <c r="B150" s="126"/>
      <c r="C150" s="127"/>
      <c r="D150" s="126"/>
      <c r="E150" s="126"/>
      <c r="F150" s="126"/>
      <c r="G150" s="126"/>
      <c r="H150" s="126"/>
      <c r="I150" s="126"/>
      <c r="J150" s="126"/>
      <c r="K150" s="126"/>
      <c r="L150" s="126"/>
      <c r="M150" s="126"/>
      <c r="N150" s="126"/>
      <c r="O150" s="126"/>
      <c r="P150" s="126"/>
      <c r="Q150" s="144" t="n">
        <f aca="false">SUM(F150:P150)</f>
        <v>0</v>
      </c>
      <c r="R150" s="130" t="n">
        <f aca="false">IF(C150=$R$7,Q150+R149,0+R149)</f>
        <v>0</v>
      </c>
      <c r="S150" s="130" t="n">
        <f aca="false">IF(C150=$S$7,Q150+S149,0+S149)</f>
        <v>0</v>
      </c>
    </row>
    <row r="151" customFormat="false" ht="20.25" hidden="false" customHeight="false" outlineLevel="0" collapsed="false">
      <c r="A151" s="125"/>
      <c r="B151" s="126"/>
      <c r="C151" s="127"/>
      <c r="D151" s="126"/>
      <c r="E151" s="126"/>
      <c r="F151" s="126"/>
      <c r="G151" s="126"/>
      <c r="H151" s="126"/>
      <c r="I151" s="126"/>
      <c r="J151" s="126"/>
      <c r="K151" s="126"/>
      <c r="L151" s="126"/>
      <c r="M151" s="126"/>
      <c r="N151" s="126"/>
      <c r="O151" s="126"/>
      <c r="P151" s="126"/>
      <c r="Q151" s="144" t="n">
        <f aca="false">SUM(F151:P151)</f>
        <v>0</v>
      </c>
      <c r="R151" s="130" t="n">
        <f aca="false">IF(C151=$R$7,Q151+R150,0+R150)</f>
        <v>0</v>
      </c>
      <c r="S151" s="130" t="n">
        <f aca="false">IF(C151=$S$7,Q151+S150,0+S150)</f>
        <v>0</v>
      </c>
    </row>
    <row r="152" customFormat="false" ht="20.25" hidden="false" customHeight="false" outlineLevel="0" collapsed="false">
      <c r="A152" s="125"/>
      <c r="B152" s="126"/>
      <c r="C152" s="127"/>
      <c r="D152" s="126"/>
      <c r="E152" s="126"/>
      <c r="F152" s="126"/>
      <c r="G152" s="126"/>
      <c r="H152" s="126"/>
      <c r="I152" s="126"/>
      <c r="J152" s="126"/>
      <c r="K152" s="126"/>
      <c r="L152" s="126"/>
      <c r="M152" s="126"/>
      <c r="N152" s="126"/>
      <c r="O152" s="126"/>
      <c r="P152" s="126"/>
      <c r="Q152" s="144" t="n">
        <f aca="false">SUM(F152:P152)</f>
        <v>0</v>
      </c>
      <c r="R152" s="130" t="n">
        <f aca="false">IF(C152=$R$7,Q152+R151,0+R151)</f>
        <v>0</v>
      </c>
      <c r="S152" s="130" t="n">
        <f aca="false">IF(C152=$S$7,Q152+S151,0+S151)</f>
        <v>0</v>
      </c>
    </row>
    <row r="153" customFormat="false" ht="20.25" hidden="false" customHeight="false" outlineLevel="0" collapsed="false">
      <c r="A153" s="125"/>
      <c r="B153" s="126"/>
      <c r="C153" s="127"/>
      <c r="D153" s="126"/>
      <c r="E153" s="126"/>
      <c r="F153" s="126"/>
      <c r="G153" s="126"/>
      <c r="H153" s="126"/>
      <c r="I153" s="126"/>
      <c r="J153" s="126"/>
      <c r="K153" s="126"/>
      <c r="L153" s="126"/>
      <c r="M153" s="126"/>
      <c r="N153" s="126"/>
      <c r="O153" s="126"/>
      <c r="P153" s="126"/>
      <c r="Q153" s="144" t="n">
        <f aca="false">SUM(F153:P153)</f>
        <v>0</v>
      </c>
      <c r="R153" s="130" t="n">
        <f aca="false">IF(C153=$R$7,Q153+R152,0+R152)</f>
        <v>0</v>
      </c>
      <c r="S153" s="130" t="n">
        <f aca="false">IF(C153=$S$7,Q153+S152,0+S152)</f>
        <v>0</v>
      </c>
    </row>
    <row r="154" customFormat="false" ht="20.25" hidden="false" customHeight="false" outlineLevel="0" collapsed="false">
      <c r="A154" s="125"/>
      <c r="B154" s="126"/>
      <c r="C154" s="127"/>
      <c r="D154" s="126"/>
      <c r="E154" s="126"/>
      <c r="F154" s="126"/>
      <c r="G154" s="126"/>
      <c r="H154" s="126"/>
      <c r="I154" s="126"/>
      <c r="J154" s="126"/>
      <c r="K154" s="126"/>
      <c r="L154" s="126"/>
      <c r="M154" s="126"/>
      <c r="N154" s="126"/>
      <c r="O154" s="126"/>
      <c r="P154" s="126"/>
      <c r="Q154" s="144" t="n">
        <f aca="false">SUM(F154:P154)</f>
        <v>0</v>
      </c>
      <c r="R154" s="130" t="n">
        <f aca="false">IF(C154=$R$7,Q154+R153,0+R153)</f>
        <v>0</v>
      </c>
      <c r="S154" s="130" t="n">
        <f aca="false">IF(C154=$S$7,Q154+S153,0+S153)</f>
        <v>0</v>
      </c>
    </row>
    <row r="155" customFormat="false" ht="20.25" hidden="false" customHeight="false" outlineLevel="0" collapsed="false">
      <c r="A155" s="125"/>
      <c r="B155" s="126"/>
      <c r="C155" s="127"/>
      <c r="D155" s="126"/>
      <c r="E155" s="126"/>
      <c r="F155" s="126"/>
      <c r="G155" s="126"/>
      <c r="H155" s="126"/>
      <c r="I155" s="126"/>
      <c r="J155" s="126"/>
      <c r="K155" s="126"/>
      <c r="L155" s="126"/>
      <c r="M155" s="126"/>
      <c r="N155" s="126"/>
      <c r="O155" s="126"/>
      <c r="P155" s="126"/>
      <c r="Q155" s="144" t="n">
        <f aca="false">SUM(F155:P155)</f>
        <v>0</v>
      </c>
      <c r="R155" s="130" t="n">
        <f aca="false">IF(C155=$R$7,Q155+R154,0+R154)</f>
        <v>0</v>
      </c>
      <c r="S155" s="130" t="n">
        <f aca="false">IF(C155=$S$7,Q155+S154,0+S154)</f>
        <v>0</v>
      </c>
    </row>
    <row r="156" customFormat="false" ht="20.25" hidden="false" customHeight="false" outlineLevel="0" collapsed="false">
      <c r="A156" s="125"/>
      <c r="B156" s="126"/>
      <c r="C156" s="127"/>
      <c r="D156" s="126"/>
      <c r="E156" s="126"/>
      <c r="F156" s="126"/>
      <c r="G156" s="126"/>
      <c r="H156" s="126"/>
      <c r="I156" s="126"/>
      <c r="J156" s="126"/>
      <c r="K156" s="126"/>
      <c r="L156" s="126"/>
      <c r="M156" s="126"/>
      <c r="N156" s="126"/>
      <c r="O156" s="126"/>
      <c r="P156" s="126"/>
      <c r="Q156" s="144" t="n">
        <f aca="false">SUM(F156:P156)</f>
        <v>0</v>
      </c>
      <c r="R156" s="130" t="n">
        <f aca="false">IF(C156=$R$7,Q156+R155,0+R155)</f>
        <v>0</v>
      </c>
      <c r="S156" s="130" t="n">
        <f aca="false">IF(C156=$S$7,Q156+S155,0+S155)</f>
        <v>0</v>
      </c>
    </row>
    <row r="157" customFormat="false" ht="20.25" hidden="false" customHeight="false" outlineLevel="0" collapsed="false">
      <c r="A157" s="125"/>
      <c r="B157" s="126"/>
      <c r="C157" s="127"/>
      <c r="D157" s="126"/>
      <c r="E157" s="126"/>
      <c r="F157" s="126"/>
      <c r="G157" s="126"/>
      <c r="H157" s="126"/>
      <c r="I157" s="126"/>
      <c r="J157" s="126"/>
      <c r="K157" s="126"/>
      <c r="L157" s="126"/>
      <c r="M157" s="126"/>
      <c r="N157" s="126"/>
      <c r="O157" s="126"/>
      <c r="P157" s="126"/>
      <c r="Q157" s="144" t="n">
        <f aca="false">SUM(F157:P157)</f>
        <v>0</v>
      </c>
      <c r="R157" s="130" t="n">
        <f aca="false">IF(C157=$R$7,Q157+R156,0+R156)</f>
        <v>0</v>
      </c>
      <c r="S157" s="130" t="n">
        <f aca="false">IF(C157=$S$7,Q157+S156,0+S156)</f>
        <v>0</v>
      </c>
    </row>
    <row r="158" customFormat="false" ht="20.25" hidden="false" customHeight="false" outlineLevel="0" collapsed="false">
      <c r="A158" s="125"/>
      <c r="B158" s="126"/>
      <c r="C158" s="127"/>
      <c r="D158" s="126"/>
      <c r="E158" s="126"/>
      <c r="F158" s="126"/>
      <c r="G158" s="126"/>
      <c r="H158" s="126"/>
      <c r="I158" s="126"/>
      <c r="J158" s="126"/>
      <c r="K158" s="126"/>
      <c r="L158" s="126"/>
      <c r="M158" s="126"/>
      <c r="N158" s="126"/>
      <c r="O158" s="126"/>
      <c r="P158" s="126"/>
      <c r="Q158" s="144" t="n">
        <f aca="false">SUM(F158:P158)</f>
        <v>0</v>
      </c>
      <c r="R158" s="130" t="n">
        <f aca="false">IF(C158=$R$7,Q158+R157,0+R157)</f>
        <v>0</v>
      </c>
      <c r="S158" s="130" t="n">
        <f aca="false">IF(C158=$S$7,Q158+S157,0+S157)</f>
        <v>0</v>
      </c>
    </row>
    <row r="159" customFormat="false" ht="20.25" hidden="false" customHeight="false" outlineLevel="0" collapsed="false">
      <c r="A159" s="125"/>
      <c r="B159" s="126"/>
      <c r="C159" s="127"/>
      <c r="D159" s="126"/>
      <c r="E159" s="126"/>
      <c r="F159" s="126"/>
      <c r="G159" s="126"/>
      <c r="H159" s="126"/>
      <c r="I159" s="126"/>
      <c r="J159" s="126"/>
      <c r="K159" s="126"/>
      <c r="L159" s="126"/>
      <c r="M159" s="126"/>
      <c r="N159" s="126"/>
      <c r="O159" s="126"/>
      <c r="P159" s="126"/>
      <c r="Q159" s="144" t="n">
        <f aca="false">SUM(F159:P159)</f>
        <v>0</v>
      </c>
      <c r="R159" s="130" t="n">
        <f aca="false">IF(C159=$R$7,Q159+R158,0+R158)</f>
        <v>0</v>
      </c>
      <c r="S159" s="130" t="n">
        <f aca="false">IF(C159=$S$7,Q159+S158,0+S158)</f>
        <v>0</v>
      </c>
    </row>
    <row r="160" customFormat="false" ht="20.25" hidden="false" customHeight="false" outlineLevel="0" collapsed="false">
      <c r="A160" s="125"/>
      <c r="B160" s="126"/>
      <c r="C160" s="127"/>
      <c r="D160" s="126"/>
      <c r="E160" s="126"/>
      <c r="F160" s="126"/>
      <c r="G160" s="126"/>
      <c r="H160" s="126"/>
      <c r="I160" s="126"/>
      <c r="J160" s="126"/>
      <c r="K160" s="126"/>
      <c r="L160" s="126"/>
      <c r="M160" s="126"/>
      <c r="N160" s="126"/>
      <c r="O160" s="126"/>
      <c r="P160" s="126"/>
      <c r="Q160" s="144" t="n">
        <f aca="false">SUM(F160:P160)</f>
        <v>0</v>
      </c>
      <c r="R160" s="130" t="n">
        <f aca="false">IF(C160=$R$7,Q160+R159,0+R159)</f>
        <v>0</v>
      </c>
      <c r="S160" s="130" t="n">
        <f aca="false">IF(C160=$S$7,Q160+S159,0+S159)</f>
        <v>0</v>
      </c>
    </row>
    <row r="161" customFormat="false" ht="20.25" hidden="false" customHeight="false" outlineLevel="0" collapsed="false">
      <c r="A161" s="125"/>
      <c r="B161" s="126"/>
      <c r="C161" s="127"/>
      <c r="D161" s="126"/>
      <c r="E161" s="126"/>
      <c r="F161" s="126"/>
      <c r="G161" s="126"/>
      <c r="H161" s="126"/>
      <c r="I161" s="126"/>
      <c r="J161" s="126"/>
      <c r="K161" s="126"/>
      <c r="L161" s="126"/>
      <c r="M161" s="126"/>
      <c r="N161" s="126"/>
      <c r="O161" s="126"/>
      <c r="P161" s="126"/>
      <c r="Q161" s="144" t="n">
        <f aca="false">SUM(F161:P161)</f>
        <v>0</v>
      </c>
      <c r="R161" s="130" t="n">
        <f aca="false">IF(C161=$R$7,Q161+R160,0+R160)</f>
        <v>0</v>
      </c>
      <c r="S161" s="130" t="n">
        <f aca="false">IF(C161=$S$7,Q161+S160,0+S160)</f>
        <v>0</v>
      </c>
    </row>
    <row r="162" customFormat="false" ht="20.25" hidden="false" customHeight="false" outlineLevel="0" collapsed="false">
      <c r="A162" s="125"/>
      <c r="B162" s="126"/>
      <c r="C162" s="127"/>
      <c r="D162" s="126"/>
      <c r="E162" s="126"/>
      <c r="F162" s="126"/>
      <c r="G162" s="126"/>
      <c r="H162" s="126"/>
      <c r="I162" s="126"/>
      <c r="J162" s="126"/>
      <c r="K162" s="126"/>
      <c r="L162" s="126"/>
      <c r="M162" s="126"/>
      <c r="N162" s="126"/>
      <c r="O162" s="126"/>
      <c r="P162" s="126"/>
      <c r="Q162" s="144" t="n">
        <f aca="false">SUM(F162:P162)</f>
        <v>0</v>
      </c>
      <c r="R162" s="130" t="n">
        <f aca="false">IF(C162=$R$7,Q162+R161,0+R161)</f>
        <v>0</v>
      </c>
      <c r="S162" s="130" t="n">
        <f aca="false">IF(C162=$S$7,Q162+S161,0+S161)</f>
        <v>0</v>
      </c>
    </row>
    <row r="163" customFormat="false" ht="20.25" hidden="false" customHeight="false" outlineLevel="0" collapsed="false">
      <c r="A163" s="125"/>
      <c r="B163" s="126"/>
      <c r="C163" s="127"/>
      <c r="D163" s="126"/>
      <c r="E163" s="126"/>
      <c r="F163" s="126"/>
      <c r="G163" s="126"/>
      <c r="H163" s="126"/>
      <c r="I163" s="126"/>
      <c r="J163" s="126"/>
      <c r="K163" s="126"/>
      <c r="L163" s="126"/>
      <c r="M163" s="126"/>
      <c r="N163" s="126"/>
      <c r="O163" s="126"/>
      <c r="P163" s="126"/>
      <c r="Q163" s="144" t="n">
        <f aca="false">SUM(F163:P163)</f>
        <v>0</v>
      </c>
      <c r="R163" s="130" t="n">
        <f aca="false">IF(C163=$R$7,Q163+R162,0+R162)</f>
        <v>0</v>
      </c>
      <c r="S163" s="130" t="n">
        <f aca="false">IF(C163=$S$7,Q163+S162,0+S162)</f>
        <v>0</v>
      </c>
    </row>
    <row r="164" customFormat="false" ht="20.25" hidden="false" customHeight="false" outlineLevel="0" collapsed="false">
      <c r="A164" s="125"/>
      <c r="B164" s="126"/>
      <c r="C164" s="127"/>
      <c r="D164" s="126"/>
      <c r="E164" s="126"/>
      <c r="F164" s="126"/>
      <c r="G164" s="126"/>
      <c r="H164" s="126"/>
      <c r="I164" s="126"/>
      <c r="J164" s="126"/>
      <c r="K164" s="126"/>
      <c r="L164" s="126"/>
      <c r="M164" s="126"/>
      <c r="N164" s="126"/>
      <c r="O164" s="126"/>
      <c r="P164" s="126"/>
      <c r="Q164" s="144" t="n">
        <f aca="false">SUM(F164:P164)</f>
        <v>0</v>
      </c>
      <c r="R164" s="130" t="n">
        <f aca="false">IF(C164=$R$7,Q164+R163,0+R163)</f>
        <v>0</v>
      </c>
      <c r="S164" s="130" t="n">
        <f aca="false">IF(C164=$S$7,Q164+S163,0+S163)</f>
        <v>0</v>
      </c>
    </row>
    <row r="165" customFormat="false" ht="20.25" hidden="false" customHeight="false" outlineLevel="0" collapsed="false">
      <c r="A165" s="125"/>
      <c r="B165" s="126"/>
      <c r="C165" s="127"/>
      <c r="D165" s="126"/>
      <c r="E165" s="126"/>
      <c r="F165" s="126"/>
      <c r="G165" s="126"/>
      <c r="H165" s="126"/>
      <c r="I165" s="126"/>
      <c r="J165" s="126"/>
      <c r="K165" s="126"/>
      <c r="L165" s="126"/>
      <c r="M165" s="126"/>
      <c r="N165" s="126"/>
      <c r="O165" s="126"/>
      <c r="P165" s="126"/>
      <c r="Q165" s="144" t="n">
        <f aca="false">SUM(F165:P165)</f>
        <v>0</v>
      </c>
      <c r="R165" s="130" t="n">
        <f aca="false">IF(C165=$R$7,Q165+R164,0+R164)</f>
        <v>0</v>
      </c>
      <c r="S165" s="130" t="n">
        <f aca="false">IF(C165=$S$7,Q165+S164,0+S164)</f>
        <v>0</v>
      </c>
    </row>
    <row r="166" customFormat="false" ht="20.25" hidden="false" customHeight="false" outlineLevel="0" collapsed="false">
      <c r="A166" s="125"/>
      <c r="B166" s="126"/>
      <c r="C166" s="127"/>
      <c r="D166" s="126"/>
      <c r="E166" s="126"/>
      <c r="F166" s="126"/>
      <c r="G166" s="126"/>
      <c r="H166" s="126"/>
      <c r="I166" s="126"/>
      <c r="J166" s="126"/>
      <c r="K166" s="126"/>
      <c r="L166" s="126"/>
      <c r="M166" s="126"/>
      <c r="N166" s="126"/>
      <c r="O166" s="126"/>
      <c r="P166" s="126"/>
      <c r="Q166" s="144" t="n">
        <f aca="false">SUM(F166:P166)</f>
        <v>0</v>
      </c>
      <c r="R166" s="130" t="n">
        <f aca="false">IF(C166=$R$7,Q166+R165,0+R165)</f>
        <v>0</v>
      </c>
      <c r="S166" s="130" t="n">
        <f aca="false">IF(C166=$S$7,Q166+S165,0+S165)</f>
        <v>0</v>
      </c>
    </row>
    <row r="167" customFormat="false" ht="20.25" hidden="false" customHeight="false" outlineLevel="0" collapsed="false">
      <c r="A167" s="125"/>
      <c r="B167" s="126"/>
      <c r="C167" s="127"/>
      <c r="D167" s="126"/>
      <c r="E167" s="126"/>
      <c r="F167" s="126"/>
      <c r="G167" s="126"/>
      <c r="H167" s="126"/>
      <c r="I167" s="126"/>
      <c r="J167" s="126"/>
      <c r="K167" s="126"/>
      <c r="L167" s="126"/>
      <c r="M167" s="126"/>
      <c r="N167" s="126"/>
      <c r="O167" s="126"/>
      <c r="P167" s="126"/>
      <c r="Q167" s="144" t="n">
        <f aca="false">SUM(F167:P167)</f>
        <v>0</v>
      </c>
      <c r="R167" s="130" t="n">
        <f aca="false">IF(C167=$R$7,Q167+R166,0+R166)</f>
        <v>0</v>
      </c>
      <c r="S167" s="130" t="n">
        <f aca="false">IF(C167=$S$7,Q167+S166,0+S166)</f>
        <v>0</v>
      </c>
    </row>
    <row r="168" customFormat="false" ht="20.25" hidden="false" customHeight="false" outlineLevel="0" collapsed="false">
      <c r="A168" s="125"/>
      <c r="B168" s="126"/>
      <c r="C168" s="127"/>
      <c r="D168" s="126"/>
      <c r="E168" s="126"/>
      <c r="F168" s="126"/>
      <c r="G168" s="126"/>
      <c r="H168" s="126"/>
      <c r="I168" s="126"/>
      <c r="J168" s="126"/>
      <c r="K168" s="126"/>
      <c r="L168" s="126"/>
      <c r="M168" s="126"/>
      <c r="N168" s="126"/>
      <c r="O168" s="126"/>
      <c r="P168" s="126"/>
      <c r="Q168" s="144" t="n">
        <f aca="false">SUM(F168:P168)</f>
        <v>0</v>
      </c>
      <c r="R168" s="130" t="n">
        <f aca="false">IF(C168=$R$7,Q168+R167,0+R167)</f>
        <v>0</v>
      </c>
      <c r="S168" s="130" t="n">
        <f aca="false">IF(C168=$S$7,Q168+S167,0+S167)</f>
        <v>0</v>
      </c>
    </row>
    <row r="169" customFormat="false" ht="20.25" hidden="false" customHeight="false" outlineLevel="0" collapsed="false">
      <c r="A169" s="125"/>
      <c r="B169" s="126"/>
      <c r="C169" s="127"/>
      <c r="D169" s="126"/>
      <c r="E169" s="126"/>
      <c r="F169" s="126"/>
      <c r="G169" s="126"/>
      <c r="H169" s="126"/>
      <c r="I169" s="126"/>
      <c r="J169" s="126"/>
      <c r="K169" s="126"/>
      <c r="L169" s="126"/>
      <c r="M169" s="126"/>
      <c r="N169" s="126"/>
      <c r="O169" s="126"/>
      <c r="P169" s="126"/>
      <c r="Q169" s="144" t="n">
        <f aca="false">SUM(F169:P169)</f>
        <v>0</v>
      </c>
      <c r="R169" s="130" t="n">
        <f aca="false">IF(C169=$R$7,Q169+R168,0+R168)</f>
        <v>0</v>
      </c>
      <c r="S169" s="130" t="n">
        <f aca="false">IF(C169=$S$7,Q169+S168,0+S168)</f>
        <v>0</v>
      </c>
    </row>
    <row r="170" customFormat="false" ht="20.25" hidden="false" customHeight="false" outlineLevel="0" collapsed="false">
      <c r="A170" s="125"/>
      <c r="B170" s="126"/>
      <c r="C170" s="127"/>
      <c r="D170" s="126"/>
      <c r="E170" s="126"/>
      <c r="F170" s="126"/>
      <c r="G170" s="126"/>
      <c r="H170" s="126"/>
      <c r="I170" s="126"/>
      <c r="J170" s="126"/>
      <c r="K170" s="126"/>
      <c r="L170" s="126"/>
      <c r="M170" s="126"/>
      <c r="N170" s="126"/>
      <c r="O170" s="126"/>
      <c r="P170" s="126"/>
      <c r="Q170" s="144" t="n">
        <f aca="false">SUM(F170:P170)</f>
        <v>0</v>
      </c>
      <c r="R170" s="130" t="n">
        <f aca="false">IF(C170=$R$7,Q170+R169,0+R169)</f>
        <v>0</v>
      </c>
      <c r="S170" s="130" t="n">
        <f aca="false">IF(C170=$S$7,Q170+S169,0+S169)</f>
        <v>0</v>
      </c>
    </row>
    <row r="171" customFormat="false" ht="20.25" hidden="false" customHeight="false" outlineLevel="0" collapsed="false">
      <c r="A171" s="125"/>
      <c r="B171" s="126"/>
      <c r="C171" s="127"/>
      <c r="D171" s="126"/>
      <c r="E171" s="126"/>
      <c r="F171" s="126"/>
      <c r="G171" s="126"/>
      <c r="H171" s="126"/>
      <c r="I171" s="126"/>
      <c r="J171" s="126"/>
      <c r="K171" s="126"/>
      <c r="L171" s="126"/>
      <c r="M171" s="126"/>
      <c r="N171" s="126"/>
      <c r="O171" s="126"/>
      <c r="P171" s="126"/>
      <c r="Q171" s="144" t="n">
        <f aca="false">SUM(F171:P171)</f>
        <v>0</v>
      </c>
      <c r="R171" s="130" t="n">
        <f aca="false">IF(C171=$R$7,Q171+R170,0+R170)</f>
        <v>0</v>
      </c>
      <c r="S171" s="130" t="n">
        <f aca="false">IF(C171=$S$7,Q171+S170,0+S170)</f>
        <v>0</v>
      </c>
    </row>
    <row r="172" customFormat="false" ht="20.25" hidden="false" customHeight="false" outlineLevel="0" collapsed="false">
      <c r="A172" s="125"/>
      <c r="B172" s="126"/>
      <c r="C172" s="127"/>
      <c r="D172" s="126"/>
      <c r="E172" s="126"/>
      <c r="F172" s="126"/>
      <c r="G172" s="126"/>
      <c r="H172" s="126"/>
      <c r="I172" s="126"/>
      <c r="J172" s="126"/>
      <c r="K172" s="126"/>
      <c r="L172" s="126"/>
      <c r="M172" s="126"/>
      <c r="N172" s="126"/>
      <c r="O172" s="126"/>
      <c r="P172" s="126"/>
      <c r="Q172" s="144" t="n">
        <f aca="false">SUM(F172:P172)</f>
        <v>0</v>
      </c>
      <c r="R172" s="130" t="n">
        <f aca="false">IF(C172=$R$7,Q172+R171,0+R171)</f>
        <v>0</v>
      </c>
      <c r="S172" s="130" t="n">
        <f aca="false">IF(C172=$S$7,Q172+S171,0+S171)</f>
        <v>0</v>
      </c>
    </row>
    <row r="173" customFormat="false" ht="20.25" hidden="false" customHeight="false" outlineLevel="0" collapsed="false">
      <c r="A173" s="125"/>
      <c r="B173" s="126"/>
      <c r="C173" s="127"/>
      <c r="D173" s="126"/>
      <c r="E173" s="126"/>
      <c r="F173" s="126"/>
      <c r="G173" s="126"/>
      <c r="H173" s="126"/>
      <c r="I173" s="126"/>
      <c r="J173" s="126"/>
      <c r="K173" s="126"/>
      <c r="L173" s="126"/>
      <c r="M173" s="126"/>
      <c r="N173" s="126"/>
      <c r="O173" s="126"/>
      <c r="P173" s="126"/>
      <c r="Q173" s="144" t="n">
        <f aca="false">SUM(F173:P173)</f>
        <v>0</v>
      </c>
      <c r="R173" s="130" t="n">
        <f aca="false">IF(C173=$R$7,Q173+R172,0+R172)</f>
        <v>0</v>
      </c>
      <c r="S173" s="130" t="n">
        <f aca="false">IF(C173=$S$7,Q173+S172,0+S172)</f>
        <v>0</v>
      </c>
    </row>
    <row r="174" customFormat="false" ht="20.25" hidden="false" customHeight="false" outlineLevel="0" collapsed="false">
      <c r="A174" s="125"/>
      <c r="B174" s="126"/>
      <c r="C174" s="127"/>
      <c r="D174" s="126"/>
      <c r="E174" s="126"/>
      <c r="F174" s="126"/>
      <c r="G174" s="126"/>
      <c r="H174" s="126"/>
      <c r="I174" s="126"/>
      <c r="J174" s="126"/>
      <c r="K174" s="126"/>
      <c r="L174" s="126"/>
      <c r="M174" s="126"/>
      <c r="N174" s="126"/>
      <c r="O174" s="126"/>
      <c r="P174" s="126"/>
      <c r="Q174" s="144" t="n">
        <f aca="false">SUM(F174:P174)</f>
        <v>0</v>
      </c>
      <c r="R174" s="130" t="n">
        <f aca="false">IF(C174=$R$7,Q174+R173,0+R173)</f>
        <v>0</v>
      </c>
      <c r="S174" s="130" t="n">
        <f aca="false">IF(C174=$S$7,Q174+S173,0+S173)</f>
        <v>0</v>
      </c>
    </row>
    <row r="175" customFormat="false" ht="20.25" hidden="false" customHeight="false" outlineLevel="0" collapsed="false">
      <c r="A175" s="125"/>
      <c r="B175" s="126"/>
      <c r="C175" s="127"/>
      <c r="D175" s="126"/>
      <c r="E175" s="126"/>
      <c r="F175" s="126"/>
      <c r="G175" s="126"/>
      <c r="H175" s="126"/>
      <c r="I175" s="126"/>
      <c r="J175" s="126"/>
      <c r="K175" s="126"/>
      <c r="L175" s="126"/>
      <c r="M175" s="126"/>
      <c r="N175" s="126"/>
      <c r="O175" s="126"/>
      <c r="P175" s="126"/>
      <c r="Q175" s="144" t="n">
        <f aca="false">SUM(F175:P175)</f>
        <v>0</v>
      </c>
      <c r="R175" s="130" t="n">
        <f aca="false">IF(C175=$R$7,Q175+R174,0+R174)</f>
        <v>0</v>
      </c>
      <c r="S175" s="130" t="n">
        <f aca="false">IF(C175=$S$7,Q175+S174,0+S174)</f>
        <v>0</v>
      </c>
    </row>
    <row r="176" customFormat="false" ht="20.25" hidden="false" customHeight="false" outlineLevel="0" collapsed="false">
      <c r="A176" s="125"/>
      <c r="B176" s="126"/>
      <c r="C176" s="127"/>
      <c r="D176" s="126"/>
      <c r="E176" s="126"/>
      <c r="F176" s="126"/>
      <c r="G176" s="126"/>
      <c r="H176" s="126"/>
      <c r="I176" s="126"/>
      <c r="J176" s="126"/>
      <c r="K176" s="126"/>
      <c r="L176" s="126"/>
      <c r="M176" s="126"/>
      <c r="N176" s="126"/>
      <c r="O176" s="126"/>
      <c r="P176" s="126"/>
      <c r="Q176" s="144" t="n">
        <f aca="false">SUM(F176:P176)</f>
        <v>0</v>
      </c>
      <c r="R176" s="130" t="n">
        <f aca="false">IF(C176=$R$7,Q176+R175,0+R175)</f>
        <v>0</v>
      </c>
      <c r="S176" s="130" t="n">
        <f aca="false">IF(C176=$S$7,Q176+S175,0+S175)</f>
        <v>0</v>
      </c>
    </row>
    <row r="177" customFormat="false" ht="20.25" hidden="false" customHeight="false" outlineLevel="0" collapsed="false">
      <c r="A177" s="125"/>
      <c r="B177" s="126"/>
      <c r="C177" s="127"/>
      <c r="D177" s="126"/>
      <c r="E177" s="126"/>
      <c r="F177" s="126"/>
      <c r="G177" s="126"/>
      <c r="H177" s="126"/>
      <c r="I177" s="126"/>
      <c r="J177" s="126"/>
      <c r="K177" s="126"/>
      <c r="L177" s="126"/>
      <c r="M177" s="126"/>
      <c r="N177" s="126"/>
      <c r="O177" s="126"/>
      <c r="P177" s="126"/>
      <c r="Q177" s="144" t="n">
        <f aca="false">SUM(F177:P177)</f>
        <v>0</v>
      </c>
      <c r="R177" s="130" t="n">
        <f aca="false">IF(C177=$R$7,Q177+R176,0+R176)</f>
        <v>0</v>
      </c>
      <c r="S177" s="130" t="n">
        <f aca="false">IF(C177=$S$7,Q177+S176,0+S176)</f>
        <v>0</v>
      </c>
    </row>
    <row r="178" customFormat="false" ht="20.25" hidden="false" customHeight="false" outlineLevel="0" collapsed="false">
      <c r="A178" s="125"/>
      <c r="B178" s="126"/>
      <c r="C178" s="127"/>
      <c r="D178" s="126"/>
      <c r="E178" s="126"/>
      <c r="F178" s="126"/>
      <c r="G178" s="126"/>
      <c r="H178" s="126"/>
      <c r="I178" s="126"/>
      <c r="J178" s="126"/>
      <c r="K178" s="126"/>
      <c r="L178" s="126"/>
      <c r="M178" s="126"/>
      <c r="N178" s="126"/>
      <c r="O178" s="126"/>
      <c r="P178" s="126"/>
      <c r="Q178" s="144" t="n">
        <f aca="false">SUM(F178:P178)</f>
        <v>0</v>
      </c>
      <c r="R178" s="130" t="n">
        <f aca="false">IF(C178=$R$7,Q178+R177,0+R177)</f>
        <v>0</v>
      </c>
      <c r="S178" s="130" t="n">
        <f aca="false">IF(C178=$S$7,Q178+S177,0+S177)</f>
        <v>0</v>
      </c>
    </row>
    <row r="179" customFormat="false" ht="20.25" hidden="false" customHeight="false" outlineLevel="0" collapsed="false">
      <c r="A179" s="125"/>
      <c r="B179" s="126"/>
      <c r="C179" s="127"/>
      <c r="D179" s="126"/>
      <c r="E179" s="126"/>
      <c r="F179" s="126"/>
      <c r="G179" s="126"/>
      <c r="H179" s="126"/>
      <c r="I179" s="126"/>
      <c r="J179" s="126"/>
      <c r="K179" s="126"/>
      <c r="L179" s="126"/>
      <c r="M179" s="126"/>
      <c r="N179" s="126"/>
      <c r="O179" s="126"/>
      <c r="P179" s="126"/>
      <c r="Q179" s="144" t="n">
        <f aca="false">SUM(F179:P179)</f>
        <v>0</v>
      </c>
      <c r="R179" s="130" t="n">
        <f aca="false">IF(C179=$R$7,Q179+R178,0+R178)</f>
        <v>0</v>
      </c>
      <c r="S179" s="130" t="n">
        <f aca="false">IF(C179=$S$7,Q179+S178,0+S178)</f>
        <v>0</v>
      </c>
    </row>
    <row r="180" customFormat="false" ht="20.25" hidden="false" customHeight="false" outlineLevel="0" collapsed="false">
      <c r="A180" s="125"/>
      <c r="B180" s="126"/>
      <c r="C180" s="127"/>
      <c r="D180" s="126"/>
      <c r="E180" s="126"/>
      <c r="F180" s="126"/>
      <c r="G180" s="126"/>
      <c r="H180" s="126"/>
      <c r="I180" s="126"/>
      <c r="J180" s="126"/>
      <c r="K180" s="126"/>
      <c r="L180" s="126"/>
      <c r="M180" s="126"/>
      <c r="N180" s="126"/>
      <c r="O180" s="126"/>
      <c r="P180" s="126"/>
      <c r="Q180" s="144" t="n">
        <f aca="false">SUM(F180:P180)</f>
        <v>0</v>
      </c>
      <c r="R180" s="130" t="n">
        <f aca="false">IF(C180=$R$7,Q180+R179,0+R179)</f>
        <v>0</v>
      </c>
      <c r="S180" s="130" t="n">
        <f aca="false">IF(C180=$S$7,Q180+S179,0+S179)</f>
        <v>0</v>
      </c>
    </row>
    <row r="181" customFormat="false" ht="20.25" hidden="false" customHeight="false" outlineLevel="0" collapsed="false">
      <c r="A181" s="125"/>
      <c r="B181" s="126"/>
      <c r="C181" s="127"/>
      <c r="D181" s="126"/>
      <c r="E181" s="126"/>
      <c r="F181" s="126"/>
      <c r="G181" s="126"/>
      <c r="H181" s="126"/>
      <c r="I181" s="126"/>
      <c r="J181" s="126"/>
      <c r="K181" s="126"/>
      <c r="L181" s="126"/>
      <c r="M181" s="126"/>
      <c r="N181" s="126"/>
      <c r="O181" s="126"/>
      <c r="P181" s="126"/>
      <c r="Q181" s="144" t="n">
        <f aca="false">SUM(F181:P181)</f>
        <v>0</v>
      </c>
      <c r="R181" s="130" t="n">
        <f aca="false">IF(C181=$R$7,Q181+R180,0+R180)</f>
        <v>0</v>
      </c>
      <c r="S181" s="130" t="n">
        <f aca="false">IF(C181=$S$7,Q181+S180,0+S180)</f>
        <v>0</v>
      </c>
    </row>
    <row r="182" customFormat="false" ht="20.25" hidden="false" customHeight="false" outlineLevel="0" collapsed="false">
      <c r="A182" s="125"/>
      <c r="B182" s="126"/>
      <c r="C182" s="127"/>
      <c r="D182" s="126"/>
      <c r="E182" s="126"/>
      <c r="F182" s="126"/>
      <c r="G182" s="126"/>
      <c r="H182" s="126"/>
      <c r="I182" s="126"/>
      <c r="J182" s="126"/>
      <c r="K182" s="126"/>
      <c r="L182" s="126"/>
      <c r="M182" s="126"/>
      <c r="N182" s="126"/>
      <c r="O182" s="126"/>
      <c r="P182" s="126"/>
      <c r="Q182" s="144" t="n">
        <f aca="false">SUM(F182:P182)</f>
        <v>0</v>
      </c>
      <c r="R182" s="130" t="n">
        <f aca="false">IF(C182=$R$7,Q182+R181,0+R181)</f>
        <v>0</v>
      </c>
      <c r="S182" s="130" t="n">
        <f aca="false">IF(C182=$S$7,Q182+S181,0+S181)</f>
        <v>0</v>
      </c>
    </row>
    <row r="183" customFormat="false" ht="20.25" hidden="false" customHeight="false" outlineLevel="0" collapsed="false">
      <c r="A183" s="125"/>
      <c r="B183" s="126"/>
      <c r="C183" s="127"/>
      <c r="D183" s="126"/>
      <c r="E183" s="126"/>
      <c r="F183" s="126"/>
      <c r="G183" s="126"/>
      <c r="H183" s="126"/>
      <c r="I183" s="126"/>
      <c r="J183" s="126"/>
      <c r="K183" s="126"/>
      <c r="L183" s="126"/>
      <c r="M183" s="126"/>
      <c r="N183" s="126"/>
      <c r="O183" s="126"/>
      <c r="P183" s="126"/>
      <c r="Q183" s="144" t="n">
        <f aca="false">SUM(F183:P183)</f>
        <v>0</v>
      </c>
      <c r="R183" s="130" t="n">
        <f aca="false">IF(C183=$R$7,Q183+R182,0+R182)</f>
        <v>0</v>
      </c>
      <c r="S183" s="130" t="n">
        <f aca="false">IF(C183=$S$7,Q183+S182,0+S182)</f>
        <v>0</v>
      </c>
    </row>
    <row r="184" customFormat="false" ht="20.25" hidden="false" customHeight="false" outlineLevel="0" collapsed="false">
      <c r="A184" s="125"/>
      <c r="B184" s="126"/>
      <c r="C184" s="127"/>
      <c r="D184" s="126"/>
      <c r="E184" s="126"/>
      <c r="F184" s="126"/>
      <c r="G184" s="126"/>
      <c r="H184" s="126"/>
      <c r="I184" s="126"/>
      <c r="J184" s="126"/>
      <c r="K184" s="126"/>
      <c r="L184" s="126"/>
      <c r="M184" s="126"/>
      <c r="N184" s="126"/>
      <c r="O184" s="126"/>
      <c r="P184" s="126"/>
      <c r="Q184" s="144" t="n">
        <f aca="false">SUM(F184:P184)</f>
        <v>0</v>
      </c>
      <c r="R184" s="130" t="n">
        <f aca="false">IF(C184=$R$7,Q184+R183,0+R183)</f>
        <v>0</v>
      </c>
      <c r="S184" s="130" t="n">
        <f aca="false">IF(C184=$S$7,Q184+S183,0+S183)</f>
        <v>0</v>
      </c>
    </row>
    <row r="185" customFormat="false" ht="20.25" hidden="false" customHeight="false" outlineLevel="0" collapsed="false">
      <c r="A185" s="125"/>
      <c r="B185" s="126"/>
      <c r="C185" s="127"/>
      <c r="D185" s="126"/>
      <c r="E185" s="126"/>
      <c r="F185" s="126"/>
      <c r="G185" s="126"/>
      <c r="H185" s="126"/>
      <c r="I185" s="126"/>
      <c r="J185" s="126"/>
      <c r="K185" s="126"/>
      <c r="L185" s="126"/>
      <c r="M185" s="126"/>
      <c r="N185" s="126"/>
      <c r="O185" s="126"/>
      <c r="P185" s="126"/>
      <c r="Q185" s="144" t="n">
        <f aca="false">SUM(F185:P185)</f>
        <v>0</v>
      </c>
      <c r="R185" s="130" t="n">
        <f aca="false">IF(C185=$R$7,Q185+R184,0+R184)</f>
        <v>0</v>
      </c>
      <c r="S185" s="130" t="n">
        <f aca="false">IF(C185=$S$7,Q185+S184,0+S184)</f>
        <v>0</v>
      </c>
    </row>
    <row r="186" customFormat="false" ht="20.25" hidden="false" customHeight="false" outlineLevel="0" collapsed="false">
      <c r="A186" s="125"/>
      <c r="B186" s="126"/>
      <c r="C186" s="127"/>
      <c r="D186" s="126"/>
      <c r="E186" s="126"/>
      <c r="F186" s="126"/>
      <c r="G186" s="126"/>
      <c r="H186" s="126"/>
      <c r="I186" s="126"/>
      <c r="J186" s="126"/>
      <c r="K186" s="126"/>
      <c r="L186" s="126"/>
      <c r="M186" s="126"/>
      <c r="N186" s="126"/>
      <c r="O186" s="126"/>
      <c r="P186" s="126"/>
      <c r="Q186" s="144" t="n">
        <f aca="false">SUM(F186:P186)</f>
        <v>0</v>
      </c>
      <c r="R186" s="130" t="n">
        <f aca="false">IF(C186=$R$7,Q186+R185,0+R185)</f>
        <v>0</v>
      </c>
      <c r="S186" s="130" t="n">
        <f aca="false">IF(C186=$S$7,Q186+S185,0+S185)</f>
        <v>0</v>
      </c>
    </row>
    <row r="187" customFormat="false" ht="20.25" hidden="false" customHeight="false" outlineLevel="0" collapsed="false">
      <c r="A187" s="125"/>
      <c r="B187" s="126"/>
      <c r="C187" s="127"/>
      <c r="D187" s="126"/>
      <c r="E187" s="126"/>
      <c r="F187" s="126"/>
      <c r="G187" s="126"/>
      <c r="H187" s="126"/>
      <c r="I187" s="126"/>
      <c r="J187" s="126"/>
      <c r="K187" s="126"/>
      <c r="L187" s="126"/>
      <c r="M187" s="126"/>
      <c r="N187" s="126"/>
      <c r="O187" s="126"/>
      <c r="P187" s="126"/>
      <c r="Q187" s="144" t="n">
        <f aca="false">SUM(F187:P187)</f>
        <v>0</v>
      </c>
      <c r="R187" s="130" t="n">
        <f aca="false">IF(C187=$R$7,Q187+R186,0+R186)</f>
        <v>0</v>
      </c>
      <c r="S187" s="130" t="n">
        <f aca="false">IF(C187=$S$7,Q187+S186,0+S186)</f>
        <v>0</v>
      </c>
    </row>
    <row r="188" customFormat="false" ht="20.25" hidden="false" customHeight="false" outlineLevel="0" collapsed="false">
      <c r="A188" s="125"/>
      <c r="B188" s="126"/>
      <c r="C188" s="127"/>
      <c r="D188" s="126"/>
      <c r="E188" s="126"/>
      <c r="F188" s="126"/>
      <c r="G188" s="126"/>
      <c r="H188" s="126"/>
      <c r="I188" s="126"/>
      <c r="J188" s="126"/>
      <c r="K188" s="126"/>
      <c r="L188" s="126"/>
      <c r="M188" s="126"/>
      <c r="N188" s="126"/>
      <c r="O188" s="126"/>
      <c r="P188" s="126"/>
      <c r="Q188" s="144" t="n">
        <f aca="false">SUM(F188:P188)</f>
        <v>0</v>
      </c>
      <c r="R188" s="130" t="n">
        <f aca="false">IF(C188=$R$7,Q188+R187,0+R187)</f>
        <v>0</v>
      </c>
      <c r="S188" s="130" t="n">
        <f aca="false">IF(C188=$S$7,Q188+S187,0+S187)</f>
        <v>0</v>
      </c>
    </row>
    <row r="189" customFormat="false" ht="20.25" hidden="false" customHeight="false" outlineLevel="0" collapsed="false">
      <c r="A189" s="125"/>
      <c r="B189" s="126"/>
      <c r="C189" s="127"/>
      <c r="D189" s="126"/>
      <c r="E189" s="126"/>
      <c r="F189" s="126"/>
      <c r="G189" s="126"/>
      <c r="H189" s="126"/>
      <c r="I189" s="126"/>
      <c r="J189" s="126"/>
      <c r="K189" s="126"/>
      <c r="L189" s="126"/>
      <c r="M189" s="126"/>
      <c r="N189" s="126"/>
      <c r="O189" s="126"/>
      <c r="P189" s="126"/>
      <c r="Q189" s="144" t="n">
        <f aca="false">SUM(F189:P189)</f>
        <v>0</v>
      </c>
      <c r="R189" s="130" t="n">
        <f aca="false">IF(C189=$R$7,Q189+R188,0+R188)</f>
        <v>0</v>
      </c>
      <c r="S189" s="130" t="n">
        <f aca="false">IF(C189=$S$7,Q189+S188,0+S188)</f>
        <v>0</v>
      </c>
    </row>
    <row r="190" customFormat="false" ht="20.25" hidden="false" customHeight="false" outlineLevel="0" collapsed="false">
      <c r="A190" s="125"/>
      <c r="B190" s="126"/>
      <c r="C190" s="127"/>
      <c r="D190" s="126"/>
      <c r="E190" s="126"/>
      <c r="F190" s="126"/>
      <c r="G190" s="126"/>
      <c r="H190" s="126"/>
      <c r="I190" s="126"/>
      <c r="J190" s="126"/>
      <c r="K190" s="126"/>
      <c r="L190" s="126"/>
      <c r="M190" s="126"/>
      <c r="N190" s="126"/>
      <c r="O190" s="126"/>
      <c r="P190" s="126"/>
      <c r="Q190" s="144" t="n">
        <f aca="false">SUM(F190:P190)</f>
        <v>0</v>
      </c>
      <c r="R190" s="130" t="n">
        <f aca="false">IF(C190=$R$7,Q190+R189,0+R189)</f>
        <v>0</v>
      </c>
      <c r="S190" s="130" t="n">
        <f aca="false">IF(C190=$S$7,Q190+S189,0+S189)</f>
        <v>0</v>
      </c>
    </row>
    <row r="191" customFormat="false" ht="20.25" hidden="false" customHeight="false" outlineLevel="0" collapsed="false">
      <c r="A191" s="125"/>
      <c r="B191" s="126"/>
      <c r="C191" s="127"/>
      <c r="D191" s="126"/>
      <c r="E191" s="126"/>
      <c r="F191" s="126"/>
      <c r="G191" s="126"/>
      <c r="H191" s="126"/>
      <c r="I191" s="126"/>
      <c r="J191" s="126"/>
      <c r="K191" s="126"/>
      <c r="L191" s="126"/>
      <c r="M191" s="126"/>
      <c r="N191" s="126"/>
      <c r="O191" s="126"/>
      <c r="P191" s="126"/>
      <c r="Q191" s="144" t="n">
        <f aca="false">SUM(F191:P191)</f>
        <v>0</v>
      </c>
      <c r="R191" s="130" t="n">
        <f aca="false">IF(C191=$R$7,Q191+R190,0+R190)</f>
        <v>0</v>
      </c>
      <c r="S191" s="130" t="n">
        <f aca="false">IF(C191=$S$7,Q191+S190,0+S190)</f>
        <v>0</v>
      </c>
    </row>
    <row r="192" customFormat="false" ht="20.25" hidden="false" customHeight="false" outlineLevel="0" collapsed="false">
      <c r="A192" s="125"/>
      <c r="B192" s="126"/>
      <c r="C192" s="127"/>
      <c r="D192" s="126"/>
      <c r="E192" s="126"/>
      <c r="F192" s="126"/>
      <c r="G192" s="126"/>
      <c r="H192" s="126"/>
      <c r="I192" s="126"/>
      <c r="J192" s="126"/>
      <c r="K192" s="126"/>
      <c r="L192" s="126"/>
      <c r="M192" s="126"/>
      <c r="N192" s="126"/>
      <c r="O192" s="126"/>
      <c r="P192" s="126"/>
      <c r="Q192" s="144" t="n">
        <f aca="false">SUM(F192:P192)</f>
        <v>0</v>
      </c>
      <c r="R192" s="130" t="n">
        <f aca="false">IF(C192=$R$7,Q192+R191,0+R191)</f>
        <v>0</v>
      </c>
      <c r="S192" s="130" t="n">
        <f aca="false">IF(C192=$S$7,Q192+S191,0+S191)</f>
        <v>0</v>
      </c>
    </row>
    <row r="193" customFormat="false" ht="20.25" hidden="false" customHeight="false" outlineLevel="0" collapsed="false">
      <c r="A193" s="125"/>
      <c r="B193" s="126"/>
      <c r="C193" s="127"/>
      <c r="D193" s="126"/>
      <c r="E193" s="126"/>
      <c r="F193" s="126"/>
      <c r="G193" s="126"/>
      <c r="H193" s="126"/>
      <c r="I193" s="126"/>
      <c r="J193" s="126"/>
      <c r="K193" s="126"/>
      <c r="L193" s="126"/>
      <c r="M193" s="126"/>
      <c r="N193" s="126"/>
      <c r="O193" s="126"/>
      <c r="P193" s="126"/>
      <c r="Q193" s="144" t="n">
        <f aca="false">SUM(F193:P193)</f>
        <v>0</v>
      </c>
      <c r="R193" s="130" t="n">
        <f aca="false">IF(C193=$R$7,Q193+R192,0+R192)</f>
        <v>0</v>
      </c>
      <c r="S193" s="130" t="n">
        <f aca="false">IF(C193=$S$7,Q193+S192,0+S192)</f>
        <v>0</v>
      </c>
    </row>
    <row r="194" customFormat="false" ht="20.25" hidden="false" customHeight="false" outlineLevel="0" collapsed="false">
      <c r="A194" s="125"/>
      <c r="B194" s="126"/>
      <c r="C194" s="127"/>
      <c r="D194" s="126"/>
      <c r="E194" s="126"/>
      <c r="F194" s="126"/>
      <c r="G194" s="126"/>
      <c r="H194" s="126"/>
      <c r="I194" s="126"/>
      <c r="J194" s="126"/>
      <c r="K194" s="126"/>
      <c r="L194" s="126"/>
      <c r="M194" s="126"/>
      <c r="N194" s="126"/>
      <c r="O194" s="126"/>
      <c r="P194" s="126"/>
      <c r="Q194" s="144" t="n">
        <f aca="false">SUM(F194:P194)</f>
        <v>0</v>
      </c>
      <c r="R194" s="130" t="n">
        <f aca="false">IF(C194=$R$7,Q194+R193,0+R193)</f>
        <v>0</v>
      </c>
      <c r="S194" s="130" t="n">
        <f aca="false">IF(C194=$S$7,Q194+S193,0+S193)</f>
        <v>0</v>
      </c>
    </row>
    <row r="195" customFormat="false" ht="20.25" hidden="false" customHeight="false" outlineLevel="0" collapsed="false">
      <c r="A195" s="125"/>
      <c r="B195" s="126"/>
      <c r="C195" s="127"/>
      <c r="D195" s="126"/>
      <c r="E195" s="126"/>
      <c r="F195" s="126"/>
      <c r="G195" s="126"/>
      <c r="H195" s="126"/>
      <c r="I195" s="126"/>
      <c r="J195" s="126"/>
      <c r="K195" s="126"/>
      <c r="L195" s="126"/>
      <c r="M195" s="126"/>
      <c r="N195" s="126"/>
      <c r="O195" s="126"/>
      <c r="P195" s="126"/>
      <c r="Q195" s="144" t="n">
        <f aca="false">SUM(F195:P195)</f>
        <v>0</v>
      </c>
      <c r="R195" s="130" t="n">
        <f aca="false">IF(C195=$R$7,Q195+R194,0+R194)</f>
        <v>0</v>
      </c>
      <c r="S195" s="130" t="n">
        <f aca="false">IF(C195=$S$7,Q195+S194,0+S194)</f>
        <v>0</v>
      </c>
    </row>
    <row r="196" customFormat="false" ht="20.25" hidden="false" customHeight="false" outlineLevel="0" collapsed="false">
      <c r="A196" s="125"/>
      <c r="B196" s="126"/>
      <c r="C196" s="127"/>
      <c r="D196" s="126"/>
      <c r="E196" s="126"/>
      <c r="F196" s="126"/>
      <c r="G196" s="126"/>
      <c r="H196" s="126"/>
      <c r="I196" s="126"/>
      <c r="J196" s="126"/>
      <c r="K196" s="126"/>
      <c r="L196" s="126"/>
      <c r="M196" s="126"/>
      <c r="N196" s="126"/>
      <c r="O196" s="126"/>
      <c r="P196" s="126"/>
      <c r="Q196" s="144" t="n">
        <f aca="false">SUM(F196:P196)</f>
        <v>0</v>
      </c>
      <c r="R196" s="130" t="n">
        <f aca="false">IF(C196=$R$7,Q196+R195,0+R195)</f>
        <v>0</v>
      </c>
      <c r="S196" s="130" t="n">
        <f aca="false">IF(C196=$S$7,Q196+S195,0+S195)</f>
        <v>0</v>
      </c>
    </row>
    <row r="197" customFormat="false" ht="20.25" hidden="false" customHeight="false" outlineLevel="0" collapsed="false">
      <c r="A197" s="125"/>
      <c r="B197" s="126"/>
      <c r="C197" s="127"/>
      <c r="D197" s="126"/>
      <c r="E197" s="126"/>
      <c r="F197" s="126"/>
      <c r="G197" s="126"/>
      <c r="H197" s="126"/>
      <c r="I197" s="126"/>
      <c r="J197" s="126"/>
      <c r="K197" s="126"/>
      <c r="L197" s="126"/>
      <c r="M197" s="126"/>
      <c r="N197" s="126"/>
      <c r="O197" s="126"/>
      <c r="P197" s="126"/>
      <c r="Q197" s="144" t="n">
        <f aca="false">SUM(F197:P197)</f>
        <v>0</v>
      </c>
      <c r="R197" s="130" t="n">
        <f aca="false">IF(C197=$R$7,Q197+R196,0+R196)</f>
        <v>0</v>
      </c>
      <c r="S197" s="130" t="n">
        <f aca="false">IF(C197=$S$7,Q197+S196,0+S196)</f>
        <v>0</v>
      </c>
    </row>
    <row r="198" customFormat="false" ht="20.25" hidden="false" customHeight="false" outlineLevel="0" collapsed="false">
      <c r="A198" s="125"/>
      <c r="B198" s="126"/>
      <c r="C198" s="127"/>
      <c r="D198" s="126"/>
      <c r="E198" s="126"/>
      <c r="F198" s="126"/>
      <c r="G198" s="126"/>
      <c r="H198" s="126"/>
      <c r="I198" s="126"/>
      <c r="J198" s="126"/>
      <c r="K198" s="126"/>
      <c r="L198" s="126"/>
      <c r="M198" s="126"/>
      <c r="N198" s="126"/>
      <c r="O198" s="126"/>
      <c r="P198" s="126"/>
      <c r="Q198" s="144" t="n">
        <f aca="false">SUM(F198:P198)</f>
        <v>0</v>
      </c>
      <c r="R198" s="130" t="n">
        <f aca="false">IF(C198=$R$7,Q198+R197,0+R197)</f>
        <v>0</v>
      </c>
      <c r="S198" s="130" t="n">
        <f aca="false">IF(C198=$S$7,Q198+S197,0+S197)</f>
        <v>0</v>
      </c>
    </row>
    <row r="199" customFormat="false" ht="20.25" hidden="false" customHeight="false" outlineLevel="0" collapsed="false">
      <c r="A199" s="125"/>
      <c r="B199" s="126"/>
      <c r="C199" s="127"/>
      <c r="D199" s="126"/>
      <c r="E199" s="126"/>
      <c r="F199" s="126"/>
      <c r="G199" s="126"/>
      <c r="H199" s="126"/>
      <c r="I199" s="126"/>
      <c r="J199" s="126"/>
      <c r="K199" s="126"/>
      <c r="L199" s="126"/>
      <c r="M199" s="126"/>
      <c r="N199" s="126"/>
      <c r="O199" s="126"/>
      <c r="P199" s="126"/>
      <c r="Q199" s="144" t="n">
        <f aca="false">SUM(F199:P199)</f>
        <v>0</v>
      </c>
      <c r="R199" s="130" t="n">
        <f aca="false">IF(C199=$R$7,Q199+R198,0+R198)</f>
        <v>0</v>
      </c>
      <c r="S199" s="130" t="n">
        <f aca="false">IF(C199=$S$7,Q199+S198,0+S198)</f>
        <v>0</v>
      </c>
    </row>
    <row r="200" customFormat="false" ht="20.25" hidden="false" customHeight="false" outlineLevel="0" collapsed="false">
      <c r="A200" s="125"/>
      <c r="B200" s="126"/>
      <c r="C200" s="127"/>
      <c r="D200" s="126"/>
      <c r="E200" s="126"/>
      <c r="F200" s="126"/>
      <c r="G200" s="126"/>
      <c r="H200" s="126"/>
      <c r="I200" s="126"/>
      <c r="J200" s="126"/>
      <c r="K200" s="126"/>
      <c r="L200" s="126"/>
      <c r="M200" s="126"/>
      <c r="N200" s="126"/>
      <c r="O200" s="126"/>
      <c r="P200" s="126"/>
      <c r="Q200" s="144" t="n">
        <f aca="false">SUM(F200:P200)</f>
        <v>0</v>
      </c>
      <c r="R200" s="130" t="n">
        <f aca="false">IF(C200=$R$7,Q200+R199,0+R199)</f>
        <v>0</v>
      </c>
      <c r="S200" s="130" t="n">
        <f aca="false">IF(C200=$S$7,Q200+S199,0+S199)</f>
        <v>0</v>
      </c>
    </row>
    <row r="201" customFormat="false" ht="20.25" hidden="false" customHeight="false" outlineLevel="0" collapsed="false">
      <c r="A201" s="125"/>
      <c r="B201" s="126"/>
      <c r="C201" s="127"/>
      <c r="D201" s="126"/>
      <c r="E201" s="126"/>
      <c r="F201" s="126"/>
      <c r="G201" s="126"/>
      <c r="H201" s="126"/>
      <c r="I201" s="126"/>
      <c r="J201" s="126"/>
      <c r="K201" s="126"/>
      <c r="L201" s="126"/>
      <c r="M201" s="126"/>
      <c r="N201" s="126"/>
      <c r="O201" s="126"/>
      <c r="P201" s="126"/>
      <c r="Q201" s="144" t="n">
        <f aca="false">SUM(F201:P201)</f>
        <v>0</v>
      </c>
      <c r="R201" s="130" t="n">
        <f aca="false">IF(C201=$R$7,Q201+R200,0+R200)</f>
        <v>0</v>
      </c>
      <c r="S201" s="130" t="n">
        <f aca="false">IF(C201=$S$7,Q201+S200,0+S200)</f>
        <v>0</v>
      </c>
    </row>
    <row r="202" customFormat="false" ht="20.25" hidden="false" customHeight="false" outlineLevel="0" collapsed="false">
      <c r="A202" s="125"/>
      <c r="B202" s="126"/>
      <c r="C202" s="127"/>
      <c r="D202" s="126"/>
      <c r="E202" s="126"/>
      <c r="F202" s="126"/>
      <c r="G202" s="126"/>
      <c r="H202" s="126"/>
      <c r="I202" s="126"/>
      <c r="J202" s="126"/>
      <c r="K202" s="126"/>
      <c r="L202" s="126"/>
      <c r="M202" s="126"/>
      <c r="N202" s="126"/>
      <c r="O202" s="126"/>
      <c r="P202" s="126"/>
      <c r="Q202" s="144" t="n">
        <f aca="false">SUM(F202:P202)</f>
        <v>0</v>
      </c>
      <c r="R202" s="130" t="n">
        <f aca="false">IF(C202=$R$7,Q202+R201,0+R201)</f>
        <v>0</v>
      </c>
      <c r="S202" s="130" t="n">
        <f aca="false">IF(C202=$S$7,Q202+S201,0+S201)</f>
        <v>0</v>
      </c>
    </row>
    <row r="203" customFormat="false" ht="20.25" hidden="false" customHeight="false" outlineLevel="0" collapsed="false">
      <c r="A203" s="125"/>
      <c r="B203" s="126"/>
      <c r="C203" s="127"/>
      <c r="D203" s="126"/>
      <c r="E203" s="126"/>
      <c r="F203" s="126"/>
      <c r="G203" s="126"/>
      <c r="H203" s="126"/>
      <c r="I203" s="126"/>
      <c r="J203" s="126"/>
      <c r="K203" s="126"/>
      <c r="L203" s="126"/>
      <c r="M203" s="126"/>
      <c r="N203" s="126"/>
      <c r="O203" s="126"/>
      <c r="P203" s="126"/>
      <c r="Q203" s="144" t="n">
        <f aca="false">SUM(F203:P203)</f>
        <v>0</v>
      </c>
      <c r="R203" s="130" t="n">
        <f aca="false">IF(C203=$R$7,Q203+R202,0+R202)</f>
        <v>0</v>
      </c>
      <c r="S203" s="130" t="n">
        <f aca="false">IF(C203=$S$7,Q203+S202,0+S202)</f>
        <v>0</v>
      </c>
    </row>
    <row r="204" customFormat="false" ht="20.25" hidden="false" customHeight="false" outlineLevel="0" collapsed="false">
      <c r="A204" s="125"/>
      <c r="B204" s="126"/>
      <c r="C204" s="127"/>
      <c r="D204" s="126"/>
      <c r="E204" s="126"/>
      <c r="F204" s="126"/>
      <c r="G204" s="126"/>
      <c r="H204" s="126"/>
      <c r="I204" s="126"/>
      <c r="J204" s="126"/>
      <c r="K204" s="126"/>
      <c r="L204" s="126"/>
      <c r="M204" s="126"/>
      <c r="N204" s="126"/>
      <c r="O204" s="126"/>
      <c r="P204" s="126"/>
      <c r="Q204" s="144" t="n">
        <f aca="false">SUM(F204:P204)</f>
        <v>0</v>
      </c>
      <c r="R204" s="130" t="n">
        <f aca="false">IF(C204=$R$7,Q204+R203,0+R203)</f>
        <v>0</v>
      </c>
      <c r="S204" s="130" t="n">
        <f aca="false">IF(C204=$S$7,Q204+S203,0+S203)</f>
        <v>0</v>
      </c>
    </row>
    <row r="205" customFormat="false" ht="20.25" hidden="false" customHeight="false" outlineLevel="0" collapsed="false">
      <c r="A205" s="125"/>
      <c r="B205" s="126"/>
      <c r="C205" s="127"/>
      <c r="D205" s="126"/>
      <c r="E205" s="126"/>
      <c r="F205" s="126"/>
      <c r="G205" s="126"/>
      <c r="H205" s="126"/>
      <c r="I205" s="126"/>
      <c r="J205" s="126"/>
      <c r="K205" s="126"/>
      <c r="L205" s="126"/>
      <c r="M205" s="126"/>
      <c r="N205" s="126"/>
      <c r="O205" s="126"/>
      <c r="P205" s="126"/>
      <c r="Q205" s="144" t="n">
        <f aca="false">SUM(F205:P205)</f>
        <v>0</v>
      </c>
      <c r="R205" s="130" t="n">
        <f aca="false">IF(C205=$R$7,Q205+R204,0+R204)</f>
        <v>0</v>
      </c>
      <c r="S205" s="130" t="n">
        <f aca="false">IF(C205=$S$7,Q205+S204,0+S204)</f>
        <v>0</v>
      </c>
    </row>
    <row r="206" customFormat="false" ht="20.25" hidden="false" customHeight="false" outlineLevel="0" collapsed="false">
      <c r="A206" s="125"/>
      <c r="B206" s="126"/>
      <c r="C206" s="127"/>
      <c r="D206" s="126"/>
      <c r="E206" s="126"/>
      <c r="F206" s="126"/>
      <c r="G206" s="126"/>
      <c r="H206" s="126"/>
      <c r="I206" s="126"/>
      <c r="J206" s="126"/>
      <c r="K206" s="126"/>
      <c r="L206" s="126"/>
      <c r="M206" s="126"/>
      <c r="N206" s="126"/>
      <c r="O206" s="126"/>
      <c r="P206" s="126"/>
      <c r="Q206" s="144" t="n">
        <f aca="false">SUM(F206:P206)</f>
        <v>0</v>
      </c>
      <c r="R206" s="130" t="n">
        <f aca="false">IF(C206=$R$7,Q206+R205,0+R205)</f>
        <v>0</v>
      </c>
      <c r="S206" s="130" t="n">
        <f aca="false">IF(C206=$S$7,Q206+S205,0+S205)</f>
        <v>0</v>
      </c>
    </row>
    <row r="207" customFormat="false" ht="20.25" hidden="false" customHeight="false" outlineLevel="0" collapsed="false">
      <c r="A207" s="125"/>
      <c r="B207" s="126"/>
      <c r="C207" s="127"/>
      <c r="D207" s="126"/>
      <c r="E207" s="126"/>
      <c r="F207" s="126"/>
      <c r="G207" s="126"/>
      <c r="H207" s="126"/>
      <c r="I207" s="126"/>
      <c r="J207" s="126"/>
      <c r="K207" s="126"/>
      <c r="L207" s="126"/>
      <c r="M207" s="126"/>
      <c r="N207" s="126"/>
      <c r="O207" s="126"/>
      <c r="P207" s="126"/>
      <c r="Q207" s="144" t="n">
        <f aca="false">SUM(F207:P207)</f>
        <v>0</v>
      </c>
      <c r="R207" s="130" t="n">
        <f aca="false">IF(C207=$R$7,Q207+R206,0+R206)</f>
        <v>0</v>
      </c>
      <c r="S207" s="130" t="n">
        <f aca="false">IF(C207=$S$7,Q207+S206,0+S206)</f>
        <v>0</v>
      </c>
    </row>
    <row r="208" customFormat="false" ht="20.25" hidden="false" customHeight="false" outlineLevel="0" collapsed="false">
      <c r="A208" s="125"/>
      <c r="B208" s="126"/>
      <c r="C208" s="127"/>
      <c r="D208" s="126"/>
      <c r="E208" s="126"/>
      <c r="F208" s="126"/>
      <c r="G208" s="126"/>
      <c r="H208" s="126"/>
      <c r="I208" s="126"/>
      <c r="J208" s="126"/>
      <c r="K208" s="126"/>
      <c r="L208" s="126"/>
      <c r="M208" s="126"/>
      <c r="N208" s="126"/>
      <c r="O208" s="126"/>
      <c r="P208" s="126"/>
      <c r="Q208" s="144" t="n">
        <f aca="false">SUM(F208:P208)</f>
        <v>0</v>
      </c>
      <c r="R208" s="130" t="n">
        <f aca="false">IF(C208=$R$7,Q208+R207,0+R207)</f>
        <v>0</v>
      </c>
      <c r="S208" s="130" t="n">
        <f aca="false">IF(C208=$S$7,Q208+S207,0+S207)</f>
        <v>0</v>
      </c>
    </row>
    <row r="209" customFormat="false" ht="20.25" hidden="false" customHeight="false" outlineLevel="0" collapsed="false">
      <c r="A209" s="125"/>
      <c r="B209" s="126"/>
      <c r="C209" s="127"/>
      <c r="D209" s="126"/>
      <c r="E209" s="126"/>
      <c r="F209" s="126"/>
      <c r="G209" s="126"/>
      <c r="H209" s="126"/>
      <c r="I209" s="126"/>
      <c r="J209" s="126"/>
      <c r="K209" s="126"/>
      <c r="L209" s="126"/>
      <c r="M209" s="126"/>
      <c r="N209" s="126"/>
      <c r="O209" s="126"/>
      <c r="P209" s="126"/>
      <c r="Q209" s="144" t="n">
        <f aca="false">SUM(F209:P209)</f>
        <v>0</v>
      </c>
      <c r="R209" s="130" t="n">
        <f aca="false">IF(C209=$R$7,Q209+R208,0+R208)</f>
        <v>0</v>
      </c>
      <c r="S209" s="130" t="n">
        <f aca="false">IF(C209=$S$7,Q209+S208,0+S208)</f>
        <v>0</v>
      </c>
    </row>
    <row r="210" customFormat="false" ht="20.25" hidden="false" customHeight="false" outlineLevel="0" collapsed="false">
      <c r="A210" s="125"/>
      <c r="B210" s="126"/>
      <c r="C210" s="127"/>
      <c r="D210" s="126"/>
      <c r="E210" s="126"/>
      <c r="F210" s="126"/>
      <c r="G210" s="126"/>
      <c r="H210" s="126"/>
      <c r="I210" s="126"/>
      <c r="J210" s="126"/>
      <c r="K210" s="126"/>
      <c r="L210" s="126"/>
      <c r="M210" s="126"/>
      <c r="N210" s="126"/>
      <c r="O210" s="126"/>
      <c r="P210" s="126"/>
      <c r="Q210" s="144" t="n">
        <f aca="false">SUM(F210:P210)</f>
        <v>0</v>
      </c>
      <c r="R210" s="130" t="n">
        <f aca="false">IF(C210=$R$7,Q210+R209,0+R209)</f>
        <v>0</v>
      </c>
      <c r="S210" s="130" t="n">
        <f aca="false">IF(C210=$S$7,Q210+S209,0+S209)</f>
        <v>0</v>
      </c>
    </row>
    <row r="211" customFormat="false" ht="20.25" hidden="false" customHeight="false" outlineLevel="0" collapsed="false">
      <c r="A211" s="153"/>
      <c r="B211" s="153"/>
      <c r="C211" s="153"/>
      <c r="D211" s="153"/>
      <c r="E211" s="153"/>
      <c r="F211" s="154" t="n">
        <f aca="false">SUM(F9:F185)</f>
        <v>0</v>
      </c>
      <c r="G211" s="154" t="n">
        <f aca="false">SUM(G9:G185)</f>
        <v>0</v>
      </c>
      <c r="H211" s="154" t="n">
        <f aca="false">SUM(H9:H185)</f>
        <v>0</v>
      </c>
      <c r="I211" s="154"/>
      <c r="J211" s="154" t="n">
        <f aca="false">SUM(J9:J185)</f>
        <v>335</v>
      </c>
      <c r="K211" s="154" t="n">
        <f aca="false">SUM(K9:K185)</f>
        <v>3595.6</v>
      </c>
      <c r="L211" s="154" t="n">
        <f aca="false">SUM(L9:L185)</f>
        <v>5670.25</v>
      </c>
      <c r="M211" s="154" t="n">
        <f aca="false">SUM(M9:M185)</f>
        <v>49.22</v>
      </c>
      <c r="N211" s="154" t="n">
        <f aca="false">SUM(N9:N185)</f>
        <v>19.74</v>
      </c>
      <c r="O211" s="154" t="n">
        <f aca="false">SUM(O9:O185)</f>
        <v>1320.54</v>
      </c>
      <c r="P211" s="154" t="n">
        <f aca="false">SUM(P9:P185)</f>
        <v>637.97</v>
      </c>
      <c r="Q211" s="154" t="n">
        <f aca="false">SUM(Q9:Q185)</f>
        <v>14106.17</v>
      </c>
    </row>
    <row r="212" customFormat="false" ht="21" hidden="false" customHeight="false" outlineLevel="0" collapsed="false"/>
  </sheetData>
  <sheetProtection sheet="true" objects="true" scenarios="true"/>
  <mergeCells count="2">
    <mergeCell ref="F6:P6"/>
    <mergeCell ref="R6:S6"/>
  </mergeCells>
  <dataValidations count="2">
    <dataValidation allowBlank="true" errorStyle="stop" operator="between" showDropDown="false" showErrorMessage="true" showInputMessage="true" sqref="C8:D8" type="list">
      <formula1>"Bank transfer,Cheque,Cash"</formula1>
      <formula2>0</formula2>
    </dataValidation>
    <dataValidation allowBlank="true" errorStyle="stop" operator="between" showDropDown="false" showErrorMessage="true" showInputMessage="true" sqref="C9:C210" type="list">
      <formula1>'Data sheet'!$A$3:$A$4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5" activeCellId="0" sqref="H15"/>
    </sheetView>
  </sheetViews>
  <sheetFormatPr defaultColWidth="9.109375" defaultRowHeight="20.25" customHeight="false" zeroHeight="false" outlineLevelRow="0" outlineLevelCol="0"/>
  <cols>
    <col collapsed="false" customWidth="true" hidden="false" outlineLevel="0" max="1" min="1" style="100" width="20.11"/>
    <col collapsed="false" customWidth="true" hidden="false" outlineLevel="0" max="2" min="2" style="100" width="26.88"/>
    <col collapsed="false" customWidth="true" hidden="false" outlineLevel="0" max="3" min="3" style="100" width="24.88"/>
    <col collapsed="false" customWidth="true" hidden="false" outlineLevel="0" max="4" min="4" style="100" width="21.89"/>
    <col collapsed="false" customWidth="true" hidden="false" outlineLevel="0" max="5" min="5" style="100" width="8.33"/>
    <col collapsed="false" customWidth="true" hidden="false" outlineLevel="0" max="6" min="6" style="100" width="14"/>
    <col collapsed="false" customWidth="true" hidden="false" outlineLevel="0" max="7" min="7" style="100" width="23.88"/>
    <col collapsed="false" customWidth="true" hidden="false" outlineLevel="0" max="8" min="8" style="100" width="15.66"/>
    <col collapsed="false" customWidth="true" hidden="false" outlineLevel="0" max="9" min="9" style="100" width="15.89"/>
    <col collapsed="false" customWidth="true" hidden="false" outlineLevel="0" max="10" min="10" style="100" width="10.44"/>
    <col collapsed="false" customWidth="false" hidden="false" outlineLevel="0" max="16384" min="11" style="100" width="9.11"/>
  </cols>
  <sheetData>
    <row r="1" customFormat="false" ht="20.25" hidden="false" customHeight="false" outlineLevel="0" collapsed="false">
      <c r="A1" s="2" t="s">
        <v>293</v>
      </c>
      <c r="G1" s="155" t="s">
        <v>294</v>
      </c>
      <c r="H1" s="155" t="s">
        <v>295</v>
      </c>
    </row>
    <row r="2" customFormat="false" ht="21" hidden="false" customHeight="true" outlineLevel="0" collapsed="false">
      <c r="A2" s="2"/>
      <c r="F2" s="100" t="s">
        <v>167</v>
      </c>
      <c r="G2" s="100" t="n">
        <f aca="false">SUM(D15:D34)</f>
        <v>0</v>
      </c>
      <c r="H2" s="100" t="n">
        <f aca="false">G3</f>
        <v>0</v>
      </c>
    </row>
    <row r="3" customFormat="false" ht="21" hidden="false" customHeight="true" outlineLevel="0" collapsed="false">
      <c r="A3" s="104" t="s">
        <v>172</v>
      </c>
      <c r="B3" s="105" t="str">
        <f aca="false">IF('DATA INPUT'!C7&gt;0,'DATA INPUT'!C7,"  ")</f>
        <v>1st Stewartry Rangers</v>
      </c>
      <c r="F3" s="100" t="s">
        <v>173</v>
      </c>
      <c r="G3" s="100" t="n">
        <f aca="false">SUM(H15:H34)</f>
        <v>0</v>
      </c>
      <c r="H3" s="100" t="n">
        <f aca="false">G2</f>
        <v>0</v>
      </c>
    </row>
    <row r="4" customFormat="false" ht="20.25" hidden="false" customHeight="false" outlineLevel="0" collapsed="false">
      <c r="A4" s="104" t="s">
        <v>174</v>
      </c>
      <c r="B4" s="105" t="str">
        <f aca="false">IF('DATA INPUT'!C9&gt;0,'DATA INPUT'!C9,"  ")</f>
        <v>SC051769</v>
      </c>
      <c r="G4" s="156" t="n">
        <f aca="false">SUM(G2:G3)</f>
        <v>0</v>
      </c>
      <c r="H4" s="156" t="n">
        <f aca="false">SUM(H2:H3)</f>
        <v>0</v>
      </c>
    </row>
    <row r="5" customFormat="false" ht="20.25" hidden="false" customHeight="false" outlineLevel="0" collapsed="false">
      <c r="A5" s="104" t="s">
        <v>175</v>
      </c>
      <c r="B5" s="137" t="str">
        <f aca="false">IF('DATA INPUT'!C11&gt;0,'DATA INPUT'!C11,"  ")</f>
        <v>31.12.2025</v>
      </c>
    </row>
    <row r="7" customFormat="false" ht="20.25" hidden="false" customHeight="false" outlineLevel="0" collapsed="false">
      <c r="A7" s="157" t="s">
        <v>296</v>
      </c>
    </row>
    <row r="8" customFormat="false" ht="20.25" hidden="false" customHeight="false" outlineLevel="0" collapsed="false">
      <c r="A8" s="100" t="s">
        <v>297</v>
      </c>
    </row>
    <row r="9" customFormat="false" ht="20.25" hidden="false" customHeight="false" outlineLevel="0" collapsed="false">
      <c r="A9" s="100" t="s">
        <v>298</v>
      </c>
    </row>
    <row r="11" customFormat="false" ht="20.25" hidden="false" customHeight="false" outlineLevel="0" collapsed="false">
      <c r="A11" s="158" t="s">
        <v>299</v>
      </c>
      <c r="B11" s="158"/>
      <c r="C11" s="158"/>
      <c r="D11" s="158"/>
      <c r="F11" s="158" t="s">
        <v>300</v>
      </c>
      <c r="G11" s="158"/>
      <c r="H11" s="158"/>
    </row>
    <row r="14" customFormat="false" ht="20.25" hidden="false" customHeight="false" outlineLevel="0" collapsed="false">
      <c r="A14" s="155" t="s">
        <v>82</v>
      </c>
      <c r="B14" s="155" t="s">
        <v>84</v>
      </c>
      <c r="C14" s="155" t="s">
        <v>86</v>
      </c>
      <c r="D14" s="155" t="s">
        <v>88</v>
      </c>
      <c r="E14" s="159"/>
      <c r="F14" s="155" t="s">
        <v>82</v>
      </c>
      <c r="G14" s="155" t="s">
        <v>86</v>
      </c>
      <c r="H14" s="155" t="s">
        <v>88</v>
      </c>
    </row>
    <row r="15" customFormat="false" ht="20.25" hidden="false" customHeight="false" outlineLevel="0" collapsed="false">
      <c r="A15" s="160"/>
      <c r="B15" s="127"/>
      <c r="C15" s="161"/>
      <c r="D15" s="161"/>
      <c r="F15" s="160"/>
      <c r="G15" s="161"/>
      <c r="H15" s="161"/>
    </row>
    <row r="16" customFormat="false" ht="20.25" hidden="false" customHeight="false" outlineLevel="0" collapsed="false">
      <c r="A16" s="160"/>
      <c r="B16" s="127"/>
      <c r="C16" s="161"/>
      <c r="D16" s="161"/>
      <c r="F16" s="160"/>
      <c r="G16" s="161"/>
      <c r="H16" s="161"/>
    </row>
    <row r="17" customFormat="false" ht="20.25" hidden="false" customHeight="false" outlineLevel="0" collapsed="false">
      <c r="A17" s="160"/>
      <c r="B17" s="127"/>
      <c r="C17" s="161"/>
      <c r="D17" s="161"/>
      <c r="F17" s="160"/>
      <c r="G17" s="161"/>
      <c r="H17" s="161"/>
    </row>
    <row r="18" customFormat="false" ht="20.25" hidden="false" customHeight="false" outlineLevel="0" collapsed="false">
      <c r="A18" s="161"/>
      <c r="B18" s="127"/>
      <c r="C18" s="161"/>
      <c r="D18" s="161"/>
      <c r="F18" s="161"/>
      <c r="G18" s="161"/>
      <c r="H18" s="161"/>
    </row>
    <row r="19" customFormat="false" ht="20.25" hidden="false" customHeight="false" outlineLevel="0" collapsed="false">
      <c r="A19" s="161"/>
      <c r="B19" s="127"/>
      <c r="C19" s="161"/>
      <c r="D19" s="161"/>
      <c r="F19" s="161"/>
      <c r="G19" s="161"/>
      <c r="H19" s="161"/>
    </row>
    <row r="20" customFormat="false" ht="20.25" hidden="false" customHeight="false" outlineLevel="0" collapsed="false">
      <c r="A20" s="161"/>
      <c r="B20" s="127"/>
      <c r="C20" s="161"/>
      <c r="D20" s="161"/>
      <c r="F20" s="161"/>
      <c r="G20" s="161"/>
      <c r="H20" s="161"/>
    </row>
    <row r="21" customFormat="false" ht="20.25" hidden="false" customHeight="false" outlineLevel="0" collapsed="false">
      <c r="A21" s="161"/>
      <c r="B21" s="127"/>
      <c r="C21" s="161"/>
      <c r="D21" s="161"/>
      <c r="F21" s="161"/>
      <c r="G21" s="161"/>
      <c r="H21" s="161"/>
    </row>
    <row r="22" customFormat="false" ht="20.25" hidden="false" customHeight="false" outlineLevel="0" collapsed="false">
      <c r="A22" s="161"/>
      <c r="B22" s="127"/>
      <c r="C22" s="161"/>
      <c r="D22" s="161"/>
      <c r="F22" s="161"/>
      <c r="G22" s="161"/>
      <c r="H22" s="161"/>
    </row>
    <row r="23" customFormat="false" ht="20.25" hidden="false" customHeight="false" outlineLevel="0" collapsed="false">
      <c r="A23" s="161"/>
      <c r="B23" s="127"/>
      <c r="C23" s="161"/>
      <c r="D23" s="161"/>
      <c r="F23" s="161"/>
      <c r="G23" s="161"/>
      <c r="H23" s="161"/>
    </row>
    <row r="24" customFormat="false" ht="20.25" hidden="false" customHeight="false" outlineLevel="0" collapsed="false">
      <c r="A24" s="161"/>
      <c r="B24" s="127"/>
      <c r="C24" s="161"/>
      <c r="D24" s="161"/>
      <c r="F24" s="161"/>
      <c r="G24" s="161"/>
      <c r="H24" s="161"/>
    </row>
    <row r="25" customFormat="false" ht="20.25" hidden="false" customHeight="false" outlineLevel="0" collapsed="false">
      <c r="A25" s="161"/>
      <c r="B25" s="127"/>
      <c r="C25" s="161"/>
      <c r="D25" s="161"/>
      <c r="F25" s="161"/>
      <c r="G25" s="161"/>
      <c r="H25" s="161"/>
    </row>
    <row r="26" customFormat="false" ht="20.25" hidden="false" customHeight="false" outlineLevel="0" collapsed="false">
      <c r="A26" s="161"/>
      <c r="B26" s="127"/>
      <c r="C26" s="161"/>
      <c r="D26" s="161"/>
      <c r="F26" s="161"/>
      <c r="G26" s="161"/>
      <c r="H26" s="161"/>
    </row>
    <row r="27" customFormat="false" ht="20.25" hidden="false" customHeight="false" outlineLevel="0" collapsed="false">
      <c r="A27" s="161"/>
      <c r="B27" s="127"/>
      <c r="C27" s="161"/>
      <c r="D27" s="161"/>
      <c r="F27" s="161"/>
      <c r="G27" s="161"/>
      <c r="H27" s="161"/>
    </row>
    <row r="28" customFormat="false" ht="20.25" hidden="false" customHeight="false" outlineLevel="0" collapsed="false">
      <c r="A28" s="161"/>
      <c r="B28" s="127"/>
      <c r="C28" s="161"/>
      <c r="D28" s="161"/>
      <c r="F28" s="161"/>
      <c r="G28" s="161"/>
      <c r="H28" s="161"/>
    </row>
    <row r="29" customFormat="false" ht="20.25" hidden="false" customHeight="false" outlineLevel="0" collapsed="false">
      <c r="A29" s="161"/>
      <c r="B29" s="127"/>
      <c r="C29" s="161"/>
      <c r="D29" s="161"/>
      <c r="F29" s="161"/>
      <c r="G29" s="161"/>
      <c r="H29" s="161"/>
    </row>
    <row r="30" customFormat="false" ht="20.25" hidden="false" customHeight="false" outlineLevel="0" collapsed="false">
      <c r="A30" s="161"/>
      <c r="B30" s="161"/>
      <c r="C30" s="161"/>
      <c r="D30" s="161"/>
      <c r="F30" s="161"/>
      <c r="G30" s="161"/>
      <c r="H30" s="161"/>
    </row>
    <row r="31" customFormat="false" ht="20.25" hidden="false" customHeight="false" outlineLevel="0" collapsed="false">
      <c r="A31" s="161"/>
      <c r="B31" s="161"/>
      <c r="C31" s="161"/>
      <c r="D31" s="161"/>
      <c r="F31" s="161"/>
      <c r="G31" s="161"/>
      <c r="H31" s="161"/>
    </row>
    <row r="32" customFormat="false" ht="20.25" hidden="false" customHeight="false" outlineLevel="0" collapsed="false">
      <c r="A32" s="161"/>
      <c r="B32" s="161"/>
      <c r="C32" s="161"/>
      <c r="D32" s="161"/>
      <c r="F32" s="161"/>
      <c r="G32" s="161"/>
      <c r="H32" s="161"/>
    </row>
    <row r="33" customFormat="false" ht="20.25" hidden="false" customHeight="false" outlineLevel="0" collapsed="false">
      <c r="A33" s="161"/>
      <c r="B33" s="161"/>
      <c r="C33" s="161"/>
      <c r="D33" s="161"/>
      <c r="F33" s="161"/>
      <c r="G33" s="161"/>
      <c r="H33" s="161"/>
    </row>
    <row r="34" customFormat="false" ht="20.25" hidden="false" customHeight="false" outlineLevel="0" collapsed="false">
      <c r="A34" s="161"/>
      <c r="B34" s="161"/>
      <c r="C34" s="161"/>
      <c r="D34" s="161"/>
      <c r="F34" s="161"/>
      <c r="G34" s="161"/>
      <c r="H34" s="161"/>
    </row>
  </sheetData>
  <sheetProtection sheet="true" objects="true" scenarios="true"/>
  <mergeCells count="2">
    <mergeCell ref="A11:D11"/>
    <mergeCell ref="F11:H1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89453125" defaultRowHeight="20.25" customHeight="false" zeroHeight="false" outlineLevelRow="0" outlineLevelCol="0"/>
  <cols>
    <col collapsed="false" customWidth="true" hidden="false" outlineLevel="0" max="1" min="1" style="162" width="40.67"/>
    <col collapsed="false" customWidth="true" hidden="false" outlineLevel="0" max="2" min="2" style="162" width="21.33"/>
    <col collapsed="false" customWidth="true" hidden="false" outlineLevel="0" max="3" min="3" style="162" width="6.44"/>
    <col collapsed="false" customWidth="true" hidden="false" outlineLevel="0" max="4" min="4" style="162" width="15.56"/>
    <col collapsed="false" customWidth="false" hidden="false" outlineLevel="0" max="16384" min="5" style="162" width="11.89"/>
  </cols>
  <sheetData>
    <row r="1" customFormat="false" ht="15.75" hidden="false" customHeight="true" outlineLevel="0" collapsed="false">
      <c r="A1" s="163" t="s">
        <v>301</v>
      </c>
      <c r="B1" s="164"/>
      <c r="C1" s="163"/>
      <c r="D1" s="163"/>
      <c r="E1" s="163"/>
    </row>
    <row r="2" customFormat="false" ht="15.75" hidden="false" customHeight="true" outlineLevel="0" collapsed="false">
      <c r="A2" s="163"/>
      <c r="B2" s="164"/>
      <c r="C2" s="163"/>
      <c r="D2" s="163"/>
      <c r="E2" s="163"/>
    </row>
    <row r="3" customFormat="false" ht="20.25" hidden="false" customHeight="false" outlineLevel="0" collapsed="false">
      <c r="A3" s="163" t="s">
        <v>302</v>
      </c>
      <c r="B3" s="165" t="str">
        <f aca="false">IF('DATA INPUT'!C11&gt;0,'DATA INPUT'!C11,"  ")</f>
        <v>31.12.2025</v>
      </c>
      <c r="C3" s="166"/>
      <c r="D3" s="163"/>
      <c r="E3" s="163"/>
      <c r="G3" s="167"/>
      <c r="H3" s="168" t="s">
        <v>303</v>
      </c>
    </row>
    <row r="4" customFormat="false" ht="20.25" hidden="false" customHeight="false" outlineLevel="0" collapsed="false">
      <c r="A4" s="169" t="s">
        <v>304</v>
      </c>
      <c r="B4" s="165" t="str">
        <f aca="false">IF('DATA INPUT'!C7&gt;0,'DATA INPUT'!C7,"  ")</f>
        <v>1st Stewartry Rangers</v>
      </c>
      <c r="C4" s="168"/>
      <c r="D4" s="168"/>
      <c r="E4" s="168"/>
    </row>
    <row r="5" customFormat="false" ht="20.25" hidden="false" customHeight="false" outlineLevel="0" collapsed="false">
      <c r="A5" s="168" t="s">
        <v>127</v>
      </c>
      <c r="B5" s="165" t="str">
        <f aca="false">IF('DATA INPUT'!C9&gt;0,'DATA INPUT'!C9,"  ")</f>
        <v>SC051769</v>
      </c>
      <c r="C5" s="168"/>
      <c r="D5" s="168"/>
      <c r="E5" s="168"/>
    </row>
    <row r="6" customFormat="false" ht="13.5" hidden="false" customHeight="true" outlineLevel="0" collapsed="false"/>
    <row r="7" s="168" customFormat="true" ht="17.25" hidden="false" customHeight="true" outlineLevel="0" collapsed="false">
      <c r="B7" s="170" t="n">
        <f aca="false">'DATA INPUT'!C15</f>
        <v>2026</v>
      </c>
      <c r="C7" s="170"/>
      <c r="D7" s="170" t="n">
        <f aca="false">'DATA INPUT'!C16</f>
        <v>2025</v>
      </c>
    </row>
    <row r="8" customFormat="false" ht="20.25" hidden="false" customHeight="false" outlineLevel="0" collapsed="false">
      <c r="A8" s="168" t="s">
        <v>305</v>
      </c>
    </row>
    <row r="9" customFormat="false" ht="24.75" hidden="false" customHeight="true" outlineLevel="0" collapsed="false">
      <c r="A9" s="171" t="s">
        <v>306</v>
      </c>
      <c r="B9" s="172" t="n">
        <f aca="false">'INCOME (Receipts)'!F9</f>
        <v>693</v>
      </c>
      <c r="C9" s="173"/>
      <c r="D9" s="174" t="n">
        <v>696</v>
      </c>
    </row>
    <row r="10" customFormat="false" ht="24.75" hidden="false" customHeight="true" outlineLevel="0" collapsed="false">
      <c r="A10" s="171" t="s">
        <v>307</v>
      </c>
      <c r="B10" s="175" t="n">
        <f aca="false">'INCOME (Receipts)'!G9</f>
        <v>2675.5</v>
      </c>
      <c r="C10" s="173"/>
      <c r="D10" s="176" t="n">
        <v>300</v>
      </c>
    </row>
    <row r="11" customFormat="false" ht="24.75" hidden="false" customHeight="true" outlineLevel="0" collapsed="false">
      <c r="A11" s="171" t="s">
        <v>308</v>
      </c>
      <c r="B11" s="175" t="n">
        <f aca="false">'INCOME (Receipts)'!H9</f>
        <v>1428.96</v>
      </c>
      <c r="C11" s="173"/>
      <c r="D11" s="176" t="n">
        <v>3856.01</v>
      </c>
    </row>
    <row r="12" customFormat="false" ht="24.75" hidden="false" customHeight="true" outlineLevel="0" collapsed="false">
      <c r="A12" s="171" t="s">
        <v>238</v>
      </c>
      <c r="B12" s="177" t="n">
        <f aca="false">'INCOME (Receipts)'!I9</f>
        <v>95.12</v>
      </c>
      <c r="C12" s="173"/>
      <c r="D12" s="178"/>
      <c r="F12" s="162" t="s">
        <v>309</v>
      </c>
    </row>
    <row r="13" customFormat="false" ht="24.75" hidden="false" customHeight="true" outlineLevel="0" collapsed="false">
      <c r="A13" s="171" t="s">
        <v>310</v>
      </c>
      <c r="B13" s="175" t="n">
        <f aca="false">'INCOME (Receipts)'!J9</f>
        <v>0</v>
      </c>
      <c r="C13" s="173"/>
      <c r="D13" s="176" t="n">
        <v>71.69</v>
      </c>
    </row>
    <row r="14" customFormat="false" ht="24.75" hidden="false" customHeight="true" outlineLevel="0" collapsed="false">
      <c r="A14" s="171" t="s">
        <v>311</v>
      </c>
      <c r="B14" s="177" t="n">
        <f aca="false">'INCOME (Receipts)'!K9</f>
        <v>49.22</v>
      </c>
      <c r="C14" s="173"/>
      <c r="D14" s="178" t="n">
        <v>4493</v>
      </c>
    </row>
    <row r="15" customFormat="false" ht="24.75" hidden="false" customHeight="true" outlineLevel="0" collapsed="false">
      <c r="A15" s="171" t="s">
        <v>186</v>
      </c>
      <c r="B15" s="175" t="n">
        <f aca="false">'INCOME (Receipts)'!L9</f>
        <v>1905</v>
      </c>
      <c r="C15" s="173"/>
      <c r="D15" s="176" t="n">
        <v>5042</v>
      </c>
    </row>
    <row r="16" customFormat="false" ht="24.75" hidden="false" customHeight="true" outlineLevel="0" collapsed="false">
      <c r="A16" s="171" t="s">
        <v>187</v>
      </c>
      <c r="B16" s="175" t="n">
        <f aca="false">'INCOME (Receipts)'!M9</f>
        <v>0</v>
      </c>
      <c r="C16" s="173"/>
      <c r="D16" s="176" t="n">
        <v>12287.44</v>
      </c>
    </row>
    <row r="17" customFormat="false" ht="24.75" hidden="false" customHeight="true" outlineLevel="0" collapsed="false">
      <c r="A17" s="171" t="s">
        <v>242</v>
      </c>
      <c r="B17" s="175" t="n">
        <f aca="false">'INCOME (Receipts)'!N9</f>
        <v>6260.92</v>
      </c>
      <c r="C17" s="173"/>
      <c r="D17" s="176"/>
    </row>
    <row r="18" customFormat="false" ht="24.75" hidden="false" customHeight="true" outlineLevel="0" collapsed="false">
      <c r="A18" s="171" t="s">
        <v>312</v>
      </c>
      <c r="B18" s="179" t="n">
        <f aca="false">'INCOME (Receipts)'!O9</f>
        <v>0</v>
      </c>
      <c r="C18" s="173"/>
      <c r="D18" s="180" t="n">
        <v>3300.98</v>
      </c>
    </row>
    <row r="19" s="168" customFormat="true" ht="24.75" hidden="false" customHeight="true" outlineLevel="0" collapsed="false">
      <c r="A19" s="181" t="s">
        <v>313</v>
      </c>
      <c r="B19" s="182" t="n">
        <f aca="false">SUM(B9:B18)</f>
        <v>13107.72</v>
      </c>
      <c r="C19" s="183"/>
      <c r="D19" s="182" t="n">
        <f aca="false">SUM(D9:D18)</f>
        <v>30047.12</v>
      </c>
    </row>
    <row r="20" customFormat="false" ht="20.25" hidden="false" customHeight="false" outlineLevel="0" collapsed="false">
      <c r="C20" s="173"/>
      <c r="D20" s="173"/>
    </row>
    <row r="21" customFormat="false" ht="20.25" hidden="false" customHeight="false" outlineLevel="0" collapsed="false">
      <c r="A21" s="168" t="s">
        <v>314</v>
      </c>
      <c r="C21" s="173"/>
      <c r="D21" s="173"/>
    </row>
    <row r="22" customFormat="false" ht="20.25" hidden="false" customHeight="false" outlineLevel="0" collapsed="false">
      <c r="A22" s="184" t="s">
        <v>315</v>
      </c>
      <c r="C22" s="173"/>
      <c r="D22" s="173"/>
    </row>
    <row r="23" customFormat="false" ht="24.75" hidden="false" customHeight="true" outlineLevel="0" collapsed="false">
      <c r="A23" s="171" t="s">
        <v>182</v>
      </c>
      <c r="B23" s="185" t="n">
        <f aca="false">'EXPENDITURE (Payments)'!F8</f>
        <v>0</v>
      </c>
      <c r="C23" s="173"/>
      <c r="D23" s="186"/>
    </row>
    <row r="24" customFormat="false" ht="24.75" hidden="false" customHeight="true" outlineLevel="0" collapsed="false">
      <c r="A24" s="171" t="s">
        <v>316</v>
      </c>
      <c r="B24" s="179" t="n">
        <f aca="false">'EXPENDITURE (Payments)'!G8</f>
        <v>0</v>
      </c>
      <c r="C24" s="173"/>
      <c r="D24" s="180"/>
      <c r="F24" s="162" t="s">
        <v>309</v>
      </c>
    </row>
    <row r="25" customFormat="false" ht="20.25" hidden="false" customHeight="false" outlineLevel="0" collapsed="false">
      <c r="C25" s="173"/>
      <c r="D25" s="173"/>
    </row>
    <row r="26" customFormat="false" ht="20.25" hidden="false" customHeight="false" outlineLevel="0" collapsed="false">
      <c r="A26" s="184" t="s">
        <v>317</v>
      </c>
      <c r="C26" s="173"/>
      <c r="D26" s="173"/>
    </row>
    <row r="27" customFormat="false" ht="24.75" hidden="false" customHeight="true" outlineLevel="0" collapsed="false">
      <c r="A27" s="171" t="s">
        <v>318</v>
      </c>
      <c r="B27" s="185" t="n">
        <f aca="false">'EXPENDITURE (Payments)'!H8</f>
        <v>0</v>
      </c>
      <c r="C27" s="173"/>
      <c r="D27" s="186" t="n">
        <v>1328</v>
      </c>
    </row>
    <row r="28" customFormat="false" ht="24.75" hidden="false" customHeight="true" outlineLevel="0" collapsed="false">
      <c r="A28" s="171" t="s">
        <v>319</v>
      </c>
      <c r="B28" s="175" t="n">
        <f aca="false">'EXPENDITURE (Payments)'!I8</f>
        <v>2477.85</v>
      </c>
      <c r="C28" s="173"/>
      <c r="D28" s="176" t="n">
        <v>3907.53</v>
      </c>
    </row>
    <row r="29" customFormat="false" ht="24.75" hidden="false" customHeight="true" outlineLevel="0" collapsed="false">
      <c r="A29" s="171" t="s">
        <v>320</v>
      </c>
      <c r="B29" s="187" t="n">
        <f aca="false">'EXPENDITURE (Payments)'!J8</f>
        <v>335</v>
      </c>
      <c r="C29" s="173"/>
      <c r="D29" s="176" t="n">
        <v>375</v>
      </c>
    </row>
    <row r="30" customFormat="false" ht="24.75" hidden="false" customHeight="true" outlineLevel="0" collapsed="false">
      <c r="A30" s="171" t="s">
        <v>186</v>
      </c>
      <c r="B30" s="187" t="n">
        <f aca="false">'EXPENDITURE (Payments)'!K8</f>
        <v>3595.6</v>
      </c>
      <c r="C30" s="173"/>
      <c r="D30" s="176" t="n">
        <v>17946.97</v>
      </c>
    </row>
    <row r="31" customFormat="false" ht="24.75" hidden="false" customHeight="true" outlineLevel="0" collapsed="false">
      <c r="A31" s="171" t="s">
        <v>242</v>
      </c>
      <c r="B31" s="187" t="n">
        <f aca="false">'EXPENDITURE (Payments)'!L8</f>
        <v>5670.25</v>
      </c>
      <c r="C31" s="173"/>
      <c r="D31" s="176"/>
    </row>
    <row r="32" customFormat="false" ht="24.75" hidden="false" customHeight="true" outlineLevel="0" collapsed="false">
      <c r="A32" s="171" t="s">
        <v>321</v>
      </c>
      <c r="B32" s="187" t="n">
        <f aca="false">'EXPENDITURE (Payments)'!M8</f>
        <v>49.22</v>
      </c>
      <c r="C32" s="173"/>
      <c r="D32" s="176" t="n">
        <v>201.37</v>
      </c>
    </row>
    <row r="33" customFormat="false" ht="24.75" hidden="false" customHeight="true" outlineLevel="0" collapsed="false">
      <c r="A33" s="171" t="s">
        <v>322</v>
      </c>
      <c r="B33" s="187" t="n">
        <f aca="false">'EXPENDITURE (Payments)'!N8</f>
        <v>19.74</v>
      </c>
      <c r="C33" s="173"/>
      <c r="D33" s="176"/>
    </row>
    <row r="34" customFormat="false" ht="24.75" hidden="false" customHeight="true" outlineLevel="0" collapsed="false">
      <c r="A34" s="171" t="s">
        <v>323</v>
      </c>
      <c r="B34" s="187" t="n">
        <f aca="false">'EXPENDITURE (Payments)'!O8</f>
        <v>1320.54</v>
      </c>
      <c r="C34" s="173"/>
      <c r="D34" s="176" t="n">
        <v>809.06</v>
      </c>
    </row>
    <row r="35" customFormat="false" ht="24.75" hidden="false" customHeight="true" outlineLevel="0" collapsed="false">
      <c r="A35" s="171" t="s">
        <v>324</v>
      </c>
      <c r="B35" s="188" t="n">
        <f aca="false">'EXPENDITURE (Payments)'!P8</f>
        <v>637.97</v>
      </c>
      <c r="C35" s="173"/>
      <c r="D35" s="180" t="n">
        <v>3300.98</v>
      </c>
    </row>
    <row r="36" s="168" customFormat="true" ht="24.75" hidden="false" customHeight="true" outlineLevel="0" collapsed="false">
      <c r="A36" s="181" t="s">
        <v>325</v>
      </c>
      <c r="B36" s="182" t="n">
        <f aca="false">SUM(B23:B35)</f>
        <v>14106.17</v>
      </c>
      <c r="C36" s="183"/>
      <c r="D36" s="182" t="n">
        <f aca="false">SUM(D23:D35)</f>
        <v>27868.91</v>
      </c>
    </row>
    <row r="37" customFormat="false" ht="18.75" hidden="false" customHeight="true" outlineLevel="0" collapsed="false">
      <c r="A37" s="171"/>
      <c r="B37" s="173"/>
      <c r="C37" s="173"/>
      <c r="D37" s="173"/>
    </row>
    <row r="38" customFormat="false" ht="24" hidden="false" customHeight="true" outlineLevel="0" collapsed="false">
      <c r="A38" s="171" t="s">
        <v>326</v>
      </c>
      <c r="B38" s="182" t="n">
        <f aca="false">SUM(B19-B36)</f>
        <v>-998.449999999997</v>
      </c>
      <c r="C38" s="173"/>
      <c r="D38" s="182" t="n">
        <f aca="false">SUM(D19-D36)</f>
        <v>2178.21</v>
      </c>
    </row>
    <row r="39" customFormat="false" ht="21" hidden="false" customHeight="false" outlineLevel="0" collapsed="false">
      <c r="B39" s="189"/>
      <c r="C39" s="189"/>
      <c r="D39" s="189"/>
    </row>
    <row r="40" customFormat="false" ht="20.25" hidden="false" customHeight="false" outlineLevel="0" collapsed="false">
      <c r="A40" s="190"/>
      <c r="B40" s="189"/>
      <c r="C40" s="189"/>
      <c r="D40" s="189"/>
    </row>
    <row r="41" customFormat="false" ht="20.25" hidden="false" customHeight="false" outlineLevel="0" collapsed="false">
      <c r="B41" s="189"/>
      <c r="C41" s="189"/>
      <c r="D41" s="189"/>
    </row>
    <row r="42" customFormat="false" ht="20.25" hidden="false" customHeight="false" outlineLevel="0" collapsed="false">
      <c r="B42" s="189"/>
      <c r="C42" s="189"/>
      <c r="D42" s="189"/>
    </row>
    <row r="43" customFormat="false" ht="20.25" hidden="false" customHeight="false" outlineLevel="0" collapsed="false">
      <c r="B43" s="189"/>
      <c r="C43" s="189"/>
      <c r="D43" s="189"/>
    </row>
    <row r="44" customFormat="false" ht="20.25" hidden="false" customHeight="false" outlineLevel="0" collapsed="false">
      <c r="B44" s="189"/>
      <c r="C44" s="189"/>
      <c r="D44" s="189"/>
    </row>
    <row r="45" customFormat="false" ht="20.25" hidden="false" customHeight="false" outlineLevel="0" collapsed="false">
      <c r="B45" s="189"/>
      <c r="C45" s="189"/>
      <c r="D45" s="189"/>
    </row>
    <row r="46" customFormat="false" ht="20.25" hidden="false" customHeight="false" outlineLevel="0" collapsed="false">
      <c r="B46" s="189"/>
      <c r="C46" s="189"/>
      <c r="D46" s="189"/>
    </row>
    <row r="47" customFormat="false" ht="20.25" hidden="false" customHeight="false" outlineLevel="0" collapsed="false">
      <c r="B47" s="189"/>
      <c r="C47" s="189"/>
      <c r="D47" s="189"/>
    </row>
    <row r="48" customFormat="false" ht="20.25" hidden="false" customHeight="false" outlineLevel="0" collapsed="false">
      <c r="B48" s="189"/>
      <c r="C48" s="189"/>
      <c r="D48" s="189"/>
    </row>
    <row r="49" customFormat="false" ht="20.25" hidden="false" customHeight="false" outlineLevel="0" collapsed="false">
      <c r="B49" s="189"/>
      <c r="C49" s="189"/>
      <c r="D49" s="189"/>
    </row>
    <row r="50" customFormat="false" ht="20.25" hidden="false" customHeight="false" outlineLevel="0" collapsed="false">
      <c r="B50" s="189"/>
      <c r="C50" s="189"/>
      <c r="D50" s="189"/>
    </row>
    <row r="51" customFormat="false" ht="20.25" hidden="false" customHeight="false" outlineLevel="0" collapsed="false">
      <c r="B51" s="189"/>
      <c r="C51" s="189"/>
      <c r="D51" s="189"/>
    </row>
    <row r="52" customFormat="false" ht="20.25" hidden="false" customHeight="false" outlineLevel="0" collapsed="false">
      <c r="B52" s="189"/>
      <c r="C52" s="189"/>
      <c r="D52" s="189"/>
    </row>
    <row r="53" customFormat="false" ht="20.25" hidden="false" customHeight="false" outlineLevel="0" collapsed="false">
      <c r="B53" s="189"/>
      <c r="C53" s="189"/>
      <c r="D53" s="189"/>
    </row>
    <row r="54" customFormat="false" ht="20.25" hidden="false" customHeight="false" outlineLevel="0" collapsed="false">
      <c r="B54" s="189"/>
      <c r="C54" s="189"/>
      <c r="D54" s="189"/>
    </row>
    <row r="55" customFormat="false" ht="20.25" hidden="false" customHeight="false" outlineLevel="0" collapsed="false">
      <c r="B55" s="189"/>
      <c r="C55" s="189"/>
      <c r="D55" s="189"/>
    </row>
    <row r="56" customFormat="false" ht="20.25" hidden="false" customHeight="false" outlineLevel="0" collapsed="false">
      <c r="B56" s="189"/>
      <c r="C56" s="189"/>
      <c r="D56" s="189"/>
    </row>
    <row r="57" customFormat="false" ht="20.25" hidden="false" customHeight="false" outlineLevel="0" collapsed="false">
      <c r="B57" s="189"/>
      <c r="C57" s="189"/>
      <c r="D57" s="189"/>
    </row>
    <row r="58" customFormat="false" ht="20.25" hidden="false" customHeight="false" outlineLevel="0" collapsed="false">
      <c r="B58" s="189"/>
      <c r="C58" s="189"/>
      <c r="D58" s="189"/>
    </row>
    <row r="59" customFormat="false" ht="20.25" hidden="false" customHeight="false" outlineLevel="0" collapsed="false">
      <c r="B59" s="189"/>
      <c r="C59" s="189"/>
      <c r="D59" s="189"/>
    </row>
    <row r="60" customFormat="false" ht="20.25" hidden="false" customHeight="false" outlineLevel="0" collapsed="false">
      <c r="B60" s="189"/>
      <c r="C60" s="189"/>
      <c r="D60" s="189"/>
    </row>
  </sheetData>
  <sheetProtection sheet="true" objects="true" scenarios="true"/>
  <printOptions headings="false" gridLines="false" gridLinesSet="true" horizontalCentered="false" verticalCentered="false"/>
  <pageMargins left="0.708333333333333" right="0.708333333333333" top="0.747916666666667" bottom="0.747916666666667"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8" activeCellId="0" sqref="B18"/>
    </sheetView>
  </sheetViews>
  <sheetFormatPr defaultColWidth="10.4453125" defaultRowHeight="20.25" customHeight="false" zeroHeight="false" outlineLevelRow="0" outlineLevelCol="0"/>
  <cols>
    <col collapsed="false" customWidth="true" hidden="false" outlineLevel="0" max="1" min="1" style="191" width="37.89"/>
    <col collapsed="false" customWidth="true" hidden="false" outlineLevel="0" max="2" min="2" style="162" width="21.33"/>
    <col collapsed="false" customWidth="true" hidden="false" outlineLevel="0" max="3" min="3" style="162" width="11.44"/>
    <col collapsed="false" customWidth="true" hidden="false" outlineLevel="0" max="4" min="4" style="162" width="15.56"/>
    <col collapsed="false" customWidth="false" hidden="false" outlineLevel="0" max="16384" min="5" style="191" width="10.44"/>
  </cols>
  <sheetData>
    <row r="1" s="168" customFormat="true" ht="20.25" hidden="false" customHeight="false" outlineLevel="0" collapsed="false">
      <c r="A1" s="163" t="s">
        <v>327</v>
      </c>
      <c r="B1" s="164"/>
      <c r="C1" s="163"/>
      <c r="D1" s="163"/>
      <c r="E1" s="163"/>
      <c r="F1" s="192"/>
      <c r="G1" s="168" t="s">
        <v>303</v>
      </c>
    </row>
    <row r="2" s="168" customFormat="true" ht="20.25" hidden="false" customHeight="false" outlineLevel="0" collapsed="false">
      <c r="A2" s="193"/>
      <c r="B2" s="194"/>
      <c r="C2" s="163"/>
      <c r="D2" s="163"/>
      <c r="E2" s="163"/>
    </row>
    <row r="3" s="168" customFormat="true" ht="20.25" hidden="false" customHeight="false" outlineLevel="0" collapsed="false">
      <c r="A3" s="193" t="s">
        <v>328</v>
      </c>
      <c r="B3" s="195" t="str">
        <f aca="false">IF('DATA INPUT'!C11&gt;0,'DATA INPUT'!C11,"  ")</f>
        <v>31.12.2025</v>
      </c>
      <c r="C3" s="163"/>
      <c r="D3" s="163"/>
      <c r="E3" s="163"/>
    </row>
    <row r="4" s="168" customFormat="true" ht="20.25" hidden="false" customHeight="false" outlineLevel="0" collapsed="false">
      <c r="A4" s="196" t="s">
        <v>124</v>
      </c>
      <c r="B4" s="195" t="str">
        <f aca="false">IF('DATA INPUT'!C7&gt;0,'DATA INPUT'!C7,"  ")</f>
        <v>1st Stewartry Rangers</v>
      </c>
    </row>
    <row r="5" s="168" customFormat="true" ht="20.25" hidden="false" customHeight="false" outlineLevel="0" collapsed="false">
      <c r="A5" s="169" t="s">
        <v>127</v>
      </c>
      <c r="B5" s="195" t="str">
        <f aca="false">IF('DATA INPUT'!C9&gt;0,'DATA INPUT'!C9,"  ")</f>
        <v>SC051769</v>
      </c>
    </row>
    <row r="6" customFormat="false" ht="20.25" hidden="false" customHeight="false" outlineLevel="0" collapsed="false">
      <c r="A6" s="162"/>
    </row>
    <row r="7" customFormat="false" ht="20.25" hidden="false" customHeight="false" outlineLevel="0" collapsed="false">
      <c r="A7" s="162"/>
      <c r="B7" s="170" t="n">
        <f aca="false">'DATA INPUT'!C15</f>
        <v>2026</v>
      </c>
      <c r="C7" s="170"/>
      <c r="D7" s="170" t="n">
        <f aca="false">'DATA INPUT'!C16</f>
        <v>2025</v>
      </c>
    </row>
    <row r="8" customFormat="false" ht="20.25" hidden="false" customHeight="false" outlineLevel="0" collapsed="false">
      <c r="A8" s="168" t="s">
        <v>329</v>
      </c>
    </row>
    <row r="9" customFormat="false" ht="20.25" hidden="false" customHeight="false" outlineLevel="0" collapsed="false">
      <c r="A9" s="171" t="s">
        <v>173</v>
      </c>
      <c r="B9" s="197" t="n">
        <f aca="false">IF('DATA INPUT'!C12="N",'Statement of balances'!D17,0)</f>
        <v>0</v>
      </c>
      <c r="C9" s="171"/>
      <c r="D9" s="198" t="n">
        <v>0</v>
      </c>
    </row>
    <row r="10" customFormat="false" ht="20.25" hidden="false" customHeight="false" outlineLevel="0" collapsed="false">
      <c r="A10" s="171" t="s">
        <v>167</v>
      </c>
      <c r="B10" s="197" t="n">
        <f aca="false">IF('DATA INPUT'!C12="N",'Statement of balances'!D18,0)</f>
        <v>3978.07</v>
      </c>
      <c r="C10" s="171"/>
      <c r="D10" s="198" t="n">
        <v>2345.35</v>
      </c>
    </row>
    <row r="11" customFormat="false" ht="20.25" hidden="false" customHeight="false" outlineLevel="0" collapsed="false">
      <c r="A11" s="171"/>
      <c r="B11" s="171"/>
      <c r="C11" s="171"/>
      <c r="D11" s="171"/>
    </row>
    <row r="12" customFormat="false" ht="20.25" hidden="false" customHeight="false" outlineLevel="0" collapsed="false">
      <c r="A12" s="171" t="s">
        <v>326</v>
      </c>
      <c r="B12" s="199" t="n">
        <f aca="false">'Receipts and payments account'!B38</f>
        <v>-998.449999999997</v>
      </c>
      <c r="C12" s="171"/>
      <c r="D12" s="199" t="n">
        <f aca="false">'Receipts and payments account'!D38</f>
        <v>2178.21</v>
      </c>
    </row>
    <row r="13" customFormat="false" ht="20.25" hidden="false" customHeight="false" outlineLevel="0" collapsed="false">
      <c r="A13" s="171" t="s">
        <v>330</v>
      </c>
      <c r="B13" s="200" t="n">
        <f aca="false">SUM(B9+B10+B12)</f>
        <v>2979.62</v>
      </c>
      <c r="C13" s="171"/>
      <c r="D13" s="200" t="n">
        <f aca="false">SUM(D9+D10+D12)</f>
        <v>4523.56</v>
      </c>
    </row>
    <row r="14" customFormat="false" ht="20.25" hidden="false" customHeight="false" outlineLevel="0" collapsed="false">
      <c r="A14" s="162"/>
      <c r="B14" s="171"/>
      <c r="C14" s="171"/>
      <c r="D14" s="171"/>
    </row>
    <row r="15" customFormat="false" ht="20.25" hidden="false" customHeight="false" outlineLevel="0" collapsed="false">
      <c r="B15" s="171"/>
      <c r="C15" s="171"/>
      <c r="D15" s="171"/>
    </row>
    <row r="16" customFormat="false" ht="20.25" hidden="false" customHeight="false" outlineLevel="0" collapsed="false">
      <c r="A16" s="201" t="s">
        <v>331</v>
      </c>
      <c r="B16" s="171"/>
      <c r="C16" s="171"/>
      <c r="D16" s="171"/>
    </row>
    <row r="17" customFormat="false" ht="20.25" hidden="false" customHeight="false" outlineLevel="0" collapsed="false">
      <c r="A17" s="171" t="s">
        <v>169</v>
      </c>
      <c r="B17" s="197" t="n">
        <f aca="false">B9+'INCOME (Receipts)'!P3-'EXPENDITURE (Payments)'!Q4+'Paying into bank'!H3-'Paying into bank'!G3</f>
        <v>0</v>
      </c>
      <c r="C17" s="171"/>
      <c r="D17" s="198" t="n">
        <v>0</v>
      </c>
      <c r="I17" s="202"/>
    </row>
    <row r="18" customFormat="false" ht="20.25" hidden="false" customHeight="false" outlineLevel="0" collapsed="false">
      <c r="A18" s="171" t="s">
        <v>167</v>
      </c>
      <c r="B18" s="197" t="n">
        <f aca="false">B10+'INCOME (Receipts)'!P2-'EXPENDITURE (Payments)'!Q3+'Paying into bank'!H2-'Paying into bank'!G2</f>
        <v>4078.07</v>
      </c>
      <c r="C18" s="171"/>
      <c r="D18" s="198" t="n">
        <v>3978.07</v>
      </c>
    </row>
    <row r="19" customFormat="false" ht="20.25" hidden="false" customHeight="false" outlineLevel="0" collapsed="false">
      <c r="A19" s="171" t="s">
        <v>332</v>
      </c>
      <c r="B19" s="198" t="n">
        <v>0</v>
      </c>
      <c r="C19" s="171"/>
      <c r="D19" s="198" t="n">
        <v>0</v>
      </c>
    </row>
    <row r="20" customFormat="false" ht="20.25" hidden="false" customHeight="false" outlineLevel="0" collapsed="false">
      <c r="A20" s="171" t="s">
        <v>330</v>
      </c>
      <c r="B20" s="200" t="n">
        <f aca="false">SUM(B17+B18-B19)</f>
        <v>4078.07</v>
      </c>
      <c r="C20" s="171"/>
      <c r="D20" s="200" t="n">
        <f aca="false">SUM(D17+D18-D19)</f>
        <v>3978.07</v>
      </c>
    </row>
    <row r="21" customFormat="false" ht="20.25" hidden="false" customHeight="false" outlineLevel="0" collapsed="false">
      <c r="B21" s="181"/>
      <c r="C21" s="181"/>
      <c r="D21" s="181"/>
    </row>
    <row r="22" s="191" customFormat="true" ht="20.25" hidden="false" customHeight="false" outlineLevel="0" collapsed="false">
      <c r="A22" s="203" t="s">
        <v>333</v>
      </c>
    </row>
    <row r="23" customFormat="false" ht="50.25" hidden="false" customHeight="true" outlineLevel="0" collapsed="false">
      <c r="A23" s="204" t="s">
        <v>334</v>
      </c>
      <c r="B23" s="204"/>
      <c r="C23" s="204"/>
      <c r="D23" s="205" t="n">
        <v>0</v>
      </c>
      <c r="E23" s="201"/>
      <c r="F23" s="206"/>
      <c r="G23" s="201"/>
      <c r="H23" s="201"/>
    </row>
    <row r="24" s="191" customFormat="true" ht="20.25" hidden="false" customHeight="false" outlineLevel="0" collapsed="false"/>
    <row r="25" customFormat="false" ht="20.25" hidden="false" customHeight="false" outlineLevel="0" collapsed="false">
      <c r="A25" s="191" t="s">
        <v>335</v>
      </c>
      <c r="B25" s="207" t="str">
        <f aca="false">IF(B27&gt;0,B27,"  ")</f>
        <v>Rebecca Vasey</v>
      </c>
      <c r="C25" s="201"/>
      <c r="D25" s="201"/>
      <c r="E25" s="201"/>
      <c r="F25" s="206"/>
      <c r="G25" s="201"/>
      <c r="H25" s="201"/>
    </row>
    <row r="26" customFormat="false" ht="16.5" hidden="false" customHeight="true" outlineLevel="0" collapsed="false">
      <c r="A26" s="201"/>
      <c r="B26" s="207"/>
      <c r="C26" s="201"/>
      <c r="D26" s="201"/>
      <c r="E26" s="201"/>
      <c r="F26" s="206"/>
      <c r="G26" s="201"/>
      <c r="H26" s="201"/>
    </row>
    <row r="27" s="191" customFormat="true" ht="20.25" hidden="false" customHeight="false" outlineLevel="0" collapsed="false">
      <c r="B27" s="208" t="str">
        <f aca="false">IF('DATA INPUT'!C49&gt;0,'DATA INPUT'!C49,"  ")</f>
        <v>Rebecca Vasey</v>
      </c>
      <c r="D27" s="208" t="str">
        <f aca="false">IF('DATA INPUT'!C51&gt;0,'DATA INPUT'!C51,"  ")</f>
        <v>Treasurer</v>
      </c>
    </row>
    <row r="28" s="191" customFormat="true" ht="20.25" hidden="false" customHeight="false" outlineLevel="0" collapsed="false"/>
    <row r="29" s="191" customFormat="true" ht="20.25" hidden="false" customHeight="false" outlineLevel="0" collapsed="false">
      <c r="A29" s="191" t="s">
        <v>336</v>
      </c>
      <c r="B29" s="208" t="n">
        <f aca="false">IF('DATA INPUT'!C48&gt;0,'DATA INPUT'!C48,"  ")</f>
        <v>46243</v>
      </c>
    </row>
    <row r="30" s="191" customFormat="true" ht="20.25" hidden="false" customHeight="false" outlineLevel="0" collapsed="false"/>
    <row r="31" s="191" customFormat="true" ht="20.25" hidden="false" customHeight="false" outlineLevel="0" collapsed="false"/>
  </sheetData>
  <sheetProtection sheet="true" objects="true" scenarios="true"/>
  <mergeCells count="1">
    <mergeCell ref="A23:C23"/>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1"/>
  <sheetViews>
    <sheetView showFormulas="false" showGridLines="true" showRowColHeaders="true" showZeros="true" rightToLeft="false" tabSelected="false" showOutlineSymbols="true" defaultGridColor="true" view="normal" topLeftCell="A27" colorId="64" zoomScale="100" zoomScaleNormal="100" zoomScalePageLayoutView="100" workbookViewId="0">
      <selection pane="topLeft" activeCell="B18" activeCellId="0" sqref="B18"/>
    </sheetView>
  </sheetViews>
  <sheetFormatPr defaultColWidth="9.109375" defaultRowHeight="20.25" customHeight="false" zeroHeight="false" outlineLevelRow="0" outlineLevelCol="0"/>
  <cols>
    <col collapsed="false" customWidth="true" hidden="false" outlineLevel="0" max="1" min="1" style="209" width="23.44"/>
    <col collapsed="false" customWidth="true" hidden="false" outlineLevel="0" max="2" min="2" style="210" width="41.67"/>
    <col collapsed="false" customWidth="true" hidden="false" outlineLevel="0" max="3" min="3" style="210" width="22.56"/>
    <col collapsed="false" customWidth="false" hidden="false" outlineLevel="0" max="4" min="4" style="210" width="9.11"/>
    <col collapsed="false" customWidth="true" hidden="false" outlineLevel="0" max="5" min="5" style="210" width="14.89"/>
    <col collapsed="false" customWidth="false" hidden="false" outlineLevel="0" max="7" min="6" style="210" width="9.11"/>
    <col collapsed="false" customWidth="true" hidden="false" outlineLevel="0" max="8" min="8" style="210" width="18.33"/>
    <col collapsed="false" customWidth="false" hidden="false" outlineLevel="0" max="16384" min="9" style="210" width="9.11"/>
  </cols>
  <sheetData>
    <row r="1" s="212" customFormat="true" ht="20.25" hidden="false" customHeight="true" outlineLevel="0" collapsed="false">
      <c r="A1" s="211" t="s">
        <v>337</v>
      </c>
      <c r="B1" s="211"/>
      <c r="C1" s="211"/>
      <c r="D1" s="211"/>
      <c r="E1" s="211"/>
      <c r="F1" s="211"/>
      <c r="G1" s="211"/>
      <c r="H1" s="211"/>
    </row>
    <row r="2" s="212" customFormat="true" ht="20.25" hidden="false" customHeight="false" outlineLevel="0" collapsed="false">
      <c r="B2" s="213"/>
      <c r="C2" s="214"/>
      <c r="D2" s="215"/>
      <c r="E2" s="215"/>
      <c r="F2" s="215"/>
      <c r="G2" s="215"/>
      <c r="H2" s="215"/>
    </row>
    <row r="3" customFormat="false" ht="20.25" hidden="false" customHeight="false" outlineLevel="0" collapsed="false">
      <c r="A3" s="216" t="s">
        <v>338</v>
      </c>
      <c r="B3" s="217" t="str">
        <f aca="false">IF('DATA INPUT'!C11&gt;0,'DATA INPUT'!C11,"  ")</f>
        <v>31.12.2025</v>
      </c>
    </row>
    <row r="5" customFormat="false" ht="20.25" hidden="false" customHeight="false" outlineLevel="0" collapsed="false">
      <c r="A5" s="216" t="s">
        <v>339</v>
      </c>
      <c r="B5" s="217" t="str">
        <f aca="false">IF('DATA INPUT'!C7&gt;0,'DATA INPUT'!C7,"  ")</f>
        <v>1st Stewartry Rangers</v>
      </c>
    </row>
    <row r="6" customFormat="false" ht="20.25" hidden="false" customHeight="false" outlineLevel="0" collapsed="false">
      <c r="A6" s="216"/>
      <c r="B6" s="209"/>
    </row>
    <row r="7" customFormat="false" ht="20.25" hidden="false" customHeight="false" outlineLevel="0" collapsed="false">
      <c r="A7" s="216" t="s">
        <v>127</v>
      </c>
      <c r="B7" s="209" t="str">
        <f aca="false">IF('DATA INPUT'!C9&gt;0,'DATA INPUT'!C9,"  ")</f>
        <v>SC051769</v>
      </c>
    </row>
    <row r="8" customFormat="false" ht="20.25" hidden="false" customHeight="false" outlineLevel="0" collapsed="false">
      <c r="A8" s="216"/>
      <c r="B8" s="209"/>
    </row>
    <row r="9" customFormat="false" ht="20.25" hidden="false" customHeight="false" outlineLevel="0" collapsed="false">
      <c r="A9" s="216" t="s">
        <v>137</v>
      </c>
      <c r="B9" s="218" t="str">
        <f aca="false">IF('DATA INPUT'!C18&gt;0,'DATA INPUT'!C18,"  ")</f>
        <v>Stewartry District</v>
      </c>
    </row>
    <row r="10" customFormat="false" ht="20.25" hidden="false" customHeight="false" outlineLevel="0" collapsed="false">
      <c r="A10" s="216" t="s">
        <v>139</v>
      </c>
      <c r="B10" s="218" t="str">
        <f aca="false">IF('DATA INPUT'!C20&gt;0,'DATA INPUT'!C20,"  ")</f>
        <v>Dumfries and Galloway, Scotlans</v>
      </c>
    </row>
    <row r="11" customFormat="false" ht="20.25" hidden="false" customHeight="false" outlineLevel="0" collapsed="false">
      <c r="A11" s="216"/>
    </row>
    <row r="12" customFormat="false" ht="20.25" hidden="false" customHeight="false" outlineLevel="0" collapsed="false">
      <c r="A12" s="216" t="s">
        <v>340</v>
      </c>
      <c r="B12" s="210" t="str">
        <f aca="false">IF('DATA INPUT'!B23=0," ",'DATA INPUT'!B23)</f>
        <v>Rebecca Vasey</v>
      </c>
      <c r="C12" s="210" t="str">
        <f aca="false">IF('DATA INPUT'!C23=0," ",'DATA INPUT'!C23)</f>
        <v>Leader</v>
      </c>
      <c r="E12" s="209"/>
      <c r="F12" s="209"/>
      <c r="G12" s="209"/>
      <c r="H12" s="209"/>
    </row>
    <row r="13" customFormat="false" ht="20.25" hidden="false" customHeight="false" outlineLevel="0" collapsed="false">
      <c r="A13" s="216"/>
      <c r="B13" s="210" t="str">
        <f aca="false">IF('DATA INPUT'!B24=0," ",'DATA INPUT'!B24)</f>
        <v>Laura Dickie</v>
      </c>
      <c r="C13" s="210" t="str">
        <f aca="false">IF('DATA INPUT'!C24=0," ",'DATA INPUT'!C24)</f>
        <v>Leader</v>
      </c>
      <c r="D13" s="209"/>
      <c r="E13" s="209"/>
      <c r="F13" s="209"/>
      <c r="G13" s="209"/>
      <c r="H13" s="209"/>
    </row>
    <row r="14" customFormat="false" ht="20.25" hidden="false" customHeight="false" outlineLevel="0" collapsed="false">
      <c r="A14" s="216"/>
      <c r="B14" s="210" t="str">
        <f aca="false">IF('DATA INPUT'!B25=0," ",'DATA INPUT'!B25)</f>
        <v>Jane Banks</v>
      </c>
      <c r="C14" s="210" t="str">
        <f aca="false">IF('DATA INPUT'!C25=0," ",'DATA INPUT'!C25)</f>
        <v>Leader</v>
      </c>
      <c r="E14" s="209"/>
      <c r="F14" s="209"/>
      <c r="G14" s="209"/>
      <c r="H14" s="209"/>
    </row>
    <row r="15" customFormat="false" ht="20.25" hidden="false" customHeight="false" outlineLevel="0" collapsed="false">
      <c r="A15" s="216"/>
      <c r="B15" s="210" t="str">
        <f aca="false">IF('DATA INPUT'!B26=0," ",'DATA INPUT'!B26)</f>
        <v> </v>
      </c>
      <c r="C15" s="210" t="str">
        <f aca="false">IF('DATA INPUT'!C26=0," ",'DATA INPUT'!C26)</f>
        <v> </v>
      </c>
      <c r="E15" s="209"/>
      <c r="F15" s="209"/>
      <c r="G15" s="209"/>
      <c r="H15" s="209"/>
    </row>
    <row r="16" customFormat="false" ht="20.25" hidden="false" customHeight="false" outlineLevel="0" collapsed="false">
      <c r="A16" s="216"/>
      <c r="B16" s="210" t="str">
        <f aca="false">IF('DATA INPUT'!B27=0," ",'DATA INPUT'!B27)</f>
        <v> </v>
      </c>
      <c r="C16" s="210" t="str">
        <f aca="false">IF('DATA INPUT'!C27=0," ",'DATA INPUT'!C27)</f>
        <v> </v>
      </c>
      <c r="E16" s="209"/>
      <c r="F16" s="209"/>
      <c r="G16" s="209"/>
      <c r="H16" s="209"/>
    </row>
    <row r="17" customFormat="false" ht="20.25" hidden="false" customHeight="false" outlineLevel="0" collapsed="false">
      <c r="A17" s="216"/>
    </row>
    <row r="18" customFormat="false" ht="20.25" hidden="false" customHeight="false" outlineLevel="0" collapsed="false">
      <c r="A18" s="216" t="s">
        <v>341</v>
      </c>
      <c r="B18" s="209" t="str">
        <f aca="false">IF('DATA INPUT'!C29&gt;0,'DATA INPUT'!C29,"  ")</f>
        <v>  </v>
      </c>
      <c r="C18" s="209"/>
      <c r="D18" s="209"/>
      <c r="E18" s="209"/>
      <c r="F18" s="209"/>
      <c r="G18" s="209"/>
      <c r="H18" s="209"/>
    </row>
    <row r="19" customFormat="false" ht="20.25" hidden="false" customHeight="false" outlineLevel="0" collapsed="false">
      <c r="A19" s="216"/>
      <c r="B19" s="209" t="str">
        <f aca="false">IF('DATA INPUT'!C30&gt;0,'DATA INPUT'!C30,"  ")</f>
        <v>  </v>
      </c>
      <c r="C19" s="209"/>
      <c r="D19" s="209"/>
      <c r="E19" s="209"/>
      <c r="F19" s="209"/>
      <c r="G19" s="209"/>
      <c r="H19" s="209"/>
    </row>
    <row r="20" customFormat="false" ht="20.25" hidden="false" customHeight="false" outlineLevel="0" collapsed="false">
      <c r="A20" s="216"/>
      <c r="B20" s="209" t="str">
        <f aca="false">IF('DATA INPUT'!C31&gt;0,'DATA INPUT'!C31,"  ")</f>
        <v>  </v>
      </c>
      <c r="C20" s="209"/>
      <c r="D20" s="209"/>
      <c r="E20" s="209"/>
      <c r="F20" s="209"/>
      <c r="G20" s="209"/>
      <c r="H20" s="209"/>
    </row>
    <row r="21" customFormat="false" ht="20.25" hidden="false" customHeight="false" outlineLevel="0" collapsed="false">
      <c r="A21" s="216"/>
      <c r="B21" s="209" t="str">
        <f aca="false">IF('DATA INPUT'!C32&gt;0,'DATA INPUT'!C32,"  ")</f>
        <v>  </v>
      </c>
      <c r="C21" s="209"/>
      <c r="D21" s="209"/>
      <c r="E21" s="209"/>
      <c r="F21" s="209"/>
      <c r="G21" s="209"/>
      <c r="H21" s="209"/>
    </row>
    <row r="22" customFormat="false" ht="20.25" hidden="false" customHeight="false" outlineLevel="0" collapsed="false">
      <c r="A22" s="216"/>
      <c r="B22" s="209"/>
      <c r="C22" s="209"/>
      <c r="D22" s="209"/>
      <c r="E22" s="209"/>
      <c r="F22" s="209"/>
      <c r="G22" s="209"/>
      <c r="H22" s="209"/>
    </row>
    <row r="23" customFormat="false" ht="20.25" hidden="false" customHeight="false" outlineLevel="0" collapsed="false">
      <c r="B23" s="209"/>
      <c r="C23" s="209"/>
      <c r="D23" s="209"/>
      <c r="E23" s="209"/>
      <c r="F23" s="209"/>
      <c r="G23" s="209"/>
      <c r="H23" s="209"/>
    </row>
    <row r="24" customFormat="false" ht="57" hidden="false" customHeight="true" outlineLevel="0" collapsed="false">
      <c r="A24" s="219" t="s">
        <v>342</v>
      </c>
      <c r="B24" s="219"/>
      <c r="C24" s="219"/>
      <c r="D24" s="219"/>
      <c r="E24" s="219"/>
      <c r="F24" s="219"/>
      <c r="G24" s="219"/>
      <c r="H24" s="219"/>
    </row>
    <row r="26" customFormat="false" ht="50.25" hidden="false" customHeight="true" outlineLevel="0" collapsed="false">
      <c r="A26" s="219" t="s">
        <v>343</v>
      </c>
      <c r="B26" s="219"/>
      <c r="C26" s="219"/>
      <c r="D26" s="219"/>
      <c r="E26" s="219"/>
      <c r="F26" s="219"/>
      <c r="G26" s="219"/>
      <c r="H26" s="219"/>
    </row>
    <row r="28" customFormat="false" ht="60.75" hidden="false" customHeight="true" outlineLevel="0" collapsed="false">
      <c r="A28" s="219" t="str">
        <f aca="false">"The charity's aim is to deliver a programme of informal education in accordance with the ethos and principles of Girlguiding.  During the above period the charity provided this programme to "&amp;'DATA INPUT'!C41 &amp;" girls."</f>
        <v>The charity's aim is to deliver a programme of informal education in accordance with the ethos and principles of Girlguiding.  During the above period the charity provided this programme to 20 girls.</v>
      </c>
      <c r="B28" s="219"/>
      <c r="C28" s="219"/>
      <c r="D28" s="219"/>
      <c r="E28" s="219"/>
      <c r="F28" s="219"/>
      <c r="G28" s="219"/>
      <c r="H28" s="219"/>
    </row>
    <row r="29" customFormat="false" ht="47.25" hidden="false" customHeight="true" outlineLevel="0" collapsed="false">
      <c r="A29" s="219" t="s">
        <v>344</v>
      </c>
      <c r="B29" s="219"/>
      <c r="C29" s="219"/>
      <c r="D29" s="219"/>
      <c r="E29" s="219"/>
      <c r="F29" s="219"/>
      <c r="G29" s="219"/>
      <c r="H29" s="219"/>
    </row>
    <row r="30" customFormat="false" ht="66.75" hidden="false" customHeight="true" outlineLevel="0" collapsed="false">
      <c r="A30" s="220" t="str">
        <f aca="false">IF('DATA INPUT'!C43="yes",'DATA INPUT'!A46,"  ")</f>
        <v>  </v>
      </c>
      <c r="B30" s="220"/>
      <c r="C30" s="220"/>
      <c r="D30" s="220"/>
      <c r="E30" s="220"/>
      <c r="F30" s="220"/>
      <c r="G30" s="220"/>
      <c r="H30" s="220"/>
    </row>
    <row r="31" customFormat="false" ht="27.75" hidden="false" customHeight="true" outlineLevel="0" collapsed="false">
      <c r="A31" s="221"/>
      <c r="B31" s="222"/>
      <c r="C31" s="222"/>
      <c r="D31" s="222"/>
      <c r="E31" s="222"/>
      <c r="F31" s="222"/>
      <c r="G31" s="222"/>
      <c r="H31" s="222"/>
    </row>
    <row r="32" customFormat="false" ht="20.25" hidden="false" customHeight="false" outlineLevel="0" collapsed="false">
      <c r="A32" s="209" t="s">
        <v>345</v>
      </c>
    </row>
    <row r="34" customFormat="false" ht="20.25" hidden="false" customHeight="false" outlineLevel="0" collapsed="false">
      <c r="A34" s="209" t="s">
        <v>346</v>
      </c>
    </row>
    <row r="36" customFormat="false" ht="20.25" hidden="false" customHeight="false" outlineLevel="0" collapsed="false">
      <c r="A36" s="223" t="str">
        <f aca="false">IF(B41&gt;0,B41,"  ")</f>
        <v>Rebecca Vasey</v>
      </c>
    </row>
    <row r="37" customFormat="false" ht="20.25" hidden="false" customHeight="false" outlineLevel="0" collapsed="false">
      <c r="A37" s="209" t="s">
        <v>347</v>
      </c>
      <c r="E37" s="217" t="n">
        <f aca="false">IF('DATA INPUT'!C48&gt;0,'DATA INPUT'!C48,"  ")</f>
        <v>46243</v>
      </c>
    </row>
    <row r="38" customFormat="false" ht="20.25" hidden="false" customHeight="false" outlineLevel="0" collapsed="false">
      <c r="A38" s="209" t="s">
        <v>348</v>
      </c>
      <c r="E38" s="210" t="s">
        <v>336</v>
      </c>
    </row>
    <row r="41" customFormat="false" ht="20.25" hidden="false" customHeight="false" outlineLevel="0" collapsed="false">
      <c r="A41" s="209" t="s">
        <v>349</v>
      </c>
      <c r="B41" s="217" t="str">
        <f aca="false">IF('DATA INPUT'!C49&gt;0,'DATA INPUT'!C49,"  ")</f>
        <v>Rebecca Vasey</v>
      </c>
    </row>
  </sheetData>
  <sheetProtection sheet="true" objects="true" scenarios="true"/>
  <mergeCells count="6">
    <mergeCell ref="A1:H1"/>
    <mergeCell ref="A24:H24"/>
    <mergeCell ref="A26:H26"/>
    <mergeCell ref="A28:H28"/>
    <mergeCell ref="A29:H29"/>
    <mergeCell ref="A30:H30"/>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O24" activeCellId="0" sqref="O24"/>
    </sheetView>
  </sheetViews>
  <sheetFormatPr defaultColWidth="9.109375" defaultRowHeight="20.25" customHeight="false" zeroHeight="false" outlineLevelRow="0" outlineLevelCol="0"/>
  <cols>
    <col collapsed="false" customWidth="true" hidden="false" outlineLevel="0" max="1" min="1" style="224" width="5.11"/>
    <col collapsed="false" customWidth="true" hidden="false" outlineLevel="0" max="2" min="2" style="224" width="18.33"/>
    <col collapsed="false" customWidth="true" hidden="false" outlineLevel="0" max="3" min="3" style="224" width="21.56"/>
    <col collapsed="false" customWidth="false" hidden="false" outlineLevel="0" max="6" min="4" style="224" width="9.11"/>
    <col collapsed="false" customWidth="true" hidden="false" outlineLevel="0" max="7" min="7" style="224" width="13.11"/>
    <col collapsed="false" customWidth="true" hidden="false" outlineLevel="0" max="8" min="8" style="224" width="23"/>
    <col collapsed="false" customWidth="false" hidden="false" outlineLevel="0" max="9" min="9" style="224" width="9.11"/>
    <col collapsed="false" customWidth="true" hidden="false" outlineLevel="0" max="10" min="10" style="224" width="16.44"/>
    <col collapsed="false" customWidth="false" hidden="false" outlineLevel="0" max="16384" min="11" style="224" width="9.11"/>
  </cols>
  <sheetData>
    <row r="1" s="227" customFormat="true" ht="20.25" hidden="false" customHeight="true" outlineLevel="0" collapsed="false">
      <c r="A1" s="225" t="s">
        <v>350</v>
      </c>
      <c r="B1" s="225"/>
      <c r="C1" s="225"/>
      <c r="D1" s="225"/>
      <c r="E1" s="225"/>
      <c r="F1" s="225"/>
      <c r="G1" s="225"/>
      <c r="H1" s="226"/>
      <c r="I1" s="226"/>
      <c r="J1" s="226"/>
    </row>
    <row r="2" s="227" customFormat="true" ht="20.25" hidden="false" customHeight="true" outlineLevel="0" collapsed="false">
      <c r="A2" s="228" t="s">
        <v>351</v>
      </c>
      <c r="B2" s="228"/>
      <c r="C2" s="229" t="str">
        <f aca="false">IF('DATA INPUT'!C11&gt;0,'DATA INPUT'!C11,"  ")</f>
        <v>31.12.2025</v>
      </c>
      <c r="D2" s="230"/>
      <c r="E2" s="230"/>
      <c r="F2" s="230"/>
      <c r="G2" s="226"/>
      <c r="H2" s="226"/>
      <c r="I2" s="226"/>
      <c r="J2" s="226"/>
    </row>
    <row r="3" s="227" customFormat="true" ht="20.25" hidden="false" customHeight="false" outlineLevel="0" collapsed="false">
      <c r="A3" s="216" t="s">
        <v>352</v>
      </c>
      <c r="C3" s="229" t="str">
        <f aca="false">IF('DATA INPUT'!C7&gt;0,'DATA INPUT'!C7,"  ")</f>
        <v>1st Stewartry Rangers</v>
      </c>
      <c r="D3" s="231"/>
      <c r="E3" s="232"/>
      <c r="F3" s="216"/>
      <c r="G3" s="212"/>
      <c r="H3" s="212"/>
      <c r="I3" s="212"/>
      <c r="J3" s="212"/>
    </row>
    <row r="4" s="227" customFormat="true" ht="20.25" hidden="false" customHeight="false" outlineLevel="0" collapsed="false">
      <c r="A4" s="216" t="s">
        <v>353</v>
      </c>
      <c r="B4" s="212"/>
      <c r="C4" s="229" t="str">
        <f aca="false">IF('DATA INPUT'!C9&gt;0,'DATA INPUT'!C9,"  ")</f>
        <v>SC051769</v>
      </c>
      <c r="D4" s="231"/>
      <c r="E4" s="216"/>
      <c r="F4" s="232"/>
      <c r="G4" s="212"/>
      <c r="H4" s="212"/>
      <c r="I4" s="212"/>
      <c r="J4" s="212"/>
    </row>
    <row r="6" customFormat="false" ht="20.25" hidden="false" customHeight="false" outlineLevel="0" collapsed="false">
      <c r="A6" s="233" t="s">
        <v>354</v>
      </c>
    </row>
    <row r="7" customFormat="false" ht="136.5" hidden="false" customHeight="true" outlineLevel="0" collapsed="false">
      <c r="A7" s="234" t="s">
        <v>355</v>
      </c>
      <c r="B7" s="234"/>
      <c r="C7" s="234"/>
      <c r="D7" s="234"/>
      <c r="E7" s="234"/>
      <c r="F7" s="234"/>
      <c r="G7" s="234"/>
      <c r="H7" s="234"/>
      <c r="I7" s="234"/>
      <c r="J7" s="234"/>
    </row>
    <row r="9" customFormat="false" ht="20.25" hidden="false" customHeight="false" outlineLevel="0" collapsed="false">
      <c r="A9" s="233" t="s">
        <v>356</v>
      </c>
    </row>
    <row r="10" customFormat="false" ht="141.75" hidden="false" customHeight="true" outlineLevel="0" collapsed="false">
      <c r="A10" s="235" t="s">
        <v>357</v>
      </c>
      <c r="B10" s="235"/>
      <c r="C10" s="235"/>
      <c r="D10" s="235"/>
      <c r="E10" s="235"/>
      <c r="F10" s="235"/>
      <c r="G10" s="235"/>
      <c r="H10" s="235"/>
      <c r="I10" s="235"/>
      <c r="J10" s="235"/>
    </row>
    <row r="12" customFormat="false" ht="20.25" hidden="false" customHeight="false" outlineLevel="0" collapsed="false">
      <c r="A12" s="233" t="s">
        <v>358</v>
      </c>
    </row>
    <row r="13" customFormat="false" ht="20.25" hidden="false" customHeight="false" outlineLevel="0" collapsed="false">
      <c r="A13" s="224" t="s">
        <v>359</v>
      </c>
    </row>
    <row r="15" customFormat="false" ht="20.25" hidden="false" customHeight="true" outlineLevel="0" collapsed="false">
      <c r="A15" s="236" t="n">
        <v>1</v>
      </c>
      <c r="B15" s="237" t="s">
        <v>360</v>
      </c>
      <c r="C15" s="237"/>
      <c r="D15" s="237"/>
      <c r="E15" s="237"/>
      <c r="F15" s="237"/>
      <c r="G15" s="237"/>
      <c r="H15" s="237"/>
      <c r="I15" s="237"/>
      <c r="J15" s="237"/>
    </row>
    <row r="16" customFormat="false" ht="65.25" hidden="false" customHeight="true" outlineLevel="0" collapsed="false">
      <c r="A16" s="238" t="s">
        <v>361</v>
      </c>
      <c r="B16" s="237" t="s">
        <v>362</v>
      </c>
      <c r="C16" s="237"/>
      <c r="D16" s="237"/>
      <c r="E16" s="237"/>
      <c r="F16" s="237"/>
      <c r="G16" s="237"/>
      <c r="H16" s="237"/>
      <c r="I16" s="237"/>
      <c r="J16" s="237"/>
    </row>
    <row r="17" customFormat="false" ht="55.5" hidden="false" customHeight="true" outlineLevel="0" collapsed="false">
      <c r="A17" s="238" t="s">
        <v>361</v>
      </c>
      <c r="B17" s="237" t="s">
        <v>363</v>
      </c>
      <c r="C17" s="237"/>
      <c r="D17" s="237"/>
      <c r="E17" s="237"/>
      <c r="F17" s="237"/>
      <c r="G17" s="237"/>
      <c r="H17" s="237"/>
      <c r="I17" s="237"/>
      <c r="J17" s="237"/>
    </row>
    <row r="18" customFormat="false" ht="20.25" hidden="false" customHeight="false" outlineLevel="0" collapsed="false">
      <c r="A18" s="236"/>
    </row>
    <row r="19" customFormat="false" ht="20.25" hidden="false" customHeight="false" outlineLevel="0" collapsed="false">
      <c r="A19" s="239" t="s">
        <v>364</v>
      </c>
    </row>
    <row r="20" customFormat="false" ht="20.25" hidden="false" customHeight="false" outlineLevel="0" collapsed="false">
      <c r="A20" s="236"/>
    </row>
    <row r="21" customFormat="false" ht="48" hidden="false" customHeight="true" outlineLevel="0" collapsed="false">
      <c r="A21" s="238" t="n">
        <v>2</v>
      </c>
      <c r="B21" s="235" t="s">
        <v>365</v>
      </c>
      <c r="C21" s="235"/>
      <c r="D21" s="235"/>
      <c r="E21" s="235"/>
      <c r="F21" s="235"/>
      <c r="G21" s="235"/>
      <c r="H21" s="235"/>
      <c r="I21" s="235"/>
      <c r="J21" s="235"/>
    </row>
    <row r="23" customFormat="false" ht="20.25" hidden="false" customHeight="false" outlineLevel="0" collapsed="false">
      <c r="B23" s="240" t="str">
        <f aca="false">IF(C29&gt;0,C29,"  ")</f>
        <v>Jillian Ridding</v>
      </c>
    </row>
    <row r="25" customFormat="false" ht="20.25" hidden="false" customHeight="false" outlineLevel="0" collapsed="false">
      <c r="A25" s="241" t="s">
        <v>347</v>
      </c>
      <c r="G25" s="242"/>
    </row>
    <row r="26" customFormat="false" ht="20.25" hidden="false" customHeight="false" outlineLevel="0" collapsed="false">
      <c r="A26" s="241" t="s">
        <v>348</v>
      </c>
      <c r="G26" s="224" t="s">
        <v>82</v>
      </c>
      <c r="H26" s="242" t="n">
        <f aca="false">IF('DATA INPUT'!C48&gt;0,'DATA INPUT'!C48,"  ")</f>
        <v>46243</v>
      </c>
    </row>
    <row r="27" customFormat="false" ht="20.25" hidden="false" customHeight="false" outlineLevel="0" collapsed="false">
      <c r="A27" s="241"/>
    </row>
    <row r="28" customFormat="false" ht="20.25" hidden="false" customHeight="false" outlineLevel="0" collapsed="false">
      <c r="A28" s="241"/>
    </row>
    <row r="29" customFormat="false" ht="20.25" hidden="false" customHeight="false" outlineLevel="0" collapsed="false">
      <c r="A29" s="241" t="s">
        <v>349</v>
      </c>
      <c r="C29" s="243" t="str">
        <f aca="false">IF('DATA INPUT'!C34&gt;0,'DATA INPUT'!C34,"  ")</f>
        <v>Jillian Ridding</v>
      </c>
    </row>
    <row r="31" customFormat="false" ht="20.25" hidden="false" customHeight="false" outlineLevel="0" collapsed="false">
      <c r="A31" s="224" t="s">
        <v>366</v>
      </c>
      <c r="C31" s="243" t="str">
        <f aca="false">IF('DATA INPUT'!C36&gt;0,'DATA INPUT'!C36,"  ")</f>
        <v>14 Randolph Crescent</v>
      </c>
    </row>
    <row r="32" customFormat="false" ht="20.25" hidden="false" customHeight="false" outlineLevel="0" collapsed="false">
      <c r="C32" s="243" t="str">
        <f aca="false">IF('DATA INPUT'!C37&gt;0,'DATA INPUT'!C37,"  ")</f>
        <v>Garlieston</v>
      </c>
    </row>
    <row r="33" customFormat="false" ht="20.25" hidden="false" customHeight="false" outlineLevel="0" collapsed="false">
      <c r="C33" s="243" t="str">
        <f aca="false">IF('DATA INPUT'!C38&gt;0,'DATA INPUT'!C38,"  ")</f>
        <v>Newton Stewart</v>
      </c>
    </row>
    <row r="34" customFormat="false" ht="20.25" hidden="false" customHeight="false" outlineLevel="0" collapsed="false">
      <c r="C34" s="243" t="str">
        <f aca="false">IF('DATA INPUT'!C39&gt;0,'DATA INPUT'!C39,"  ")</f>
        <v>  </v>
      </c>
    </row>
  </sheetData>
  <sheetProtection sheet="true" objects="true" scenarios="true"/>
  <mergeCells count="8">
    <mergeCell ref="A1:G1"/>
    <mergeCell ref="A2:B2"/>
    <mergeCell ref="A7:J7"/>
    <mergeCell ref="A10:J10"/>
    <mergeCell ref="B15:J15"/>
    <mergeCell ref="B16:J16"/>
    <mergeCell ref="B17:J17"/>
    <mergeCell ref="B21:J2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1408f3-8ac9-4346-8fae-7a8076793e8c" xsi:nil="true"/>
    <lcf76f155ced4ddcb4097134ff3c332f xmlns="0efcb20c-a255-4ef4-a666-2774ba48434a">
      <Terms xmlns="http://schemas.microsoft.com/office/infopath/2007/PartnerControls"/>
    </lcf76f155ced4ddcb4097134ff3c332f>
    <DocTags xmlns="0efcb20c-a255-4ef4-a666-2774ba48434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ADEFCC2A1982A40A25CE6937F34B922" ma:contentTypeVersion="17" ma:contentTypeDescription="Create a new document." ma:contentTypeScope="" ma:versionID="271c3c0c52841370e76fbdbb4d4a804c">
  <xsd:schema xmlns:xsd="http://www.w3.org/2001/XMLSchema" xmlns:xs="http://www.w3.org/2001/XMLSchema" xmlns:p="http://schemas.microsoft.com/office/2006/metadata/properties" xmlns:ns2="5dc41ef6-a9ce-4ffe-a596-84f7f1f6e823" xmlns:ns3="362257c6-1f9d-4e6f-9f8f-41ec482b7cc2" targetNamespace="http://schemas.microsoft.com/office/2006/metadata/properties" ma:root="true" ma:fieldsID="2284490c7535a3a2c02018e264710827" ns2:_="" ns3:_="">
    <xsd:import namespace="5dc41ef6-a9ce-4ffe-a596-84f7f1f6e823"/>
    <xsd:import namespace="362257c6-1f9d-4e6f-9f8f-41ec482b7cc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c41ef6-a9ce-4ffe-a596-84f7f1f6e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883a8e-427c-4c32-8f59-5a7cd2abd8b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2257c6-1f9d-4e6f-9f8f-41ec482b7c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d92b772-d146-421c-86ba-4a6b9e5ed226}" ma:internalName="TaxCatchAll" ma:showField="CatchAllData" ma:web="362257c6-1f9d-4e6f-9f8f-41ec482b7cc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8E7B7F-5DD2-44F8-9218-8212697F8047}">
  <ds:schemaRefs>
    <ds:schemaRef ds:uri="http://purl.org/dc/dcmitype/"/>
    <ds:schemaRef ds:uri="http://schemas.openxmlformats.org/package/2006/metadata/core-properties"/>
    <ds:schemaRef ds:uri="http://purl.org/dc/terms/"/>
    <ds:schemaRef ds:uri="http://schemas.microsoft.com/office/2006/documentManagement/types"/>
    <ds:schemaRef ds:uri="30db2ac6-5e89-45df-80f5-23bed9e2fb6c"/>
    <ds:schemaRef ds:uri="http://schemas.microsoft.com/office/infopath/2007/PartnerControls"/>
    <ds:schemaRef ds:uri="http://www.w3.org/XML/1998/namespace"/>
    <ds:schemaRef ds:uri="0417864f-20f3-4088-8c99-ef864ec2bf9d"/>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E8684162-46D4-4ADE-B008-AEDB12690535}"/>
</file>

<file path=customXml/itemProps3.xml><?xml version="1.0" encoding="utf-8"?>
<ds:datastoreItem xmlns:ds="http://schemas.openxmlformats.org/officeDocument/2006/customXml" ds:itemID="{49B362E1-103F-4919-9705-CE0F4A9E78B3}">
  <ds:schemaRefs>
    <ds:schemaRef ds:uri="http://schemas.microsoft.com/sharepoint/v3/contenttype/forms"/>
  </ds:schemaRefs>
</ds:datastoreItem>
</file>

<file path=customXml/itemProps4.xml><?xml version="1.0" encoding="utf-8"?>
<ds:datastoreItem xmlns:ds="http://schemas.openxmlformats.org/officeDocument/2006/customXml" ds:itemID="{81BE5B74-2B63-4B7E-9AE3-0E80CA909506}"/>
</file>

<file path=customXml/itemProps5.xml><?xml version="1.0" encoding="utf-8"?>
<ds:datastoreItem xmlns:ds="http://schemas.openxmlformats.org/officeDocument/2006/customXml" ds:itemID="{65DC90DB-D86B-46B4-AC19-BCDEEA499596}"/>
</file>

<file path=docProps/app.xml><?xml version="1.0" encoding="utf-8"?>
<Properties xmlns="http://schemas.openxmlformats.org/officeDocument/2006/extended-properties" xmlns:vt="http://schemas.openxmlformats.org/officeDocument/2006/docPropsVTypes">
  <Template/>
  <TotalTime>922</TotalTime>
  <Application>LibreOffice/26.2.5.2$Linux_X86_64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Fay MacDonald</dc:creator>
  <dc:description/>
  <cp:lastModifiedBy/>
  <cp:revision>23</cp:revision>
  <cp:lastPrinted>2026-06-24T10:44:25Z</cp:lastPrinted>
  <dcterms:created xsi:type="dcterms:W3CDTF">2025-03-10T13:33:27Z</dcterms:created>
  <dcterms:modified xsi:type="dcterms:W3CDTF">2026-08-25T08:53:37Z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