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d.docs.live.net/48e1ea49a4f0706d/Documents/POP/"/>
    </mc:Choice>
  </mc:AlternateContent>
  <xr:revisionPtr revIDLastSave="5" documentId="8_{F1245472-41A7-4DC5-920E-5C1BF1571A2F}" xr6:coauthVersionLast="47" xr6:coauthVersionMax="47" xr10:uidLastSave="{942A2FA6-F45C-41CF-BED1-5360834BEEF1}"/>
  <bookViews>
    <workbookView xWindow="-108" yWindow="-108" windowWidth="23256" windowHeight="12456" xr2:uid="{00000000-000D-0000-FFFF-FFFF00000000}"/>
  </bookViews>
  <sheets>
    <sheet name="Cashbook" sheetId="1" r:id="rId1"/>
    <sheet name="Summary of Codes" sheetId="2" state="hidden" r:id="rId2"/>
    <sheet name="Notes" sheetId="3" state="hidden" r:id="rId3"/>
    <sheet name="Additional notes (1)" sheetId="4" state="hidden" r:id="rId4"/>
    <sheet name="Additional notes (2)" sheetId="5" state="hidden" r:id="rId5"/>
    <sheet name="Additional notes (3)" sheetId="6" state="hidden" r:id="rId6"/>
    <sheet name="Codes" sheetId="7" state="hidden" r:id="rId7"/>
    <sheet name="Monthly Analysis" sheetId="8" r:id="rId8"/>
    <sheet name="Annual Accounts" sheetId="9" r:id="rId9"/>
    <sheet name="Categories" sheetId="10" r:id="rId10"/>
    <sheet name="Pivot" sheetId="11" state="hidden" r:id="rId11"/>
  </sheets>
  <definedNames>
    <definedName name="_xlnm._FilterDatabase" localSheetId="0" hidden="1">Cashbook!$A$11:$Z$143</definedName>
    <definedName name="Clean_Sheet">Cashbook!$A$13:$M$142</definedName>
    <definedName name="Excel_BuiltIn__FilterDatabase" localSheetId="0">Cashbook!$A$11:$Z$139</definedName>
    <definedName name="Excel_BuiltIn__FilterDatabase" localSheetId="10">Pivot!$F$86:$P$246</definedName>
    <definedName name="Excel_BuiltIn__FilterDatabase" localSheetId="1">'Summary of Codes'!$C$10:$E$68</definedName>
    <definedName name="_xlnm.Print_Area" localSheetId="8">'Annual Accounts'!$A$1:$Q$182</definedName>
    <definedName name="Sort">Cashbook!$B$13:$J$142</definedName>
    <definedName name="TAB">'Summary of Codes'!$C$9:$E$30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5" roundtripDataSignature="AMtx7miTjUWc3iEewbCYyi5uW86Z65NnrQ=="/>
    </ext>
  </extLst>
</workbook>
</file>

<file path=xl/calcChain.xml><?xml version="1.0" encoding="utf-8"?>
<calcChain xmlns="http://schemas.openxmlformats.org/spreadsheetml/2006/main">
  <c r="I22" i="1" l="1"/>
  <c r="N157" i="11"/>
  <c r="O163" i="11" s="1"/>
  <c r="O120" i="11"/>
  <c r="O119" i="11"/>
  <c r="O118" i="11"/>
  <c r="O117" i="11"/>
  <c r="O116" i="11"/>
  <c r="O133" i="11"/>
  <c r="O115" i="11"/>
  <c r="O114" i="11"/>
  <c r="O113" i="11"/>
  <c r="O98" i="11"/>
  <c r="O119" i="9"/>
  <c r="Y40" i="8"/>
  <c r="Y23" i="8"/>
  <c r="E3" i="8"/>
  <c r="E1" i="8"/>
  <c r="K50" i="6"/>
  <c r="M44" i="6"/>
  <c r="M46" i="6"/>
  <c r="I44" i="6"/>
  <c r="I46" i="6"/>
  <c r="G44" i="6"/>
  <c r="G46" i="6"/>
  <c r="E44" i="6"/>
  <c r="E46" i="6"/>
  <c r="C44" i="6"/>
  <c r="C46" i="6"/>
  <c r="K43" i="6"/>
  <c r="K42" i="6"/>
  <c r="K44" i="6"/>
  <c r="M39" i="6"/>
  <c r="I39" i="6"/>
  <c r="G39" i="6"/>
  <c r="E39" i="6"/>
  <c r="C39" i="6"/>
  <c r="K38" i="6"/>
  <c r="K37" i="6"/>
  <c r="K36" i="6"/>
  <c r="K35" i="6"/>
  <c r="K34" i="6"/>
  <c r="K33" i="6"/>
  <c r="K32" i="6"/>
  <c r="K31" i="6"/>
  <c r="K30" i="6"/>
  <c r="K29" i="6"/>
  <c r="K28" i="6"/>
  <c r="E24" i="6"/>
  <c r="E48" i="6"/>
  <c r="E52" i="6"/>
  <c r="C24" i="6"/>
  <c r="M22" i="6"/>
  <c r="I22" i="6"/>
  <c r="G22" i="6"/>
  <c r="E22" i="6"/>
  <c r="C22" i="6"/>
  <c r="K21" i="6"/>
  <c r="K20" i="6"/>
  <c r="K22" i="6"/>
  <c r="M17" i="6"/>
  <c r="M24" i="6"/>
  <c r="M48" i="6"/>
  <c r="M52" i="6"/>
  <c r="I17" i="6"/>
  <c r="I24" i="6"/>
  <c r="I48" i="6"/>
  <c r="I52" i="6"/>
  <c r="G17" i="6"/>
  <c r="G24" i="6"/>
  <c r="G48" i="6"/>
  <c r="G52" i="6"/>
  <c r="E17" i="6"/>
  <c r="C17" i="6"/>
  <c r="K16" i="6"/>
  <c r="K15" i="6"/>
  <c r="K14" i="6"/>
  <c r="K13" i="6"/>
  <c r="K12" i="6"/>
  <c r="K11" i="6"/>
  <c r="K10" i="6"/>
  <c r="K9" i="6"/>
  <c r="M1" i="6"/>
  <c r="C1" i="6"/>
  <c r="K50" i="5"/>
  <c r="M44" i="5"/>
  <c r="M46" i="5"/>
  <c r="I44" i="5"/>
  <c r="I46" i="5"/>
  <c r="G44" i="5"/>
  <c r="G46" i="5"/>
  <c r="E44" i="5"/>
  <c r="E46" i="5"/>
  <c r="C44" i="5"/>
  <c r="K43" i="5"/>
  <c r="K42" i="5"/>
  <c r="K44" i="5"/>
  <c r="M39" i="5"/>
  <c r="I39" i="5"/>
  <c r="G39" i="5"/>
  <c r="E39" i="5"/>
  <c r="K38" i="5"/>
  <c r="K37" i="5"/>
  <c r="K36" i="5"/>
  <c r="K35" i="5"/>
  <c r="C34" i="5"/>
  <c r="K34" i="5"/>
  <c r="M33" i="5"/>
  <c r="K33" i="5"/>
  <c r="M32" i="5"/>
  <c r="K32" i="5"/>
  <c r="M31" i="5"/>
  <c r="K31" i="5"/>
  <c r="K30" i="5"/>
  <c r="C29" i="5"/>
  <c r="K29" i="5"/>
  <c r="M28" i="5"/>
  <c r="C28" i="5"/>
  <c r="M22" i="5"/>
  <c r="I22" i="5"/>
  <c r="G22" i="5"/>
  <c r="E22" i="5"/>
  <c r="C22" i="5"/>
  <c r="K21" i="5"/>
  <c r="K20" i="5"/>
  <c r="K22" i="5"/>
  <c r="I17" i="5"/>
  <c r="I24" i="5"/>
  <c r="I48" i="5"/>
  <c r="I52" i="5"/>
  <c r="G17" i="5"/>
  <c r="G24" i="5"/>
  <c r="E17" i="5"/>
  <c r="E24" i="5"/>
  <c r="E48" i="5"/>
  <c r="E52" i="5"/>
  <c r="K16" i="5"/>
  <c r="K15" i="5"/>
  <c r="M14" i="5"/>
  <c r="K14" i="5"/>
  <c r="C14" i="5"/>
  <c r="M13" i="5"/>
  <c r="C13" i="5"/>
  <c r="K13" i="5"/>
  <c r="C12" i="5"/>
  <c r="K12" i="5"/>
  <c r="M11" i="5"/>
  <c r="M17" i="5"/>
  <c r="K11" i="5"/>
  <c r="C11" i="5"/>
  <c r="K10" i="5"/>
  <c r="M9" i="5"/>
  <c r="C9" i="5"/>
  <c r="C17" i="5"/>
  <c r="C24" i="5"/>
  <c r="M1" i="5"/>
  <c r="C1" i="5"/>
  <c r="G60" i="4"/>
  <c r="C60" i="4"/>
  <c r="M58" i="4"/>
  <c r="M60" i="4"/>
  <c r="I58" i="4"/>
  <c r="I60" i="4"/>
  <c r="G58" i="4"/>
  <c r="E58" i="4"/>
  <c r="E60" i="4"/>
  <c r="C58" i="4"/>
  <c r="K57" i="4"/>
  <c r="K56" i="4"/>
  <c r="K55" i="4"/>
  <c r="K54" i="4"/>
  <c r="K53" i="4"/>
  <c r="K52" i="4"/>
  <c r="K51" i="4"/>
  <c r="K50" i="4"/>
  <c r="K49" i="4"/>
  <c r="K48" i="4"/>
  <c r="M47" i="4"/>
  <c r="K47" i="4"/>
  <c r="K58" i="4"/>
  <c r="K60" i="4"/>
  <c r="G42" i="4"/>
  <c r="C42" i="4"/>
  <c r="M40" i="4"/>
  <c r="M42" i="4"/>
  <c r="I40" i="4"/>
  <c r="I42" i="4"/>
  <c r="G40" i="4"/>
  <c r="E40" i="4"/>
  <c r="E42" i="4"/>
  <c r="C40" i="4"/>
  <c r="K39" i="4"/>
  <c r="K38" i="4"/>
  <c r="K37" i="4"/>
  <c r="K36" i="4"/>
  <c r="K40" i="4"/>
  <c r="K42" i="4"/>
  <c r="K35" i="4"/>
  <c r="K34" i="4"/>
  <c r="K33" i="4"/>
  <c r="K32" i="4"/>
  <c r="E27" i="4"/>
  <c r="M25" i="4"/>
  <c r="M27" i="4"/>
  <c r="E25" i="4"/>
  <c r="K24" i="4"/>
  <c r="K23" i="4"/>
  <c r="K22" i="4"/>
  <c r="I16" i="4"/>
  <c r="E16" i="4"/>
  <c r="M14" i="4"/>
  <c r="M16" i="4"/>
  <c r="I14" i="4"/>
  <c r="G14" i="4"/>
  <c r="G16" i="4"/>
  <c r="E14" i="4"/>
  <c r="K13" i="4"/>
  <c r="K12" i="4"/>
  <c r="K11" i="4"/>
  <c r="M1" i="4"/>
  <c r="C1" i="4"/>
  <c r="K17" i="3"/>
  <c r="K1" i="3"/>
  <c r="B1" i="3"/>
  <c r="E54" i="2"/>
  <c r="E53" i="2"/>
  <c r="E52" i="2"/>
  <c r="E51" i="2"/>
  <c r="E50" i="2"/>
  <c r="E49" i="2"/>
  <c r="E48" i="2"/>
  <c r="E47" i="2"/>
  <c r="E46" i="2"/>
  <c r="E45" i="2"/>
  <c r="E44" i="2"/>
  <c r="E43" i="2"/>
  <c r="E42" i="2"/>
  <c r="E41" i="2"/>
  <c r="E40" i="2"/>
  <c r="E39" i="2"/>
  <c r="E38" i="2"/>
  <c r="E37" i="2"/>
  <c r="E36" i="2"/>
  <c r="E35" i="2"/>
  <c r="E34" i="2"/>
  <c r="E27" i="2"/>
  <c r="O99" i="11" s="1"/>
  <c r="C21" i="4" s="1"/>
  <c r="E26" i="2"/>
  <c r="E25" i="2"/>
  <c r="E24" i="2"/>
  <c r="E23" i="2"/>
  <c r="E22" i="2"/>
  <c r="E21" i="2"/>
  <c r="E20" i="2"/>
  <c r="E19" i="2"/>
  <c r="E18" i="2"/>
  <c r="E17" i="2"/>
  <c r="E16" i="2"/>
  <c r="E15" i="2"/>
  <c r="E14" i="2"/>
  <c r="E13" i="2"/>
  <c r="E12" i="2"/>
  <c r="E11" i="2"/>
  <c r="I143" i="1"/>
  <c r="X40" i="8" s="1"/>
  <c r="H143" i="1"/>
  <c r="X23" i="8" s="1"/>
  <c r="X142" i="1"/>
  <c r="X141" i="1"/>
  <c r="F19" i="8" s="1"/>
  <c r="X140" i="1"/>
  <c r="D8" i="8"/>
  <c r="R8" i="1"/>
  <c r="P8" i="1"/>
  <c r="X139" i="1"/>
  <c r="X138" i="1"/>
  <c r="U12" i="1"/>
  <c r="O148" i="11" s="1"/>
  <c r="S8" i="1"/>
  <c r="P2" i="1"/>
  <c r="D9" i="8"/>
  <c r="W46" i="8"/>
  <c r="D7" i="8"/>
  <c r="Q8" i="1"/>
  <c r="U8" i="1" s="1"/>
  <c r="J38" i="8"/>
  <c r="N27" i="8"/>
  <c r="O25" i="8"/>
  <c r="K39" i="6"/>
  <c r="K40" i="6"/>
  <c r="K17" i="6"/>
  <c r="C39" i="5"/>
  <c r="C46" i="5"/>
  <c r="C48" i="5"/>
  <c r="C52" i="5"/>
  <c r="K28" i="5"/>
  <c r="K39" i="5"/>
  <c r="K40" i="5"/>
  <c r="G48" i="5"/>
  <c r="G52" i="5"/>
  <c r="K45" i="6"/>
  <c r="M24" i="5"/>
  <c r="M48" i="5"/>
  <c r="M52" i="5"/>
  <c r="K46" i="5"/>
  <c r="K47" i="5"/>
  <c r="K45" i="5"/>
  <c r="C48" i="6"/>
  <c r="C52" i="6"/>
  <c r="K9" i="5"/>
  <c r="K17" i="5"/>
  <c r="O95" i="11"/>
  <c r="O96" i="11"/>
  <c r="C10" i="4" s="1"/>
  <c r="O97" i="11"/>
  <c r="D6" i="8"/>
  <c r="D11" i="8" s="1"/>
  <c r="N128" i="9" s="1"/>
  <c r="O134" i="9" s="1"/>
  <c r="K18" i="6"/>
  <c r="K24" i="6"/>
  <c r="K24" i="5"/>
  <c r="K18" i="5"/>
  <c r="K46" i="6"/>
  <c r="K47" i="6"/>
  <c r="K25" i="5"/>
  <c r="K48" i="5"/>
  <c r="K52" i="5"/>
  <c r="K53" i="5"/>
  <c r="K25" i="6"/>
  <c r="K48" i="6"/>
  <c r="K52" i="6"/>
  <c r="K53" i="6"/>
  <c r="F44" i="8" l="1"/>
  <c r="G31" i="8"/>
  <c r="E56" i="2"/>
  <c r="R26" i="8"/>
  <c r="I31" i="8"/>
  <c r="S30" i="8"/>
  <c r="H15" i="8"/>
  <c r="L34" i="8"/>
  <c r="G20" i="8"/>
  <c r="L13" i="8"/>
  <c r="K33" i="8"/>
  <c r="H26" i="8"/>
  <c r="S16" i="8"/>
  <c r="I13" i="8"/>
  <c r="H33" i="8"/>
  <c r="M26" i="8"/>
  <c r="O16" i="8"/>
  <c r="N36" i="8"/>
  <c r="S15" i="8"/>
  <c r="P18" i="8"/>
  <c r="G38" i="8"/>
  <c r="L31" i="8"/>
  <c r="I22" i="8"/>
  <c r="K14" i="8"/>
  <c r="T38" i="8"/>
  <c r="L16" i="8"/>
  <c r="F37" i="8"/>
  <c r="P29" i="8"/>
  <c r="J19" i="8"/>
  <c r="R39" i="8"/>
  <c r="F22" i="8"/>
  <c r="O34" i="8"/>
  <c r="Q26" i="8"/>
  <c r="R22" i="8"/>
  <c r="T28" i="8"/>
  <c r="K15" i="8"/>
  <c r="P36" i="8"/>
  <c r="M29" i="8"/>
  <c r="J20" i="8"/>
  <c r="G13" i="8"/>
  <c r="K32" i="8"/>
  <c r="S14" i="8"/>
  <c r="Q27" i="8"/>
  <c r="N18" i="8"/>
  <c r="J37" i="8"/>
  <c r="T37" i="8"/>
  <c r="K37" i="8"/>
  <c r="H30" i="8"/>
  <c r="F16" i="8"/>
  <c r="F23" i="8" s="1"/>
  <c r="F34" i="8"/>
  <c r="M39" i="8"/>
  <c r="J17" i="8"/>
  <c r="Q22" i="8"/>
  <c r="K30" i="8"/>
  <c r="J35" i="8"/>
  <c r="O13" i="8"/>
  <c r="I19" i="8"/>
  <c r="P26" i="8"/>
  <c r="O31" i="8"/>
  <c r="I37" i="8"/>
  <c r="F15" i="8"/>
  <c r="M20" i="8"/>
  <c r="L27" i="8"/>
  <c r="F33" i="8"/>
  <c r="M38" i="8"/>
  <c r="E29" i="2"/>
  <c r="T26" i="8"/>
  <c r="R17" i="8"/>
  <c r="S34" i="8"/>
  <c r="R29" i="8"/>
  <c r="R33" i="8"/>
  <c r="R18" i="8"/>
  <c r="T15" i="8"/>
  <c r="R13" i="8"/>
  <c r="S31" i="8"/>
  <c r="P15" i="8"/>
  <c r="O38" i="8"/>
  <c r="N37" i="8"/>
  <c r="L14" i="8"/>
  <c r="F20" i="8"/>
  <c r="M27" i="8"/>
  <c r="L32" i="8"/>
  <c r="F38" i="8"/>
  <c r="K16" i="8"/>
  <c r="J21" i="8"/>
  <c r="Q28" i="8"/>
  <c r="K34" i="8"/>
  <c r="J39" i="8"/>
  <c r="O17" i="8"/>
  <c r="I25" i="8"/>
  <c r="P30" i="8"/>
  <c r="O35" i="8"/>
  <c r="O14" i="8"/>
  <c r="I20" i="8"/>
  <c r="P27" i="8"/>
  <c r="O32" i="8"/>
  <c r="I38" i="8"/>
  <c r="N16" i="8"/>
  <c r="H22" i="8"/>
  <c r="G29" i="8"/>
  <c r="N34" i="8"/>
  <c r="F13" i="8"/>
  <c r="M18" i="8"/>
  <c r="L25" i="8"/>
  <c r="F31" i="8"/>
  <c r="M36" i="8"/>
  <c r="J14" i="8"/>
  <c r="Q19" i="8"/>
  <c r="K27" i="8"/>
  <c r="J32" i="8"/>
  <c r="Q37" i="8"/>
  <c r="N15" i="8"/>
  <c r="H21" i="8"/>
  <c r="G28" i="8"/>
  <c r="N33" i="8"/>
  <c r="H39" i="8"/>
  <c r="T13" i="8"/>
  <c r="S29" i="8"/>
  <c r="T19" i="8"/>
  <c r="R20" i="8"/>
  <c r="S17" i="8"/>
  <c r="T35" i="8"/>
  <c r="T20" i="8"/>
  <c r="R21" i="8"/>
  <c r="S18" i="8"/>
  <c r="R34" i="8"/>
  <c r="I28" i="8"/>
  <c r="N22" i="8"/>
  <c r="G32" i="8"/>
  <c r="G15" i="8"/>
  <c r="N20" i="8"/>
  <c r="H28" i="8"/>
  <c r="G33" i="8"/>
  <c r="N38" i="8"/>
  <c r="F17" i="8"/>
  <c r="M22" i="8"/>
  <c r="L29" i="8"/>
  <c r="F35" i="8"/>
  <c r="K13" i="8"/>
  <c r="J18" i="8"/>
  <c r="Q25" i="8"/>
  <c r="K31" i="8"/>
  <c r="J36" i="8"/>
  <c r="J15" i="8"/>
  <c r="Q20" i="8"/>
  <c r="K28" i="8"/>
  <c r="J33" i="8"/>
  <c r="Q38" i="8"/>
  <c r="I17" i="8"/>
  <c r="P22" i="8"/>
  <c r="O29" i="8"/>
  <c r="I35" i="8"/>
  <c r="N13" i="8"/>
  <c r="H19" i="8"/>
  <c r="G26" i="8"/>
  <c r="N31" i="8"/>
  <c r="H37" i="8"/>
  <c r="M15" i="8"/>
  <c r="L20" i="8"/>
  <c r="F28" i="8"/>
  <c r="M33" i="8"/>
  <c r="L38" i="8"/>
  <c r="I16" i="8"/>
  <c r="P21" i="8"/>
  <c r="O28" i="8"/>
  <c r="I34" i="8"/>
  <c r="P39" i="8"/>
  <c r="S26" i="8"/>
  <c r="R32" i="8"/>
  <c r="S22" i="8"/>
  <c r="S27" i="8"/>
  <c r="R15" i="8"/>
  <c r="S38" i="8"/>
  <c r="S25" i="8"/>
  <c r="T25" i="8"/>
  <c r="S13" i="8"/>
  <c r="T36" i="8"/>
  <c r="K19" i="8"/>
  <c r="G17" i="8"/>
  <c r="N19" i="8"/>
  <c r="M21" i="8"/>
  <c r="O15" i="8"/>
  <c r="I21" i="8"/>
  <c r="P28" i="8"/>
  <c r="O33" i="8"/>
  <c r="I39" i="8"/>
  <c r="N17" i="8"/>
  <c r="H25" i="8"/>
  <c r="G30" i="8"/>
  <c r="N35" i="8"/>
  <c r="F14" i="8"/>
  <c r="M19" i="8"/>
  <c r="L26" i="8"/>
  <c r="F32" i="8"/>
  <c r="M37" i="8"/>
  <c r="M16" i="8"/>
  <c r="L21" i="8"/>
  <c r="F29" i="8"/>
  <c r="M34" i="8"/>
  <c r="L39" i="8"/>
  <c r="Q17" i="8"/>
  <c r="K25" i="8"/>
  <c r="J30" i="8"/>
  <c r="Q35" i="8"/>
  <c r="I14" i="8"/>
  <c r="P19" i="8"/>
  <c r="O26" i="8"/>
  <c r="I32" i="8"/>
  <c r="P37" i="8"/>
  <c r="H16" i="8"/>
  <c r="G21" i="8"/>
  <c r="N28" i="8"/>
  <c r="H34" i="8"/>
  <c r="G39" i="8"/>
  <c r="Q16" i="8"/>
  <c r="K22" i="8"/>
  <c r="J29" i="8"/>
  <c r="Q34" i="8"/>
  <c r="T39" i="8"/>
  <c r="T34" i="8"/>
  <c r="R27" i="8"/>
  <c r="R30" i="8"/>
  <c r="T17" i="8"/>
  <c r="R19" i="8"/>
  <c r="R28" i="8"/>
  <c r="S28" i="8"/>
  <c r="R16" i="8"/>
  <c r="S39" i="8"/>
  <c r="Q31" i="8"/>
  <c r="H27" i="8"/>
  <c r="O108" i="11"/>
  <c r="O136" i="11" s="1"/>
  <c r="O151" i="11" s="1"/>
  <c r="O153" i="11" s="1"/>
  <c r="J16" i="8"/>
  <c r="Q21" i="8"/>
  <c r="K29" i="8"/>
  <c r="J34" i="8"/>
  <c r="Q39" i="8"/>
  <c r="I18" i="8"/>
  <c r="P25" i="8"/>
  <c r="O30" i="8"/>
  <c r="I36" i="8"/>
  <c r="N14" i="8"/>
  <c r="H20" i="8"/>
  <c r="G27" i="8"/>
  <c r="N32" i="8"/>
  <c r="H38" i="8"/>
  <c r="H17" i="8"/>
  <c r="G22" i="8"/>
  <c r="N29" i="8"/>
  <c r="H35" i="8"/>
  <c r="M13" i="8"/>
  <c r="L18" i="8"/>
  <c r="F26" i="8"/>
  <c r="M31" i="8"/>
  <c r="L36" i="8"/>
  <c r="Q14" i="8"/>
  <c r="K20" i="8"/>
  <c r="J27" i="8"/>
  <c r="Q32" i="8"/>
  <c r="K38" i="8"/>
  <c r="P16" i="8"/>
  <c r="O21" i="8"/>
  <c r="I29" i="8"/>
  <c r="P34" i="8"/>
  <c r="O39" i="8"/>
  <c r="L17" i="8"/>
  <c r="F25" i="8"/>
  <c r="M30" i="8"/>
  <c r="L35" i="8"/>
  <c r="R14" i="8"/>
  <c r="S37" i="8"/>
  <c r="T29" i="8"/>
  <c r="T32" i="8"/>
  <c r="S20" i="8"/>
  <c r="T31" i="8"/>
  <c r="T30" i="8"/>
  <c r="R31" i="8"/>
  <c r="T18" i="8"/>
  <c r="Q13" i="8"/>
  <c r="O20" i="8"/>
  <c r="G14" i="8"/>
  <c r="M17" i="8"/>
  <c r="L22" i="8"/>
  <c r="F30" i="8"/>
  <c r="M35" i="8"/>
  <c r="J13" i="8"/>
  <c r="Q18" i="8"/>
  <c r="K26" i="8"/>
  <c r="J31" i="8"/>
  <c r="Q36" i="8"/>
  <c r="I15" i="8"/>
  <c r="P20" i="8"/>
  <c r="O27" i="8"/>
  <c r="I33" i="8"/>
  <c r="P38" i="8"/>
  <c r="P17" i="8"/>
  <c r="O22" i="8"/>
  <c r="I30" i="8"/>
  <c r="P35" i="8"/>
  <c r="H14" i="8"/>
  <c r="G19" i="8"/>
  <c r="N26" i="8"/>
  <c r="H32" i="8"/>
  <c r="G37" i="8"/>
  <c r="L15" i="8"/>
  <c r="F21" i="8"/>
  <c r="M28" i="8"/>
  <c r="L33" i="8"/>
  <c r="F39" i="8"/>
  <c r="K17" i="8"/>
  <c r="J22" i="8"/>
  <c r="Q29" i="8"/>
  <c r="K35" i="8"/>
  <c r="H13" i="8"/>
  <c r="G18" i="8"/>
  <c r="N25" i="8"/>
  <c r="H31" i="8"/>
  <c r="G36" i="8"/>
  <c r="T16" i="8"/>
  <c r="T21" i="8"/>
  <c r="S32" i="8"/>
  <c r="S35" i="8"/>
  <c r="R25" i="8"/>
  <c r="T14" i="8"/>
  <c r="S33" i="8"/>
  <c r="T33" i="8"/>
  <c r="S21" i="8"/>
  <c r="J26" i="8"/>
  <c r="P33" i="8"/>
  <c r="G35" i="8"/>
  <c r="L28" i="8"/>
  <c r="H18" i="8"/>
  <c r="G25" i="8"/>
  <c r="N30" i="8"/>
  <c r="H36" i="8"/>
  <c r="M14" i="8"/>
  <c r="L19" i="8"/>
  <c r="F27" i="8"/>
  <c r="M32" i="8"/>
  <c r="L37" i="8"/>
  <c r="Q15" i="8"/>
  <c r="K21" i="8"/>
  <c r="J28" i="8"/>
  <c r="Q33" i="8"/>
  <c r="K39" i="8"/>
  <c r="K18" i="8"/>
  <c r="J25" i="8"/>
  <c r="Q30" i="8"/>
  <c r="K36" i="8"/>
  <c r="P14" i="8"/>
  <c r="O19" i="8"/>
  <c r="I27" i="8"/>
  <c r="P32" i="8"/>
  <c r="O37" i="8"/>
  <c r="G16" i="8"/>
  <c r="N21" i="8"/>
  <c r="H29" i="8"/>
  <c r="G34" i="8"/>
  <c r="N39" i="8"/>
  <c r="F18" i="8"/>
  <c r="M25" i="8"/>
  <c r="L30" i="8"/>
  <c r="F36" i="8"/>
  <c r="P13" i="8"/>
  <c r="O18" i="8"/>
  <c r="I26" i="8"/>
  <c r="P31" i="8"/>
  <c r="O36" i="8"/>
  <c r="S19" i="8"/>
  <c r="R37" i="8"/>
  <c r="R35" i="8"/>
  <c r="R38" i="8"/>
  <c r="T27" i="8"/>
  <c r="T22" i="8"/>
  <c r="R36" i="8"/>
  <c r="S36" i="8"/>
  <c r="E57" i="2"/>
  <c r="E58" i="2" s="1"/>
  <c r="V20" i="8"/>
  <c r="O85" i="9" s="1"/>
  <c r="E28" i="2"/>
  <c r="E61" i="2" s="1"/>
  <c r="K10" i="4"/>
  <c r="K14" i="4" s="1"/>
  <c r="K16" i="4" s="1"/>
  <c r="C14" i="4"/>
  <c r="C16" i="4" s="1"/>
  <c r="C25" i="4"/>
  <c r="C27" i="4" s="1"/>
  <c r="K21" i="4"/>
  <c r="K25" i="4" s="1"/>
  <c r="K27" i="4" s="1"/>
  <c r="V28" i="8" l="1"/>
  <c r="O94" i="9" s="1"/>
  <c r="V18" i="8"/>
  <c r="O83" i="9" s="1"/>
  <c r="F40" i="8"/>
  <c r="I23" i="8"/>
  <c r="V26" i="8"/>
  <c r="O92" i="9" s="1"/>
  <c r="V15" i="8"/>
  <c r="O80" i="9" s="1"/>
  <c r="V19" i="8"/>
  <c r="O84" i="9" s="1"/>
  <c r="V31" i="8"/>
  <c r="O97" i="9" s="1"/>
  <c r="H23" i="8"/>
  <c r="V30" i="8"/>
  <c r="O96" i="9" s="1"/>
  <c r="L23" i="8"/>
  <c r="J40" i="8"/>
  <c r="S40" i="8"/>
  <c r="G40" i="8"/>
  <c r="G42" i="8" s="1"/>
  <c r="G45" i="8" s="1"/>
  <c r="V22" i="8"/>
  <c r="V38" i="8"/>
  <c r="T40" i="8"/>
  <c r="L40" i="8"/>
  <c r="R40" i="8"/>
  <c r="V25" i="8"/>
  <c r="O91" i="9" s="1"/>
  <c r="M23" i="8"/>
  <c r="V29" i="8"/>
  <c r="O95" i="9" s="1"/>
  <c r="K40" i="8"/>
  <c r="V39" i="8"/>
  <c r="V35" i="8"/>
  <c r="O101" i="9" s="1"/>
  <c r="G23" i="8"/>
  <c r="I40" i="8"/>
  <c r="I42" i="8" s="1"/>
  <c r="I45" i="8" s="1"/>
  <c r="P40" i="8"/>
  <c r="V34" i="8"/>
  <c r="O100" i="9" s="1"/>
  <c r="O23" i="8"/>
  <c r="V37" i="8"/>
  <c r="O103" i="9" s="1"/>
  <c r="Q40" i="8"/>
  <c r="N40" i="8"/>
  <c r="V16" i="8"/>
  <c r="O81" i="9" s="1"/>
  <c r="V27" i="8"/>
  <c r="O93" i="9" s="1"/>
  <c r="V13" i="8"/>
  <c r="O78" i="9" s="1"/>
  <c r="H40" i="8"/>
  <c r="H42" i="8" s="1"/>
  <c r="H45" i="8" s="1"/>
  <c r="P23" i="8"/>
  <c r="V33" i="8"/>
  <c r="O99" i="9" s="1"/>
  <c r="V36" i="8"/>
  <c r="O102" i="9" s="1"/>
  <c r="M40" i="8"/>
  <c r="O40" i="8"/>
  <c r="V17" i="8"/>
  <c r="O82" i="9" s="1"/>
  <c r="N23" i="8"/>
  <c r="V21" i="8"/>
  <c r="V32" i="8"/>
  <c r="O98" i="9" s="1"/>
  <c r="R23" i="8"/>
  <c r="V14" i="8"/>
  <c r="O79" i="9" s="1"/>
  <c r="S23" i="8"/>
  <c r="K23" i="8"/>
  <c r="J23" i="8"/>
  <c r="Q23" i="8"/>
  <c r="T23" i="8"/>
  <c r="F42" i="8"/>
  <c r="F45" i="8" s="1"/>
  <c r="F46" i="8" s="1"/>
  <c r="G44" i="8" s="1"/>
  <c r="E30" i="2"/>
  <c r="J42" i="8" l="1"/>
  <c r="J45" i="8" s="1"/>
  <c r="O104" i="9"/>
  <c r="K42" i="8"/>
  <c r="K45" i="8" s="1"/>
  <c r="O86" i="9"/>
  <c r="V40" i="8"/>
  <c r="Z40" i="8" s="1"/>
  <c r="G46" i="8"/>
  <c r="H44" i="8" s="1"/>
  <c r="H46" i="8" s="1"/>
  <c r="I44" i="8" s="1"/>
  <c r="I46" i="8" s="1"/>
  <c r="J44" i="8" s="1"/>
  <c r="V23" i="8"/>
  <c r="Z23" i="8" s="1"/>
  <c r="J46" i="8" l="1"/>
  <c r="K44" i="8" s="1"/>
  <c r="K46" i="8" s="1"/>
  <c r="O107" i="9"/>
  <c r="O122" i="9" s="1"/>
  <c r="O124" i="9" s="1"/>
</calcChain>
</file>

<file path=xl/sharedStrings.xml><?xml version="1.0" encoding="utf-8"?>
<sst xmlns="http://schemas.openxmlformats.org/spreadsheetml/2006/main" count="515" uniqueCount="248">
  <si>
    <t>Charity Name</t>
  </si>
  <si>
    <t>Portosy Outdoor Pool</t>
  </si>
  <si>
    <t>Enter Info from latest statement.</t>
  </si>
  <si>
    <t>Uncleared items will throw out balance</t>
  </si>
  <si>
    <t>closed</t>
  </si>
  <si>
    <t>Sort Code</t>
  </si>
  <si>
    <t>00-00-00</t>
  </si>
  <si>
    <t>Account</t>
  </si>
  <si>
    <t>Ignite</t>
  </si>
  <si>
    <t>Statement</t>
  </si>
  <si>
    <t>Year</t>
  </si>
  <si>
    <t>No</t>
  </si>
  <si>
    <t>Date</t>
  </si>
  <si>
    <t>Details</t>
  </si>
  <si>
    <t>Ch/Pay-in Ref.</t>
  </si>
  <si>
    <t>Code</t>
  </si>
  <si>
    <t>Income</t>
  </si>
  <si>
    <t>Expenditure</t>
  </si>
  <si>
    <t>Number</t>
  </si>
  <si>
    <t xml:space="preserve">Statement </t>
  </si>
  <si>
    <t>Month</t>
  </si>
  <si>
    <t>01</t>
  </si>
  <si>
    <t>02</t>
  </si>
  <si>
    <t>03</t>
  </si>
  <si>
    <t>04</t>
  </si>
  <si>
    <t>05</t>
  </si>
  <si>
    <t>Concat</t>
  </si>
  <si>
    <t xml:space="preserve">Invoice ref </t>
  </si>
  <si>
    <t>Opening Bank Balances</t>
  </si>
  <si>
    <t>Numbers</t>
  </si>
  <si>
    <t>ADM</t>
  </si>
  <si>
    <t>FUNDINC</t>
  </si>
  <si>
    <t>x</t>
  </si>
  <si>
    <t>CROWD</t>
  </si>
  <si>
    <t>IT</t>
  </si>
  <si>
    <t>AUDIT</t>
  </si>
  <si>
    <t>FUNDOUT</t>
  </si>
  <si>
    <t>HH</t>
  </si>
  <si>
    <t>EQUIP</t>
  </si>
  <si>
    <t>DON</t>
  </si>
  <si>
    <t>Sum of Income</t>
  </si>
  <si>
    <t>Total</t>
  </si>
  <si>
    <t>Cost Centre</t>
  </si>
  <si>
    <t>(blank)</t>
  </si>
  <si>
    <t>Y</t>
  </si>
  <si>
    <t>MS</t>
  </si>
  <si>
    <t>Membership Fees</t>
  </si>
  <si>
    <t>y</t>
  </si>
  <si>
    <t>INTC</t>
  </si>
  <si>
    <t>Interest received Main (Cashflow) A/c</t>
  </si>
  <si>
    <t>GRANTS</t>
  </si>
  <si>
    <t>Grand Total</t>
  </si>
  <si>
    <t>Various Grants</t>
  </si>
  <si>
    <t>FR</t>
  </si>
  <si>
    <t>Fund raising</t>
  </si>
  <si>
    <t>INS</t>
  </si>
  <si>
    <t>Insurance Rebate</t>
  </si>
  <si>
    <t>Donations</t>
  </si>
  <si>
    <t>QI</t>
  </si>
  <si>
    <t>Contra</t>
  </si>
  <si>
    <t>Transfers of entries between accounts</t>
  </si>
  <si>
    <t>Total from cashbook</t>
  </si>
  <si>
    <t>Difference</t>
  </si>
  <si>
    <t>WALL</t>
  </si>
  <si>
    <t>Wall Hire</t>
  </si>
  <si>
    <t>Equipment Purchased</t>
  </si>
  <si>
    <t>Professional Fees</t>
  </si>
  <si>
    <t>Bank Charges</t>
  </si>
  <si>
    <t>Insurances</t>
  </si>
  <si>
    <t>Fund Raising costs</t>
  </si>
  <si>
    <t>SUBS</t>
  </si>
  <si>
    <t>Subscriptions</t>
  </si>
  <si>
    <t>Admin Charges</t>
  </si>
  <si>
    <t>QE</t>
  </si>
  <si>
    <t xml:space="preserve">Section C Notes to the Accounts </t>
  </si>
  <si>
    <r>
      <rPr>
        <b/>
        <sz val="12"/>
        <color theme="1"/>
        <rFont val="Arial"/>
      </rPr>
      <t xml:space="preserve">C1 Nature and purpose of funds </t>
    </r>
    <r>
      <rPr>
        <i/>
        <sz val="12"/>
        <color theme="1"/>
        <rFont val="Arial"/>
      </rPr>
      <t>(may be stated on analysis of funds worksheets)</t>
    </r>
  </si>
  <si>
    <t>Type of activity or project supported</t>
  </si>
  <si>
    <t>Individual / institution</t>
  </si>
  <si>
    <t xml:space="preserve">Number of grants made </t>
  </si>
  <si>
    <t>£</t>
  </si>
  <si>
    <t>C2 Grants</t>
  </si>
  <si>
    <t>General purposes</t>
  </si>
  <si>
    <t>Awards for all</t>
  </si>
  <si>
    <t>Co-op Comm</t>
  </si>
  <si>
    <t xml:space="preserve">Total </t>
  </si>
  <si>
    <t>C3a Trustee remuneration</t>
  </si>
  <si>
    <t>If no remuneration was paid during the period to any charity trustee or person connected to a trustee cross this box (otherwise complete section 3b)</t>
  </si>
  <si>
    <t>Authority under which paid</t>
  </si>
  <si>
    <t>C3b Trustee remuneration - details</t>
  </si>
  <si>
    <t>C4a Trustee expenses</t>
  </si>
  <si>
    <t>If no expenses were paid to any charity trustee during the period then cross this box (otherwise complete section 4b)</t>
  </si>
  <si>
    <t xml:space="preserve">Number of trustees </t>
  </si>
  <si>
    <t>C4b Trustee expenses - details</t>
  </si>
  <si>
    <t>Nature of relationship</t>
  </si>
  <si>
    <t>Nature of transaction</t>
  </si>
  <si>
    <t>Transaction amount (£)</t>
  </si>
  <si>
    <t>Balance outstanding at period end (£)</t>
  </si>
  <si>
    <t>C5 Transactions with trustees and connected persons</t>
  </si>
  <si>
    <t>C6 Other information</t>
  </si>
  <si>
    <t>Additional analysis (1)</t>
  </si>
  <si>
    <t xml:space="preserve">Analysis of receipts and payments </t>
  </si>
  <si>
    <t xml:space="preserve">1 Donations </t>
  </si>
  <si>
    <t xml:space="preserve">Unrestricted funds </t>
  </si>
  <si>
    <t xml:space="preserve">Restricted funds </t>
  </si>
  <si>
    <t xml:space="preserve">Expendable endowment funds </t>
  </si>
  <si>
    <t xml:space="preserve">Permanent endowment funds </t>
  </si>
  <si>
    <t>Total current period</t>
  </si>
  <si>
    <t xml:space="preserve">Total last period </t>
  </si>
  <si>
    <t>to nearest £</t>
  </si>
  <si>
    <t xml:space="preserve">2 Grants </t>
  </si>
  <si>
    <t xml:space="preserve">3  Gross receipts from other charitable activities </t>
  </si>
  <si>
    <t xml:space="preserve">4  Payments relating directly to charitable activities </t>
  </si>
  <si>
    <t>Additional analysis (2)</t>
  </si>
  <si>
    <t>5  Breakdown of unrestricted funds</t>
  </si>
  <si>
    <t xml:space="preserve">Unrestricted fund 1 - enter name of fund below </t>
  </si>
  <si>
    <t>Unrestricted fund 2 - enter name of fund below</t>
  </si>
  <si>
    <t>Unrestricted fund 3 - enter name of fund below</t>
  </si>
  <si>
    <t>Unrestricted fund 4 - enter name of fund below</t>
  </si>
  <si>
    <t xml:space="preserve">Total unrestricted funds </t>
  </si>
  <si>
    <t xml:space="preserve">Total unrestricted funds last period </t>
  </si>
  <si>
    <t xml:space="preserve">Receipts  </t>
  </si>
  <si>
    <t>Legacies</t>
  </si>
  <si>
    <t>Grants</t>
  </si>
  <si>
    <t>Receipts from fundraising activities</t>
  </si>
  <si>
    <t>Gross trading receipts</t>
  </si>
  <si>
    <t>Income from investments other than land and buildings</t>
  </si>
  <si>
    <t>Rents from land &amp; buildings</t>
  </si>
  <si>
    <t>Gross receipts from other charitable activities</t>
  </si>
  <si>
    <t xml:space="preserve">Sub total </t>
  </si>
  <si>
    <t>Receipts from asset &amp; investment sales</t>
  </si>
  <si>
    <t>Proceeds from sale of fixed assets</t>
  </si>
  <si>
    <t>Proceeds from sale of investments</t>
  </si>
  <si>
    <t xml:space="preserve">Total receipts </t>
  </si>
  <si>
    <t>Payments</t>
  </si>
  <si>
    <t>Expenses for fundraising activities</t>
  </si>
  <si>
    <t>Gross trading payments</t>
  </si>
  <si>
    <t>Investment management costs</t>
  </si>
  <si>
    <t>Payments relating directly to charitable activities</t>
  </si>
  <si>
    <t xml:space="preserve">Grants and donations </t>
  </si>
  <si>
    <t>Governance costs:</t>
  </si>
  <si>
    <t xml:space="preserve">  Audit / independent examination</t>
  </si>
  <si>
    <t xml:space="preserve">  Preparation of annual accounts</t>
  </si>
  <si>
    <t xml:space="preserve">  Legal costs</t>
  </si>
  <si>
    <t>Payments relating to asset and investment movements</t>
  </si>
  <si>
    <t>Purchases of fixed assets</t>
  </si>
  <si>
    <t>Purchase of investments</t>
  </si>
  <si>
    <t xml:space="preserve"> Sub total</t>
  </si>
  <si>
    <t>Total payments</t>
  </si>
  <si>
    <t>Net receipts / (payments)</t>
  </si>
  <si>
    <t xml:space="preserve">Transfers to / (from) funds </t>
  </si>
  <si>
    <t>Surplus / (deficit) for year</t>
  </si>
  <si>
    <t xml:space="preserve">Nature and purpose of funds </t>
  </si>
  <si>
    <t>Additional analysis (3)</t>
  </si>
  <si>
    <t>6  Breakdown of restricted funds</t>
  </si>
  <si>
    <t>Restricted fund 1 - enter name of fund below</t>
  </si>
  <si>
    <t>Restricted fund 2 - enter name of fund below</t>
  </si>
  <si>
    <t>Restricted fund 3 - enter name of fund below</t>
  </si>
  <si>
    <t>Restricted fund 4 - enter name of fund below</t>
  </si>
  <si>
    <t xml:space="preserve">Total restricted funds </t>
  </si>
  <si>
    <t xml:space="preserve">Total restricted funds last period </t>
  </si>
  <si>
    <t>CODES</t>
  </si>
  <si>
    <t>SINGLE</t>
  </si>
  <si>
    <t>Single Payment</t>
  </si>
  <si>
    <t>WEEK</t>
  </si>
  <si>
    <t>Weekly Payment</t>
  </si>
  <si>
    <t>MONTH</t>
  </si>
  <si>
    <t>Monthly Payment</t>
  </si>
  <si>
    <t>ANNUAL</t>
  </si>
  <si>
    <t>Annual Payment</t>
  </si>
  <si>
    <t>MERCH</t>
  </si>
  <si>
    <t>Merchandise</t>
  </si>
  <si>
    <t>RENT</t>
  </si>
  <si>
    <t>Rent</t>
  </si>
  <si>
    <t>TRAIN</t>
  </si>
  <si>
    <t>Training Costs</t>
  </si>
  <si>
    <t>BCHGS</t>
  </si>
  <si>
    <t xml:space="preserve">TREASURER'S REPORT AS </t>
  </si>
  <si>
    <t xml:space="preserve">For the Period 01/04/24to </t>
  </si>
  <si>
    <t>A/c No</t>
  </si>
  <si>
    <t>Account Bal:</t>
  </si>
  <si>
    <t>Current</t>
  </si>
  <si>
    <t>Major Repairs</t>
  </si>
  <si>
    <t>Investment</t>
  </si>
  <si>
    <t>Depreciation</t>
  </si>
  <si>
    <t>Fundraising Income</t>
  </si>
  <si>
    <t>Crowdfunder</t>
  </si>
  <si>
    <t>Total from</t>
  </si>
  <si>
    <t>cashbook</t>
  </si>
  <si>
    <t>Hall Hire</t>
  </si>
  <si>
    <t>Fundraising Outgoing</t>
  </si>
  <si>
    <t>Website Expenses</t>
  </si>
  <si>
    <t>Surplus/Deficit for the month</t>
  </si>
  <si>
    <t>Balance B/Forward</t>
  </si>
  <si>
    <t>Closing Balances from cashbook</t>
  </si>
  <si>
    <t>Balance C/Forward</t>
  </si>
  <si>
    <t>Surplus/Deficit to date</t>
  </si>
  <si>
    <t>Notes</t>
  </si>
  <si>
    <t>PORTSOY OUTDOOR POOL</t>
  </si>
  <si>
    <t>SC0xxxx</t>
  </si>
  <si>
    <t>Accounts for year to 31/03/25</t>
  </si>
  <si>
    <t>PORTOSY OUTDOOR POOL</t>
  </si>
  <si>
    <t>Contents</t>
  </si>
  <si>
    <t>Page:</t>
  </si>
  <si>
    <t>Receipts and Payments Account</t>
  </si>
  <si>
    <t>Statement of Balances</t>
  </si>
  <si>
    <t>3</t>
  </si>
  <si>
    <t>Receipts and Payments Account as at 31/03/25</t>
  </si>
  <si>
    <t>Receipts</t>
  </si>
  <si>
    <t>INSr</t>
  </si>
  <si>
    <t>Total receipts</t>
  </si>
  <si>
    <t>TR</t>
  </si>
  <si>
    <t>Surplus/ (deficit) for year</t>
  </si>
  <si>
    <t>Statement of Balances as at 31/03/25</t>
  </si>
  <si>
    <t>Net current assets at start of year</t>
  </si>
  <si>
    <t>Surplus/(deficit) for year</t>
  </si>
  <si>
    <t>Net current assets at end of year</t>
  </si>
  <si>
    <t>Cashflow Account</t>
  </si>
  <si>
    <t>Approved by the Trustees  and signed on their behalf</t>
  </si>
  <si>
    <t>Notes to the Accounts:</t>
  </si>
  <si>
    <t>income</t>
  </si>
  <si>
    <t>outgoings</t>
  </si>
  <si>
    <t>Tea, Coffee, Stationary, Misc</t>
  </si>
  <si>
    <t>Fundraising Outgoings</t>
  </si>
  <si>
    <t xml:space="preserve">IT </t>
  </si>
  <si>
    <t>Website etc</t>
  </si>
  <si>
    <t>CRAIG WILLIAMS</t>
  </si>
  <si>
    <t>Accounts for year to *** 2017</t>
  </si>
  <si>
    <t>Receipts and Payments Account for the year ended **** 2017</t>
  </si>
  <si>
    <t>Statement of Balances as at ****, 2017</t>
  </si>
  <si>
    <t xml:space="preserve"> </t>
  </si>
  <si>
    <t>Portsoy Outdoor Pool  Accounts 1.4.2025 to 31.3.2026.</t>
  </si>
  <si>
    <t>2025/26</t>
  </si>
  <si>
    <t>5.9.25.</t>
  </si>
  <si>
    <t xml:space="preserve">AGM Room Hire @ Portsoy Church </t>
  </si>
  <si>
    <t>Total Expenditure</t>
  </si>
  <si>
    <t>VAT</t>
  </si>
  <si>
    <t>6.9.25.</t>
  </si>
  <si>
    <t>New Lap top from HP UK Inc</t>
  </si>
  <si>
    <t>17.11.25.</t>
  </si>
  <si>
    <t>2 x Container modular buildings and initial storage from Just Move It Ltd</t>
  </si>
  <si>
    <t>18.12.25.</t>
  </si>
  <si>
    <t>Delivery of 2 x containers from Just Move It Ltd</t>
  </si>
  <si>
    <t>Signage for containers from Amazon</t>
  </si>
  <si>
    <t>21.12.25</t>
  </si>
  <si>
    <t>Heavy duty padlock from Rosy Blooming Ltd</t>
  </si>
  <si>
    <t>21.12.25.</t>
  </si>
  <si>
    <t>Waterproof tape from TEMU</t>
  </si>
  <si>
    <t>Outgoings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</si>
</sst>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_-;\-* #,##0_-;_-* \-_-;_-@"/>
    <numFmt numFmtId="165" formatCode="dddd&quot;, &quot;mmmm\ dd&quot;, &quot;yyyy"/>
    <numFmt numFmtId="166" formatCode="dd\ mmmm\ yyyy"/>
    <numFmt numFmtId="167" formatCode="_-* #,##0_-;\-* #,##0_-;_-* \-??_-;_-@"/>
    <numFmt numFmtId="168" formatCode="_-* #,##0.00_-;\-* #,##0.00_-;_-* \-??_-;_-@"/>
    <numFmt numFmtId="169" formatCode="* #,##0_-;\(* #,##0\)_-;_-* \-??_-;_-@"/>
    <numFmt numFmtId="170" formatCode="\£#,##0.00;[Red]&quot;-£&quot;#,##0.00"/>
    <numFmt numFmtId="171" formatCode="&quot;£&quot;#,##0.00"/>
  </numFmts>
  <fonts count="30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FF0000"/>
      <name val="Arial"/>
    </font>
    <font>
      <b/>
      <sz val="10"/>
      <color theme="1"/>
      <name val="Arial"/>
    </font>
    <font>
      <b/>
      <sz val="14"/>
      <color theme="1"/>
      <name val="Arial"/>
    </font>
    <font>
      <b/>
      <sz val="16"/>
      <color theme="1"/>
      <name val="Arial"/>
    </font>
    <font>
      <b/>
      <sz val="16"/>
      <color rgb="FFFFFFFF"/>
      <name val="Arial"/>
    </font>
    <font>
      <sz val="10"/>
      <name val="Arial"/>
    </font>
    <font>
      <b/>
      <sz val="12"/>
      <color theme="1"/>
      <name val="Arial"/>
    </font>
    <font>
      <sz val="11"/>
      <color theme="1"/>
      <name val="Arial"/>
    </font>
    <font>
      <sz val="9"/>
      <color theme="1"/>
      <name val="Arial"/>
    </font>
    <font>
      <b/>
      <sz val="11"/>
      <color rgb="FF808080"/>
      <name val="Arial"/>
    </font>
    <font>
      <b/>
      <sz val="9"/>
      <color theme="1"/>
      <name val="Arial"/>
    </font>
    <font>
      <b/>
      <sz val="11"/>
      <color theme="1"/>
      <name val="Arial"/>
    </font>
    <font>
      <sz val="12"/>
      <color theme="1"/>
      <name val="Arial"/>
    </font>
    <font>
      <b/>
      <sz val="10"/>
      <color rgb="FFC0C0C0"/>
      <name val="Arial"/>
    </font>
    <font>
      <b/>
      <i/>
      <sz val="12"/>
      <color theme="1"/>
      <name val="Arial"/>
    </font>
    <font>
      <b/>
      <sz val="9"/>
      <color rgb="FFC0C0C0"/>
      <name val="Arial"/>
    </font>
    <font>
      <b/>
      <sz val="11"/>
      <color rgb="FF000000"/>
      <name val="Calibri"/>
    </font>
    <font>
      <i/>
      <sz val="12"/>
      <color theme="1"/>
      <name val="Arial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1"/>
      <color rgb="FF000000"/>
      <name val="Calibri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CFFCC"/>
        <bgColor rgb="FFCCFFCC"/>
      </patternFill>
    </fill>
    <fill>
      <patternFill patternType="solid">
        <fgColor rgb="FF00FF00"/>
        <bgColor rgb="FF00FF00"/>
      </patternFill>
    </fill>
    <fill>
      <patternFill patternType="solid">
        <fgColor rgb="FF000000"/>
        <bgColor rgb="FF000000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243">
    <xf numFmtId="0" fontId="0" fillId="0" borderId="0" xfId="0"/>
    <xf numFmtId="0" fontId="1" fillId="0" borderId="0" xfId="0" applyFont="1"/>
    <xf numFmtId="15" fontId="1" fillId="0" borderId="0" xfId="0" applyNumberFormat="1" applyFont="1"/>
    <xf numFmtId="49" fontId="1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15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5" fontId="1" fillId="0" borderId="1" xfId="0" applyNumberFormat="1" applyFont="1" applyBorder="1"/>
    <xf numFmtId="0" fontId="1" fillId="0" borderId="1" xfId="0" applyFont="1" applyBorder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2" fontId="1" fillId="0" borderId="1" xfId="0" applyNumberFormat="1" applyFont="1" applyBorder="1" applyAlignment="1">
      <alignment vertical="top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vertical="top"/>
    </xf>
    <xf numFmtId="0" fontId="1" fillId="0" borderId="1" xfId="0" applyFont="1" applyBorder="1"/>
    <xf numFmtId="0" fontId="1" fillId="0" borderId="1" xfId="0" applyFont="1" applyBorder="1" applyAlignment="1">
      <alignment horizontal="center" vertical="top"/>
    </xf>
    <xf numFmtId="0" fontId="3" fillId="0" borderId="0" xfId="0" applyFont="1"/>
    <xf numFmtId="15" fontId="1" fillId="0" borderId="2" xfId="0" applyNumberFormat="1" applyFont="1" applyBorder="1"/>
    <xf numFmtId="0" fontId="1" fillId="0" borderId="2" xfId="0" applyFont="1" applyBorder="1"/>
    <xf numFmtId="49" fontId="1" fillId="0" borderId="2" xfId="0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2" fontId="1" fillId="0" borderId="2" xfId="0" applyNumberFormat="1" applyFont="1" applyBorder="1"/>
    <xf numFmtId="15" fontId="1" fillId="0" borderId="3" xfId="0" applyNumberFormat="1" applyFont="1" applyBorder="1"/>
    <xf numFmtId="0" fontId="1" fillId="0" borderId="3" xfId="0" applyFont="1" applyBorder="1" applyAlignment="1">
      <alignment vertical="top"/>
    </xf>
    <xf numFmtId="49" fontId="1" fillId="0" borderId="3" xfId="0" applyNumberFormat="1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vertical="top"/>
    </xf>
    <xf numFmtId="2" fontId="1" fillId="0" borderId="4" xfId="0" applyNumberFormat="1" applyFont="1" applyBorder="1"/>
    <xf numFmtId="15" fontId="3" fillId="0" borderId="3" xfId="0" applyNumberFormat="1" applyFont="1" applyBorder="1"/>
    <xf numFmtId="0" fontId="3" fillId="0" borderId="1" xfId="0" applyFont="1" applyBorder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top"/>
    </xf>
    <xf numFmtId="2" fontId="3" fillId="0" borderId="1" xfId="0" applyNumberFormat="1" applyFont="1" applyBorder="1"/>
    <xf numFmtId="1" fontId="3" fillId="0" borderId="0" xfId="0" applyNumberFormat="1" applyFont="1" applyAlignment="1">
      <alignment horizontal="center"/>
    </xf>
    <xf numFmtId="15" fontId="3" fillId="0" borderId="0" xfId="0" applyNumberFormat="1" applyFont="1"/>
    <xf numFmtId="2" fontId="3" fillId="0" borderId="0" xfId="0" applyNumberFormat="1" applyFont="1" applyAlignment="1">
      <alignment vertical="top"/>
    </xf>
    <xf numFmtId="15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2" fontId="1" fillId="0" borderId="5" xfId="0" applyNumberFormat="1" applyFont="1" applyBorder="1"/>
    <xf numFmtId="0" fontId="1" fillId="0" borderId="6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0" borderId="4" xfId="0" applyFont="1" applyBorder="1"/>
    <xf numFmtId="2" fontId="1" fillId="0" borderId="9" xfId="0" applyNumberFormat="1" applyFont="1" applyBorder="1"/>
    <xf numFmtId="0" fontId="1" fillId="0" borderId="0" xfId="0" applyFont="1" applyAlignment="1">
      <alignment vertical="center"/>
    </xf>
    <xf numFmtId="0" fontId="9" fillId="0" borderId="0" xfId="0" applyFont="1" applyAlignment="1">
      <alignment vertical="top" wrapText="1"/>
    </xf>
    <xf numFmtId="0" fontId="11" fillId="0" borderId="0" xfId="0" applyFont="1" applyAlignment="1">
      <alignment vertical="top" wrapText="1"/>
    </xf>
    <xf numFmtId="0" fontId="13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166" fontId="10" fillId="0" borderId="1" xfId="0" applyNumberFormat="1" applyFont="1" applyBorder="1" applyAlignment="1">
      <alignment wrapText="1"/>
    </xf>
    <xf numFmtId="0" fontId="10" fillId="0" borderId="0" xfId="0" applyFont="1" applyAlignment="1">
      <alignment wrapText="1"/>
    </xf>
    <xf numFmtId="3" fontId="14" fillId="0" borderId="1" xfId="0" applyNumberFormat="1" applyFont="1" applyBorder="1" applyAlignment="1">
      <alignment wrapText="1"/>
    </xf>
    <xf numFmtId="3" fontId="14" fillId="0" borderId="1" xfId="0" applyNumberFormat="1" applyFont="1" applyBorder="1" applyAlignment="1">
      <alignment horizontal="right" wrapText="1"/>
    </xf>
    <xf numFmtId="166" fontId="14" fillId="0" borderId="1" xfId="0" applyNumberFormat="1" applyFont="1" applyBorder="1" applyAlignment="1">
      <alignment wrapText="1"/>
    </xf>
    <xf numFmtId="3" fontId="14" fillId="0" borderId="2" xfId="0" applyNumberFormat="1" applyFont="1" applyBorder="1" applyAlignment="1">
      <alignment horizontal="right" wrapText="1"/>
    </xf>
    <xf numFmtId="164" fontId="14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left" vertical="top" wrapText="1"/>
    </xf>
    <xf numFmtId="0" fontId="11" fillId="0" borderId="0" xfId="0" applyFont="1" applyAlignment="1">
      <alignment horizontal="right" vertical="top" wrapText="1"/>
    </xf>
    <xf numFmtId="3" fontId="14" fillId="0" borderId="1" xfId="0" applyNumberFormat="1" applyFont="1" applyBorder="1" applyAlignment="1">
      <alignment vertical="top" wrapText="1"/>
    </xf>
    <xf numFmtId="167" fontId="1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164" fontId="14" fillId="0" borderId="1" xfId="0" applyNumberFormat="1" applyFont="1" applyBorder="1" applyAlignment="1">
      <alignment vertical="top" wrapText="1"/>
    </xf>
    <xf numFmtId="164" fontId="14" fillId="0" borderId="0" xfId="0" applyNumberFormat="1" applyFont="1" applyAlignment="1">
      <alignment vertical="top" wrapText="1"/>
    </xf>
    <xf numFmtId="164" fontId="14" fillId="0" borderId="1" xfId="0" applyNumberFormat="1" applyFont="1" applyBorder="1"/>
    <xf numFmtId="0" fontId="14" fillId="0" borderId="1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164" fontId="14" fillId="0" borderId="3" xfId="0" applyNumberFormat="1" applyFont="1" applyBorder="1" applyAlignment="1">
      <alignment vertical="top" wrapText="1"/>
    </xf>
    <xf numFmtId="164" fontId="14" fillId="0" borderId="0" xfId="0" applyNumberFormat="1" applyFont="1" applyAlignment="1">
      <alignment horizontal="center" vertical="top" wrapText="1"/>
    </xf>
    <xf numFmtId="0" fontId="14" fillId="0" borderId="0" xfId="0" applyFont="1" applyAlignment="1">
      <alignment horizontal="center" vertical="top" wrapText="1"/>
    </xf>
    <xf numFmtId="164" fontId="14" fillId="6" borderId="18" xfId="0" applyNumberFormat="1" applyFont="1" applyFill="1" applyBorder="1" applyAlignment="1">
      <alignment vertical="top" wrapText="1"/>
    </xf>
    <xf numFmtId="168" fontId="9" fillId="0" borderId="0" xfId="0" applyNumberFormat="1" applyFont="1" applyAlignment="1">
      <alignment horizontal="left" vertical="top" wrapText="1"/>
    </xf>
    <xf numFmtId="164" fontId="10" fillId="0" borderId="0" xfId="0" applyNumberFormat="1" applyFont="1" applyAlignment="1">
      <alignment vertical="top" wrapText="1"/>
    </xf>
    <xf numFmtId="166" fontId="14" fillId="0" borderId="0" xfId="0" applyNumberFormat="1" applyFont="1" applyAlignment="1">
      <alignment horizontal="center" vertical="top" wrapText="1"/>
    </xf>
    <xf numFmtId="164" fontId="11" fillId="0" borderId="0" xfId="0" applyNumberFormat="1" applyFont="1" applyAlignment="1">
      <alignment vertical="top" wrapText="1"/>
    </xf>
    <xf numFmtId="164" fontId="14" fillId="0" borderId="1" xfId="0" applyNumberFormat="1" applyFont="1" applyBorder="1" applyAlignment="1">
      <alignment horizontal="right" vertical="top" wrapText="1"/>
    </xf>
    <xf numFmtId="164" fontId="14" fillId="0" borderId="0" xfId="0" applyNumberFormat="1" applyFont="1" applyAlignment="1">
      <alignment horizontal="right" vertical="top" wrapText="1"/>
    </xf>
    <xf numFmtId="164" fontId="14" fillId="0" borderId="1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 vertical="top" wrapText="1"/>
    </xf>
    <xf numFmtId="164" fontId="14" fillId="6" borderId="18" xfId="0" applyNumberFormat="1" applyFont="1" applyFill="1" applyBorder="1" applyAlignment="1">
      <alignment horizontal="right" vertical="top" wrapText="1"/>
    </xf>
    <xf numFmtId="164" fontId="10" fillId="0" borderId="0" xfId="0" applyNumberFormat="1" applyFont="1" applyAlignment="1">
      <alignment horizontal="right" vertical="top" wrapText="1"/>
    </xf>
    <xf numFmtId="166" fontId="14" fillId="0" borderId="0" xfId="0" applyNumberFormat="1" applyFont="1" applyAlignment="1">
      <alignment horizontal="right" vertical="top" wrapText="1"/>
    </xf>
    <xf numFmtId="0" fontId="15" fillId="0" borderId="0" xfId="0" applyFont="1" applyAlignment="1">
      <alignment vertical="top" wrapText="1"/>
    </xf>
    <xf numFmtId="3" fontId="13" fillId="0" borderId="0" xfId="0" applyNumberFormat="1" applyFont="1" applyAlignment="1">
      <alignment vertical="top" wrapText="1"/>
    </xf>
    <xf numFmtId="164" fontId="1" fillId="0" borderId="0" xfId="0" applyNumberFormat="1" applyFont="1"/>
    <xf numFmtId="164" fontId="16" fillId="0" borderId="0" xfId="0" applyNumberFormat="1" applyFont="1" applyAlignment="1">
      <alignment horizontal="center" vertical="top" wrapText="1"/>
    </xf>
    <xf numFmtId="164" fontId="4" fillId="0" borderId="0" xfId="0" applyNumberFormat="1" applyFont="1" applyAlignment="1">
      <alignment horizontal="center" vertical="top" wrapText="1"/>
    </xf>
    <xf numFmtId="164" fontId="13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3" fontId="4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10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wrapText="1"/>
    </xf>
    <xf numFmtId="164" fontId="14" fillId="0" borderId="0" xfId="0" applyNumberFormat="1" applyFont="1" applyAlignment="1">
      <alignment horizontal="left" wrapText="1"/>
    </xf>
    <xf numFmtId="164" fontId="14" fillId="0" borderId="0" xfId="0" applyNumberFormat="1" applyFont="1" applyAlignment="1">
      <alignment horizontal="left" vertical="top" wrapText="1"/>
    </xf>
    <xf numFmtId="164" fontId="14" fillId="0" borderId="1" xfId="0" applyNumberFormat="1" applyFont="1" applyBorder="1" applyAlignment="1">
      <alignment horizontal="left" vertical="top" wrapText="1"/>
    </xf>
    <xf numFmtId="164" fontId="14" fillId="0" borderId="1" xfId="0" applyNumberFormat="1" applyFont="1" applyBorder="1" applyAlignment="1">
      <alignment horizontal="left"/>
    </xf>
    <xf numFmtId="164" fontId="14" fillId="0" borderId="0" xfId="0" applyNumberFormat="1" applyFont="1" applyAlignment="1">
      <alignment horizontal="left"/>
    </xf>
    <xf numFmtId="164" fontId="14" fillId="0" borderId="2" xfId="0" applyNumberFormat="1" applyFont="1" applyBorder="1" applyAlignment="1">
      <alignment horizontal="left"/>
    </xf>
    <xf numFmtId="0" fontId="17" fillId="0" borderId="0" xfId="0" applyFont="1" applyAlignment="1">
      <alignment horizontal="right"/>
    </xf>
    <xf numFmtId="0" fontId="9" fillId="0" borderId="0" xfId="0" applyFont="1" applyAlignment="1">
      <alignment vertical="top"/>
    </xf>
    <xf numFmtId="164" fontId="14" fillId="0" borderId="19" xfId="0" applyNumberFormat="1" applyFont="1" applyBorder="1" applyAlignment="1">
      <alignment horizontal="left"/>
    </xf>
    <xf numFmtId="0" fontId="15" fillId="0" borderId="0" xfId="0" applyFont="1" applyAlignment="1">
      <alignment vertical="top"/>
    </xf>
    <xf numFmtId="164" fontId="1" fillId="0" borderId="0" xfId="0" applyNumberFormat="1" applyFont="1" applyAlignment="1">
      <alignment vertical="top"/>
    </xf>
    <xf numFmtId="0" fontId="14" fillId="0" borderId="0" xfId="0" applyFont="1" applyAlignment="1">
      <alignment horizontal="left" wrapText="1"/>
    </xf>
    <xf numFmtId="164" fontId="14" fillId="0" borderId="0" xfId="0" applyNumberFormat="1" applyFont="1"/>
    <xf numFmtId="164" fontId="14" fillId="0" borderId="1" xfId="0" applyNumberFormat="1" applyFont="1" applyBorder="1" applyAlignment="1">
      <alignment wrapText="1"/>
    </xf>
    <xf numFmtId="164" fontId="14" fillId="0" borderId="3" xfId="0" applyNumberFormat="1" applyFont="1" applyBorder="1"/>
    <xf numFmtId="164" fontId="14" fillId="6" borderId="18" xfId="0" applyNumberFormat="1" applyFont="1" applyFill="1" applyBorder="1"/>
    <xf numFmtId="164" fontId="14" fillId="6" borderId="19" xfId="0" applyNumberFormat="1" applyFont="1" applyFill="1" applyBorder="1"/>
    <xf numFmtId="168" fontId="1" fillId="0" borderId="0" xfId="0" applyNumberFormat="1" applyFont="1"/>
    <xf numFmtId="0" fontId="14" fillId="0" borderId="0" xfId="0" applyFont="1" applyAlignment="1">
      <alignment horizontal="left" vertical="top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left" vertical="top" wrapText="1"/>
    </xf>
    <xf numFmtId="0" fontId="17" fillId="0" borderId="0" xfId="0" applyFont="1" applyAlignment="1">
      <alignment horizontal="right" vertical="top" wrapText="1"/>
    </xf>
    <xf numFmtId="164" fontId="4" fillId="0" borderId="0" xfId="0" applyNumberFormat="1" applyFont="1"/>
    <xf numFmtId="0" fontId="17" fillId="0" borderId="0" xfId="0" applyFont="1" applyAlignment="1">
      <alignment horizontal="right" vertical="center"/>
    </xf>
    <xf numFmtId="0" fontId="10" fillId="0" borderId="0" xfId="0" applyFont="1"/>
    <xf numFmtId="0" fontId="17" fillId="0" borderId="0" xfId="0" applyFont="1" applyAlignment="1">
      <alignment horizontal="right" vertical="top"/>
    </xf>
    <xf numFmtId="169" fontId="14" fillId="6" borderId="19" xfId="0" applyNumberFormat="1" applyFont="1" applyFill="1" applyBorder="1" applyAlignment="1">
      <alignment horizontal="right" shrinkToFit="1"/>
    </xf>
    <xf numFmtId="169" fontId="14" fillId="0" borderId="0" xfId="0" applyNumberFormat="1" applyFont="1" applyAlignment="1">
      <alignment horizontal="right" shrinkToFit="1"/>
    </xf>
    <xf numFmtId="0" fontId="9" fillId="0" borderId="2" xfId="0" applyFont="1" applyBorder="1"/>
    <xf numFmtId="164" fontId="18" fillId="0" borderId="0" xfId="0" applyNumberFormat="1" applyFont="1" applyAlignment="1">
      <alignment horizontal="center" vertical="top" wrapText="1"/>
    </xf>
    <xf numFmtId="164" fontId="14" fillId="0" borderId="0" xfId="0" applyNumberFormat="1" applyFont="1" applyAlignment="1">
      <alignment wrapText="1"/>
    </xf>
    <xf numFmtId="164" fontId="10" fillId="0" borderId="1" xfId="0" applyNumberFormat="1" applyFont="1" applyBorder="1" applyAlignment="1">
      <alignment vertical="top" wrapText="1"/>
    </xf>
    <xf numFmtId="164" fontId="10" fillId="0" borderId="0" xfId="0" applyNumberFormat="1" applyFont="1"/>
    <xf numFmtId="164" fontId="10" fillId="0" borderId="1" xfId="0" applyNumberFormat="1" applyFont="1" applyBorder="1"/>
    <xf numFmtId="164" fontId="14" fillId="0" borderId="2" xfId="0" applyNumberFormat="1" applyFont="1" applyBorder="1"/>
    <xf numFmtId="164" fontId="10" fillId="0" borderId="2" xfId="0" applyNumberFormat="1" applyFont="1" applyBorder="1"/>
    <xf numFmtId="168" fontId="1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169" fontId="10" fillId="0" borderId="0" xfId="0" applyNumberFormat="1" applyFont="1" applyAlignment="1">
      <alignment horizontal="right" shrinkToFit="1"/>
    </xf>
    <xf numFmtId="0" fontId="1" fillId="0" borderId="17" xfId="0" applyFont="1" applyBorder="1"/>
    <xf numFmtId="0" fontId="19" fillId="0" borderId="0" xfId="0" applyFont="1" applyAlignment="1">
      <alignment vertical="center"/>
    </xf>
    <xf numFmtId="22" fontId="4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  <xf numFmtId="0" fontId="4" fillId="0" borderId="0" xfId="0" applyFont="1" applyAlignment="1">
      <alignment horizontal="left"/>
    </xf>
    <xf numFmtId="170" fontId="1" fillId="0" borderId="0" xfId="0" applyNumberFormat="1" applyFont="1" applyAlignment="1">
      <alignment vertical="center"/>
    </xf>
    <xf numFmtId="170" fontId="1" fillId="0" borderId="5" xfId="0" applyNumberFormat="1" applyFont="1" applyBorder="1" applyAlignment="1">
      <alignment vertical="center"/>
    </xf>
    <xf numFmtId="0" fontId="5" fillId="0" borderId="0" xfId="0" applyFont="1"/>
    <xf numFmtId="2" fontId="1" fillId="0" borderId="16" xfId="0" applyNumberFormat="1" applyFont="1" applyBorder="1"/>
    <xf numFmtId="2" fontId="1" fillId="0" borderId="20" xfId="0" applyNumberFormat="1" applyFont="1" applyBorder="1"/>
    <xf numFmtId="0" fontId="5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49" fontId="21" fillId="0" borderId="0" xfId="0" applyNumberFormat="1" applyFont="1" applyAlignment="1">
      <alignment horizontal="center"/>
    </xf>
    <xf numFmtId="0" fontId="23" fillId="0" borderId="0" xfId="0" applyFont="1" applyAlignment="1">
      <alignment vertical="center"/>
    </xf>
    <xf numFmtId="0" fontId="21" fillId="0" borderId="1" xfId="0" applyFont="1" applyBorder="1"/>
    <xf numFmtId="0" fontId="21" fillId="0" borderId="1" xfId="0" applyFont="1" applyBorder="1" applyAlignment="1">
      <alignment horizontal="center"/>
    </xf>
    <xf numFmtId="15" fontId="21" fillId="0" borderId="0" xfId="0" applyNumberFormat="1" applyFont="1"/>
    <xf numFmtId="0" fontId="21" fillId="0" borderId="17" xfId="0" applyFont="1" applyBorder="1"/>
    <xf numFmtId="0" fontId="26" fillId="0" borderId="0" xfId="0" applyFont="1"/>
    <xf numFmtId="0" fontId="21" fillId="0" borderId="0" xfId="0" applyFont="1"/>
    <xf numFmtId="0" fontId="1" fillId="2" borderId="10" xfId="0" applyFont="1" applyFill="1" applyBorder="1"/>
    <xf numFmtId="14" fontId="1" fillId="2" borderId="10" xfId="0" applyNumberFormat="1" applyFont="1" applyFill="1" applyBorder="1"/>
    <xf numFmtId="0" fontId="1" fillId="3" borderId="10" xfId="0" applyFont="1" applyFill="1" applyBorder="1"/>
    <xf numFmtId="2" fontId="1" fillId="3" borderId="10" xfId="0" applyNumberFormat="1" applyFont="1" applyFill="1" applyBorder="1"/>
    <xf numFmtId="0" fontId="1" fillId="4" borderId="10" xfId="0" applyFont="1" applyFill="1" applyBorder="1"/>
    <xf numFmtId="0" fontId="7" fillId="5" borderId="10" xfId="0" applyFont="1" applyFill="1" applyBorder="1" applyAlignment="1">
      <alignment vertical="center"/>
    </xf>
    <xf numFmtId="164" fontId="7" fillId="5" borderId="10" xfId="0" applyNumberFormat="1" applyFont="1" applyFill="1" applyBorder="1" applyAlignment="1">
      <alignment vertical="center"/>
    </xf>
    <xf numFmtId="165" fontId="7" fillId="5" borderId="10" xfId="0" applyNumberFormat="1" applyFont="1" applyFill="1" applyBorder="1" applyAlignment="1">
      <alignment horizontal="left" vertical="center"/>
    </xf>
    <xf numFmtId="14" fontId="7" fillId="5" borderId="10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0" fontId="1" fillId="5" borderId="10" xfId="0" applyFont="1" applyFill="1" applyBorder="1"/>
    <xf numFmtId="0" fontId="1" fillId="7" borderId="10" xfId="0" applyFont="1" applyFill="1" applyBorder="1" applyAlignment="1">
      <alignment horizontal="center"/>
    </xf>
    <xf numFmtId="49" fontId="1" fillId="7" borderId="10" xfId="0" applyNumberFormat="1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2" fillId="0" borderId="0" xfId="0" applyFont="1"/>
    <xf numFmtId="0" fontId="28" fillId="0" borderId="0" xfId="0" applyFont="1"/>
    <xf numFmtId="0" fontId="29" fillId="0" borderId="0" xfId="0" applyFont="1"/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/>
    </xf>
    <xf numFmtId="2" fontId="1" fillId="0" borderId="2" xfId="0" applyNumberFormat="1" applyFont="1" applyBorder="1" applyAlignment="1">
      <alignment vertical="top"/>
    </xf>
    <xf numFmtId="0" fontId="0" fillId="0" borderId="0" xfId="0" applyAlignment="1">
      <alignment wrapText="1"/>
    </xf>
    <xf numFmtId="171" fontId="1" fillId="0" borderId="0" xfId="0" applyNumberFormat="1" applyFont="1"/>
    <xf numFmtId="171" fontId="1" fillId="2" borderId="10" xfId="0" applyNumberFormat="1" applyFont="1" applyFill="1" applyBorder="1"/>
    <xf numFmtId="171" fontId="0" fillId="0" borderId="0" xfId="0" applyNumberFormat="1"/>
    <xf numFmtId="171" fontId="2" fillId="0" borderId="0" xfId="0" applyNumberFormat="1" applyFont="1"/>
    <xf numFmtId="171" fontId="1" fillId="0" borderId="0" xfId="0" applyNumberFormat="1" applyFont="1" applyAlignment="1">
      <alignment horizontal="center"/>
    </xf>
    <xf numFmtId="171" fontId="3" fillId="0" borderId="0" xfId="0" applyNumberFormat="1" applyFont="1" applyAlignment="1">
      <alignment horizontal="center"/>
    </xf>
    <xf numFmtId="0" fontId="1" fillId="0" borderId="1" xfId="0" applyFont="1" applyBorder="1" applyAlignment="1">
      <alignment vertical="top" wrapText="1"/>
    </xf>
    <xf numFmtId="2" fontId="27" fillId="0" borderId="1" xfId="0" applyNumberFormat="1" applyFont="1" applyBorder="1" applyAlignment="1">
      <alignment vertical="top"/>
    </xf>
    <xf numFmtId="0" fontId="27" fillId="0" borderId="1" xfId="0" applyFont="1" applyBorder="1" applyAlignment="1">
      <alignment vertical="top"/>
    </xf>
    <xf numFmtId="0" fontId="11" fillId="0" borderId="0" xfId="0" applyFont="1" applyAlignment="1">
      <alignment horizontal="center" vertical="top" wrapText="1"/>
    </xf>
    <xf numFmtId="0" fontId="0" fillId="0" borderId="0" xfId="0"/>
    <xf numFmtId="0" fontId="12" fillId="0" borderId="9" xfId="0" applyFont="1" applyBorder="1" applyAlignment="1">
      <alignment horizontal="center" vertical="center" wrapText="1"/>
    </xf>
    <xf numFmtId="0" fontId="8" fillId="0" borderId="9" xfId="0" applyFont="1" applyBorder="1"/>
    <xf numFmtId="0" fontId="9" fillId="0" borderId="0" xfId="0" applyFont="1" applyAlignment="1">
      <alignment vertical="top" wrapText="1"/>
    </xf>
    <xf numFmtId="164" fontId="10" fillId="0" borderId="4" xfId="0" applyNumberFormat="1" applyFont="1" applyBorder="1" applyAlignment="1">
      <alignment horizontal="left" wrapText="1"/>
    </xf>
    <xf numFmtId="0" fontId="8" fillId="0" borderId="16" xfId="0" applyFont="1" applyBorder="1"/>
    <xf numFmtId="0" fontId="8" fillId="0" borderId="17" xfId="0" applyFont="1" applyBorder="1"/>
    <xf numFmtId="164" fontId="10" fillId="0" borderId="14" xfId="0" applyNumberFormat="1" applyFont="1" applyBorder="1" applyAlignment="1">
      <alignment horizontal="left" wrapText="1"/>
    </xf>
    <xf numFmtId="0" fontId="8" fillId="0" borderId="15" xfId="0" applyFont="1" applyBorder="1"/>
    <xf numFmtId="0" fontId="14" fillId="0" borderId="0" xfId="0" applyFont="1" applyAlignment="1">
      <alignment horizontal="right" vertical="top" wrapText="1"/>
    </xf>
    <xf numFmtId="164" fontId="10" fillId="0" borderId="6" xfId="0" applyNumberFormat="1" applyFont="1" applyBorder="1" applyAlignment="1">
      <alignment horizontal="left" vertical="top" wrapText="1"/>
    </xf>
    <xf numFmtId="0" fontId="8" fillId="0" borderId="11" xfId="0" applyFont="1" applyBorder="1"/>
    <xf numFmtId="0" fontId="8" fillId="0" borderId="12" xfId="0" applyFont="1" applyBorder="1"/>
    <xf numFmtId="0" fontId="8" fillId="0" borderId="14" xfId="0" applyFont="1" applyBorder="1"/>
    <xf numFmtId="0" fontId="10" fillId="0" borderId="6" xfId="0" applyFont="1" applyBorder="1" applyAlignment="1">
      <alignment horizontal="left" vertical="center" wrapText="1"/>
    </xf>
    <xf numFmtId="0" fontId="8" fillId="0" borderId="7" xfId="0" applyFont="1" applyBorder="1"/>
    <xf numFmtId="0" fontId="8" fillId="0" borderId="13" xfId="0" applyFont="1" applyBorder="1"/>
    <xf numFmtId="11" fontId="14" fillId="0" borderId="2" xfId="0" applyNumberFormat="1" applyFont="1" applyBorder="1" applyAlignment="1">
      <alignment horizontal="center" vertical="center" wrapText="1"/>
    </xf>
    <xf numFmtId="0" fontId="8" fillId="0" borderId="3" xfId="0" applyFont="1" applyBorder="1"/>
    <xf numFmtId="164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165" fontId="7" fillId="5" borderId="10" xfId="0" applyNumberFormat="1" applyFont="1" applyFill="1" applyBorder="1" applyAlignment="1">
      <alignment horizontal="left" vertical="center"/>
    </xf>
    <xf numFmtId="0" fontId="8" fillId="0" borderId="10" xfId="0" applyFont="1" applyBorder="1"/>
    <xf numFmtId="0" fontId="9" fillId="0" borderId="0" xfId="0" applyFont="1" applyAlignment="1">
      <alignment horizontal="left" vertical="top"/>
    </xf>
    <xf numFmtId="164" fontId="10" fillId="0" borderId="6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 wrapText="1"/>
    </xf>
    <xf numFmtId="0" fontId="10" fillId="0" borderId="4" xfId="0" applyFont="1" applyBorder="1" applyAlignment="1">
      <alignment horizontal="left" wrapText="1"/>
    </xf>
    <xf numFmtId="166" fontId="14" fillId="0" borderId="2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horizontal="left"/>
    </xf>
    <xf numFmtId="164" fontId="14" fillId="0" borderId="0" xfId="0" applyNumberFormat="1" applyFont="1" applyAlignment="1">
      <alignment horizontal="right" vertical="top" wrapText="1"/>
    </xf>
    <xf numFmtId="0" fontId="9" fillId="0" borderId="0" xfId="0" applyFont="1" applyAlignment="1">
      <alignment horizontal="left" vertical="top" wrapText="1"/>
    </xf>
    <xf numFmtId="0" fontId="10" fillId="0" borderId="6" xfId="0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/>
    <xf numFmtId="0" fontId="27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11"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ont>
        <color rgb="FFFFFFFF"/>
      </font>
      <fill>
        <patternFill patternType="none"/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FF00"/>
          <bgColor rgb="FF00FF00"/>
        </patternFill>
      </fill>
    </dxf>
    <dxf>
      <font>
        <color rgb="FFFFFFFF"/>
      </font>
      <fill>
        <patternFill patternType="none"/>
      </fill>
    </dxf>
    <dxf>
      <fill>
        <patternFill patternType="solid">
          <fgColor rgb="FF969696"/>
          <bgColor rgb="FF969696"/>
        </patternFill>
      </fill>
    </dxf>
    <dxf>
      <fill>
        <patternFill patternType="solid">
          <fgColor rgb="FF969696"/>
          <bgColor rgb="FF96969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customschemas.google.com/relationships/workbookmetadata" Target="metadata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14</xdr:col>
      <xdr:colOff>628935</xdr:colOff>
      <xdr:row>35</xdr:row>
      <xdr:rowOff>82674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FB248C-AA2D-590A-5675-6B1E395D5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67350"/>
          <a:ext cx="5550185" cy="2419474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725"/>
  <sheetViews>
    <sheetView tabSelected="1" workbookViewId="0">
      <pane ySplit="12" topLeftCell="A13" activePane="bottomLeft" state="frozen"/>
      <selection activeCell="G1" sqref="G1"/>
      <selection pane="bottomLeft" activeCell="E30" sqref="E30"/>
    </sheetView>
  </sheetViews>
  <sheetFormatPr defaultColWidth="12.5546875" defaultRowHeight="15" customHeight="1" x14ac:dyDescent="0.25"/>
  <cols>
    <col min="1" max="1" width="8" customWidth="1"/>
    <col min="2" max="2" width="4.109375" customWidth="1"/>
    <col min="3" max="3" width="13.44140625" customWidth="1"/>
    <col min="4" max="4" width="54.33203125" customWidth="1"/>
    <col min="5" max="5" width="11.6640625" customWidth="1"/>
    <col min="6" max="6" width="9.5546875" customWidth="1"/>
    <col min="7" max="7" width="8" customWidth="1"/>
    <col min="8" max="8" width="10.6640625" customWidth="1"/>
    <col min="9" max="9" width="13.5546875" customWidth="1"/>
    <col min="10" max="10" width="9.5546875" hidden="1" customWidth="1"/>
    <col min="11" max="11" width="9.5546875" style="193" customWidth="1"/>
    <col min="12" max="12" width="9.5546875" customWidth="1"/>
    <col min="13" max="13" width="11.5546875" customWidth="1"/>
    <col min="14" max="14" width="13.88671875" customWidth="1"/>
    <col min="15" max="24" width="9.109375" hidden="1" customWidth="1"/>
    <col min="25" max="25" width="8" hidden="1" customWidth="1"/>
    <col min="26" max="26" width="10.109375" hidden="1" customWidth="1"/>
    <col min="27" max="30" width="8" hidden="1" customWidth="1"/>
    <col min="31" max="44" width="8" customWidth="1"/>
  </cols>
  <sheetData>
    <row r="1" spans="1:44" ht="12.75" customHeight="1" x14ac:dyDescent="0.25">
      <c r="A1" s="1" t="s">
        <v>0</v>
      </c>
      <c r="B1" s="1"/>
      <c r="C1" s="2" t="s">
        <v>1</v>
      </c>
      <c r="D1" s="1" t="s">
        <v>230</v>
      </c>
      <c r="E1" s="1"/>
      <c r="F1" s="1"/>
      <c r="G1" s="3"/>
      <c r="H1" s="1"/>
      <c r="I1" s="1"/>
      <c r="J1" s="1"/>
      <c r="K1" s="191"/>
      <c r="L1" s="1"/>
      <c r="M1" s="1"/>
      <c r="N1" s="4"/>
      <c r="O1" s="4"/>
      <c r="P1" s="4"/>
      <c r="Q1" s="4"/>
      <c r="R1" s="4"/>
      <c r="S1" s="4"/>
      <c r="T1" s="4"/>
      <c r="U1" s="4"/>
      <c r="V1" s="4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2.75" hidden="1" customHeight="1" x14ac:dyDescent="0.25">
      <c r="A2" s="1"/>
      <c r="B2" s="1"/>
      <c r="C2" s="2"/>
      <c r="D2" s="1"/>
      <c r="E2" s="1"/>
      <c r="F2" s="1"/>
      <c r="G2" s="3"/>
      <c r="H2" s="1"/>
      <c r="I2" s="1"/>
      <c r="J2" s="1"/>
      <c r="K2" s="191"/>
      <c r="L2" s="1"/>
      <c r="M2" s="1"/>
      <c r="N2" s="1"/>
      <c r="O2" s="1"/>
      <c r="P2" s="4">
        <f>N5-N8</f>
        <v>0</v>
      </c>
      <c r="Q2" s="4"/>
      <c r="R2" s="1"/>
      <c r="S2" s="1"/>
      <c r="T2" s="1"/>
      <c r="U2" s="1"/>
      <c r="V2" s="1"/>
      <c r="W2" s="1"/>
      <c r="X2" s="1"/>
      <c r="Y2" s="1"/>
      <c r="Z2" s="5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12.75" hidden="1" customHeight="1" x14ac:dyDescent="0.25">
      <c r="A3" s="1"/>
      <c r="B3" s="1"/>
      <c r="C3" s="2"/>
      <c r="D3" s="1"/>
      <c r="E3" s="1"/>
      <c r="F3" s="1"/>
      <c r="G3" s="3"/>
      <c r="H3" s="3"/>
      <c r="I3" s="170" t="s">
        <v>2</v>
      </c>
      <c r="J3" s="170"/>
      <c r="K3" s="192"/>
      <c r="L3" s="170"/>
      <c r="M3" s="170"/>
      <c r="N3" s="170"/>
      <c r="O3" s="1"/>
      <c r="P3" s="1"/>
      <c r="Q3" s="1"/>
      <c r="R3" s="1"/>
      <c r="S3" s="4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12.75" hidden="1" customHeight="1" x14ac:dyDescent="0.25">
      <c r="A4" s="1"/>
      <c r="B4" s="1"/>
      <c r="C4" s="2"/>
      <c r="D4" s="1"/>
      <c r="E4" s="1"/>
      <c r="F4" s="1"/>
      <c r="G4" s="3"/>
      <c r="H4" s="3"/>
      <c r="I4" s="170" t="s">
        <v>3</v>
      </c>
      <c r="J4" s="170"/>
      <c r="K4" s="192"/>
      <c r="L4" s="170"/>
      <c r="M4" s="170"/>
      <c r="N4" s="171"/>
      <c r="O4" s="6">
        <v>42589</v>
      </c>
      <c r="P4" s="1"/>
      <c r="Q4" s="6">
        <v>42461</v>
      </c>
      <c r="R4" s="1" t="s">
        <v>4</v>
      </c>
      <c r="S4" s="6">
        <v>42522</v>
      </c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 spans="1:44" ht="12.75" hidden="1" customHeight="1" x14ac:dyDescent="0.25">
      <c r="A5" s="1"/>
      <c r="B5" s="1"/>
      <c r="C5" s="2"/>
      <c r="D5" s="1"/>
      <c r="E5" s="1"/>
      <c r="F5" s="1"/>
      <c r="G5" s="3"/>
      <c r="H5" s="1"/>
      <c r="I5" s="170"/>
      <c r="J5" s="170"/>
      <c r="K5" s="192"/>
      <c r="L5" s="170"/>
      <c r="M5" s="170"/>
      <c r="N5" s="170"/>
      <c r="O5" s="4">
        <v>5540</v>
      </c>
      <c r="P5" s="4">
        <v>10.01</v>
      </c>
      <c r="Q5" s="4">
        <v>620.89</v>
      </c>
      <c r="R5" s="4">
        <v>0</v>
      </c>
      <c r="S5" s="4">
        <v>21385.42</v>
      </c>
      <c r="T5" s="4"/>
      <c r="U5" s="4"/>
      <c r="V5" s="4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 ht="12.75" hidden="1" customHeight="1" x14ac:dyDescent="0.25">
      <c r="A6" s="1"/>
      <c r="B6" s="1"/>
      <c r="C6" s="2"/>
      <c r="D6" s="1"/>
      <c r="E6" s="1"/>
      <c r="F6" s="1"/>
      <c r="G6" s="3"/>
      <c r="H6" s="1"/>
      <c r="I6" s="1"/>
      <c r="J6" s="1"/>
      <c r="K6" s="19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</row>
    <row r="7" spans="1:44" ht="12.75" customHeight="1" x14ac:dyDescent="0.25">
      <c r="A7" s="1" t="s">
        <v>5</v>
      </c>
      <c r="B7" s="1"/>
      <c r="C7" s="160" t="s">
        <v>6</v>
      </c>
      <c r="D7" s="1"/>
      <c r="E7" s="1"/>
      <c r="F7" s="1"/>
      <c r="G7" s="3"/>
      <c r="H7" s="1"/>
      <c r="I7" s="1"/>
      <c r="J7" s="1"/>
      <c r="K7" s="19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</row>
    <row r="8" spans="1:44" ht="12.75" customHeight="1" x14ac:dyDescent="0.25">
      <c r="A8" s="1" t="s">
        <v>7</v>
      </c>
      <c r="B8" s="1"/>
      <c r="C8" s="160">
        <v>0</v>
      </c>
      <c r="D8" s="1"/>
      <c r="E8" s="1"/>
      <c r="F8" s="1"/>
      <c r="G8" s="3"/>
      <c r="H8" s="4"/>
      <c r="I8" s="4"/>
      <c r="J8" s="1"/>
      <c r="K8" s="191"/>
      <c r="L8" s="1"/>
      <c r="M8" s="1"/>
      <c r="N8" s="1"/>
      <c r="O8" s="4">
        <v>0</v>
      </c>
      <c r="P8" s="4">
        <f t="shared" ref="P8:S8" si="0">P142</f>
        <v>0</v>
      </c>
      <c r="Q8" s="4">
        <f t="shared" si="0"/>
        <v>0</v>
      </c>
      <c r="R8" s="4">
        <f t="shared" si="0"/>
        <v>0</v>
      </c>
      <c r="S8" s="4">
        <f t="shared" si="0"/>
        <v>0</v>
      </c>
      <c r="T8" s="4"/>
      <c r="U8" s="4">
        <f>SUBTOTAL(9,N8:T8)</f>
        <v>0</v>
      </c>
      <c r="V8" s="4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12.75" customHeight="1" x14ac:dyDescent="0.25">
      <c r="C9" s="2"/>
      <c r="D9" s="8"/>
      <c r="G9" s="3"/>
      <c r="I9" s="4"/>
      <c r="N9" s="9"/>
      <c r="O9" s="9"/>
      <c r="P9" s="9"/>
      <c r="Q9" s="9"/>
      <c r="R9" s="9"/>
      <c r="S9" s="9"/>
      <c r="T9" s="9"/>
      <c r="U9" s="9"/>
      <c r="V9" s="9"/>
      <c r="Y9" s="8" t="s">
        <v>8</v>
      </c>
    </row>
    <row r="10" spans="1:44" ht="12.75" customHeight="1" x14ac:dyDescent="0.25">
      <c r="C10" s="2"/>
      <c r="G10" s="3"/>
      <c r="J10" s="8" t="s">
        <v>9</v>
      </c>
      <c r="K10" s="194"/>
      <c r="N10" s="9" t="s">
        <v>7</v>
      </c>
      <c r="O10" s="9" t="s">
        <v>7</v>
      </c>
      <c r="P10" s="161" t="s">
        <v>7</v>
      </c>
      <c r="Q10" s="161" t="s">
        <v>7</v>
      </c>
      <c r="R10" s="161" t="s">
        <v>7</v>
      </c>
      <c r="S10" s="161" t="s">
        <v>7</v>
      </c>
      <c r="T10" s="161"/>
      <c r="U10" s="10"/>
      <c r="V10" s="9"/>
      <c r="Y10" s="8" t="s">
        <v>7</v>
      </c>
    </row>
    <row r="11" spans="1:44" ht="12.75" customHeight="1" x14ac:dyDescent="0.25">
      <c r="A11" s="1" t="s">
        <v>10</v>
      </c>
      <c r="B11" s="9" t="s">
        <v>11</v>
      </c>
      <c r="C11" s="11" t="s">
        <v>12</v>
      </c>
      <c r="D11" s="9" t="s">
        <v>13</v>
      </c>
      <c r="E11" s="12" t="s">
        <v>14</v>
      </c>
      <c r="F11" s="9" t="s">
        <v>15</v>
      </c>
      <c r="G11" s="12" t="s">
        <v>7</v>
      </c>
      <c r="H11" s="9" t="s">
        <v>16</v>
      </c>
      <c r="I11" s="9" t="s">
        <v>234</v>
      </c>
      <c r="J11" s="9" t="s">
        <v>18</v>
      </c>
      <c r="K11" s="195" t="s">
        <v>235</v>
      </c>
      <c r="L11" s="9" t="s">
        <v>19</v>
      </c>
      <c r="M11" s="9" t="s">
        <v>20</v>
      </c>
      <c r="N11" s="12" t="s">
        <v>21</v>
      </c>
      <c r="O11" s="12" t="s">
        <v>22</v>
      </c>
      <c r="P11" s="12" t="s">
        <v>22</v>
      </c>
      <c r="Q11" s="162" t="s">
        <v>23</v>
      </c>
      <c r="R11" s="162" t="s">
        <v>24</v>
      </c>
      <c r="S11" s="162" t="s">
        <v>25</v>
      </c>
      <c r="T11" s="9"/>
      <c r="U11" s="9"/>
      <c r="V11" s="9">
        <v>113</v>
      </c>
      <c r="W11" s="1"/>
      <c r="X11" s="1" t="s">
        <v>26</v>
      </c>
      <c r="Y11" s="1">
        <v>1</v>
      </c>
      <c r="Z11" s="1"/>
      <c r="AE11" s="190" t="s">
        <v>27</v>
      </c>
    </row>
    <row r="12" spans="1:44" ht="12.75" customHeight="1" x14ac:dyDescent="0.25">
      <c r="B12" s="1"/>
      <c r="C12" s="11"/>
      <c r="D12" s="172" t="s">
        <v>28</v>
      </c>
      <c r="E12" s="12" t="s">
        <v>29</v>
      </c>
      <c r="F12" s="9"/>
      <c r="G12" s="12"/>
      <c r="H12" s="1"/>
      <c r="I12" s="1"/>
      <c r="J12" s="3"/>
      <c r="K12" s="191"/>
      <c r="L12" s="3" t="s">
        <v>11</v>
      </c>
      <c r="M12" s="3"/>
      <c r="N12" s="173"/>
      <c r="O12" s="173">
        <v>0</v>
      </c>
      <c r="P12" s="173">
        <v>0</v>
      </c>
      <c r="Q12" s="173">
        <v>0</v>
      </c>
      <c r="R12" s="173">
        <v>0</v>
      </c>
      <c r="S12" s="173">
        <v>0</v>
      </c>
      <c r="T12" s="173"/>
      <c r="U12" s="173">
        <f>SUM(N12:T12)</f>
        <v>0</v>
      </c>
      <c r="V12" s="173">
        <v>0</v>
      </c>
    </row>
    <row r="13" spans="1:44" ht="12.75" customHeight="1" x14ac:dyDescent="0.25">
      <c r="A13" s="9" t="s">
        <v>231</v>
      </c>
      <c r="B13" s="9"/>
      <c r="C13" s="13"/>
      <c r="D13" s="14"/>
      <c r="E13" s="15"/>
      <c r="F13" s="16"/>
      <c r="G13" s="17"/>
      <c r="H13" s="18"/>
      <c r="I13" s="19"/>
      <c r="J13" s="20"/>
      <c r="K13" s="195"/>
      <c r="L13" s="20"/>
      <c r="M13" s="2"/>
      <c r="N13" s="21"/>
      <c r="O13" s="21"/>
      <c r="P13" s="21"/>
      <c r="Q13" s="21"/>
      <c r="R13" s="21"/>
      <c r="S13" s="21"/>
      <c r="T13" s="21"/>
      <c r="U13" s="21"/>
      <c r="V13" s="2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</row>
    <row r="14" spans="1:44" ht="12.75" customHeight="1" x14ac:dyDescent="0.25">
      <c r="A14" s="9"/>
      <c r="B14" s="9"/>
      <c r="C14" s="13"/>
      <c r="D14" s="199" t="s">
        <v>247</v>
      </c>
      <c r="E14" s="15"/>
      <c r="F14" s="16"/>
      <c r="G14" s="17"/>
      <c r="H14" s="18"/>
      <c r="I14" s="19"/>
      <c r="J14" s="20"/>
      <c r="K14" s="195"/>
      <c r="L14" s="20"/>
      <c r="M14" s="2"/>
      <c r="N14" s="21"/>
      <c r="O14" s="21"/>
      <c r="P14" s="21"/>
      <c r="Q14" s="21"/>
      <c r="R14" s="21"/>
      <c r="S14" s="21"/>
      <c r="T14" s="21"/>
      <c r="U14" s="21"/>
      <c r="V14" s="21"/>
      <c r="W14" s="1"/>
      <c r="X14" s="1"/>
      <c r="Y14" s="1"/>
      <c r="Z14" s="1"/>
      <c r="AA14" s="1"/>
      <c r="AB14" s="1"/>
      <c r="AC14" s="1"/>
      <c r="AD14" s="1"/>
      <c r="AE14" s="152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12.75" customHeight="1" x14ac:dyDescent="0.25">
      <c r="A15" s="9"/>
      <c r="B15" s="9"/>
      <c r="C15" s="13" t="s">
        <v>232</v>
      </c>
      <c r="D15" s="14" t="s">
        <v>233</v>
      </c>
      <c r="E15" s="15"/>
      <c r="F15" s="16"/>
      <c r="G15" s="17"/>
      <c r="H15" s="18"/>
      <c r="I15" s="18">
        <v>20</v>
      </c>
      <c r="J15" s="20"/>
      <c r="K15" s="195">
        <v>0</v>
      </c>
      <c r="L15" s="20"/>
      <c r="M15" s="2"/>
      <c r="N15" s="21"/>
      <c r="O15" s="21"/>
      <c r="P15" s="21"/>
      <c r="Q15" s="21"/>
      <c r="R15" s="21"/>
      <c r="S15" s="21"/>
      <c r="T15" s="21"/>
      <c r="U15" s="21"/>
      <c r="V15" s="21"/>
      <c r="X15" s="8"/>
      <c r="AE15" s="190"/>
    </row>
    <row r="16" spans="1:44" ht="12.75" customHeight="1" x14ac:dyDescent="0.25">
      <c r="A16" s="9"/>
      <c r="B16" s="9"/>
      <c r="C16" s="13" t="s">
        <v>236</v>
      </c>
      <c r="D16" s="14" t="s">
        <v>237</v>
      </c>
      <c r="E16" s="15"/>
      <c r="F16" s="16"/>
      <c r="G16" s="17"/>
      <c r="H16" s="18"/>
      <c r="I16" s="18">
        <v>316.98</v>
      </c>
      <c r="J16" s="20"/>
      <c r="K16" s="195">
        <v>52.83</v>
      </c>
      <c r="L16" s="20"/>
      <c r="M16" s="2"/>
      <c r="N16" s="21"/>
      <c r="O16" s="21"/>
      <c r="P16" s="21"/>
      <c r="Q16" s="21"/>
      <c r="R16" s="21"/>
      <c r="S16" s="21"/>
      <c r="T16" s="21"/>
      <c r="U16" s="21"/>
      <c r="V16" s="21"/>
      <c r="X16" s="8"/>
      <c r="AE16" s="190"/>
    </row>
    <row r="17" spans="1:44" ht="31.8" customHeight="1" x14ac:dyDescent="0.25">
      <c r="A17" s="9"/>
      <c r="B17" s="9"/>
      <c r="C17" s="13" t="s">
        <v>238</v>
      </c>
      <c r="D17" s="197" t="s">
        <v>239</v>
      </c>
      <c r="E17" s="15"/>
      <c r="F17" s="16"/>
      <c r="G17" s="17"/>
      <c r="H17" s="18"/>
      <c r="I17" s="19">
        <v>7680</v>
      </c>
      <c r="J17" s="20"/>
      <c r="K17" s="195">
        <v>1280</v>
      </c>
      <c r="L17" s="20"/>
      <c r="M17" s="2"/>
      <c r="N17" s="21"/>
      <c r="O17" s="21"/>
      <c r="P17" s="21"/>
      <c r="Q17" s="21"/>
      <c r="R17" s="21"/>
      <c r="S17" s="21"/>
      <c r="T17" s="21"/>
      <c r="U17" s="21"/>
      <c r="V17" s="21"/>
      <c r="X17" s="8"/>
      <c r="AE17" s="190"/>
    </row>
    <row r="18" spans="1:44" ht="12.75" customHeight="1" x14ac:dyDescent="0.25">
      <c r="A18" s="9"/>
      <c r="B18" s="9"/>
      <c r="C18" s="13" t="s">
        <v>240</v>
      </c>
      <c r="D18" s="14" t="s">
        <v>241</v>
      </c>
      <c r="E18" s="15"/>
      <c r="F18" s="16"/>
      <c r="G18" s="17"/>
      <c r="H18" s="18"/>
      <c r="I18" s="19">
        <v>360</v>
      </c>
      <c r="J18" s="20"/>
      <c r="K18" s="195">
        <v>60</v>
      </c>
      <c r="L18" s="20"/>
      <c r="M18" s="2"/>
      <c r="N18" s="21"/>
      <c r="O18" s="21"/>
      <c r="P18" s="21"/>
      <c r="Q18" s="21"/>
      <c r="R18" s="21"/>
      <c r="S18" s="21"/>
      <c r="T18" s="21"/>
      <c r="U18" s="21"/>
      <c r="V18" s="21"/>
      <c r="X18" s="8"/>
    </row>
    <row r="19" spans="1:44" ht="12.75" customHeight="1" x14ac:dyDescent="0.25">
      <c r="A19" s="9"/>
      <c r="B19" s="9"/>
      <c r="C19" s="13" t="s">
        <v>240</v>
      </c>
      <c r="D19" s="14" t="s">
        <v>242</v>
      </c>
      <c r="E19" s="15"/>
      <c r="F19" s="16"/>
      <c r="G19" s="17"/>
      <c r="H19" s="18"/>
      <c r="I19" s="19">
        <v>41.68</v>
      </c>
      <c r="J19" s="20"/>
      <c r="K19" s="195">
        <v>4.96</v>
      </c>
      <c r="L19" s="20"/>
      <c r="M19" s="2"/>
      <c r="N19" s="21"/>
      <c r="O19" s="21"/>
      <c r="P19" s="21"/>
      <c r="Q19" s="21"/>
      <c r="R19" s="21"/>
      <c r="S19" s="21"/>
      <c r="T19" s="21"/>
      <c r="U19" s="21"/>
      <c r="V19" s="21"/>
      <c r="X19" s="8"/>
    </row>
    <row r="20" spans="1:44" ht="12.75" customHeight="1" x14ac:dyDescent="0.25">
      <c r="A20" s="9"/>
      <c r="B20" s="9"/>
      <c r="C20" s="13" t="s">
        <v>243</v>
      </c>
      <c r="D20" s="14" t="s">
        <v>244</v>
      </c>
      <c r="E20" s="15"/>
      <c r="F20" s="16"/>
      <c r="G20" s="17"/>
      <c r="H20" s="18"/>
      <c r="I20" s="19">
        <v>7.99</v>
      </c>
      <c r="J20" s="20"/>
      <c r="K20" s="195">
        <v>1.33</v>
      </c>
      <c r="L20" s="20"/>
      <c r="M20" s="2"/>
      <c r="N20" s="21"/>
      <c r="O20" s="21"/>
      <c r="P20" s="21"/>
      <c r="Q20" s="21"/>
      <c r="R20" s="21"/>
      <c r="S20" s="21"/>
      <c r="T20" s="21"/>
      <c r="U20" s="21"/>
      <c r="V20" s="21"/>
      <c r="X20" s="8"/>
      <c r="AE20" s="185"/>
    </row>
    <row r="21" spans="1:44" ht="12.75" customHeight="1" x14ac:dyDescent="0.25">
      <c r="A21" s="9"/>
      <c r="B21" s="9"/>
      <c r="C21" s="13" t="s">
        <v>245</v>
      </c>
      <c r="D21" s="14" t="s">
        <v>246</v>
      </c>
      <c r="E21" s="15"/>
      <c r="F21" s="16"/>
      <c r="G21" s="17"/>
      <c r="H21" s="18"/>
      <c r="I21" s="19">
        <v>25.88</v>
      </c>
      <c r="J21" s="20"/>
      <c r="K21" s="195">
        <v>4.32</v>
      </c>
      <c r="L21" s="20"/>
      <c r="M21" s="2"/>
      <c r="N21" s="21"/>
      <c r="O21" s="21"/>
      <c r="P21" s="21"/>
      <c r="Q21" s="21"/>
      <c r="R21" s="21"/>
      <c r="S21" s="21"/>
      <c r="T21" s="21"/>
      <c r="U21" s="21"/>
      <c r="V21" s="21"/>
      <c r="X21" s="8"/>
    </row>
    <row r="22" spans="1:44" ht="12.75" customHeight="1" x14ac:dyDescent="0.25">
      <c r="A22" s="9"/>
      <c r="B22" s="9"/>
      <c r="C22" s="13"/>
      <c r="D22" s="22"/>
      <c r="E22" s="15"/>
      <c r="F22" s="16"/>
      <c r="G22" s="17"/>
      <c r="H22" s="18"/>
      <c r="I22" s="198">
        <f>SUM(I15:I21)</f>
        <v>8452.5299999999988</v>
      </c>
      <c r="J22" s="20"/>
      <c r="K22" s="195"/>
      <c r="L22" s="20"/>
      <c r="M22" s="2"/>
      <c r="N22" s="21"/>
      <c r="O22" s="21"/>
      <c r="P22" s="21"/>
      <c r="Q22" s="21"/>
      <c r="R22" s="21"/>
      <c r="S22" s="21"/>
      <c r="T22" s="21"/>
      <c r="U22" s="21"/>
      <c r="V22" s="2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12.75" customHeight="1" x14ac:dyDescent="0.25">
      <c r="A23" s="9"/>
      <c r="B23" s="9"/>
      <c r="C23" s="13"/>
      <c r="D23" s="22"/>
      <c r="E23" s="15"/>
      <c r="F23" s="16"/>
      <c r="G23" s="17"/>
      <c r="H23" s="18"/>
      <c r="I23" s="19"/>
      <c r="J23" s="20"/>
      <c r="K23" s="195"/>
      <c r="L23" s="20"/>
      <c r="M23" s="2"/>
      <c r="N23" s="21"/>
      <c r="O23" s="21"/>
      <c r="P23" s="21"/>
      <c r="Q23" s="21"/>
      <c r="R23" s="21"/>
      <c r="S23" s="21"/>
      <c r="T23" s="21"/>
      <c r="U23" s="21"/>
      <c r="V23" s="21"/>
      <c r="X23" s="8"/>
      <c r="AE23" s="168"/>
    </row>
    <row r="24" spans="1:44" ht="12.75" customHeight="1" x14ac:dyDescent="0.25">
      <c r="A24" s="9"/>
      <c r="B24" s="9"/>
      <c r="C24" s="13"/>
      <c r="D24" s="164"/>
      <c r="E24" s="15"/>
      <c r="F24" s="165"/>
      <c r="G24" s="17"/>
      <c r="H24" s="18"/>
      <c r="I24" s="19"/>
      <c r="J24" s="20"/>
      <c r="K24" s="195"/>
      <c r="L24" s="20"/>
      <c r="M24" s="166"/>
      <c r="N24" s="21"/>
      <c r="O24" s="21"/>
      <c r="P24" s="21"/>
      <c r="Q24" s="21"/>
      <c r="R24" s="21"/>
      <c r="S24" s="21"/>
      <c r="T24" s="21"/>
      <c r="U24" s="21"/>
      <c r="V24" s="21"/>
      <c r="X24" s="8"/>
    </row>
    <row r="25" spans="1:44" ht="12.75" customHeight="1" x14ac:dyDescent="0.25">
      <c r="A25" s="9"/>
      <c r="B25" s="9"/>
      <c r="C25" s="13"/>
      <c r="D25" s="22"/>
      <c r="E25" s="15"/>
      <c r="F25" s="16"/>
      <c r="G25" s="17"/>
      <c r="H25" s="18"/>
      <c r="I25" s="19"/>
      <c r="J25" s="20"/>
      <c r="K25" s="195"/>
      <c r="L25" s="20"/>
      <c r="M25" s="2"/>
      <c r="N25" s="21"/>
      <c r="O25" s="21"/>
      <c r="P25" s="21"/>
      <c r="Q25" s="21"/>
      <c r="R25" s="21"/>
      <c r="S25" s="21"/>
      <c r="T25" s="21"/>
      <c r="U25" s="21"/>
      <c r="V25" s="21"/>
      <c r="W25" s="1"/>
      <c r="X25" s="1"/>
      <c r="Y25" s="1"/>
      <c r="Z25" s="170"/>
      <c r="AA25" s="1"/>
      <c r="AB25" s="1"/>
      <c r="AC25" s="1"/>
      <c r="AD25" s="1"/>
      <c r="AE25" s="184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12.75" customHeight="1" x14ac:dyDescent="0.25">
      <c r="A26" s="9"/>
      <c r="B26" s="9"/>
      <c r="C26" s="13"/>
      <c r="D26" s="14"/>
      <c r="E26" s="15"/>
      <c r="F26" s="23"/>
      <c r="G26" s="17"/>
      <c r="H26" s="19"/>
      <c r="I26" s="19"/>
      <c r="J26" s="20"/>
      <c r="K26" s="195"/>
      <c r="L26" s="20"/>
      <c r="M26" s="2"/>
      <c r="N26" s="21"/>
      <c r="O26" s="21"/>
      <c r="P26" s="21"/>
      <c r="Q26" s="21"/>
      <c r="R26" s="21"/>
      <c r="S26" s="21"/>
      <c r="T26" s="21"/>
      <c r="U26" s="21"/>
      <c r="V26" s="2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12.75" customHeight="1" x14ac:dyDescent="0.25">
      <c r="A27" s="9"/>
      <c r="B27" s="9"/>
      <c r="C27" s="13"/>
      <c r="D27" s="14"/>
      <c r="E27" s="15"/>
      <c r="F27" s="16"/>
      <c r="G27" s="17"/>
      <c r="H27" s="19"/>
      <c r="I27" s="18"/>
      <c r="J27" s="20"/>
      <c r="K27" s="195"/>
      <c r="L27" s="20"/>
      <c r="M27" s="2"/>
      <c r="N27" s="21"/>
      <c r="O27" s="21"/>
      <c r="P27" s="21"/>
      <c r="Q27" s="21"/>
      <c r="R27" s="21"/>
      <c r="S27" s="21"/>
      <c r="T27" s="21"/>
      <c r="U27" s="21"/>
      <c r="V27" s="21"/>
      <c r="X27" s="8"/>
    </row>
    <row r="28" spans="1:44" ht="12.75" customHeight="1" x14ac:dyDescent="0.25">
      <c r="A28" s="9"/>
      <c r="B28" s="9"/>
      <c r="C28" s="13"/>
      <c r="D28" s="22"/>
      <c r="E28" s="15"/>
      <c r="F28" s="16"/>
      <c r="G28" s="17"/>
      <c r="H28" s="18"/>
      <c r="I28" s="18"/>
      <c r="J28" s="20"/>
      <c r="K28" s="195"/>
      <c r="L28" s="20"/>
      <c r="M28" s="2"/>
      <c r="N28" s="21"/>
      <c r="O28" s="21"/>
      <c r="P28" s="21"/>
      <c r="Q28" s="21"/>
      <c r="R28" s="21"/>
      <c r="S28" s="21"/>
      <c r="T28" s="21"/>
      <c r="U28" s="21"/>
      <c r="V28" s="21"/>
      <c r="X28" s="8"/>
      <c r="AE28" s="185"/>
    </row>
    <row r="29" spans="1:44" ht="12.75" customHeight="1" x14ac:dyDescent="0.25">
      <c r="A29" s="9"/>
      <c r="B29" s="9"/>
      <c r="C29" s="13"/>
      <c r="D29" s="22"/>
      <c r="E29" s="15"/>
      <c r="F29" s="16"/>
      <c r="G29" s="17"/>
      <c r="H29" s="18"/>
      <c r="I29" s="18"/>
      <c r="J29" s="20"/>
      <c r="K29" s="195"/>
      <c r="L29" s="20"/>
      <c r="M29" s="2"/>
      <c r="N29" s="21"/>
      <c r="O29" s="21"/>
      <c r="P29" s="21"/>
      <c r="Q29" s="21"/>
      <c r="R29" s="21"/>
      <c r="S29" s="21"/>
      <c r="T29" s="21"/>
      <c r="U29" s="21"/>
      <c r="V29" s="21"/>
      <c r="W29" s="1"/>
      <c r="X29" s="1"/>
      <c r="Y29" s="1"/>
      <c r="Z29" s="1"/>
      <c r="AA29" s="1"/>
      <c r="AB29" s="1"/>
      <c r="AC29" s="1"/>
      <c r="AD29" s="1"/>
      <c r="AE29" s="169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12.75" customHeight="1" x14ac:dyDescent="0.25">
      <c r="A30" s="9"/>
      <c r="B30" s="9"/>
      <c r="C30" s="13"/>
      <c r="D30" s="22"/>
      <c r="E30" s="15"/>
      <c r="F30" s="16"/>
      <c r="G30" s="17"/>
      <c r="H30" s="18"/>
      <c r="I30" s="18"/>
      <c r="J30" s="20"/>
      <c r="K30" s="195"/>
      <c r="L30" s="20"/>
      <c r="M30" s="2"/>
      <c r="N30" s="21"/>
      <c r="O30" s="21"/>
      <c r="P30" s="21"/>
      <c r="Q30" s="21"/>
      <c r="R30" s="21"/>
      <c r="S30" s="21"/>
      <c r="T30" s="21"/>
      <c r="U30" s="21"/>
      <c r="V30" s="21"/>
      <c r="X30" s="8"/>
      <c r="AE30" s="185"/>
    </row>
    <row r="31" spans="1:44" ht="12.75" customHeight="1" x14ac:dyDescent="0.25">
      <c r="A31" s="9"/>
      <c r="B31" s="9"/>
      <c r="C31" s="13"/>
      <c r="D31" s="14"/>
      <c r="E31" s="15"/>
      <c r="F31" s="16"/>
      <c r="G31" s="17"/>
      <c r="H31" s="18"/>
      <c r="I31" s="18"/>
      <c r="J31" s="20"/>
      <c r="K31" s="195"/>
      <c r="L31" s="20"/>
      <c r="M31" s="2"/>
      <c r="N31" s="21"/>
      <c r="O31" s="21"/>
      <c r="P31" s="21"/>
      <c r="Q31" s="21"/>
      <c r="R31" s="21"/>
      <c r="S31" s="21"/>
      <c r="T31" s="21"/>
      <c r="U31" s="21"/>
      <c r="V31" s="21"/>
      <c r="X31" s="8"/>
    </row>
    <row r="32" spans="1:44" ht="12.75" customHeight="1" x14ac:dyDescent="0.25">
      <c r="A32" s="9"/>
      <c r="B32" s="9"/>
      <c r="C32" s="13"/>
      <c r="D32" s="22"/>
      <c r="E32" s="15"/>
      <c r="F32" s="16"/>
      <c r="G32" s="17"/>
      <c r="H32" s="18"/>
      <c r="I32" s="18"/>
      <c r="J32" s="20"/>
      <c r="K32" s="195"/>
      <c r="L32" s="20"/>
      <c r="M32" s="2"/>
      <c r="N32" s="21"/>
      <c r="O32" s="21"/>
      <c r="P32" s="21"/>
      <c r="Q32" s="21"/>
      <c r="R32" s="21"/>
      <c r="S32" s="21"/>
      <c r="T32" s="21"/>
      <c r="U32" s="21"/>
      <c r="V32" s="21"/>
      <c r="X32" s="8"/>
      <c r="AE32" s="185"/>
    </row>
    <row r="33" spans="1:44" ht="12.75" customHeight="1" x14ac:dyDescent="0.25">
      <c r="A33" s="9"/>
      <c r="B33" s="9"/>
      <c r="C33" s="13"/>
      <c r="D33" s="22"/>
      <c r="E33" s="15"/>
      <c r="F33" s="16"/>
      <c r="G33" s="17"/>
      <c r="H33" s="18"/>
      <c r="I33" s="19"/>
      <c r="J33" s="20"/>
      <c r="K33" s="195"/>
      <c r="L33" s="20"/>
      <c r="M33" s="2"/>
      <c r="N33" s="21"/>
      <c r="O33" s="21"/>
      <c r="P33" s="21"/>
      <c r="Q33" s="21"/>
      <c r="R33" s="21"/>
      <c r="S33" s="21"/>
      <c r="T33" s="21"/>
      <c r="U33" s="21"/>
      <c r="V33" s="21"/>
      <c r="W33" s="1"/>
      <c r="X33" s="8"/>
      <c r="Y33" s="1"/>
      <c r="Z33" s="1"/>
      <c r="AA33" s="1"/>
      <c r="AB33" s="1"/>
      <c r="AC33" s="170"/>
      <c r="AD33" s="170"/>
      <c r="AE33" s="184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12.75" customHeight="1" x14ac:dyDescent="0.25">
      <c r="A34" s="9"/>
      <c r="B34" s="9"/>
      <c r="C34" s="13"/>
      <c r="D34" s="22"/>
      <c r="E34" s="15"/>
      <c r="F34" s="16"/>
      <c r="G34" s="17"/>
      <c r="H34" s="18"/>
      <c r="I34" s="18"/>
      <c r="J34" s="20"/>
      <c r="K34" s="195"/>
      <c r="L34" s="20"/>
      <c r="M34" s="2"/>
      <c r="N34" s="21"/>
      <c r="O34" s="21"/>
      <c r="P34" s="21"/>
      <c r="Q34" s="21"/>
      <c r="R34" s="21"/>
      <c r="S34" s="21"/>
      <c r="T34" s="21"/>
      <c r="U34" s="21"/>
      <c r="V34" s="21"/>
      <c r="X34" s="8"/>
      <c r="AE34" s="185"/>
    </row>
    <row r="35" spans="1:44" ht="12.75" customHeight="1" x14ac:dyDescent="0.25">
      <c r="A35" s="9"/>
      <c r="B35" s="9"/>
      <c r="C35" s="13"/>
      <c r="D35" s="22"/>
      <c r="E35" s="15"/>
      <c r="F35" s="16"/>
      <c r="G35" s="17"/>
      <c r="H35" s="18"/>
      <c r="I35" s="18"/>
      <c r="J35" s="20"/>
      <c r="K35" s="195"/>
      <c r="L35" s="20"/>
      <c r="M35" s="2"/>
      <c r="N35" s="21"/>
      <c r="O35" s="21"/>
      <c r="P35" s="21"/>
      <c r="Q35" s="21"/>
      <c r="R35" s="21"/>
      <c r="S35" s="21"/>
      <c r="T35" s="21"/>
      <c r="U35" s="21"/>
      <c r="V35" s="21"/>
      <c r="X35" s="8"/>
      <c r="AE35" s="186"/>
    </row>
    <row r="36" spans="1:44" ht="12.75" customHeight="1" x14ac:dyDescent="0.25">
      <c r="A36" s="9"/>
      <c r="B36" s="9"/>
      <c r="C36" s="13"/>
      <c r="D36" s="22"/>
      <c r="E36" s="15"/>
      <c r="F36" s="16"/>
      <c r="G36" s="17"/>
      <c r="H36" s="18"/>
      <c r="I36" s="18"/>
      <c r="J36" s="20"/>
      <c r="K36" s="195"/>
      <c r="L36" s="20"/>
      <c r="M36" s="2"/>
      <c r="N36" s="21"/>
      <c r="O36" s="21"/>
      <c r="P36" s="21"/>
      <c r="Q36" s="21"/>
      <c r="R36" s="21"/>
      <c r="S36" s="21"/>
      <c r="T36" s="21"/>
      <c r="U36" s="21"/>
      <c r="V36" s="21"/>
      <c r="X36" s="1"/>
    </row>
    <row r="37" spans="1:44" ht="12.75" customHeight="1" x14ac:dyDescent="0.25">
      <c r="A37" s="9"/>
      <c r="B37" s="9"/>
      <c r="C37" s="13"/>
      <c r="D37" s="22"/>
      <c r="E37" s="15"/>
      <c r="F37" s="16"/>
      <c r="G37" s="17"/>
      <c r="H37" s="18"/>
      <c r="I37" s="18"/>
      <c r="J37" s="20"/>
      <c r="K37" s="195"/>
      <c r="L37" s="20"/>
      <c r="M37" s="2"/>
      <c r="N37" s="21"/>
      <c r="O37" s="21"/>
      <c r="P37" s="21"/>
      <c r="Q37" s="21"/>
      <c r="R37" s="21"/>
      <c r="S37" s="21"/>
      <c r="T37" s="21"/>
      <c r="U37" s="21"/>
      <c r="V37" s="21"/>
      <c r="X37" s="1"/>
      <c r="AE37" s="185"/>
    </row>
    <row r="38" spans="1:44" ht="12.75" customHeight="1" x14ac:dyDescent="0.25">
      <c r="A38" s="9"/>
      <c r="B38" s="9"/>
      <c r="C38" s="13"/>
      <c r="D38" s="22"/>
      <c r="E38" s="15"/>
      <c r="F38" s="16"/>
      <c r="G38" s="17"/>
      <c r="H38" s="18"/>
      <c r="I38" s="18"/>
      <c r="J38" s="20"/>
      <c r="K38" s="195"/>
      <c r="L38" s="20"/>
      <c r="M38" s="2"/>
      <c r="N38" s="21"/>
      <c r="O38" s="21"/>
      <c r="P38" s="21"/>
      <c r="Q38" s="21"/>
      <c r="R38" s="21"/>
      <c r="S38" s="21"/>
      <c r="T38" s="21"/>
      <c r="U38" s="21"/>
      <c r="V38" s="21"/>
      <c r="W38" s="1"/>
      <c r="X38" s="1"/>
      <c r="Y38" s="1"/>
      <c r="Z38" s="1"/>
      <c r="AA38" s="1"/>
      <c r="AB38" s="1"/>
      <c r="AC38" s="1"/>
      <c r="AD38" s="1"/>
      <c r="AE38" s="169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12.75" customHeight="1" x14ac:dyDescent="0.25">
      <c r="A39" s="9"/>
      <c r="B39" s="9"/>
      <c r="C39" s="13"/>
      <c r="D39" s="14"/>
      <c r="E39" s="15"/>
      <c r="F39" s="23"/>
      <c r="G39" s="17"/>
      <c r="H39" s="18"/>
      <c r="I39" s="18"/>
      <c r="J39" s="20"/>
      <c r="K39" s="195"/>
      <c r="L39" s="20"/>
      <c r="M39" s="2"/>
      <c r="N39" s="21"/>
      <c r="O39" s="21"/>
      <c r="P39" s="21"/>
      <c r="Q39" s="21"/>
      <c r="R39" s="21"/>
      <c r="S39" s="21"/>
      <c r="T39" s="21"/>
      <c r="U39" s="21"/>
      <c r="V39" s="21"/>
      <c r="W39" s="1"/>
      <c r="X39" s="1"/>
      <c r="Y39" s="1"/>
      <c r="Z39" s="1"/>
      <c r="AA39" s="1"/>
      <c r="AB39" s="1"/>
      <c r="AC39" s="1"/>
      <c r="AD39" s="1"/>
      <c r="AE39" s="169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12.75" customHeight="1" x14ac:dyDescent="0.25">
      <c r="A40" s="9"/>
      <c r="B40" s="9"/>
      <c r="C40" s="13"/>
      <c r="D40" s="22"/>
      <c r="E40" s="15"/>
      <c r="F40" s="16"/>
      <c r="G40" s="17"/>
      <c r="H40" s="18"/>
      <c r="I40" s="19"/>
      <c r="J40" s="20"/>
      <c r="K40" s="195"/>
      <c r="L40" s="20"/>
      <c r="M40" s="2"/>
      <c r="N40" s="21"/>
      <c r="O40" s="21"/>
      <c r="P40" s="21"/>
      <c r="Q40" s="21"/>
      <c r="R40" s="21"/>
      <c r="S40" s="21"/>
      <c r="T40" s="21"/>
      <c r="U40" s="21"/>
      <c r="V40" s="21"/>
      <c r="W40" s="1"/>
      <c r="X40" s="1"/>
      <c r="Y40" s="1"/>
      <c r="Z40" s="1"/>
      <c r="AA40" s="1"/>
      <c r="AB40" s="1"/>
      <c r="AC40" s="1"/>
      <c r="AD40" s="1"/>
      <c r="AE40" s="169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12.75" customHeight="1" x14ac:dyDescent="0.25">
      <c r="A41" s="9"/>
      <c r="B41" s="9"/>
      <c r="C41" s="13"/>
      <c r="D41" s="22"/>
      <c r="E41" s="15"/>
      <c r="F41" s="16"/>
      <c r="G41" s="17"/>
      <c r="H41" s="18"/>
      <c r="I41" s="19"/>
      <c r="J41" s="20"/>
      <c r="K41" s="195"/>
      <c r="L41" s="20"/>
      <c r="M41" s="2"/>
      <c r="N41" s="21"/>
      <c r="O41" s="21"/>
      <c r="P41" s="21"/>
      <c r="Q41" s="21"/>
      <c r="R41" s="21"/>
      <c r="S41" s="21"/>
      <c r="T41" s="21"/>
      <c r="U41" s="21"/>
      <c r="V41" s="2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12.75" customHeight="1" x14ac:dyDescent="0.25">
      <c r="A42" s="9"/>
      <c r="B42" s="9"/>
      <c r="C42" s="13"/>
      <c r="D42" s="14"/>
      <c r="E42" s="15"/>
      <c r="F42" s="23"/>
      <c r="G42" s="17"/>
      <c r="H42" s="19"/>
      <c r="I42" s="19"/>
      <c r="J42" s="20"/>
      <c r="K42" s="195"/>
      <c r="L42" s="20"/>
      <c r="M42" s="2"/>
      <c r="N42" s="21"/>
      <c r="O42" s="21"/>
      <c r="P42" s="21"/>
      <c r="Q42" s="21"/>
      <c r="R42" s="21"/>
      <c r="S42" s="21"/>
      <c r="T42" s="21"/>
      <c r="U42" s="21"/>
      <c r="V42" s="2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12.75" customHeight="1" x14ac:dyDescent="0.25">
      <c r="A43" s="9"/>
      <c r="B43" s="9"/>
      <c r="C43" s="13"/>
      <c r="D43" s="14"/>
      <c r="E43" s="15"/>
      <c r="F43" s="23"/>
      <c r="G43" s="17"/>
      <c r="H43" s="19"/>
      <c r="I43" s="19"/>
      <c r="J43" s="20"/>
      <c r="K43" s="195"/>
      <c r="L43" s="20"/>
      <c r="M43" s="2"/>
      <c r="N43" s="21"/>
      <c r="O43" s="21"/>
      <c r="P43" s="21"/>
      <c r="Q43" s="21"/>
      <c r="R43" s="21"/>
      <c r="S43" s="21"/>
      <c r="T43" s="21"/>
      <c r="U43" s="21"/>
      <c r="V43" s="2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12.75" customHeight="1" x14ac:dyDescent="0.25">
      <c r="A44" s="9"/>
      <c r="B44" s="9"/>
      <c r="C44" s="13"/>
      <c r="D44" s="14"/>
      <c r="E44" s="15"/>
      <c r="F44" s="23"/>
      <c r="G44" s="17"/>
      <c r="H44" s="19"/>
      <c r="I44" s="18"/>
      <c r="J44" s="20"/>
      <c r="K44" s="195"/>
      <c r="L44" s="20"/>
      <c r="M44" s="2"/>
      <c r="N44" s="21"/>
      <c r="O44" s="21"/>
      <c r="P44" s="21"/>
      <c r="Q44" s="21"/>
      <c r="R44" s="21"/>
      <c r="S44" s="21"/>
      <c r="T44" s="21"/>
      <c r="U44" s="21"/>
      <c r="V44" s="21"/>
      <c r="W44" s="1"/>
      <c r="X44" s="1"/>
      <c r="Y44" s="1"/>
      <c r="Z44" s="1"/>
      <c r="AA44" s="1"/>
      <c r="AB44" s="1"/>
      <c r="AC44" s="1"/>
      <c r="AD44" s="1"/>
      <c r="AE44" s="169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12.75" customHeight="1" x14ac:dyDescent="0.25">
      <c r="A45" s="9"/>
      <c r="B45" s="9"/>
      <c r="C45" s="13"/>
      <c r="D45" s="14"/>
      <c r="E45" s="15"/>
      <c r="F45" s="23"/>
      <c r="G45" s="17"/>
      <c r="H45" s="18"/>
      <c r="I45" s="18"/>
      <c r="J45" s="20"/>
      <c r="K45" s="195"/>
      <c r="L45" s="20"/>
      <c r="M45" s="2"/>
      <c r="N45" s="21"/>
      <c r="O45" s="21"/>
      <c r="P45" s="21"/>
      <c r="Q45" s="21"/>
      <c r="R45" s="21"/>
      <c r="S45" s="21"/>
      <c r="T45" s="21"/>
      <c r="U45" s="21"/>
      <c r="V45" s="21"/>
      <c r="W45" s="1"/>
      <c r="X45" s="1"/>
      <c r="Y45" s="1"/>
      <c r="Z45" s="1"/>
      <c r="AA45" s="1"/>
      <c r="AB45" s="1"/>
      <c r="AC45" s="1"/>
      <c r="AD45" s="1"/>
      <c r="AE45" s="169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12.75" customHeight="1" x14ac:dyDescent="0.25">
      <c r="A46" s="9"/>
      <c r="B46" s="9"/>
      <c r="C46" s="13"/>
      <c r="D46" s="14"/>
      <c r="E46" s="15"/>
      <c r="F46" s="16"/>
      <c r="G46" s="17"/>
      <c r="H46" s="18"/>
      <c r="I46" s="19"/>
      <c r="J46" s="20"/>
      <c r="K46" s="195"/>
      <c r="L46" s="20"/>
      <c r="M46" s="2"/>
      <c r="N46" s="21"/>
      <c r="O46" s="21"/>
      <c r="P46" s="21"/>
      <c r="Q46" s="21"/>
      <c r="R46" s="21"/>
      <c r="S46" s="21"/>
      <c r="T46" s="21"/>
      <c r="U46" s="21"/>
      <c r="V46" s="2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12.75" customHeight="1" x14ac:dyDescent="0.25">
      <c r="A47" s="9"/>
      <c r="B47" s="9"/>
      <c r="C47" s="13"/>
      <c r="D47" s="14"/>
      <c r="E47" s="15"/>
      <c r="F47" s="23"/>
      <c r="G47" s="17"/>
      <c r="H47" s="19"/>
      <c r="I47" s="18"/>
      <c r="J47" s="20"/>
      <c r="K47" s="195"/>
      <c r="L47" s="20"/>
      <c r="M47" s="2"/>
      <c r="N47" s="21"/>
      <c r="O47" s="21"/>
      <c r="P47" s="21"/>
      <c r="Q47" s="21"/>
      <c r="R47" s="21"/>
      <c r="S47" s="21"/>
      <c r="T47" s="21"/>
      <c r="U47" s="21"/>
      <c r="V47" s="21"/>
      <c r="W47" s="1"/>
      <c r="X47" s="1"/>
      <c r="Y47" s="1"/>
      <c r="Z47" s="1"/>
      <c r="AA47" s="1"/>
      <c r="AB47" s="1"/>
      <c r="AC47" s="1"/>
      <c r="AD47" s="1"/>
      <c r="AE47" s="169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12.75" customHeight="1" x14ac:dyDescent="0.25">
      <c r="A48" s="9"/>
      <c r="B48" s="9"/>
      <c r="C48" s="13"/>
      <c r="D48" s="14"/>
      <c r="E48" s="15"/>
      <c r="F48" s="16"/>
      <c r="G48" s="17"/>
      <c r="H48" s="18"/>
      <c r="I48" s="18"/>
      <c r="J48" s="20"/>
      <c r="K48" s="195"/>
      <c r="L48" s="20"/>
      <c r="M48" s="2"/>
      <c r="N48" s="21"/>
      <c r="O48" s="21"/>
      <c r="P48" s="21"/>
      <c r="Q48" s="21"/>
      <c r="R48" s="21"/>
      <c r="S48" s="21"/>
      <c r="T48" s="21"/>
      <c r="U48" s="21"/>
      <c r="V48" s="21"/>
      <c r="X48" s="1"/>
      <c r="AE48" s="169"/>
    </row>
    <row r="49" spans="1:44" ht="12.75" customHeight="1" x14ac:dyDescent="0.25">
      <c r="A49" s="9"/>
      <c r="B49" s="9"/>
      <c r="C49" s="13"/>
      <c r="D49" s="14"/>
      <c r="E49" s="15"/>
      <c r="F49" s="16"/>
      <c r="G49" s="17"/>
      <c r="H49" s="18"/>
      <c r="I49" s="18"/>
      <c r="J49" s="20"/>
      <c r="K49" s="195"/>
      <c r="L49" s="20"/>
      <c r="M49" s="2"/>
      <c r="N49" s="21"/>
      <c r="O49" s="21"/>
      <c r="P49" s="21"/>
      <c r="Q49" s="21"/>
      <c r="R49" s="21"/>
      <c r="S49" s="21"/>
      <c r="T49" s="21"/>
      <c r="U49" s="21"/>
      <c r="V49" s="21"/>
      <c r="W49" s="1"/>
      <c r="X49" s="1"/>
      <c r="Y49" s="1"/>
      <c r="Z49" s="1"/>
      <c r="AA49" s="1"/>
      <c r="AB49" s="1"/>
      <c r="AC49" s="1"/>
      <c r="AD49" s="1"/>
      <c r="AE49" s="169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12.75" customHeight="1" x14ac:dyDescent="0.25">
      <c r="A50" s="9"/>
      <c r="B50" s="9"/>
      <c r="C50" s="13"/>
      <c r="D50" s="14"/>
      <c r="E50" s="15"/>
      <c r="F50" s="23"/>
      <c r="G50" s="17"/>
      <c r="H50" s="19"/>
      <c r="I50" s="19"/>
      <c r="J50" s="20"/>
      <c r="K50" s="195"/>
      <c r="L50" s="20"/>
      <c r="M50" s="2"/>
      <c r="N50" s="21"/>
      <c r="O50" s="21"/>
      <c r="P50" s="21"/>
      <c r="Q50" s="21"/>
      <c r="R50" s="21"/>
      <c r="S50" s="21"/>
      <c r="T50" s="21"/>
      <c r="U50" s="21"/>
      <c r="V50" s="21"/>
      <c r="X50" s="1"/>
      <c r="AE50" s="169"/>
    </row>
    <row r="51" spans="1:44" ht="12.75" customHeight="1" x14ac:dyDescent="0.25">
      <c r="A51" s="9"/>
      <c r="B51" s="9"/>
      <c r="C51" s="13"/>
      <c r="D51" s="14"/>
      <c r="E51" s="15"/>
      <c r="F51" s="23"/>
      <c r="G51" s="17"/>
      <c r="H51" s="19"/>
      <c r="I51" s="19"/>
      <c r="J51" s="20"/>
      <c r="K51" s="195"/>
      <c r="L51" s="20"/>
      <c r="M51" s="2"/>
      <c r="N51" s="21"/>
      <c r="O51" s="21"/>
      <c r="P51" s="21"/>
      <c r="Q51" s="21"/>
      <c r="R51" s="21"/>
      <c r="S51" s="21"/>
      <c r="T51" s="21"/>
      <c r="U51" s="21"/>
      <c r="V51" s="21"/>
      <c r="X51" s="1"/>
    </row>
    <row r="52" spans="1:44" ht="12.75" customHeight="1" x14ac:dyDescent="0.25">
      <c r="A52" s="9"/>
      <c r="B52" s="9"/>
      <c r="C52" s="13"/>
      <c r="D52" s="14"/>
      <c r="E52" s="15"/>
      <c r="F52" s="23"/>
      <c r="G52" s="17"/>
      <c r="H52" s="19"/>
      <c r="I52" s="18"/>
      <c r="J52" s="20"/>
      <c r="K52" s="195"/>
      <c r="L52" s="20"/>
      <c r="M52" s="2"/>
      <c r="N52" s="21"/>
      <c r="O52" s="21"/>
      <c r="P52" s="21"/>
      <c r="Q52" s="21"/>
      <c r="R52" s="21"/>
      <c r="S52" s="21"/>
      <c r="T52" s="21"/>
      <c r="U52" s="21"/>
      <c r="V52" s="2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12.75" customHeight="1" x14ac:dyDescent="0.25">
      <c r="A53" s="9"/>
      <c r="B53" s="9"/>
      <c r="C53" s="13"/>
      <c r="D53" s="14"/>
      <c r="E53" s="15"/>
      <c r="F53" s="23"/>
      <c r="G53" s="17"/>
      <c r="H53" s="19"/>
      <c r="I53" s="18"/>
      <c r="J53" s="20"/>
      <c r="K53" s="195"/>
      <c r="L53" s="20"/>
      <c r="M53" s="2"/>
      <c r="N53" s="21"/>
      <c r="O53" s="21"/>
      <c r="P53" s="21"/>
      <c r="Q53" s="21"/>
      <c r="R53" s="21"/>
      <c r="S53" s="21"/>
      <c r="T53" s="21"/>
      <c r="U53" s="21"/>
      <c r="V53" s="21"/>
      <c r="W53" s="1"/>
      <c r="X53" s="1"/>
      <c r="Y53" s="1"/>
      <c r="Z53" s="1"/>
      <c r="AA53" s="1"/>
      <c r="AB53" s="1"/>
      <c r="AC53" s="1"/>
      <c r="AD53" s="1"/>
      <c r="AE53" s="169"/>
      <c r="AF53" s="184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12.75" customHeight="1" x14ac:dyDescent="0.25">
      <c r="A54" s="9"/>
      <c r="B54" s="9"/>
      <c r="C54" s="13"/>
      <c r="D54" s="14"/>
      <c r="E54" s="15"/>
      <c r="F54" s="23"/>
      <c r="G54" s="17"/>
      <c r="H54" s="19"/>
      <c r="I54" s="18"/>
      <c r="J54" s="20"/>
      <c r="K54" s="195"/>
      <c r="L54" s="20"/>
      <c r="M54" s="2"/>
      <c r="N54" s="21"/>
      <c r="O54" s="21"/>
      <c r="P54" s="21"/>
      <c r="Q54" s="21"/>
      <c r="R54" s="21"/>
      <c r="S54" s="21"/>
      <c r="T54" s="21"/>
      <c r="U54" s="21"/>
      <c r="V54" s="2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12.75" customHeight="1" x14ac:dyDescent="0.25">
      <c r="A55" s="9"/>
      <c r="B55" s="9"/>
      <c r="C55" s="13"/>
      <c r="D55" s="14"/>
      <c r="E55" s="15"/>
      <c r="F55" s="23"/>
      <c r="G55" s="17"/>
      <c r="H55" s="18"/>
      <c r="I55" s="19"/>
      <c r="J55" s="20"/>
      <c r="K55" s="195"/>
      <c r="L55" s="20"/>
      <c r="M55" s="2"/>
      <c r="N55" s="21"/>
      <c r="O55" s="21"/>
      <c r="P55" s="21"/>
      <c r="Q55" s="21"/>
      <c r="R55" s="21"/>
      <c r="S55" s="21"/>
      <c r="T55" s="21"/>
      <c r="U55" s="21"/>
      <c r="V55" s="21"/>
      <c r="X55" s="1"/>
    </row>
    <row r="56" spans="1:44" ht="12.75" customHeight="1" x14ac:dyDescent="0.25">
      <c r="A56" s="9"/>
      <c r="B56" s="9"/>
      <c r="C56" s="13"/>
      <c r="D56" s="14"/>
      <c r="E56" s="15"/>
      <c r="F56" s="23"/>
      <c r="G56" s="17"/>
      <c r="H56" s="19"/>
      <c r="I56" s="19"/>
      <c r="J56" s="20"/>
      <c r="K56" s="195"/>
      <c r="L56" s="20"/>
      <c r="M56" s="2"/>
      <c r="N56" s="21"/>
      <c r="O56" s="21"/>
      <c r="P56" s="21"/>
      <c r="Q56" s="21"/>
      <c r="R56" s="21"/>
      <c r="S56" s="21"/>
      <c r="T56" s="21"/>
      <c r="U56" s="21"/>
      <c r="V56" s="21"/>
      <c r="X56" s="1"/>
      <c r="AE56" s="185"/>
      <c r="AF56" s="168"/>
    </row>
    <row r="57" spans="1:44" ht="12.75" customHeight="1" x14ac:dyDescent="0.25">
      <c r="A57" s="9"/>
      <c r="B57" s="9"/>
      <c r="C57" s="13"/>
      <c r="D57" s="22"/>
      <c r="E57" s="15"/>
      <c r="F57" s="23"/>
      <c r="G57" s="17"/>
      <c r="H57" s="18"/>
      <c r="I57" s="19"/>
      <c r="J57" s="20"/>
      <c r="K57" s="195"/>
      <c r="L57" s="20"/>
      <c r="M57" s="2"/>
      <c r="N57" s="21"/>
      <c r="O57" s="21"/>
      <c r="P57" s="21"/>
      <c r="Q57" s="21"/>
      <c r="R57" s="21"/>
      <c r="S57" s="21"/>
      <c r="T57" s="21"/>
      <c r="U57" s="21"/>
      <c r="V57" s="21"/>
      <c r="X57" s="1"/>
    </row>
    <row r="58" spans="1:44" ht="12.75" customHeight="1" x14ac:dyDescent="0.25">
      <c r="A58" s="9"/>
      <c r="B58" s="9"/>
      <c r="C58" s="13"/>
      <c r="D58" s="22"/>
      <c r="E58" s="15"/>
      <c r="F58" s="16"/>
      <c r="G58" s="17"/>
      <c r="H58" s="18"/>
      <c r="I58" s="19"/>
      <c r="J58" s="20"/>
      <c r="K58" s="195"/>
      <c r="L58" s="2"/>
      <c r="M58" s="2"/>
      <c r="N58" s="21"/>
      <c r="O58" s="21"/>
      <c r="P58" s="21"/>
      <c r="Q58" s="21"/>
      <c r="R58" s="21"/>
      <c r="S58" s="21"/>
      <c r="T58" s="21"/>
      <c r="U58" s="21"/>
      <c r="V58" s="2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12.75" customHeight="1" x14ac:dyDescent="0.25">
      <c r="A59" s="9"/>
      <c r="B59" s="9"/>
      <c r="C59" s="13"/>
      <c r="D59" s="14"/>
      <c r="E59" s="17"/>
      <c r="F59" s="23"/>
      <c r="G59" s="17"/>
      <c r="H59" s="19"/>
      <c r="I59" s="18"/>
      <c r="J59" s="20"/>
      <c r="K59" s="195"/>
      <c r="L59" s="2"/>
      <c r="M59" s="2"/>
      <c r="N59" s="21"/>
      <c r="O59" s="21"/>
      <c r="P59" s="21"/>
      <c r="Q59" s="21"/>
      <c r="R59" s="21"/>
      <c r="S59" s="21"/>
      <c r="T59" s="21"/>
      <c r="U59" s="21"/>
      <c r="V59" s="21"/>
      <c r="W59" s="1"/>
      <c r="X59" s="1"/>
      <c r="Y59" s="1"/>
      <c r="Z59" s="1"/>
      <c r="AA59" s="1"/>
      <c r="AB59" s="1"/>
      <c r="AC59" s="1"/>
      <c r="AD59" s="1"/>
      <c r="AE59" s="152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12.75" customHeight="1" x14ac:dyDescent="0.25">
      <c r="A60" s="9"/>
      <c r="B60" s="9"/>
      <c r="C60" s="13"/>
      <c r="D60" s="14"/>
      <c r="E60" s="17"/>
      <c r="F60" s="23"/>
      <c r="G60" s="17"/>
      <c r="H60" s="19"/>
      <c r="I60" s="18"/>
      <c r="J60" s="20"/>
      <c r="K60" s="195"/>
      <c r="L60" s="2"/>
      <c r="M60" s="2"/>
      <c r="N60" s="21"/>
      <c r="O60" s="21"/>
      <c r="P60" s="21"/>
      <c r="Q60" s="21"/>
      <c r="R60" s="21"/>
      <c r="S60" s="21"/>
      <c r="T60" s="21"/>
      <c r="U60" s="21"/>
      <c r="V60" s="2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12.75" customHeight="1" x14ac:dyDescent="0.25">
      <c r="A61" s="9"/>
      <c r="B61" s="9"/>
      <c r="C61" s="13"/>
      <c r="D61" s="14"/>
      <c r="E61" s="15"/>
      <c r="F61" s="23"/>
      <c r="G61" s="17"/>
      <c r="H61" s="19"/>
      <c r="I61" s="18"/>
      <c r="J61" s="20"/>
      <c r="K61" s="195"/>
      <c r="L61" s="2"/>
      <c r="M61" s="2"/>
      <c r="N61" s="21"/>
      <c r="O61" s="21"/>
      <c r="P61" s="21"/>
      <c r="Q61" s="21"/>
      <c r="R61" s="21"/>
      <c r="S61" s="21"/>
      <c r="T61" s="21"/>
      <c r="U61" s="21"/>
      <c r="V61" s="2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12.75" customHeight="1" x14ac:dyDescent="0.25">
      <c r="A62" s="9"/>
      <c r="B62" s="9"/>
      <c r="C62" s="13"/>
      <c r="D62" s="14"/>
      <c r="E62" s="15"/>
      <c r="F62" s="23"/>
      <c r="G62" s="17"/>
      <c r="H62" s="19"/>
      <c r="I62" s="19"/>
      <c r="J62" s="20"/>
      <c r="K62" s="195"/>
      <c r="L62" s="2"/>
      <c r="M62" s="2"/>
      <c r="N62" s="21"/>
      <c r="O62" s="21"/>
      <c r="P62" s="21"/>
      <c r="Q62" s="21"/>
      <c r="R62" s="21"/>
      <c r="S62" s="21"/>
      <c r="T62" s="21"/>
      <c r="U62" s="21"/>
      <c r="V62" s="21"/>
      <c r="W62" s="1"/>
      <c r="X62" s="1"/>
      <c r="Y62" s="1"/>
      <c r="Z62" s="1"/>
      <c r="AA62" s="1"/>
      <c r="AB62" s="1"/>
      <c r="AC62" s="1"/>
      <c r="AD62" s="1"/>
      <c r="AE62" s="152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12.75" customHeight="1" x14ac:dyDescent="0.25">
      <c r="A63" s="9"/>
      <c r="B63" s="9"/>
      <c r="C63" s="13"/>
      <c r="D63" s="22"/>
      <c r="E63" s="17"/>
      <c r="F63" s="23"/>
      <c r="G63" s="17"/>
      <c r="H63" s="18"/>
      <c r="I63" s="19"/>
      <c r="J63" s="20"/>
      <c r="K63" s="195"/>
      <c r="L63" s="2"/>
      <c r="M63" s="2"/>
      <c r="N63" s="21"/>
      <c r="O63" s="21"/>
      <c r="P63" s="21"/>
      <c r="Q63" s="21"/>
      <c r="R63" s="21"/>
      <c r="S63" s="21"/>
      <c r="T63" s="21"/>
      <c r="U63" s="21"/>
      <c r="V63" s="2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12.75" customHeight="1" x14ac:dyDescent="0.25">
      <c r="A64" s="9"/>
      <c r="B64" s="9"/>
      <c r="C64" s="13"/>
      <c r="D64" s="22"/>
      <c r="E64" s="17"/>
      <c r="F64" s="23"/>
      <c r="G64" s="17"/>
      <c r="H64" s="18"/>
      <c r="I64" s="19"/>
      <c r="J64" s="20"/>
      <c r="K64" s="195"/>
      <c r="L64" s="2"/>
      <c r="M64" s="2"/>
      <c r="N64" s="21"/>
      <c r="O64" s="21"/>
      <c r="P64" s="21"/>
      <c r="Q64" s="21"/>
      <c r="R64" s="21"/>
      <c r="S64" s="21"/>
      <c r="T64" s="21"/>
      <c r="U64" s="21"/>
      <c r="V64" s="2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12.75" customHeight="1" x14ac:dyDescent="0.25">
      <c r="A65" s="9"/>
      <c r="B65" s="9"/>
      <c r="C65" s="13"/>
      <c r="D65" s="14"/>
      <c r="E65" s="15"/>
      <c r="F65" s="23"/>
      <c r="G65" s="17"/>
      <c r="H65" s="19"/>
      <c r="I65" s="19"/>
      <c r="J65" s="20"/>
      <c r="K65" s="195"/>
      <c r="L65" s="20"/>
      <c r="M65" s="2"/>
      <c r="N65" s="21"/>
      <c r="O65" s="21"/>
      <c r="P65" s="21"/>
      <c r="Q65" s="21"/>
      <c r="R65" s="21"/>
      <c r="S65" s="21"/>
      <c r="T65" s="21"/>
      <c r="U65" s="21"/>
      <c r="V65" s="2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12.75" customHeight="1" x14ac:dyDescent="0.25">
      <c r="A66" s="9"/>
      <c r="B66" s="9"/>
      <c r="C66" s="13"/>
      <c r="D66" s="14"/>
      <c r="E66" s="17"/>
      <c r="F66" s="23"/>
      <c r="G66" s="17"/>
      <c r="H66" s="19"/>
      <c r="I66" s="19"/>
      <c r="J66" s="20"/>
      <c r="K66" s="195"/>
      <c r="L66" s="20"/>
      <c r="M66" s="2"/>
      <c r="N66" s="21"/>
      <c r="O66" s="21"/>
      <c r="P66" s="21"/>
      <c r="Q66" s="21"/>
      <c r="R66" s="21"/>
      <c r="S66" s="21"/>
      <c r="T66" s="21"/>
      <c r="U66" s="21"/>
      <c r="V66" s="2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12.75" customHeight="1" x14ac:dyDescent="0.25">
      <c r="A67" s="9"/>
      <c r="B67" s="9"/>
      <c r="C67" s="13"/>
      <c r="D67" s="14"/>
      <c r="E67" s="17"/>
      <c r="F67" s="16"/>
      <c r="G67" s="17"/>
      <c r="H67" s="18"/>
      <c r="I67" s="18"/>
      <c r="J67" s="20"/>
      <c r="K67" s="195"/>
      <c r="L67" s="20"/>
      <c r="M67" s="2"/>
      <c r="N67" s="21"/>
      <c r="O67" s="21"/>
      <c r="P67" s="21"/>
      <c r="Q67" s="21"/>
      <c r="R67" s="21"/>
      <c r="S67" s="21"/>
      <c r="T67" s="21"/>
      <c r="U67" s="21"/>
      <c r="V67" s="21"/>
      <c r="X67" s="1"/>
    </row>
    <row r="68" spans="1:44" ht="12.75" customHeight="1" x14ac:dyDescent="0.25">
      <c r="A68" s="9"/>
      <c r="B68" s="9"/>
      <c r="C68" s="13"/>
      <c r="D68" s="22"/>
      <c r="E68" s="15"/>
      <c r="F68" s="16"/>
      <c r="G68" s="17"/>
      <c r="H68" s="18"/>
      <c r="I68" s="19"/>
      <c r="J68" s="20"/>
      <c r="K68" s="195"/>
      <c r="L68" s="20"/>
      <c r="M68" s="2"/>
      <c r="N68" s="21"/>
      <c r="O68" s="21"/>
      <c r="P68" s="21"/>
      <c r="Q68" s="21"/>
      <c r="R68" s="21"/>
      <c r="S68" s="21"/>
      <c r="T68" s="21"/>
      <c r="U68" s="21"/>
      <c r="V68" s="2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12.75" customHeight="1" x14ac:dyDescent="0.25">
      <c r="A69" s="9"/>
      <c r="B69" s="9"/>
      <c r="C69" s="13"/>
      <c r="D69" s="22"/>
      <c r="E69" s="15"/>
      <c r="F69" s="16"/>
      <c r="G69" s="17"/>
      <c r="H69" s="18"/>
      <c r="I69" s="19"/>
      <c r="J69" s="20"/>
      <c r="K69" s="195"/>
      <c r="L69" s="20"/>
      <c r="M69" s="2"/>
      <c r="N69" s="21"/>
      <c r="O69" s="21"/>
      <c r="P69" s="21"/>
      <c r="Q69" s="21"/>
      <c r="R69" s="21"/>
      <c r="S69" s="21"/>
      <c r="T69" s="21"/>
      <c r="U69" s="21"/>
      <c r="V69" s="2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12.75" customHeight="1" x14ac:dyDescent="0.25">
      <c r="A70" s="9"/>
      <c r="B70" s="9"/>
      <c r="C70" s="13"/>
      <c r="D70" s="14"/>
      <c r="E70" s="15"/>
      <c r="F70" s="23"/>
      <c r="G70" s="17"/>
      <c r="H70" s="19"/>
      <c r="I70" s="19"/>
      <c r="J70" s="20"/>
      <c r="K70" s="195"/>
      <c r="L70" s="20"/>
      <c r="M70" s="2"/>
      <c r="N70" s="21"/>
      <c r="O70" s="21"/>
      <c r="P70" s="21"/>
      <c r="Q70" s="21"/>
      <c r="R70" s="21"/>
      <c r="S70" s="21"/>
      <c r="T70" s="21"/>
      <c r="U70" s="21"/>
      <c r="V70" s="2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12.75" customHeight="1" x14ac:dyDescent="0.25">
      <c r="A71" s="9"/>
      <c r="B71" s="9"/>
      <c r="C71" s="13"/>
      <c r="D71" s="14"/>
      <c r="E71" s="15"/>
      <c r="F71" s="23"/>
      <c r="G71" s="17"/>
      <c r="H71" s="19"/>
      <c r="I71" s="19"/>
      <c r="J71" s="20"/>
      <c r="K71" s="195"/>
      <c r="L71" s="20"/>
      <c r="M71" s="2"/>
      <c r="N71" s="21"/>
      <c r="O71" s="21"/>
      <c r="P71" s="21"/>
      <c r="Q71" s="21"/>
      <c r="R71" s="21"/>
      <c r="S71" s="21"/>
      <c r="T71" s="21"/>
      <c r="U71" s="21"/>
      <c r="V71" s="2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12.75" customHeight="1" x14ac:dyDescent="0.25">
      <c r="A72" s="9"/>
      <c r="B72" s="9"/>
      <c r="C72" s="13"/>
      <c r="D72" s="14"/>
      <c r="E72" s="15"/>
      <c r="F72" s="23"/>
      <c r="G72" s="17"/>
      <c r="H72" s="19"/>
      <c r="I72" s="19"/>
      <c r="J72" s="20"/>
      <c r="K72" s="195"/>
      <c r="L72" s="20"/>
      <c r="M72" s="2"/>
      <c r="N72" s="21"/>
      <c r="O72" s="21"/>
      <c r="P72" s="21"/>
      <c r="Q72" s="21"/>
      <c r="R72" s="21"/>
      <c r="S72" s="21"/>
      <c r="T72" s="21"/>
      <c r="U72" s="21"/>
      <c r="V72" s="2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12.75" customHeight="1" x14ac:dyDescent="0.25">
      <c r="A73" s="9"/>
      <c r="B73" s="9"/>
      <c r="C73" s="13"/>
      <c r="D73" s="14"/>
      <c r="E73" s="15"/>
      <c r="F73" s="23"/>
      <c r="G73" s="17"/>
      <c r="H73" s="19"/>
      <c r="I73" s="18"/>
      <c r="J73" s="20"/>
      <c r="K73" s="195"/>
      <c r="L73" s="20"/>
      <c r="M73" s="2"/>
      <c r="N73" s="21"/>
      <c r="O73" s="21"/>
      <c r="P73" s="21"/>
      <c r="Q73" s="21"/>
      <c r="R73" s="21"/>
      <c r="S73" s="21"/>
      <c r="T73" s="21"/>
      <c r="U73" s="21"/>
      <c r="V73" s="2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12.75" customHeight="1" x14ac:dyDescent="0.25">
      <c r="A74" s="9"/>
      <c r="B74" s="9"/>
      <c r="C74" s="13"/>
      <c r="D74" s="22"/>
      <c r="E74" s="15"/>
      <c r="F74" s="23"/>
      <c r="G74" s="17"/>
      <c r="H74" s="18"/>
      <c r="I74" s="18"/>
      <c r="J74" s="20"/>
      <c r="K74" s="195"/>
      <c r="L74" s="20"/>
      <c r="M74" s="2"/>
      <c r="N74" s="21"/>
      <c r="O74" s="21"/>
      <c r="P74" s="21"/>
      <c r="Q74" s="21"/>
      <c r="R74" s="21"/>
      <c r="S74" s="21"/>
      <c r="T74" s="21"/>
      <c r="U74" s="21"/>
      <c r="V74" s="2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12.75" customHeight="1" x14ac:dyDescent="0.25">
      <c r="A75" s="9"/>
      <c r="B75" s="9"/>
      <c r="C75" s="13"/>
      <c r="D75" s="22"/>
      <c r="E75" s="15"/>
      <c r="F75" s="16"/>
      <c r="G75" s="17"/>
      <c r="H75" s="18"/>
      <c r="I75" s="19"/>
      <c r="J75" s="20"/>
      <c r="K75" s="195"/>
      <c r="L75" s="20"/>
      <c r="M75" s="2"/>
      <c r="N75" s="21"/>
      <c r="O75" s="21"/>
      <c r="P75" s="21"/>
      <c r="Q75" s="21"/>
      <c r="R75" s="21"/>
      <c r="S75" s="21"/>
      <c r="T75" s="21"/>
      <c r="U75" s="21"/>
      <c r="V75" s="21"/>
      <c r="X75" s="1"/>
      <c r="Y75" s="24"/>
    </row>
    <row r="76" spans="1:44" ht="12.75" customHeight="1" x14ac:dyDescent="0.25">
      <c r="A76" s="9"/>
      <c r="B76" s="9"/>
      <c r="C76" s="13"/>
      <c r="D76" s="22"/>
      <c r="E76" s="15"/>
      <c r="F76" s="16"/>
      <c r="G76" s="17"/>
      <c r="H76" s="18"/>
      <c r="I76" s="19"/>
      <c r="J76" s="20"/>
      <c r="K76" s="195"/>
      <c r="L76" s="20"/>
      <c r="M76" s="2"/>
      <c r="N76" s="21"/>
      <c r="O76" s="21"/>
      <c r="P76" s="21"/>
      <c r="Q76" s="21"/>
      <c r="R76" s="21"/>
      <c r="S76" s="21"/>
      <c r="T76" s="21"/>
      <c r="U76" s="21"/>
      <c r="V76" s="21"/>
      <c r="X76" s="1"/>
      <c r="Y76" s="24"/>
    </row>
    <row r="77" spans="1:44" ht="12.75" customHeight="1" x14ac:dyDescent="0.25">
      <c r="A77" s="9"/>
      <c r="B77" s="9"/>
      <c r="C77" s="13"/>
      <c r="D77" s="22"/>
      <c r="E77" s="15"/>
      <c r="F77" s="16"/>
      <c r="G77" s="17"/>
      <c r="H77" s="18"/>
      <c r="I77" s="19"/>
      <c r="J77" s="20"/>
      <c r="K77" s="195"/>
      <c r="L77" s="20"/>
      <c r="M77" s="2"/>
      <c r="N77" s="21"/>
      <c r="O77" s="21"/>
      <c r="P77" s="21"/>
      <c r="Q77" s="21"/>
      <c r="R77" s="21"/>
      <c r="S77" s="21"/>
      <c r="T77" s="21"/>
      <c r="U77" s="21"/>
      <c r="V77" s="2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12.75" customHeight="1" x14ac:dyDescent="0.25">
      <c r="A78" s="9"/>
      <c r="B78" s="9"/>
      <c r="C78" s="13"/>
      <c r="D78" s="14"/>
      <c r="E78" s="15"/>
      <c r="F78" s="23"/>
      <c r="G78" s="17"/>
      <c r="H78" s="19"/>
      <c r="I78" s="18"/>
      <c r="J78" s="20"/>
      <c r="K78" s="195"/>
      <c r="L78" s="20"/>
      <c r="M78" s="2"/>
      <c r="N78" s="21"/>
      <c r="O78" s="21"/>
      <c r="P78" s="21"/>
      <c r="Q78" s="21"/>
      <c r="R78" s="21"/>
      <c r="S78" s="21"/>
      <c r="T78" s="21"/>
      <c r="U78" s="21"/>
      <c r="V78" s="2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12.75" customHeight="1" x14ac:dyDescent="0.25">
      <c r="A79" s="9"/>
      <c r="B79" s="9"/>
      <c r="C79" s="25"/>
      <c r="D79" s="187"/>
      <c r="E79" s="27"/>
      <c r="F79" s="188"/>
      <c r="G79" s="29"/>
      <c r="H79" s="189"/>
      <c r="I79" s="30"/>
      <c r="J79" s="20"/>
      <c r="K79" s="195"/>
      <c r="L79" s="20"/>
      <c r="M79" s="2"/>
      <c r="N79" s="21"/>
      <c r="O79" s="21"/>
      <c r="P79" s="21"/>
      <c r="Q79" s="21"/>
      <c r="R79" s="21"/>
      <c r="S79" s="21"/>
      <c r="T79" s="21"/>
      <c r="U79" s="21"/>
      <c r="V79" s="2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12.75" customHeight="1" x14ac:dyDescent="0.25">
      <c r="A80" s="9"/>
      <c r="B80" s="9"/>
      <c r="C80" s="25"/>
      <c r="D80" s="26"/>
      <c r="E80" s="27"/>
      <c r="F80" s="28"/>
      <c r="G80" s="29"/>
      <c r="H80" s="30"/>
      <c r="I80" s="30"/>
      <c r="J80" s="20"/>
      <c r="K80" s="195"/>
      <c r="L80" s="20"/>
      <c r="M80" s="2"/>
      <c r="N80" s="21"/>
      <c r="O80" s="21"/>
      <c r="P80" s="21"/>
      <c r="Q80" s="21"/>
      <c r="R80" s="21"/>
      <c r="S80" s="21"/>
      <c r="T80" s="21"/>
      <c r="U80" s="21"/>
      <c r="V80" s="21"/>
      <c r="X80" s="1"/>
    </row>
    <row r="81" spans="1:44" ht="12.75" customHeight="1" x14ac:dyDescent="0.25">
      <c r="A81" s="9"/>
      <c r="B81" s="9"/>
      <c r="C81" s="25"/>
      <c r="D81" s="26"/>
      <c r="E81" s="27"/>
      <c r="F81" s="28"/>
      <c r="G81" s="29"/>
      <c r="H81" s="30"/>
      <c r="I81" s="30"/>
      <c r="J81" s="20"/>
      <c r="K81" s="195"/>
      <c r="L81" s="20"/>
      <c r="M81" s="2"/>
      <c r="N81" s="21"/>
      <c r="O81" s="21"/>
      <c r="P81" s="21"/>
      <c r="Q81" s="21"/>
      <c r="R81" s="21"/>
      <c r="S81" s="21"/>
      <c r="T81" s="21"/>
      <c r="U81" s="21"/>
      <c r="V81" s="21"/>
      <c r="X81" s="1"/>
    </row>
    <row r="82" spans="1:44" ht="12.75" customHeight="1" x14ac:dyDescent="0.25">
      <c r="A82" s="9"/>
      <c r="B82" s="9"/>
      <c r="C82" s="13"/>
      <c r="D82" s="22"/>
      <c r="E82" s="15"/>
      <c r="F82" s="16"/>
      <c r="G82" s="17"/>
      <c r="H82" s="18"/>
      <c r="I82" s="30"/>
      <c r="J82" s="20"/>
      <c r="K82" s="195"/>
      <c r="L82" s="20"/>
      <c r="M82" s="2"/>
      <c r="N82" s="21"/>
      <c r="O82" s="21"/>
      <c r="P82" s="21"/>
      <c r="Q82" s="21"/>
      <c r="R82" s="21"/>
      <c r="S82" s="21"/>
      <c r="T82" s="21"/>
      <c r="U82" s="21"/>
      <c r="V82" s="2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ht="12.75" customHeight="1" x14ac:dyDescent="0.25">
      <c r="A83" s="9"/>
      <c r="B83" s="9"/>
      <c r="C83" s="13"/>
      <c r="D83" s="14"/>
      <c r="E83" s="15"/>
      <c r="F83" s="23"/>
      <c r="G83" s="17"/>
      <c r="H83" s="19"/>
      <c r="I83" s="30"/>
      <c r="J83" s="20"/>
      <c r="K83" s="195"/>
      <c r="L83" s="20"/>
      <c r="M83" s="2"/>
      <c r="N83" s="21"/>
      <c r="O83" s="21"/>
      <c r="P83" s="21"/>
      <c r="Q83" s="21"/>
      <c r="R83" s="21"/>
      <c r="S83" s="21"/>
      <c r="T83" s="21"/>
      <c r="U83" s="21"/>
      <c r="V83" s="21"/>
      <c r="W83" s="1"/>
      <c r="X83" s="1"/>
      <c r="Y83" s="24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ht="12.75" customHeight="1" x14ac:dyDescent="0.25">
      <c r="A84" s="9"/>
      <c r="B84" s="9"/>
      <c r="C84" s="31"/>
      <c r="D84" s="32"/>
      <c r="E84" s="33"/>
      <c r="F84" s="34"/>
      <c r="G84" s="35"/>
      <c r="H84" s="36"/>
      <c r="I84" s="30"/>
      <c r="J84" s="20"/>
      <c r="K84" s="195"/>
      <c r="L84" s="20"/>
      <c r="M84" s="2"/>
      <c r="N84" s="21"/>
      <c r="O84" s="21"/>
      <c r="P84" s="21"/>
      <c r="Q84" s="21"/>
      <c r="R84" s="21"/>
      <c r="S84" s="21"/>
      <c r="T84" s="21"/>
      <c r="U84" s="21"/>
      <c r="V84" s="2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ht="12.75" customHeight="1" x14ac:dyDescent="0.25">
      <c r="A85" s="9"/>
      <c r="B85" s="9"/>
      <c r="C85" s="13"/>
      <c r="D85" s="14"/>
      <c r="E85" s="15"/>
      <c r="F85" s="23"/>
      <c r="G85" s="17"/>
      <c r="H85" s="19"/>
      <c r="I85" s="30"/>
      <c r="J85" s="20"/>
      <c r="K85" s="195"/>
      <c r="L85" s="20"/>
      <c r="M85" s="2"/>
      <c r="N85" s="21"/>
      <c r="O85" s="21"/>
      <c r="P85" s="21"/>
      <c r="Q85" s="21"/>
      <c r="R85" s="21"/>
      <c r="S85" s="21"/>
      <c r="T85" s="21"/>
      <c r="U85" s="21"/>
      <c r="V85" s="21"/>
      <c r="X85" s="1"/>
    </row>
    <row r="86" spans="1:44" ht="12.75" customHeight="1" x14ac:dyDescent="0.25">
      <c r="A86" s="9"/>
      <c r="B86" s="9"/>
      <c r="C86" s="31"/>
      <c r="D86" s="14"/>
      <c r="E86" s="15"/>
      <c r="F86" s="23"/>
      <c r="G86" s="17"/>
      <c r="H86" s="19"/>
      <c r="I86" s="18"/>
      <c r="J86" s="20"/>
      <c r="K86" s="195"/>
      <c r="L86" s="20"/>
      <c r="M86" s="2"/>
      <c r="N86" s="21"/>
      <c r="O86" s="21"/>
      <c r="P86" s="21"/>
      <c r="Q86" s="21"/>
      <c r="R86" s="21"/>
      <c r="S86" s="21"/>
      <c r="T86" s="21"/>
      <c r="U86" s="21"/>
      <c r="V86" s="21"/>
      <c r="X86" s="1"/>
    </row>
    <row r="87" spans="1:44" ht="12.75" customHeight="1" x14ac:dyDescent="0.25">
      <c r="A87" s="9"/>
      <c r="B87" s="9"/>
      <c r="C87" s="31"/>
      <c r="D87" s="22"/>
      <c r="E87" s="15"/>
      <c r="F87" s="16"/>
      <c r="G87" s="17"/>
      <c r="H87" s="18"/>
      <c r="I87" s="37"/>
      <c r="J87" s="20"/>
      <c r="K87" s="195"/>
      <c r="L87" s="20"/>
      <c r="M87" s="2"/>
      <c r="N87" s="21"/>
      <c r="O87" s="21"/>
      <c r="P87" s="21"/>
      <c r="Q87" s="21"/>
      <c r="R87" s="21"/>
      <c r="S87" s="21"/>
      <c r="T87" s="21"/>
      <c r="U87" s="21"/>
      <c r="V87" s="21"/>
      <c r="X87" s="1"/>
    </row>
    <row r="88" spans="1:44" ht="12.75" customHeight="1" x14ac:dyDescent="0.25">
      <c r="A88" s="9"/>
      <c r="B88" s="9"/>
      <c r="C88" s="31"/>
      <c r="D88" s="14"/>
      <c r="E88" s="15"/>
      <c r="F88" s="23"/>
      <c r="G88" s="17"/>
      <c r="H88" s="19"/>
      <c r="I88" s="19"/>
      <c r="J88" s="20"/>
      <c r="K88" s="195"/>
      <c r="L88" s="20"/>
      <c r="M88" s="2"/>
      <c r="N88" s="21"/>
      <c r="O88" s="21"/>
      <c r="P88" s="21"/>
      <c r="Q88" s="21"/>
      <c r="R88" s="21"/>
      <c r="S88" s="21"/>
      <c r="T88" s="21"/>
      <c r="U88" s="21"/>
      <c r="V88" s="21"/>
      <c r="X88" s="1"/>
    </row>
    <row r="89" spans="1:44" ht="12.75" customHeight="1" x14ac:dyDescent="0.25">
      <c r="A89" s="9"/>
      <c r="B89" s="9"/>
      <c r="C89" s="31"/>
      <c r="D89" s="22"/>
      <c r="E89" s="15"/>
      <c r="F89" s="23"/>
      <c r="G89" s="17"/>
      <c r="H89" s="18"/>
      <c r="I89" s="19"/>
      <c r="J89" s="20"/>
      <c r="K89" s="195"/>
      <c r="L89" s="20"/>
      <c r="M89" s="2"/>
      <c r="N89" s="21"/>
      <c r="O89" s="21"/>
      <c r="P89" s="21"/>
      <c r="Q89" s="21"/>
      <c r="R89" s="21"/>
      <c r="S89" s="21"/>
      <c r="T89" s="21"/>
      <c r="U89" s="21"/>
      <c r="V89" s="21"/>
      <c r="X89" s="1"/>
    </row>
    <row r="90" spans="1:44" ht="12.75" customHeight="1" x14ac:dyDescent="0.25">
      <c r="A90" s="9"/>
      <c r="B90" s="9"/>
      <c r="C90" s="31"/>
      <c r="D90" s="22"/>
      <c r="E90" s="15"/>
      <c r="F90" s="16"/>
      <c r="G90" s="17"/>
      <c r="H90" s="18"/>
      <c r="I90" s="37"/>
      <c r="J90" s="20"/>
      <c r="K90" s="195"/>
      <c r="L90" s="20"/>
      <c r="M90" s="2"/>
      <c r="N90" s="21"/>
      <c r="O90" s="21"/>
      <c r="P90" s="21"/>
      <c r="Q90" s="21"/>
      <c r="R90" s="21"/>
      <c r="S90" s="21"/>
      <c r="T90" s="21"/>
      <c r="U90" s="21"/>
      <c r="V90" s="21"/>
      <c r="X90" s="1"/>
    </row>
    <row r="91" spans="1:44" ht="12.75" customHeight="1" x14ac:dyDescent="0.25">
      <c r="A91" s="9"/>
      <c r="B91" s="9"/>
      <c r="C91" s="31"/>
      <c r="D91" s="14"/>
      <c r="E91" s="17"/>
      <c r="F91" s="23"/>
      <c r="G91" s="17"/>
      <c r="H91" s="19"/>
      <c r="I91" s="18"/>
      <c r="J91" s="20"/>
      <c r="K91" s="195"/>
      <c r="L91" s="20"/>
      <c r="M91" s="2"/>
      <c r="N91" s="21"/>
      <c r="O91" s="21"/>
      <c r="P91" s="21"/>
      <c r="Q91" s="21"/>
      <c r="R91" s="21"/>
      <c r="S91" s="21"/>
      <c r="T91" s="21"/>
      <c r="U91" s="21"/>
      <c r="V91" s="2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ht="12.75" customHeight="1" x14ac:dyDescent="0.25">
      <c r="A92" s="9"/>
      <c r="B92" s="9"/>
      <c r="C92" s="38"/>
      <c r="D92" s="39"/>
      <c r="E92" s="40"/>
      <c r="F92" s="41"/>
      <c r="G92" s="40"/>
      <c r="H92" s="42"/>
      <c r="I92" s="42"/>
      <c r="J92" s="43"/>
      <c r="K92" s="196"/>
      <c r="L92" s="43"/>
      <c r="M92" s="44"/>
      <c r="N92" s="45"/>
      <c r="O92" s="45"/>
      <c r="P92" s="45"/>
      <c r="Q92" s="45"/>
      <c r="R92" s="45"/>
      <c r="S92" s="45"/>
      <c r="T92" s="45"/>
      <c r="U92" s="45"/>
      <c r="V92" s="45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</row>
    <row r="93" spans="1:44" ht="12.75" customHeight="1" x14ac:dyDescent="0.25">
      <c r="A93" s="9"/>
      <c r="B93" s="9"/>
      <c r="C93" s="31"/>
      <c r="D93" s="22"/>
      <c r="E93" s="17"/>
      <c r="F93" s="23"/>
      <c r="G93" s="17"/>
      <c r="H93" s="18"/>
      <c r="I93" s="18"/>
      <c r="J93" s="20"/>
      <c r="K93" s="195"/>
      <c r="L93" s="20"/>
      <c r="M93" s="2"/>
      <c r="N93" s="21"/>
      <c r="O93" s="21"/>
      <c r="P93" s="21"/>
      <c r="Q93" s="21"/>
      <c r="R93" s="21"/>
      <c r="S93" s="21"/>
      <c r="T93" s="21"/>
      <c r="U93" s="21"/>
      <c r="V93" s="21"/>
      <c r="X93" s="1"/>
    </row>
    <row r="94" spans="1:44" ht="12.75" customHeight="1" x14ac:dyDescent="0.25">
      <c r="A94" s="9"/>
      <c r="B94" s="9"/>
      <c r="C94" s="13"/>
      <c r="D94" s="14"/>
      <c r="E94" s="17"/>
      <c r="F94" s="23"/>
      <c r="G94" s="17"/>
      <c r="H94" s="18"/>
      <c r="I94" s="18"/>
      <c r="J94" s="20"/>
      <c r="K94" s="195"/>
      <c r="L94" s="20"/>
      <c r="M94" s="2"/>
      <c r="N94" s="21"/>
      <c r="O94" s="21"/>
      <c r="P94" s="21"/>
      <c r="Q94" s="21"/>
      <c r="R94" s="21"/>
      <c r="S94" s="21"/>
      <c r="T94" s="21"/>
      <c r="U94" s="21"/>
      <c r="V94" s="21"/>
      <c r="X94" s="1"/>
    </row>
    <row r="95" spans="1:44" ht="12.75" customHeight="1" x14ac:dyDescent="0.25">
      <c r="A95" s="9"/>
      <c r="B95" s="9"/>
      <c r="C95" s="13"/>
      <c r="D95" s="22"/>
      <c r="E95" s="17"/>
      <c r="F95" s="23"/>
      <c r="G95" s="17"/>
      <c r="H95" s="18"/>
      <c r="I95" s="18"/>
      <c r="J95" s="20"/>
      <c r="K95" s="195"/>
      <c r="L95" s="20"/>
      <c r="M95" s="2"/>
      <c r="N95" s="21"/>
      <c r="O95" s="21"/>
      <c r="P95" s="21"/>
      <c r="Q95" s="21"/>
      <c r="R95" s="21"/>
      <c r="S95" s="21"/>
      <c r="T95" s="21"/>
      <c r="U95" s="21"/>
      <c r="V95" s="21"/>
      <c r="X95" s="1"/>
    </row>
    <row r="96" spans="1:44" ht="12.75" customHeight="1" x14ac:dyDescent="0.25">
      <c r="A96" s="9"/>
      <c r="B96" s="9"/>
      <c r="C96" s="13"/>
      <c r="D96" s="14"/>
      <c r="E96" s="17"/>
      <c r="F96" s="23"/>
      <c r="G96" s="17"/>
      <c r="H96" s="18"/>
      <c r="I96" s="19"/>
      <c r="J96" s="20"/>
      <c r="K96" s="195"/>
      <c r="L96" s="20"/>
      <c r="M96" s="2"/>
      <c r="N96" s="21"/>
      <c r="O96" s="21"/>
      <c r="P96" s="21"/>
      <c r="Q96" s="21"/>
      <c r="R96" s="21"/>
      <c r="S96" s="21"/>
      <c r="T96" s="21"/>
      <c r="U96" s="21"/>
      <c r="V96" s="21"/>
      <c r="X96" s="1"/>
    </row>
    <row r="97" spans="1:44" ht="12.75" customHeight="1" x14ac:dyDescent="0.25">
      <c r="A97" s="9"/>
      <c r="B97" s="9"/>
      <c r="C97" s="13"/>
      <c r="D97" s="22"/>
      <c r="E97" s="17"/>
      <c r="F97" s="23"/>
      <c r="G97" s="17"/>
      <c r="H97" s="18"/>
      <c r="I97" s="18"/>
      <c r="J97" s="20"/>
      <c r="K97" s="195"/>
      <c r="L97" s="20"/>
      <c r="M97" s="2"/>
      <c r="N97" s="21"/>
      <c r="O97" s="21"/>
      <c r="P97" s="21"/>
      <c r="Q97" s="21"/>
      <c r="R97" s="21"/>
      <c r="S97" s="21"/>
      <c r="T97" s="21"/>
      <c r="U97" s="21"/>
      <c r="V97" s="21"/>
      <c r="X97" s="1"/>
    </row>
    <row r="98" spans="1:44" ht="12.75" customHeight="1" x14ac:dyDescent="0.25">
      <c r="A98" s="9"/>
      <c r="B98" s="9"/>
      <c r="C98" s="13"/>
      <c r="D98" s="22"/>
      <c r="E98" s="17"/>
      <c r="F98" s="23"/>
      <c r="G98" s="15"/>
      <c r="H98" s="18"/>
      <c r="I98" s="18"/>
      <c r="J98" s="20"/>
      <c r="K98" s="195"/>
      <c r="L98" s="20"/>
      <c r="M98" s="2"/>
      <c r="N98" s="21"/>
      <c r="O98" s="21"/>
      <c r="P98" s="21"/>
      <c r="Q98" s="21"/>
      <c r="R98" s="21"/>
      <c r="S98" s="21"/>
      <c r="T98" s="21"/>
      <c r="U98" s="21"/>
      <c r="V98" s="21"/>
      <c r="X98" s="1"/>
    </row>
    <row r="99" spans="1:44" ht="12.75" customHeight="1" x14ac:dyDescent="0.25">
      <c r="A99" s="9"/>
      <c r="B99" s="9"/>
      <c r="C99" s="13"/>
      <c r="D99" s="22"/>
      <c r="E99" s="17"/>
      <c r="F99" s="23"/>
      <c r="G99" s="15"/>
      <c r="H99" s="18"/>
      <c r="I99" s="18"/>
      <c r="J99" s="20"/>
      <c r="K99" s="195"/>
      <c r="L99" s="20"/>
      <c r="M99" s="2"/>
      <c r="N99" s="21"/>
      <c r="O99" s="21"/>
      <c r="P99" s="21"/>
      <c r="Q99" s="21"/>
      <c r="R99" s="21"/>
      <c r="S99" s="21"/>
      <c r="T99" s="21"/>
      <c r="U99" s="21"/>
      <c r="V99" s="21"/>
      <c r="X99" s="1"/>
    </row>
    <row r="100" spans="1:44" ht="12.75" customHeight="1" x14ac:dyDescent="0.25">
      <c r="A100" s="9"/>
      <c r="B100" s="9"/>
      <c r="C100" s="13"/>
      <c r="D100" s="22"/>
      <c r="E100" s="17"/>
      <c r="F100" s="23"/>
      <c r="G100" s="15"/>
      <c r="H100" s="18"/>
      <c r="I100" s="18"/>
      <c r="J100" s="20"/>
      <c r="K100" s="195"/>
      <c r="L100" s="12"/>
      <c r="M100" s="2"/>
      <c r="N100" s="21"/>
      <c r="O100" s="21"/>
      <c r="P100" s="21"/>
      <c r="Q100" s="21"/>
      <c r="R100" s="21"/>
      <c r="S100" s="21"/>
      <c r="T100" s="21"/>
      <c r="U100" s="21"/>
      <c r="V100" s="21"/>
      <c r="X100" s="1"/>
    </row>
    <row r="101" spans="1:44" ht="12.75" customHeight="1" x14ac:dyDescent="0.25">
      <c r="A101" s="9"/>
      <c r="B101" s="9"/>
      <c r="C101" s="13"/>
      <c r="D101" s="22"/>
      <c r="E101" s="17"/>
      <c r="F101" s="23"/>
      <c r="G101" s="15"/>
      <c r="H101" s="18"/>
      <c r="I101" s="18"/>
      <c r="J101" s="20"/>
      <c r="K101" s="195"/>
      <c r="L101" s="12"/>
      <c r="M101" s="2"/>
      <c r="N101" s="21"/>
      <c r="O101" s="21"/>
      <c r="P101" s="21"/>
      <c r="Q101" s="21"/>
      <c r="R101" s="21"/>
      <c r="S101" s="21"/>
      <c r="T101" s="21"/>
      <c r="U101" s="21"/>
      <c r="V101" s="21"/>
      <c r="X101" s="1"/>
    </row>
    <row r="102" spans="1:44" ht="12.75" customHeight="1" x14ac:dyDescent="0.25">
      <c r="A102" s="9"/>
      <c r="B102" s="9"/>
      <c r="C102" s="13"/>
      <c r="D102" s="22"/>
      <c r="E102" s="17"/>
      <c r="F102" s="23"/>
      <c r="G102" s="15"/>
      <c r="H102" s="18"/>
      <c r="I102" s="18"/>
      <c r="J102" s="20"/>
      <c r="K102" s="195"/>
      <c r="L102" s="12"/>
      <c r="M102" s="2"/>
      <c r="N102" s="21"/>
      <c r="O102" s="21"/>
      <c r="P102" s="21"/>
      <c r="Q102" s="21"/>
      <c r="R102" s="21"/>
      <c r="S102" s="21"/>
      <c r="T102" s="21"/>
      <c r="U102" s="21"/>
      <c r="V102" s="21"/>
      <c r="X102" s="1"/>
    </row>
    <row r="103" spans="1:44" ht="12.75" customHeight="1" x14ac:dyDescent="0.25">
      <c r="A103" s="9"/>
      <c r="B103" s="9"/>
      <c r="C103" s="13"/>
      <c r="D103" s="22"/>
      <c r="E103" s="17"/>
      <c r="F103" s="23"/>
      <c r="G103" s="15"/>
      <c r="H103" s="18"/>
      <c r="I103" s="18"/>
      <c r="J103" s="20"/>
      <c r="K103" s="195"/>
      <c r="L103" s="12"/>
      <c r="M103" s="2"/>
      <c r="N103" s="21"/>
      <c r="O103" s="21"/>
      <c r="P103" s="21"/>
      <c r="Q103" s="21"/>
      <c r="R103" s="21"/>
      <c r="S103" s="21"/>
      <c r="T103" s="21"/>
      <c r="U103" s="21"/>
      <c r="V103" s="21"/>
      <c r="X103" s="1"/>
    </row>
    <row r="104" spans="1:44" ht="12.75" customHeight="1" x14ac:dyDescent="0.25">
      <c r="A104" s="9"/>
      <c r="B104" s="9"/>
      <c r="C104" s="13"/>
      <c r="D104" s="22"/>
      <c r="E104" s="17"/>
      <c r="F104" s="23"/>
      <c r="G104" s="15"/>
      <c r="H104" s="18"/>
      <c r="I104" s="18"/>
      <c r="J104" s="20"/>
      <c r="K104" s="195"/>
      <c r="L104" s="12"/>
      <c r="M104" s="2"/>
      <c r="N104" s="21"/>
      <c r="O104" s="21"/>
      <c r="P104" s="21"/>
      <c r="Q104" s="21"/>
      <c r="R104" s="21"/>
      <c r="S104" s="21"/>
      <c r="T104" s="21"/>
      <c r="U104" s="21"/>
      <c r="V104" s="21"/>
      <c r="X104" s="1"/>
    </row>
    <row r="105" spans="1:44" ht="12.75" customHeight="1" x14ac:dyDescent="0.25">
      <c r="A105" s="9"/>
      <c r="B105" s="9"/>
      <c r="C105" s="13"/>
      <c r="D105" s="22"/>
      <c r="E105" s="17"/>
      <c r="F105" s="23"/>
      <c r="G105" s="15"/>
      <c r="H105" s="18"/>
      <c r="I105" s="18"/>
      <c r="J105" s="20"/>
      <c r="K105" s="195"/>
      <c r="L105" s="12"/>
      <c r="M105" s="2"/>
      <c r="N105" s="21"/>
      <c r="O105" s="21"/>
      <c r="P105" s="21"/>
      <c r="Q105" s="21"/>
      <c r="R105" s="21"/>
      <c r="S105" s="21"/>
      <c r="T105" s="21"/>
      <c r="U105" s="21"/>
      <c r="V105" s="2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ht="12.75" customHeight="1" x14ac:dyDescent="0.25">
      <c r="A106" s="9"/>
      <c r="B106" s="9"/>
      <c r="C106" s="13"/>
      <c r="D106" s="22"/>
      <c r="E106" s="17"/>
      <c r="F106" s="23"/>
      <c r="G106" s="15"/>
      <c r="H106" s="18"/>
      <c r="I106" s="18"/>
      <c r="J106" s="20"/>
      <c r="K106" s="195"/>
      <c r="L106" s="12"/>
      <c r="M106" s="2"/>
      <c r="N106" s="21"/>
      <c r="O106" s="21"/>
      <c r="P106" s="21"/>
      <c r="Q106" s="21"/>
      <c r="R106" s="21"/>
      <c r="S106" s="21"/>
      <c r="T106" s="21"/>
      <c r="U106" s="21"/>
      <c r="V106" s="2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ht="12.75" customHeight="1" x14ac:dyDescent="0.25">
      <c r="A107" s="9"/>
      <c r="B107" s="9"/>
      <c r="C107" s="13"/>
      <c r="D107" s="22"/>
      <c r="E107" s="17"/>
      <c r="F107" s="16"/>
      <c r="G107" s="15"/>
      <c r="H107" s="18"/>
      <c r="I107" s="18"/>
      <c r="J107" s="20"/>
      <c r="K107" s="195"/>
      <c r="L107" s="12"/>
      <c r="M107" s="2"/>
      <c r="N107" s="21"/>
      <c r="O107" s="21"/>
      <c r="P107" s="21"/>
      <c r="Q107" s="21"/>
      <c r="R107" s="21"/>
      <c r="S107" s="21"/>
      <c r="T107" s="21"/>
      <c r="U107" s="21"/>
      <c r="V107" s="2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ht="12.75" customHeight="1" x14ac:dyDescent="0.25">
      <c r="A108" s="9"/>
      <c r="B108" s="9"/>
      <c r="C108" s="13"/>
      <c r="D108" s="22"/>
      <c r="E108" s="17"/>
      <c r="F108" s="23"/>
      <c r="G108" s="15"/>
      <c r="H108" s="18"/>
      <c r="I108" s="18"/>
      <c r="J108" s="20"/>
      <c r="K108" s="195"/>
      <c r="L108" s="12"/>
      <c r="M108" s="2"/>
      <c r="N108" s="21"/>
      <c r="O108" s="21"/>
      <c r="P108" s="21"/>
      <c r="Q108" s="21"/>
      <c r="R108" s="21"/>
      <c r="S108" s="21"/>
      <c r="T108" s="21"/>
      <c r="U108" s="21"/>
      <c r="V108" s="2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ht="12.75" customHeight="1" x14ac:dyDescent="0.25">
      <c r="A109" s="9"/>
      <c r="B109" s="9"/>
      <c r="C109" s="13"/>
      <c r="D109" s="22"/>
      <c r="E109" s="17"/>
      <c r="F109" s="23"/>
      <c r="G109" s="15"/>
      <c r="H109" s="18"/>
      <c r="I109" s="19"/>
      <c r="J109" s="20"/>
      <c r="K109" s="195"/>
      <c r="L109" s="12"/>
      <c r="M109" s="2"/>
      <c r="N109" s="21"/>
      <c r="O109" s="21"/>
      <c r="P109" s="21"/>
      <c r="Q109" s="21"/>
      <c r="R109" s="21"/>
      <c r="S109" s="21"/>
      <c r="T109" s="21"/>
      <c r="U109" s="21"/>
      <c r="V109" s="2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ht="12.75" customHeight="1" x14ac:dyDescent="0.25">
      <c r="A110" s="9"/>
      <c r="B110" s="9"/>
      <c r="C110" s="13"/>
      <c r="D110" s="22"/>
      <c r="E110" s="17"/>
      <c r="F110" s="16"/>
      <c r="G110" s="15"/>
      <c r="H110" s="18"/>
      <c r="I110" s="18"/>
      <c r="J110" s="20"/>
      <c r="K110" s="195"/>
      <c r="L110" s="12"/>
      <c r="M110" s="2"/>
      <c r="N110" s="21"/>
      <c r="O110" s="21"/>
      <c r="P110" s="21"/>
      <c r="Q110" s="21"/>
      <c r="R110" s="21"/>
      <c r="S110" s="21"/>
      <c r="T110" s="21"/>
      <c r="U110" s="21"/>
      <c r="V110" s="2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ht="12.75" customHeight="1" x14ac:dyDescent="0.25">
      <c r="A111" s="9"/>
      <c r="B111" s="9"/>
      <c r="C111" s="46"/>
      <c r="D111" s="39"/>
      <c r="E111" s="40"/>
      <c r="F111" s="47"/>
      <c r="G111" s="15"/>
      <c r="H111" s="42"/>
      <c r="I111" s="42"/>
      <c r="J111" s="43"/>
      <c r="K111" s="196"/>
      <c r="L111" s="48"/>
      <c r="M111" s="2"/>
      <c r="N111" s="45"/>
      <c r="O111" s="45"/>
      <c r="P111" s="45"/>
      <c r="Q111" s="45"/>
      <c r="R111" s="45"/>
      <c r="S111" s="45"/>
      <c r="T111" s="45"/>
      <c r="U111" s="45"/>
      <c r="V111" s="45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</row>
    <row r="112" spans="1:44" ht="12.75" customHeight="1" x14ac:dyDescent="0.25">
      <c r="A112" s="9"/>
      <c r="B112" s="9"/>
      <c r="C112" s="13"/>
      <c r="D112" s="22"/>
      <c r="E112" s="17"/>
      <c r="F112" s="16"/>
      <c r="G112" s="15"/>
      <c r="H112" s="18"/>
      <c r="I112" s="18"/>
      <c r="J112" s="20"/>
      <c r="K112" s="195"/>
      <c r="L112" s="12"/>
      <c r="M112" s="2"/>
      <c r="N112" s="21"/>
      <c r="O112" s="21"/>
      <c r="P112" s="21"/>
      <c r="Q112" s="21"/>
      <c r="R112" s="21"/>
      <c r="S112" s="21"/>
      <c r="T112" s="21"/>
      <c r="U112" s="21"/>
      <c r="V112" s="21"/>
      <c r="X112" s="1"/>
    </row>
    <row r="113" spans="1:44" ht="12.75" customHeight="1" x14ac:dyDescent="0.25">
      <c r="A113" s="9"/>
      <c r="B113" s="9"/>
      <c r="C113" s="13"/>
      <c r="D113" s="22"/>
      <c r="E113" s="17"/>
      <c r="F113" s="16"/>
      <c r="G113" s="15"/>
      <c r="H113" s="18"/>
      <c r="I113" s="18"/>
      <c r="J113" s="12"/>
      <c r="K113" s="195"/>
      <c r="L113" s="12"/>
      <c r="M113" s="2"/>
      <c r="N113" s="21"/>
      <c r="O113" s="21"/>
      <c r="P113" s="21"/>
      <c r="Q113" s="21"/>
      <c r="R113" s="21"/>
      <c r="S113" s="21"/>
      <c r="T113" s="21"/>
      <c r="U113" s="21"/>
      <c r="V113" s="2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ht="12.75" customHeight="1" x14ac:dyDescent="0.25">
      <c r="A114" s="9"/>
      <c r="B114" s="9"/>
      <c r="C114" s="13"/>
      <c r="D114" s="22"/>
      <c r="E114" s="17"/>
      <c r="F114" s="16"/>
      <c r="G114" s="15"/>
      <c r="H114" s="18"/>
      <c r="I114" s="18"/>
      <c r="J114" s="12"/>
      <c r="K114" s="195"/>
      <c r="L114" s="12"/>
      <c r="M114" s="2"/>
      <c r="N114" s="21"/>
      <c r="O114" s="21"/>
      <c r="P114" s="21"/>
      <c r="Q114" s="21"/>
      <c r="R114" s="21"/>
      <c r="S114" s="21"/>
      <c r="T114" s="21"/>
      <c r="U114" s="21"/>
      <c r="V114" s="21"/>
      <c r="X114" s="1"/>
    </row>
    <row r="115" spans="1:44" ht="12.75" customHeight="1" x14ac:dyDescent="0.25">
      <c r="A115" s="9"/>
      <c r="B115" s="9"/>
      <c r="C115" s="13"/>
      <c r="D115" s="22"/>
      <c r="E115" s="17"/>
      <c r="F115" s="16"/>
      <c r="G115" s="15"/>
      <c r="H115" s="18"/>
      <c r="I115" s="18"/>
      <c r="J115" s="12"/>
      <c r="K115" s="195"/>
      <c r="L115" s="12"/>
      <c r="M115" s="2"/>
      <c r="N115" s="21"/>
      <c r="O115" s="21"/>
      <c r="P115" s="21"/>
      <c r="Q115" s="21"/>
      <c r="R115" s="21"/>
      <c r="S115" s="21"/>
      <c r="T115" s="21"/>
      <c r="U115" s="21"/>
      <c r="V115" s="21"/>
      <c r="X115" s="1"/>
    </row>
    <row r="116" spans="1:44" ht="12.75" customHeight="1" x14ac:dyDescent="0.25">
      <c r="A116" s="9"/>
      <c r="B116" s="9"/>
      <c r="C116" s="13"/>
      <c r="D116" s="22"/>
      <c r="E116" s="17"/>
      <c r="F116" s="16"/>
      <c r="G116" s="15"/>
      <c r="H116" s="18"/>
      <c r="I116" s="18"/>
      <c r="J116" s="12"/>
      <c r="K116" s="195"/>
      <c r="L116" s="12"/>
      <c r="M116" s="2"/>
      <c r="N116" s="21"/>
      <c r="O116" s="21"/>
      <c r="P116" s="21"/>
      <c r="Q116" s="21"/>
      <c r="R116" s="21"/>
      <c r="S116" s="21"/>
      <c r="T116" s="21"/>
      <c r="U116" s="21"/>
      <c r="V116" s="21"/>
      <c r="X116" s="1"/>
    </row>
    <row r="117" spans="1:44" ht="12.75" customHeight="1" x14ac:dyDescent="0.25">
      <c r="A117" s="9"/>
      <c r="B117" s="9"/>
      <c r="C117" s="13"/>
      <c r="D117" s="22"/>
      <c r="E117" s="17"/>
      <c r="F117" s="23"/>
      <c r="G117" s="15"/>
      <c r="H117" s="18"/>
      <c r="I117" s="18"/>
      <c r="J117" s="12"/>
      <c r="K117" s="195"/>
      <c r="L117" s="12"/>
      <c r="M117" s="2"/>
      <c r="N117" s="21"/>
      <c r="O117" s="21"/>
      <c r="P117" s="21"/>
      <c r="Q117" s="21"/>
      <c r="R117" s="21"/>
      <c r="S117" s="21"/>
      <c r="T117" s="21"/>
      <c r="U117" s="21"/>
      <c r="V117" s="21"/>
      <c r="X117" s="1"/>
    </row>
    <row r="118" spans="1:44" ht="12.75" customHeight="1" x14ac:dyDescent="0.25">
      <c r="A118" s="9"/>
      <c r="B118" s="9"/>
      <c r="C118" s="13"/>
      <c r="D118" s="22"/>
      <c r="E118" s="17"/>
      <c r="F118" s="23"/>
      <c r="G118" s="15"/>
      <c r="H118" s="18"/>
      <c r="I118" s="18"/>
      <c r="J118" s="12"/>
      <c r="K118" s="195"/>
      <c r="L118" s="12"/>
      <c r="M118" s="2"/>
      <c r="N118" s="21"/>
      <c r="O118" s="21"/>
      <c r="P118" s="21"/>
      <c r="Q118" s="21"/>
      <c r="R118" s="21"/>
      <c r="S118" s="21"/>
      <c r="T118" s="21"/>
      <c r="U118" s="21"/>
      <c r="V118" s="21"/>
      <c r="X118" s="1"/>
    </row>
    <row r="119" spans="1:44" ht="12.75" customHeight="1" x14ac:dyDescent="0.25">
      <c r="A119" s="9"/>
      <c r="B119" s="9"/>
      <c r="C119" s="13"/>
      <c r="D119" s="22"/>
      <c r="E119" s="17"/>
      <c r="F119" s="23"/>
      <c r="G119" s="15"/>
      <c r="H119" s="18"/>
      <c r="I119" s="18"/>
      <c r="J119" s="12"/>
      <c r="K119" s="195"/>
      <c r="L119" s="12"/>
      <c r="M119" s="2"/>
      <c r="N119" s="21"/>
      <c r="O119" s="21"/>
      <c r="P119" s="21"/>
      <c r="Q119" s="21"/>
      <c r="R119" s="21"/>
      <c r="S119" s="21"/>
      <c r="T119" s="21"/>
      <c r="U119" s="21"/>
      <c r="V119" s="21"/>
      <c r="X119" s="1"/>
    </row>
    <row r="120" spans="1:44" ht="12.75" customHeight="1" x14ac:dyDescent="0.25">
      <c r="A120" s="9"/>
      <c r="B120" s="9"/>
      <c r="C120" s="13"/>
      <c r="D120" s="22"/>
      <c r="E120" s="17"/>
      <c r="F120" s="16"/>
      <c r="G120" s="15"/>
      <c r="H120" s="18"/>
      <c r="I120" s="18"/>
      <c r="J120" s="12"/>
      <c r="K120" s="195"/>
      <c r="L120" s="12"/>
      <c r="M120" s="2"/>
      <c r="N120" s="21"/>
      <c r="O120" s="21"/>
      <c r="P120" s="21"/>
      <c r="Q120" s="21"/>
      <c r="R120" s="21"/>
      <c r="S120" s="21"/>
      <c r="T120" s="21"/>
      <c r="U120" s="21"/>
      <c r="V120" s="21"/>
      <c r="X120" s="1"/>
    </row>
    <row r="121" spans="1:44" ht="12.75" customHeight="1" x14ac:dyDescent="0.25">
      <c r="A121" s="9"/>
      <c r="B121" s="9"/>
      <c r="C121" s="13"/>
      <c r="D121" s="14"/>
      <c r="E121" s="17"/>
      <c r="F121" s="16"/>
      <c r="G121" s="15"/>
      <c r="H121" s="18"/>
      <c r="I121" s="18"/>
      <c r="J121" s="12"/>
      <c r="K121" s="195"/>
      <c r="L121" s="12"/>
      <c r="M121" s="2"/>
      <c r="N121" s="21"/>
      <c r="O121" s="21"/>
      <c r="P121" s="21"/>
      <c r="Q121" s="21"/>
      <c r="R121" s="21"/>
      <c r="S121" s="21"/>
      <c r="T121" s="21"/>
      <c r="U121" s="21"/>
      <c r="V121" s="21"/>
      <c r="X121" s="1"/>
    </row>
    <row r="122" spans="1:44" ht="12.75" customHeight="1" x14ac:dyDescent="0.25">
      <c r="A122" s="9"/>
      <c r="B122" s="9"/>
      <c r="C122" s="13"/>
      <c r="D122" s="22"/>
      <c r="E122" s="17"/>
      <c r="F122" s="16"/>
      <c r="G122" s="15"/>
      <c r="H122" s="18"/>
      <c r="I122" s="18"/>
      <c r="J122" s="12"/>
      <c r="K122" s="195"/>
      <c r="L122" s="12"/>
      <c r="M122" s="2"/>
      <c r="N122" s="21"/>
      <c r="O122" s="21"/>
      <c r="P122" s="21"/>
      <c r="Q122" s="21"/>
      <c r="R122" s="21"/>
      <c r="S122" s="21"/>
      <c r="T122" s="21"/>
      <c r="U122" s="21"/>
      <c r="V122" s="21"/>
      <c r="X122" s="1"/>
    </row>
    <row r="123" spans="1:44" ht="12.75" customHeight="1" x14ac:dyDescent="0.25">
      <c r="A123" s="9"/>
      <c r="B123" s="9"/>
      <c r="C123" s="13"/>
      <c r="D123" s="22"/>
      <c r="E123" s="17"/>
      <c r="F123" s="16"/>
      <c r="G123" s="15"/>
      <c r="H123" s="18"/>
      <c r="I123" s="18"/>
      <c r="J123" s="12"/>
      <c r="K123" s="195"/>
      <c r="L123" s="12"/>
      <c r="M123" s="2"/>
      <c r="N123" s="21"/>
      <c r="O123" s="21"/>
      <c r="P123" s="21"/>
      <c r="Q123" s="21"/>
      <c r="R123" s="21"/>
      <c r="S123" s="21"/>
      <c r="T123" s="21"/>
      <c r="U123" s="21"/>
      <c r="V123" s="21"/>
      <c r="X123" s="1"/>
    </row>
    <row r="124" spans="1:44" ht="12.75" customHeight="1" x14ac:dyDescent="0.25">
      <c r="A124" s="9"/>
      <c r="B124" s="9"/>
      <c r="C124" s="13"/>
      <c r="D124" s="22"/>
      <c r="E124" s="17"/>
      <c r="F124" s="16"/>
      <c r="G124" s="15"/>
      <c r="H124" s="18"/>
      <c r="I124" s="18"/>
      <c r="J124" s="12"/>
      <c r="K124" s="195"/>
      <c r="L124" s="12"/>
      <c r="M124" s="2"/>
      <c r="N124" s="21"/>
      <c r="O124" s="21"/>
      <c r="P124" s="21"/>
      <c r="Q124" s="21"/>
      <c r="R124" s="21"/>
      <c r="S124" s="21"/>
      <c r="T124" s="21"/>
      <c r="U124" s="21"/>
      <c r="V124" s="21"/>
      <c r="X124" s="1"/>
    </row>
    <row r="125" spans="1:44" ht="12.75" customHeight="1" x14ac:dyDescent="0.25">
      <c r="A125" s="9"/>
      <c r="B125" s="9"/>
      <c r="C125" s="13"/>
      <c r="D125" s="22"/>
      <c r="E125" s="17"/>
      <c r="F125" s="16"/>
      <c r="G125" s="15"/>
      <c r="H125" s="18"/>
      <c r="I125" s="18"/>
      <c r="J125" s="12"/>
      <c r="K125" s="195"/>
      <c r="L125" s="12"/>
      <c r="M125" s="2"/>
      <c r="N125" s="21"/>
      <c r="O125" s="21"/>
      <c r="P125" s="21"/>
      <c r="Q125" s="21"/>
      <c r="R125" s="21"/>
      <c r="S125" s="21"/>
      <c r="T125" s="21"/>
      <c r="U125" s="21"/>
      <c r="V125" s="21"/>
      <c r="X125" s="1"/>
    </row>
    <row r="126" spans="1:44" ht="12.75" customHeight="1" x14ac:dyDescent="0.25">
      <c r="A126" s="9"/>
      <c r="B126" s="9"/>
      <c r="C126" s="13"/>
      <c r="D126" s="22"/>
      <c r="E126" s="17"/>
      <c r="F126" s="16"/>
      <c r="G126" s="15"/>
      <c r="H126" s="18"/>
      <c r="I126" s="18"/>
      <c r="J126" s="12"/>
      <c r="K126" s="195"/>
      <c r="L126" s="12"/>
      <c r="M126" s="2"/>
      <c r="N126" s="21"/>
      <c r="O126" s="21"/>
      <c r="P126" s="21"/>
      <c r="Q126" s="21"/>
      <c r="R126" s="21"/>
      <c r="S126" s="21"/>
      <c r="T126" s="21"/>
      <c r="U126" s="21"/>
      <c r="V126" s="21"/>
      <c r="X126" s="1"/>
    </row>
    <row r="127" spans="1:44" ht="12.75" customHeight="1" x14ac:dyDescent="0.25">
      <c r="A127" s="9"/>
      <c r="B127" s="9"/>
      <c r="C127" s="13"/>
      <c r="D127" s="22"/>
      <c r="E127" s="17"/>
      <c r="F127" s="16"/>
      <c r="G127" s="15"/>
      <c r="H127" s="18"/>
      <c r="I127" s="18"/>
      <c r="J127" s="12"/>
      <c r="K127" s="195"/>
      <c r="L127" s="12"/>
      <c r="M127" s="2"/>
      <c r="N127" s="21"/>
      <c r="O127" s="21"/>
      <c r="P127" s="21"/>
      <c r="Q127" s="21"/>
      <c r="R127" s="21"/>
      <c r="S127" s="21"/>
      <c r="T127" s="21"/>
      <c r="U127" s="21"/>
      <c r="V127" s="21"/>
      <c r="X127" s="1"/>
    </row>
    <row r="128" spans="1:44" ht="12.75" customHeight="1" x14ac:dyDescent="0.25">
      <c r="A128" s="9"/>
      <c r="B128" s="9"/>
      <c r="C128" s="13"/>
      <c r="D128" s="22"/>
      <c r="E128" s="17"/>
      <c r="F128" s="16"/>
      <c r="G128" s="15"/>
      <c r="H128" s="18"/>
      <c r="I128" s="18"/>
      <c r="J128" s="12"/>
      <c r="K128" s="195"/>
      <c r="L128" s="12"/>
      <c r="M128" s="2"/>
      <c r="N128" s="21"/>
      <c r="O128" s="21"/>
      <c r="P128" s="21"/>
      <c r="Q128" s="21"/>
      <c r="R128" s="21"/>
      <c r="S128" s="21"/>
      <c r="T128" s="21"/>
      <c r="U128" s="21"/>
      <c r="V128" s="21"/>
      <c r="X128" s="1"/>
    </row>
    <row r="129" spans="1:44" ht="12.75" customHeight="1" x14ac:dyDescent="0.25">
      <c r="A129" s="9"/>
      <c r="B129" s="9"/>
      <c r="C129" s="13"/>
      <c r="D129" s="22"/>
      <c r="E129" s="17"/>
      <c r="F129" s="16"/>
      <c r="G129" s="15"/>
      <c r="H129" s="18"/>
      <c r="I129" s="18"/>
      <c r="J129" s="12"/>
      <c r="K129" s="195"/>
      <c r="L129" s="12"/>
      <c r="M129" s="2"/>
      <c r="N129" s="21"/>
      <c r="O129" s="21"/>
      <c r="P129" s="21"/>
      <c r="Q129" s="21"/>
      <c r="R129" s="21"/>
      <c r="S129" s="21"/>
      <c r="T129" s="21"/>
      <c r="U129" s="21"/>
      <c r="V129" s="21"/>
      <c r="X129" s="1"/>
    </row>
    <row r="130" spans="1:44" ht="12.75" customHeight="1" x14ac:dyDescent="0.25">
      <c r="A130" s="9"/>
      <c r="B130" s="9"/>
      <c r="C130" s="13"/>
      <c r="D130" s="22"/>
      <c r="E130" s="17"/>
      <c r="F130" s="16"/>
      <c r="G130" s="15"/>
      <c r="H130" s="18"/>
      <c r="I130" s="18"/>
      <c r="J130" s="12"/>
      <c r="K130" s="195"/>
      <c r="L130" s="12"/>
      <c r="M130" s="2"/>
      <c r="N130" s="21"/>
      <c r="O130" s="21"/>
      <c r="P130" s="21"/>
      <c r="Q130" s="21"/>
      <c r="R130" s="21"/>
      <c r="S130" s="21"/>
      <c r="T130" s="21"/>
      <c r="U130" s="21"/>
      <c r="V130" s="2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ht="12.75" customHeight="1" x14ac:dyDescent="0.25">
      <c r="A131" s="9"/>
      <c r="B131" s="9"/>
      <c r="C131" s="13"/>
      <c r="D131" s="22"/>
      <c r="E131" s="17"/>
      <c r="F131" s="16"/>
      <c r="G131" s="17"/>
      <c r="H131" s="18"/>
      <c r="I131" s="18"/>
      <c r="J131" s="12"/>
      <c r="K131" s="195"/>
      <c r="L131" s="12"/>
      <c r="M131" s="2"/>
      <c r="N131" s="21"/>
      <c r="O131" s="21"/>
      <c r="P131" s="21"/>
      <c r="Q131" s="21"/>
      <c r="R131" s="21"/>
      <c r="S131" s="21"/>
      <c r="T131" s="21"/>
      <c r="U131" s="21"/>
      <c r="V131" s="21"/>
      <c r="X131" s="1"/>
    </row>
    <row r="132" spans="1:44" ht="12.75" customHeight="1" x14ac:dyDescent="0.25">
      <c r="A132" s="9"/>
      <c r="B132" s="9"/>
      <c r="C132" s="13"/>
      <c r="D132" s="22"/>
      <c r="E132" s="17"/>
      <c r="F132" s="16"/>
      <c r="G132" s="15"/>
      <c r="H132" s="18"/>
      <c r="I132" s="18"/>
      <c r="J132" s="12"/>
      <c r="K132" s="195"/>
      <c r="L132" s="12"/>
      <c r="M132" s="2"/>
      <c r="N132" s="21"/>
      <c r="O132" s="21"/>
      <c r="P132" s="21"/>
      <c r="Q132" s="21"/>
      <c r="R132" s="21"/>
      <c r="S132" s="21"/>
      <c r="T132" s="21"/>
      <c r="U132" s="21"/>
      <c r="V132" s="21"/>
      <c r="X132" s="1"/>
    </row>
    <row r="133" spans="1:44" ht="12.75" customHeight="1" x14ac:dyDescent="0.25">
      <c r="A133" s="9"/>
      <c r="B133" s="9"/>
      <c r="C133" s="13"/>
      <c r="D133" s="22"/>
      <c r="E133" s="17"/>
      <c r="F133" s="16"/>
      <c r="G133" s="15"/>
      <c r="H133" s="18"/>
      <c r="I133" s="18"/>
      <c r="J133" s="12"/>
      <c r="K133" s="195"/>
      <c r="L133" s="12"/>
      <c r="M133" s="2"/>
      <c r="N133" s="21"/>
      <c r="O133" s="21"/>
      <c r="P133" s="21"/>
      <c r="Q133" s="21"/>
      <c r="R133" s="21"/>
      <c r="S133" s="21"/>
      <c r="T133" s="21"/>
      <c r="U133" s="21"/>
      <c r="V133" s="21"/>
      <c r="X133" s="1"/>
    </row>
    <row r="134" spans="1:44" ht="12.75" customHeight="1" x14ac:dyDescent="0.25">
      <c r="A134" s="9"/>
      <c r="B134" s="9"/>
      <c r="C134" s="13"/>
      <c r="D134" s="22"/>
      <c r="E134" s="17"/>
      <c r="F134" s="16"/>
      <c r="G134" s="15"/>
      <c r="H134" s="18"/>
      <c r="I134" s="18"/>
      <c r="J134" s="12"/>
      <c r="K134" s="195"/>
      <c r="L134" s="12"/>
      <c r="M134" s="2"/>
      <c r="N134" s="21"/>
      <c r="O134" s="21"/>
      <c r="P134" s="21"/>
      <c r="Q134" s="21"/>
      <c r="R134" s="21"/>
      <c r="S134" s="21"/>
      <c r="T134" s="21"/>
      <c r="U134" s="21"/>
      <c r="V134" s="2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ht="12.75" customHeight="1" x14ac:dyDescent="0.25">
      <c r="A135" s="9"/>
      <c r="B135" s="9"/>
      <c r="C135" s="13"/>
      <c r="D135" s="22"/>
      <c r="E135" s="17"/>
      <c r="F135" s="16"/>
      <c r="G135" s="15"/>
      <c r="H135" s="18"/>
      <c r="I135" s="18"/>
      <c r="J135" s="12"/>
      <c r="K135" s="195"/>
      <c r="L135" s="12"/>
      <c r="M135" s="2"/>
      <c r="N135" s="21"/>
      <c r="O135" s="21"/>
      <c r="P135" s="21"/>
      <c r="Q135" s="21"/>
      <c r="R135" s="21"/>
      <c r="S135" s="21"/>
      <c r="T135" s="21"/>
      <c r="U135" s="21"/>
      <c r="V135" s="21"/>
      <c r="X135" s="1"/>
    </row>
    <row r="136" spans="1:44" ht="12.75" customHeight="1" x14ac:dyDescent="0.25">
      <c r="A136" s="9"/>
      <c r="B136" s="9"/>
      <c r="C136" s="13"/>
      <c r="D136" s="22"/>
      <c r="E136" s="17"/>
      <c r="F136" s="23"/>
      <c r="G136" s="15"/>
      <c r="H136" s="18"/>
      <c r="I136" s="18"/>
      <c r="J136" s="12"/>
      <c r="K136" s="195"/>
      <c r="L136" s="12"/>
      <c r="M136" s="2"/>
      <c r="N136" s="21"/>
      <c r="O136" s="21"/>
      <c r="P136" s="21"/>
      <c r="Q136" s="21"/>
      <c r="R136" s="21"/>
      <c r="S136" s="21"/>
      <c r="T136" s="21"/>
      <c r="U136" s="21"/>
      <c r="V136" s="21"/>
      <c r="X136" s="1"/>
    </row>
    <row r="137" spans="1:44" ht="12.75" customHeight="1" x14ac:dyDescent="0.25">
      <c r="A137" s="9"/>
      <c r="B137" s="9"/>
      <c r="C137" s="13"/>
      <c r="D137" s="22"/>
      <c r="E137" s="17"/>
      <c r="F137" s="23"/>
      <c r="G137" s="15"/>
      <c r="H137" s="18"/>
      <c r="I137" s="42"/>
      <c r="J137" s="12"/>
      <c r="K137" s="195"/>
      <c r="L137" s="12"/>
      <c r="M137" s="2"/>
      <c r="N137" s="21"/>
      <c r="O137" s="21"/>
      <c r="P137" s="21"/>
      <c r="Q137" s="21"/>
      <c r="R137" s="21"/>
      <c r="S137" s="21"/>
      <c r="T137" s="21"/>
      <c r="U137" s="21"/>
      <c r="V137" s="21"/>
      <c r="X137" s="1"/>
    </row>
    <row r="138" spans="1:44" ht="12.75" customHeight="1" x14ac:dyDescent="0.25">
      <c r="A138" s="9"/>
      <c r="B138" s="9"/>
      <c r="C138" s="13"/>
      <c r="D138" s="22"/>
      <c r="E138" s="17"/>
      <c r="F138" s="16"/>
      <c r="G138" s="15"/>
      <c r="H138" s="18"/>
      <c r="I138" s="18"/>
      <c r="J138" s="12"/>
      <c r="K138" s="195"/>
      <c r="L138" s="12"/>
      <c r="M138" s="2"/>
      <c r="N138" s="21"/>
      <c r="O138" s="21"/>
      <c r="P138" s="21"/>
      <c r="Q138" s="21"/>
      <c r="R138" s="21"/>
      <c r="S138" s="21"/>
      <c r="T138" s="21"/>
      <c r="U138" s="21"/>
      <c r="V138" s="21"/>
      <c r="W138" s="1"/>
      <c r="X138" s="1" t="str">
        <f>M138&amp;F138</f>
        <v/>
      </c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ht="12.75" customHeight="1" x14ac:dyDescent="0.25">
      <c r="A139" s="9"/>
      <c r="B139" s="9"/>
      <c r="C139" s="13"/>
      <c r="D139" s="22"/>
      <c r="E139" s="17"/>
      <c r="F139" s="16"/>
      <c r="G139" s="17"/>
      <c r="H139" s="18"/>
      <c r="I139" s="18"/>
      <c r="J139" s="12"/>
      <c r="K139" s="195"/>
      <c r="L139" s="12"/>
      <c r="M139" s="2"/>
      <c r="N139" s="21"/>
      <c r="O139" s="21"/>
      <c r="P139" s="21"/>
      <c r="Q139" s="21"/>
      <c r="R139" s="21"/>
      <c r="S139" s="21"/>
      <c r="T139" s="21"/>
      <c r="U139" s="21"/>
      <c r="V139" s="21"/>
      <c r="W139" s="1"/>
      <c r="X139" s="1" t="str">
        <f>M139&amp;F139</f>
        <v/>
      </c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ht="12.75" customHeight="1" x14ac:dyDescent="0.25">
      <c r="A140" s="9"/>
      <c r="B140" s="9"/>
      <c r="C140" s="13"/>
      <c r="D140" s="22"/>
      <c r="E140" s="17"/>
      <c r="F140" s="16"/>
      <c r="G140" s="17"/>
      <c r="H140" s="18"/>
      <c r="I140" s="18"/>
      <c r="J140" s="20"/>
      <c r="K140" s="195"/>
      <c r="L140" s="20"/>
      <c r="M140" s="20"/>
      <c r="N140" s="21"/>
      <c r="O140" s="21"/>
      <c r="P140" s="21"/>
      <c r="Q140" s="21"/>
      <c r="R140" s="21"/>
      <c r="S140" s="21"/>
      <c r="T140" s="21"/>
      <c r="U140" s="21"/>
      <c r="V140" s="21"/>
      <c r="X140" s="1" t="str">
        <f>M140&amp;F140</f>
        <v/>
      </c>
    </row>
    <row r="141" spans="1:44" ht="12.75" customHeight="1" x14ac:dyDescent="0.25">
      <c r="A141" s="9"/>
      <c r="B141" s="9"/>
      <c r="C141" s="13"/>
      <c r="D141" s="22"/>
      <c r="F141" s="23"/>
      <c r="G141" s="17"/>
      <c r="H141" s="18"/>
      <c r="I141" s="18"/>
      <c r="J141" s="20"/>
      <c r="K141" s="195"/>
      <c r="L141" s="20"/>
      <c r="M141" s="20"/>
      <c r="N141" s="21"/>
      <c r="O141" s="21"/>
      <c r="P141" s="21"/>
      <c r="Q141" s="21"/>
      <c r="R141" s="21"/>
      <c r="S141" s="21"/>
      <c r="T141" s="21"/>
      <c r="U141" s="21"/>
      <c r="V141" s="21"/>
      <c r="X141" s="1" t="str">
        <f>M141&amp;F141</f>
        <v/>
      </c>
    </row>
    <row r="142" spans="1:44" ht="12.75" customHeight="1" x14ac:dyDescent="0.25">
      <c r="A142" s="9"/>
      <c r="B142" s="9"/>
      <c r="C142" s="13"/>
      <c r="F142" s="23"/>
      <c r="G142" s="17"/>
      <c r="H142" s="18"/>
      <c r="I142" s="18"/>
      <c r="J142" s="20"/>
      <c r="K142" s="195"/>
      <c r="L142" s="20"/>
      <c r="M142" s="20"/>
      <c r="N142" s="21"/>
      <c r="O142" s="21"/>
      <c r="P142" s="21"/>
      <c r="Q142" s="21"/>
      <c r="R142" s="21"/>
      <c r="S142" s="21"/>
      <c r="T142" s="21"/>
      <c r="U142" s="21"/>
      <c r="V142" s="21"/>
      <c r="X142" s="1" t="str">
        <f>M142&amp;F142</f>
        <v/>
      </c>
    </row>
    <row r="143" spans="1:44" ht="13.5" customHeight="1" x14ac:dyDescent="0.25">
      <c r="B143" s="9"/>
      <c r="C143" s="2"/>
      <c r="G143" s="3"/>
      <c r="H143" s="49">
        <f t="shared" ref="H143:I143" si="1">SUM(H13:H142)</f>
        <v>0</v>
      </c>
      <c r="I143" s="49">
        <f t="shared" si="1"/>
        <v>16905.059999999998</v>
      </c>
    </row>
    <row r="144" spans="1:44" ht="13.5" customHeight="1" x14ac:dyDescent="0.25">
      <c r="C144" s="2"/>
      <c r="G144" s="3"/>
    </row>
    <row r="145" spans="3:7" ht="12.75" customHeight="1" x14ac:dyDescent="0.25">
      <c r="C145" s="2"/>
      <c r="G145" s="3"/>
    </row>
    <row r="146" spans="3:7" ht="12.75" customHeight="1" x14ac:dyDescent="0.25">
      <c r="C146" s="2"/>
      <c r="G146" s="3"/>
    </row>
    <row r="147" spans="3:7" ht="12.75" customHeight="1" x14ac:dyDescent="0.25">
      <c r="C147" s="2"/>
      <c r="G147" s="3"/>
    </row>
    <row r="148" spans="3:7" ht="12.75" customHeight="1" x14ac:dyDescent="0.25">
      <c r="C148" s="2"/>
      <c r="G148" s="3"/>
    </row>
    <row r="149" spans="3:7" ht="12.75" customHeight="1" x14ac:dyDescent="0.25">
      <c r="C149" s="2"/>
      <c r="G149" s="3"/>
    </row>
    <row r="150" spans="3:7" ht="12.75" customHeight="1" x14ac:dyDescent="0.25">
      <c r="C150" s="2"/>
      <c r="G150" s="3"/>
    </row>
    <row r="151" spans="3:7" ht="12.75" customHeight="1" x14ac:dyDescent="0.25">
      <c r="C151" s="2"/>
      <c r="G151" s="3"/>
    </row>
    <row r="152" spans="3:7" ht="12.75" customHeight="1" x14ac:dyDescent="0.25">
      <c r="C152" s="2"/>
      <c r="G152" s="3"/>
    </row>
    <row r="153" spans="3:7" ht="12.75" customHeight="1" x14ac:dyDescent="0.25">
      <c r="C153" s="2"/>
      <c r="G153" s="3"/>
    </row>
    <row r="154" spans="3:7" ht="12.75" customHeight="1" x14ac:dyDescent="0.25">
      <c r="C154" s="2"/>
      <c r="G154" s="3"/>
    </row>
    <row r="155" spans="3:7" ht="12.75" customHeight="1" x14ac:dyDescent="0.25">
      <c r="C155" s="2"/>
      <c r="G155" s="3"/>
    </row>
    <row r="156" spans="3:7" ht="12.75" customHeight="1" x14ac:dyDescent="0.25">
      <c r="C156" s="2"/>
      <c r="G156" s="3"/>
    </row>
    <row r="157" spans="3:7" ht="12.75" customHeight="1" x14ac:dyDescent="0.25">
      <c r="C157" s="2"/>
      <c r="G157" s="3"/>
    </row>
    <row r="158" spans="3:7" ht="12.75" customHeight="1" x14ac:dyDescent="0.25">
      <c r="C158" s="2"/>
      <c r="G158" s="3"/>
    </row>
    <row r="159" spans="3:7" ht="12.75" customHeight="1" x14ac:dyDescent="0.25">
      <c r="C159" s="2"/>
      <c r="G159" s="3"/>
    </row>
    <row r="160" spans="3:7" ht="12.75" customHeight="1" x14ac:dyDescent="0.25">
      <c r="C160" s="2"/>
      <c r="G160" s="3"/>
    </row>
    <row r="161" spans="3:7" ht="12.75" customHeight="1" x14ac:dyDescent="0.25">
      <c r="C161" s="2"/>
      <c r="G161" s="3"/>
    </row>
    <row r="162" spans="3:7" ht="12.75" customHeight="1" x14ac:dyDescent="0.25">
      <c r="C162" s="2"/>
      <c r="G162" s="3"/>
    </row>
    <row r="163" spans="3:7" ht="12.75" customHeight="1" x14ac:dyDescent="0.25">
      <c r="C163" s="2"/>
      <c r="G163" s="3"/>
    </row>
    <row r="164" spans="3:7" ht="12.75" customHeight="1" x14ac:dyDescent="0.25">
      <c r="C164" s="2"/>
      <c r="G164" s="3"/>
    </row>
    <row r="165" spans="3:7" ht="12.75" customHeight="1" x14ac:dyDescent="0.25">
      <c r="C165" s="2"/>
      <c r="G165" s="3"/>
    </row>
    <row r="166" spans="3:7" ht="12.75" customHeight="1" x14ac:dyDescent="0.25">
      <c r="C166" s="2"/>
      <c r="G166" s="3"/>
    </row>
    <row r="167" spans="3:7" ht="12.75" customHeight="1" x14ac:dyDescent="0.25">
      <c r="C167" s="2"/>
      <c r="G167" s="3"/>
    </row>
    <row r="168" spans="3:7" ht="12.75" customHeight="1" x14ac:dyDescent="0.25">
      <c r="C168" s="2"/>
      <c r="G168" s="3"/>
    </row>
    <row r="169" spans="3:7" ht="12.75" customHeight="1" x14ac:dyDescent="0.25">
      <c r="C169" s="2"/>
      <c r="G169" s="3"/>
    </row>
    <row r="170" spans="3:7" ht="12.75" customHeight="1" x14ac:dyDescent="0.25">
      <c r="C170" s="2"/>
      <c r="G170" s="3"/>
    </row>
    <row r="171" spans="3:7" ht="12.75" customHeight="1" x14ac:dyDescent="0.25">
      <c r="C171" s="2"/>
      <c r="G171" s="3"/>
    </row>
    <row r="172" spans="3:7" ht="12.75" customHeight="1" x14ac:dyDescent="0.25">
      <c r="C172" s="2"/>
      <c r="G172" s="3"/>
    </row>
    <row r="173" spans="3:7" ht="12.75" customHeight="1" x14ac:dyDescent="0.25">
      <c r="C173" s="2"/>
      <c r="G173" s="3"/>
    </row>
    <row r="174" spans="3:7" ht="12.75" customHeight="1" x14ac:dyDescent="0.25">
      <c r="C174" s="2"/>
      <c r="G174" s="3"/>
    </row>
    <row r="175" spans="3:7" ht="12.75" customHeight="1" x14ac:dyDescent="0.25">
      <c r="C175" s="2"/>
      <c r="G175" s="3"/>
    </row>
    <row r="176" spans="3:7" ht="12.75" customHeight="1" x14ac:dyDescent="0.25">
      <c r="C176" s="2"/>
      <c r="G176" s="3"/>
    </row>
    <row r="177" spans="3:7" ht="12.75" customHeight="1" x14ac:dyDescent="0.25">
      <c r="C177" s="2"/>
      <c r="G177" s="3"/>
    </row>
    <row r="178" spans="3:7" ht="12.75" customHeight="1" x14ac:dyDescent="0.25">
      <c r="C178" s="2"/>
      <c r="G178" s="3"/>
    </row>
    <row r="179" spans="3:7" ht="12.75" customHeight="1" x14ac:dyDescent="0.25">
      <c r="C179" s="2"/>
      <c r="G179" s="3"/>
    </row>
    <row r="180" spans="3:7" ht="12.75" customHeight="1" x14ac:dyDescent="0.25">
      <c r="C180" s="2"/>
      <c r="G180" s="3"/>
    </row>
    <row r="181" spans="3:7" ht="12.75" customHeight="1" x14ac:dyDescent="0.25">
      <c r="C181" s="2"/>
      <c r="G181" s="3"/>
    </row>
    <row r="182" spans="3:7" ht="12.75" customHeight="1" x14ac:dyDescent="0.25">
      <c r="C182" s="2"/>
      <c r="G182" s="3"/>
    </row>
    <row r="183" spans="3:7" ht="12.75" customHeight="1" x14ac:dyDescent="0.25">
      <c r="C183" s="2"/>
      <c r="G183" s="3"/>
    </row>
    <row r="184" spans="3:7" ht="12.75" customHeight="1" x14ac:dyDescent="0.25">
      <c r="C184" s="2"/>
      <c r="G184" s="3"/>
    </row>
    <row r="185" spans="3:7" ht="12.75" customHeight="1" x14ac:dyDescent="0.25">
      <c r="C185" s="2"/>
      <c r="G185" s="3"/>
    </row>
    <row r="186" spans="3:7" ht="12.75" customHeight="1" x14ac:dyDescent="0.25">
      <c r="C186" s="2"/>
      <c r="G186" s="3"/>
    </row>
    <row r="187" spans="3:7" ht="12.75" customHeight="1" x14ac:dyDescent="0.25">
      <c r="C187" s="2"/>
      <c r="G187" s="3"/>
    </row>
    <row r="188" spans="3:7" ht="12.75" customHeight="1" x14ac:dyDescent="0.25">
      <c r="C188" s="2"/>
      <c r="G188" s="3"/>
    </row>
    <row r="189" spans="3:7" ht="12.75" customHeight="1" x14ac:dyDescent="0.25">
      <c r="C189" s="2"/>
      <c r="G189" s="3"/>
    </row>
    <row r="190" spans="3:7" ht="12.75" customHeight="1" x14ac:dyDescent="0.25">
      <c r="C190" s="2"/>
      <c r="G190" s="3"/>
    </row>
    <row r="191" spans="3:7" ht="12.75" customHeight="1" x14ac:dyDescent="0.25">
      <c r="C191" s="2"/>
      <c r="G191" s="3"/>
    </row>
    <row r="192" spans="3:7" ht="12.75" customHeight="1" x14ac:dyDescent="0.25">
      <c r="C192" s="2"/>
      <c r="G192" s="3"/>
    </row>
    <row r="193" spans="3:7" ht="12.75" customHeight="1" x14ac:dyDescent="0.25">
      <c r="C193" s="2"/>
      <c r="G193" s="3"/>
    </row>
    <row r="194" spans="3:7" ht="12.75" customHeight="1" x14ac:dyDescent="0.25">
      <c r="C194" s="2"/>
      <c r="G194" s="3"/>
    </row>
    <row r="195" spans="3:7" ht="12.75" customHeight="1" x14ac:dyDescent="0.25">
      <c r="C195" s="2"/>
      <c r="G195" s="3"/>
    </row>
    <row r="196" spans="3:7" ht="12.75" customHeight="1" x14ac:dyDescent="0.25">
      <c r="C196" s="2"/>
      <c r="G196" s="3"/>
    </row>
    <row r="197" spans="3:7" ht="12.75" customHeight="1" x14ac:dyDescent="0.25">
      <c r="C197" s="2"/>
      <c r="G197" s="3"/>
    </row>
    <row r="198" spans="3:7" ht="12.75" customHeight="1" x14ac:dyDescent="0.25">
      <c r="C198" s="2"/>
      <c r="G198" s="3"/>
    </row>
    <row r="199" spans="3:7" ht="12.75" customHeight="1" x14ac:dyDescent="0.25">
      <c r="C199" s="2"/>
      <c r="G199" s="3"/>
    </row>
    <row r="200" spans="3:7" ht="12.75" customHeight="1" x14ac:dyDescent="0.25">
      <c r="C200" s="2"/>
      <c r="G200" s="3"/>
    </row>
    <row r="201" spans="3:7" ht="12.75" customHeight="1" x14ac:dyDescent="0.25">
      <c r="C201" s="2"/>
      <c r="G201" s="3"/>
    </row>
    <row r="202" spans="3:7" ht="12.75" customHeight="1" x14ac:dyDescent="0.25">
      <c r="C202" s="2"/>
      <c r="G202" s="3"/>
    </row>
    <row r="203" spans="3:7" ht="12.75" customHeight="1" x14ac:dyDescent="0.25">
      <c r="C203" s="2"/>
      <c r="G203" s="3"/>
    </row>
    <row r="204" spans="3:7" ht="12.75" customHeight="1" x14ac:dyDescent="0.25">
      <c r="C204" s="2"/>
      <c r="G204" s="3"/>
    </row>
    <row r="205" spans="3:7" ht="12.75" customHeight="1" x14ac:dyDescent="0.25">
      <c r="C205" s="2"/>
      <c r="G205" s="3"/>
    </row>
    <row r="206" spans="3:7" ht="12.75" customHeight="1" x14ac:dyDescent="0.25">
      <c r="C206" s="2"/>
      <c r="G206" s="3"/>
    </row>
    <row r="207" spans="3:7" ht="12.75" customHeight="1" x14ac:dyDescent="0.25">
      <c r="C207" s="2"/>
      <c r="G207" s="3"/>
    </row>
    <row r="208" spans="3:7" ht="12.75" customHeight="1" x14ac:dyDescent="0.25">
      <c r="C208" s="2"/>
      <c r="G208" s="3"/>
    </row>
    <row r="209" spans="3:7" ht="12.75" customHeight="1" x14ac:dyDescent="0.25">
      <c r="C209" s="2"/>
      <c r="G209" s="3"/>
    </row>
    <row r="210" spans="3:7" ht="12.75" customHeight="1" x14ac:dyDescent="0.25">
      <c r="C210" s="2"/>
      <c r="G210" s="3"/>
    </row>
    <row r="211" spans="3:7" ht="12.75" customHeight="1" x14ac:dyDescent="0.25">
      <c r="C211" s="2"/>
      <c r="G211" s="3"/>
    </row>
    <row r="212" spans="3:7" ht="12.75" customHeight="1" x14ac:dyDescent="0.25">
      <c r="C212" s="2"/>
      <c r="G212" s="3"/>
    </row>
    <row r="213" spans="3:7" ht="12.75" customHeight="1" x14ac:dyDescent="0.25">
      <c r="C213" s="2"/>
      <c r="G213" s="3"/>
    </row>
    <row r="214" spans="3:7" ht="12.75" customHeight="1" x14ac:dyDescent="0.25">
      <c r="C214" s="2"/>
      <c r="G214" s="3"/>
    </row>
    <row r="215" spans="3:7" ht="12.75" customHeight="1" x14ac:dyDescent="0.25">
      <c r="C215" s="2"/>
      <c r="G215" s="3"/>
    </row>
    <row r="216" spans="3:7" ht="12.75" customHeight="1" x14ac:dyDescent="0.25">
      <c r="C216" s="2"/>
      <c r="G216" s="3"/>
    </row>
    <row r="217" spans="3:7" ht="12.75" customHeight="1" x14ac:dyDescent="0.25">
      <c r="C217" s="2"/>
      <c r="G217" s="3"/>
    </row>
    <row r="218" spans="3:7" ht="12.75" customHeight="1" x14ac:dyDescent="0.25">
      <c r="C218" s="2"/>
      <c r="G218" s="3"/>
    </row>
    <row r="219" spans="3:7" ht="12.75" customHeight="1" x14ac:dyDescent="0.25">
      <c r="C219" s="2"/>
      <c r="G219" s="3"/>
    </row>
    <row r="220" spans="3:7" ht="12.75" customHeight="1" x14ac:dyDescent="0.25">
      <c r="C220" s="2"/>
      <c r="G220" s="3"/>
    </row>
    <row r="221" spans="3:7" ht="12.75" customHeight="1" x14ac:dyDescent="0.25">
      <c r="C221" s="2"/>
      <c r="G221" s="3"/>
    </row>
    <row r="222" spans="3:7" ht="12.75" customHeight="1" x14ac:dyDescent="0.25">
      <c r="C222" s="2"/>
      <c r="G222" s="3"/>
    </row>
    <row r="223" spans="3:7" ht="12.75" customHeight="1" x14ac:dyDescent="0.25">
      <c r="C223" s="2"/>
      <c r="G223" s="3"/>
    </row>
    <row r="224" spans="3:7" ht="12.75" customHeight="1" x14ac:dyDescent="0.25">
      <c r="C224" s="2"/>
      <c r="G224" s="3"/>
    </row>
    <row r="225" spans="3:7" ht="12.75" customHeight="1" x14ac:dyDescent="0.25">
      <c r="C225" s="2"/>
      <c r="G225" s="3"/>
    </row>
    <row r="226" spans="3:7" ht="12.75" customHeight="1" x14ac:dyDescent="0.25">
      <c r="C226" s="2"/>
      <c r="G226" s="3"/>
    </row>
    <row r="227" spans="3:7" ht="12.75" customHeight="1" x14ac:dyDescent="0.25">
      <c r="C227" s="2"/>
      <c r="G227" s="3"/>
    </row>
    <row r="228" spans="3:7" ht="12.75" customHeight="1" x14ac:dyDescent="0.25">
      <c r="C228" s="2"/>
      <c r="G228" s="3"/>
    </row>
    <row r="229" spans="3:7" ht="12.75" customHeight="1" x14ac:dyDescent="0.25">
      <c r="C229" s="2"/>
      <c r="G229" s="3"/>
    </row>
    <row r="230" spans="3:7" ht="12.75" customHeight="1" x14ac:dyDescent="0.25">
      <c r="C230" s="2"/>
      <c r="G230" s="3"/>
    </row>
    <row r="231" spans="3:7" ht="12.75" customHeight="1" x14ac:dyDescent="0.25">
      <c r="C231" s="2"/>
      <c r="G231" s="3"/>
    </row>
    <row r="232" spans="3:7" ht="12.75" customHeight="1" x14ac:dyDescent="0.25">
      <c r="C232" s="2"/>
      <c r="G232" s="3"/>
    </row>
    <row r="233" spans="3:7" ht="12.75" customHeight="1" x14ac:dyDescent="0.25">
      <c r="C233" s="2"/>
      <c r="G233" s="3"/>
    </row>
    <row r="234" spans="3:7" ht="12.75" customHeight="1" x14ac:dyDescent="0.25">
      <c r="C234" s="2"/>
      <c r="G234" s="3"/>
    </row>
    <row r="235" spans="3:7" ht="12.75" customHeight="1" x14ac:dyDescent="0.25">
      <c r="C235" s="2"/>
      <c r="G235" s="3"/>
    </row>
    <row r="236" spans="3:7" ht="12.75" customHeight="1" x14ac:dyDescent="0.25">
      <c r="C236" s="2"/>
      <c r="G236" s="3"/>
    </row>
    <row r="237" spans="3:7" ht="12.75" customHeight="1" x14ac:dyDescent="0.25">
      <c r="C237" s="2"/>
      <c r="G237" s="3"/>
    </row>
    <row r="238" spans="3:7" ht="12.75" customHeight="1" x14ac:dyDescent="0.25">
      <c r="C238" s="2"/>
      <c r="G238" s="3"/>
    </row>
    <row r="239" spans="3:7" ht="12.75" customHeight="1" x14ac:dyDescent="0.25">
      <c r="C239" s="2"/>
      <c r="G239" s="3"/>
    </row>
    <row r="240" spans="3:7" ht="12.75" customHeight="1" x14ac:dyDescent="0.25">
      <c r="C240" s="2"/>
      <c r="G240" s="3"/>
    </row>
    <row r="241" spans="3:7" ht="12.75" customHeight="1" x14ac:dyDescent="0.25">
      <c r="C241" s="2"/>
      <c r="G241" s="3"/>
    </row>
    <row r="242" spans="3:7" ht="12.75" customHeight="1" x14ac:dyDescent="0.25">
      <c r="C242" s="2"/>
      <c r="G242" s="3"/>
    </row>
    <row r="243" spans="3:7" ht="12.75" customHeight="1" x14ac:dyDescent="0.25">
      <c r="C243" s="2"/>
      <c r="G243" s="3"/>
    </row>
    <row r="244" spans="3:7" ht="12.75" customHeight="1" x14ac:dyDescent="0.25">
      <c r="C244" s="2"/>
      <c r="G244" s="3"/>
    </row>
    <row r="245" spans="3:7" ht="12.75" customHeight="1" x14ac:dyDescent="0.25">
      <c r="C245" s="2"/>
      <c r="G245" s="3"/>
    </row>
    <row r="246" spans="3:7" ht="12.75" customHeight="1" x14ac:dyDescent="0.25">
      <c r="C246" s="2"/>
      <c r="G246" s="3"/>
    </row>
    <row r="247" spans="3:7" ht="12.75" customHeight="1" x14ac:dyDescent="0.25">
      <c r="C247" s="2"/>
      <c r="G247" s="3"/>
    </row>
    <row r="248" spans="3:7" ht="12.75" customHeight="1" x14ac:dyDescent="0.25">
      <c r="C248" s="2"/>
      <c r="G248" s="3"/>
    </row>
    <row r="249" spans="3:7" ht="12.75" customHeight="1" x14ac:dyDescent="0.25">
      <c r="C249" s="2"/>
      <c r="G249" s="3"/>
    </row>
    <row r="250" spans="3:7" ht="12.75" customHeight="1" x14ac:dyDescent="0.25">
      <c r="C250" s="2"/>
      <c r="G250" s="3"/>
    </row>
    <row r="251" spans="3:7" ht="12.75" customHeight="1" x14ac:dyDescent="0.25">
      <c r="C251" s="2"/>
      <c r="G251" s="3"/>
    </row>
    <row r="252" spans="3:7" ht="12.75" customHeight="1" x14ac:dyDescent="0.25">
      <c r="C252" s="2"/>
      <c r="G252" s="3"/>
    </row>
    <row r="253" spans="3:7" ht="12.75" customHeight="1" x14ac:dyDescent="0.25">
      <c r="C253" s="2"/>
      <c r="G253" s="3"/>
    </row>
    <row r="254" spans="3:7" ht="12.75" customHeight="1" x14ac:dyDescent="0.25">
      <c r="C254" s="2"/>
      <c r="G254" s="3"/>
    </row>
    <row r="255" spans="3:7" ht="12.75" customHeight="1" x14ac:dyDescent="0.25">
      <c r="C255" s="2"/>
      <c r="G255" s="3"/>
    </row>
    <row r="256" spans="3:7" ht="12.75" customHeight="1" x14ac:dyDescent="0.25">
      <c r="C256" s="2"/>
      <c r="G256" s="3"/>
    </row>
    <row r="257" spans="3:7" ht="12.75" customHeight="1" x14ac:dyDescent="0.25">
      <c r="C257" s="2"/>
      <c r="G257" s="3"/>
    </row>
    <row r="258" spans="3:7" ht="12.75" customHeight="1" x14ac:dyDescent="0.25">
      <c r="C258" s="2"/>
      <c r="G258" s="3"/>
    </row>
    <row r="259" spans="3:7" ht="12.75" customHeight="1" x14ac:dyDescent="0.25">
      <c r="C259" s="2"/>
      <c r="G259" s="3"/>
    </row>
    <row r="260" spans="3:7" ht="12.75" customHeight="1" x14ac:dyDescent="0.25">
      <c r="C260" s="2"/>
      <c r="G260" s="3"/>
    </row>
    <row r="261" spans="3:7" ht="12.75" customHeight="1" x14ac:dyDescent="0.25">
      <c r="C261" s="2"/>
      <c r="G261" s="3"/>
    </row>
    <row r="262" spans="3:7" ht="12.75" customHeight="1" x14ac:dyDescent="0.25">
      <c r="C262" s="2"/>
      <c r="G262" s="3"/>
    </row>
    <row r="263" spans="3:7" ht="12.75" customHeight="1" x14ac:dyDescent="0.25">
      <c r="C263" s="2"/>
      <c r="G263" s="3"/>
    </row>
    <row r="264" spans="3:7" ht="12.75" customHeight="1" x14ac:dyDescent="0.25">
      <c r="C264" s="2"/>
      <c r="G264" s="3"/>
    </row>
    <row r="265" spans="3:7" ht="12.75" customHeight="1" x14ac:dyDescent="0.25">
      <c r="C265" s="2"/>
      <c r="G265" s="3"/>
    </row>
    <row r="266" spans="3:7" ht="12.75" customHeight="1" x14ac:dyDescent="0.25">
      <c r="C266" s="2"/>
      <c r="G266" s="3"/>
    </row>
    <row r="267" spans="3:7" ht="12.75" customHeight="1" x14ac:dyDescent="0.25">
      <c r="C267" s="2"/>
      <c r="G267" s="3"/>
    </row>
    <row r="268" spans="3:7" ht="12.75" customHeight="1" x14ac:dyDescent="0.25">
      <c r="C268" s="2"/>
      <c r="G268" s="3"/>
    </row>
    <row r="269" spans="3:7" ht="12.75" customHeight="1" x14ac:dyDescent="0.25">
      <c r="C269" s="2"/>
      <c r="G269" s="3"/>
    </row>
    <row r="270" spans="3:7" ht="12.75" customHeight="1" x14ac:dyDescent="0.25">
      <c r="C270" s="2"/>
      <c r="G270" s="3"/>
    </row>
    <row r="271" spans="3:7" ht="12.75" customHeight="1" x14ac:dyDescent="0.25">
      <c r="C271" s="2"/>
      <c r="G271" s="3"/>
    </row>
    <row r="272" spans="3:7" ht="12.75" customHeight="1" x14ac:dyDescent="0.25">
      <c r="C272" s="2"/>
      <c r="G272" s="3"/>
    </row>
    <row r="273" spans="3:7" ht="12.75" customHeight="1" x14ac:dyDescent="0.25">
      <c r="C273" s="2"/>
      <c r="G273" s="3"/>
    </row>
    <row r="274" spans="3:7" ht="12.75" customHeight="1" x14ac:dyDescent="0.25">
      <c r="C274" s="2"/>
      <c r="G274" s="3"/>
    </row>
    <row r="275" spans="3:7" ht="12.75" customHeight="1" x14ac:dyDescent="0.25">
      <c r="C275" s="2"/>
      <c r="G275" s="3"/>
    </row>
    <row r="276" spans="3:7" ht="12.75" customHeight="1" x14ac:dyDescent="0.25">
      <c r="C276" s="2"/>
      <c r="G276" s="3"/>
    </row>
    <row r="277" spans="3:7" ht="12.75" customHeight="1" x14ac:dyDescent="0.25">
      <c r="C277" s="2"/>
      <c r="G277" s="3"/>
    </row>
    <row r="278" spans="3:7" ht="12.75" customHeight="1" x14ac:dyDescent="0.25">
      <c r="C278" s="2"/>
      <c r="G278" s="3"/>
    </row>
    <row r="279" spans="3:7" ht="12.75" customHeight="1" x14ac:dyDescent="0.25">
      <c r="C279" s="2"/>
      <c r="G279" s="3"/>
    </row>
    <row r="280" spans="3:7" ht="12.75" customHeight="1" x14ac:dyDescent="0.25">
      <c r="C280" s="2"/>
      <c r="G280" s="3"/>
    </row>
    <row r="281" spans="3:7" ht="12.75" customHeight="1" x14ac:dyDescent="0.25">
      <c r="C281" s="2"/>
      <c r="G281" s="3"/>
    </row>
    <row r="282" spans="3:7" ht="12.75" customHeight="1" x14ac:dyDescent="0.25">
      <c r="C282" s="2"/>
      <c r="G282" s="3"/>
    </row>
    <row r="283" spans="3:7" ht="12.75" customHeight="1" x14ac:dyDescent="0.25">
      <c r="C283" s="2"/>
      <c r="G283" s="3"/>
    </row>
    <row r="284" spans="3:7" ht="12.75" customHeight="1" x14ac:dyDescent="0.25">
      <c r="C284" s="2"/>
      <c r="G284" s="3"/>
    </row>
    <row r="285" spans="3:7" ht="12.75" customHeight="1" x14ac:dyDescent="0.25">
      <c r="C285" s="2"/>
      <c r="G285" s="3"/>
    </row>
    <row r="286" spans="3:7" ht="12.75" customHeight="1" x14ac:dyDescent="0.25">
      <c r="C286" s="2"/>
      <c r="G286" s="3"/>
    </row>
    <row r="287" spans="3:7" ht="12.75" customHeight="1" x14ac:dyDescent="0.25">
      <c r="C287" s="2"/>
      <c r="G287" s="3"/>
    </row>
    <row r="288" spans="3:7" ht="12.75" customHeight="1" x14ac:dyDescent="0.25">
      <c r="C288" s="2"/>
      <c r="G288" s="3"/>
    </row>
    <row r="289" spans="3:7" ht="12.75" customHeight="1" x14ac:dyDescent="0.25">
      <c r="C289" s="2"/>
      <c r="G289" s="3"/>
    </row>
    <row r="290" spans="3:7" ht="12.75" customHeight="1" x14ac:dyDescent="0.25">
      <c r="C290" s="2"/>
      <c r="G290" s="3"/>
    </row>
    <row r="291" spans="3:7" ht="12.75" customHeight="1" x14ac:dyDescent="0.25">
      <c r="C291" s="2"/>
      <c r="G291" s="3"/>
    </row>
    <row r="292" spans="3:7" ht="12.75" customHeight="1" x14ac:dyDescent="0.25">
      <c r="C292" s="2"/>
      <c r="G292" s="3"/>
    </row>
    <row r="293" spans="3:7" ht="12.75" customHeight="1" x14ac:dyDescent="0.25">
      <c r="C293" s="2"/>
      <c r="G293" s="3"/>
    </row>
    <row r="294" spans="3:7" ht="12.75" customHeight="1" x14ac:dyDescent="0.25">
      <c r="C294" s="2"/>
      <c r="G294" s="3"/>
    </row>
    <row r="295" spans="3:7" ht="12.75" customHeight="1" x14ac:dyDescent="0.25">
      <c r="C295" s="2"/>
      <c r="G295" s="3"/>
    </row>
    <row r="296" spans="3:7" ht="12.75" customHeight="1" x14ac:dyDescent="0.25">
      <c r="C296" s="2"/>
      <c r="G296" s="3"/>
    </row>
    <row r="297" spans="3:7" ht="12.75" customHeight="1" x14ac:dyDescent="0.25">
      <c r="C297" s="2"/>
      <c r="G297" s="3"/>
    </row>
    <row r="298" spans="3:7" ht="12.75" customHeight="1" x14ac:dyDescent="0.25">
      <c r="C298" s="2"/>
      <c r="G298" s="3"/>
    </row>
    <row r="299" spans="3:7" ht="12.75" customHeight="1" x14ac:dyDescent="0.25">
      <c r="C299" s="2"/>
      <c r="G299" s="3"/>
    </row>
    <row r="300" spans="3:7" ht="12.75" customHeight="1" x14ac:dyDescent="0.25">
      <c r="C300" s="2"/>
      <c r="G300" s="3"/>
    </row>
    <row r="301" spans="3:7" ht="12.75" customHeight="1" x14ac:dyDescent="0.25">
      <c r="C301" s="2"/>
      <c r="G301" s="3"/>
    </row>
    <row r="302" spans="3:7" ht="12.75" customHeight="1" x14ac:dyDescent="0.25">
      <c r="C302" s="2"/>
      <c r="G302" s="3"/>
    </row>
    <row r="303" spans="3:7" ht="12.75" customHeight="1" x14ac:dyDescent="0.25">
      <c r="C303" s="2"/>
      <c r="G303" s="3"/>
    </row>
    <row r="304" spans="3:7" ht="12.75" customHeight="1" x14ac:dyDescent="0.25">
      <c r="C304" s="2"/>
      <c r="G304" s="3"/>
    </row>
    <row r="305" spans="3:7" ht="12.75" customHeight="1" x14ac:dyDescent="0.25">
      <c r="C305" s="2"/>
      <c r="G305" s="3"/>
    </row>
    <row r="306" spans="3:7" ht="12.75" customHeight="1" x14ac:dyDescent="0.25">
      <c r="C306" s="2"/>
      <c r="G306" s="3"/>
    </row>
    <row r="307" spans="3:7" ht="12.75" customHeight="1" x14ac:dyDescent="0.25">
      <c r="C307" s="2"/>
      <c r="G307" s="3"/>
    </row>
    <row r="308" spans="3:7" ht="12.75" customHeight="1" x14ac:dyDescent="0.25">
      <c r="C308" s="2"/>
      <c r="G308" s="3"/>
    </row>
    <row r="309" spans="3:7" ht="12.75" customHeight="1" x14ac:dyDescent="0.25">
      <c r="C309" s="2"/>
      <c r="G309" s="3"/>
    </row>
    <row r="310" spans="3:7" ht="12.75" customHeight="1" x14ac:dyDescent="0.25">
      <c r="C310" s="2"/>
      <c r="G310" s="3"/>
    </row>
    <row r="311" spans="3:7" ht="12.75" customHeight="1" x14ac:dyDescent="0.25">
      <c r="C311" s="2"/>
      <c r="G311" s="3"/>
    </row>
    <row r="312" spans="3:7" ht="12.75" customHeight="1" x14ac:dyDescent="0.25">
      <c r="C312" s="2"/>
      <c r="G312" s="3"/>
    </row>
    <row r="313" spans="3:7" ht="12.75" customHeight="1" x14ac:dyDescent="0.25">
      <c r="C313" s="2"/>
      <c r="G313" s="3"/>
    </row>
    <row r="314" spans="3:7" ht="12.75" customHeight="1" x14ac:dyDescent="0.25">
      <c r="C314" s="2"/>
      <c r="G314" s="3"/>
    </row>
    <row r="315" spans="3:7" ht="12.75" customHeight="1" x14ac:dyDescent="0.25">
      <c r="C315" s="2"/>
      <c r="G315" s="3"/>
    </row>
    <row r="316" spans="3:7" ht="12.75" customHeight="1" x14ac:dyDescent="0.25">
      <c r="C316" s="2"/>
      <c r="G316" s="3"/>
    </row>
    <row r="317" spans="3:7" ht="12.75" customHeight="1" x14ac:dyDescent="0.25">
      <c r="C317" s="2"/>
      <c r="G317" s="3"/>
    </row>
    <row r="318" spans="3:7" ht="12.75" customHeight="1" x14ac:dyDescent="0.25">
      <c r="C318" s="2"/>
      <c r="G318" s="3"/>
    </row>
    <row r="319" spans="3:7" ht="12.75" customHeight="1" x14ac:dyDescent="0.25">
      <c r="C319" s="2"/>
      <c r="G319" s="3"/>
    </row>
    <row r="320" spans="3:7" ht="12.75" customHeight="1" x14ac:dyDescent="0.25">
      <c r="C320" s="2"/>
      <c r="G320" s="3"/>
    </row>
    <row r="321" spans="3:7" ht="12.75" customHeight="1" x14ac:dyDescent="0.25">
      <c r="C321" s="2"/>
      <c r="G321" s="3"/>
    </row>
    <row r="322" spans="3:7" ht="12.75" customHeight="1" x14ac:dyDescent="0.25">
      <c r="C322" s="2"/>
      <c r="G322" s="3"/>
    </row>
    <row r="323" spans="3:7" ht="12.75" customHeight="1" x14ac:dyDescent="0.25">
      <c r="C323" s="2"/>
      <c r="G323" s="3"/>
    </row>
    <row r="324" spans="3:7" ht="12.75" customHeight="1" x14ac:dyDescent="0.25">
      <c r="C324" s="2"/>
      <c r="G324" s="3"/>
    </row>
    <row r="325" spans="3:7" ht="12.75" customHeight="1" x14ac:dyDescent="0.25">
      <c r="C325" s="2"/>
      <c r="G325" s="3"/>
    </row>
    <row r="326" spans="3:7" ht="12.75" customHeight="1" x14ac:dyDescent="0.25">
      <c r="C326" s="2"/>
      <c r="G326" s="3"/>
    </row>
    <row r="327" spans="3:7" ht="12.75" customHeight="1" x14ac:dyDescent="0.25">
      <c r="C327" s="2"/>
      <c r="G327" s="3"/>
    </row>
    <row r="328" spans="3:7" ht="12.75" customHeight="1" x14ac:dyDescent="0.25">
      <c r="C328" s="2"/>
      <c r="G328" s="3"/>
    </row>
    <row r="329" spans="3:7" ht="12.75" customHeight="1" x14ac:dyDescent="0.25">
      <c r="C329" s="2"/>
      <c r="G329" s="3"/>
    </row>
    <row r="330" spans="3:7" ht="12.75" customHeight="1" x14ac:dyDescent="0.25">
      <c r="C330" s="2"/>
      <c r="G330" s="3"/>
    </row>
    <row r="331" spans="3:7" ht="12.75" customHeight="1" x14ac:dyDescent="0.25">
      <c r="C331" s="2"/>
      <c r="G331" s="3"/>
    </row>
    <row r="332" spans="3:7" ht="12.75" customHeight="1" x14ac:dyDescent="0.25">
      <c r="C332" s="2"/>
      <c r="G332" s="3"/>
    </row>
    <row r="333" spans="3:7" ht="12.75" customHeight="1" x14ac:dyDescent="0.25">
      <c r="C333" s="2"/>
      <c r="G333" s="3"/>
    </row>
    <row r="334" spans="3:7" ht="12.75" customHeight="1" x14ac:dyDescent="0.25">
      <c r="C334" s="2"/>
      <c r="G334" s="3"/>
    </row>
    <row r="335" spans="3:7" ht="12.75" customHeight="1" x14ac:dyDescent="0.25">
      <c r="C335" s="2"/>
      <c r="G335" s="3"/>
    </row>
    <row r="336" spans="3:7" ht="12.75" customHeight="1" x14ac:dyDescent="0.25">
      <c r="C336" s="2"/>
      <c r="G336" s="3"/>
    </row>
    <row r="337" spans="3:7" ht="12.75" customHeight="1" x14ac:dyDescent="0.25">
      <c r="C337" s="2"/>
      <c r="G337" s="3"/>
    </row>
    <row r="338" spans="3:7" ht="12.75" customHeight="1" x14ac:dyDescent="0.25">
      <c r="C338" s="2"/>
      <c r="G338" s="3"/>
    </row>
    <row r="339" spans="3:7" ht="12.75" customHeight="1" x14ac:dyDescent="0.25">
      <c r="C339" s="2"/>
      <c r="G339" s="3"/>
    </row>
    <row r="340" spans="3:7" ht="12.75" customHeight="1" x14ac:dyDescent="0.25">
      <c r="C340" s="2"/>
      <c r="G340" s="3"/>
    </row>
    <row r="341" spans="3:7" ht="12.75" customHeight="1" x14ac:dyDescent="0.25">
      <c r="C341" s="2"/>
      <c r="G341" s="3"/>
    </row>
    <row r="342" spans="3:7" ht="12.75" customHeight="1" x14ac:dyDescent="0.25">
      <c r="C342" s="2"/>
      <c r="G342" s="3"/>
    </row>
    <row r="343" spans="3:7" ht="12.75" customHeight="1" x14ac:dyDescent="0.25">
      <c r="C343" s="2"/>
      <c r="G343" s="3"/>
    </row>
    <row r="344" spans="3:7" ht="12.75" customHeight="1" x14ac:dyDescent="0.25">
      <c r="C344" s="2"/>
      <c r="G344" s="3"/>
    </row>
    <row r="345" spans="3:7" ht="12.75" customHeight="1" x14ac:dyDescent="0.25">
      <c r="C345" s="2"/>
      <c r="G345" s="3"/>
    </row>
    <row r="346" spans="3:7" ht="12.75" customHeight="1" x14ac:dyDescent="0.25">
      <c r="C346" s="2"/>
      <c r="G346" s="3"/>
    </row>
    <row r="347" spans="3:7" ht="12.75" customHeight="1" x14ac:dyDescent="0.25">
      <c r="C347" s="2"/>
      <c r="G347" s="3"/>
    </row>
    <row r="348" spans="3:7" ht="12.75" customHeight="1" x14ac:dyDescent="0.25">
      <c r="C348" s="2"/>
      <c r="G348" s="3"/>
    </row>
    <row r="349" spans="3:7" ht="12.75" customHeight="1" x14ac:dyDescent="0.25">
      <c r="C349" s="2"/>
      <c r="G349" s="3"/>
    </row>
    <row r="350" spans="3:7" ht="12.75" customHeight="1" x14ac:dyDescent="0.25">
      <c r="C350" s="2"/>
      <c r="G350" s="3"/>
    </row>
    <row r="351" spans="3:7" ht="12.75" customHeight="1" x14ac:dyDescent="0.25">
      <c r="C351" s="2"/>
      <c r="G351" s="3"/>
    </row>
    <row r="352" spans="3:7" ht="12.75" customHeight="1" x14ac:dyDescent="0.25">
      <c r="C352" s="2"/>
      <c r="G352" s="3"/>
    </row>
    <row r="353" spans="3:7" ht="12.75" customHeight="1" x14ac:dyDescent="0.25">
      <c r="C353" s="2"/>
      <c r="G353" s="3"/>
    </row>
    <row r="354" spans="3:7" ht="12.75" customHeight="1" x14ac:dyDescent="0.25">
      <c r="C354" s="2"/>
      <c r="G354" s="3"/>
    </row>
    <row r="355" spans="3:7" ht="12.75" customHeight="1" x14ac:dyDescent="0.25">
      <c r="C355" s="2"/>
      <c r="G355" s="3"/>
    </row>
    <row r="356" spans="3:7" ht="12.75" customHeight="1" x14ac:dyDescent="0.25">
      <c r="C356" s="2"/>
      <c r="G356" s="3"/>
    </row>
    <row r="357" spans="3:7" ht="12.75" customHeight="1" x14ac:dyDescent="0.25">
      <c r="C357" s="2"/>
      <c r="G357" s="3"/>
    </row>
    <row r="358" spans="3:7" ht="12.75" customHeight="1" x14ac:dyDescent="0.25">
      <c r="C358" s="2"/>
      <c r="G358" s="3"/>
    </row>
    <row r="359" spans="3:7" ht="12.75" customHeight="1" x14ac:dyDescent="0.25">
      <c r="C359" s="2"/>
      <c r="G359" s="3"/>
    </row>
    <row r="360" spans="3:7" ht="12.75" customHeight="1" x14ac:dyDescent="0.25">
      <c r="C360" s="2"/>
      <c r="G360" s="3"/>
    </row>
    <row r="361" spans="3:7" ht="12.75" customHeight="1" x14ac:dyDescent="0.25">
      <c r="C361" s="2"/>
      <c r="G361" s="3"/>
    </row>
    <row r="362" spans="3:7" ht="12.75" customHeight="1" x14ac:dyDescent="0.25">
      <c r="C362" s="2"/>
      <c r="G362" s="3"/>
    </row>
    <row r="363" spans="3:7" ht="12.75" customHeight="1" x14ac:dyDescent="0.25">
      <c r="C363" s="2"/>
      <c r="G363" s="3"/>
    </row>
    <row r="364" spans="3:7" ht="12.75" customHeight="1" x14ac:dyDescent="0.25">
      <c r="C364" s="2"/>
      <c r="G364" s="3"/>
    </row>
    <row r="365" spans="3:7" ht="12.75" customHeight="1" x14ac:dyDescent="0.25">
      <c r="C365" s="2"/>
      <c r="G365" s="3"/>
    </row>
    <row r="366" spans="3:7" ht="12.75" customHeight="1" x14ac:dyDescent="0.25">
      <c r="C366" s="2"/>
      <c r="G366" s="3"/>
    </row>
    <row r="367" spans="3:7" ht="12.75" customHeight="1" x14ac:dyDescent="0.25">
      <c r="C367" s="2"/>
      <c r="G367" s="3"/>
    </row>
    <row r="368" spans="3:7" ht="12.75" customHeight="1" x14ac:dyDescent="0.25">
      <c r="C368" s="2"/>
      <c r="G368" s="3"/>
    </row>
    <row r="369" spans="3:7" ht="12.75" customHeight="1" x14ac:dyDescent="0.25">
      <c r="C369" s="2"/>
      <c r="G369" s="3"/>
    </row>
    <row r="370" spans="3:7" ht="12.75" customHeight="1" x14ac:dyDescent="0.25">
      <c r="C370" s="2"/>
      <c r="G370" s="3"/>
    </row>
    <row r="371" spans="3:7" ht="12.75" customHeight="1" x14ac:dyDescent="0.25">
      <c r="C371" s="2"/>
      <c r="G371" s="3"/>
    </row>
    <row r="372" spans="3:7" ht="12.75" customHeight="1" x14ac:dyDescent="0.25">
      <c r="C372" s="2"/>
      <c r="G372" s="3"/>
    </row>
    <row r="373" spans="3:7" ht="12.75" customHeight="1" x14ac:dyDescent="0.25">
      <c r="C373" s="2"/>
      <c r="G373" s="3"/>
    </row>
    <row r="374" spans="3:7" ht="12.75" customHeight="1" x14ac:dyDescent="0.25">
      <c r="C374" s="2"/>
      <c r="G374" s="3"/>
    </row>
    <row r="375" spans="3:7" ht="12.75" customHeight="1" x14ac:dyDescent="0.25">
      <c r="C375" s="2"/>
      <c r="G375" s="3"/>
    </row>
    <row r="376" spans="3:7" ht="12.75" customHeight="1" x14ac:dyDescent="0.25">
      <c r="C376" s="2"/>
      <c r="G376" s="3"/>
    </row>
    <row r="377" spans="3:7" ht="12.75" customHeight="1" x14ac:dyDescent="0.25">
      <c r="C377" s="2"/>
      <c r="G377" s="3"/>
    </row>
    <row r="378" spans="3:7" ht="12.75" customHeight="1" x14ac:dyDescent="0.25">
      <c r="C378" s="2"/>
      <c r="G378" s="3"/>
    </row>
    <row r="379" spans="3:7" ht="12.75" customHeight="1" x14ac:dyDescent="0.25">
      <c r="C379" s="2"/>
      <c r="G379" s="3"/>
    </row>
    <row r="380" spans="3:7" ht="12.75" customHeight="1" x14ac:dyDescent="0.25">
      <c r="C380" s="2"/>
      <c r="G380" s="3"/>
    </row>
    <row r="381" spans="3:7" ht="12.75" customHeight="1" x14ac:dyDescent="0.25">
      <c r="C381" s="2"/>
      <c r="G381" s="3"/>
    </row>
    <row r="382" spans="3:7" ht="12.75" customHeight="1" x14ac:dyDescent="0.25">
      <c r="C382" s="2"/>
      <c r="G382" s="3"/>
    </row>
    <row r="383" spans="3:7" ht="12.75" customHeight="1" x14ac:dyDescent="0.25">
      <c r="C383" s="2"/>
      <c r="G383" s="3"/>
    </row>
    <row r="384" spans="3:7" ht="12.75" customHeight="1" x14ac:dyDescent="0.25">
      <c r="C384" s="2"/>
      <c r="G384" s="3"/>
    </row>
    <row r="385" spans="3:7" ht="12.75" customHeight="1" x14ac:dyDescent="0.25">
      <c r="C385" s="2"/>
      <c r="G385" s="3"/>
    </row>
    <row r="386" spans="3:7" ht="12.75" customHeight="1" x14ac:dyDescent="0.25">
      <c r="C386" s="2"/>
      <c r="G386" s="3"/>
    </row>
    <row r="387" spans="3:7" ht="12.75" customHeight="1" x14ac:dyDescent="0.25">
      <c r="C387" s="2"/>
      <c r="G387" s="3"/>
    </row>
    <row r="388" spans="3:7" ht="12.75" customHeight="1" x14ac:dyDescent="0.25">
      <c r="C388" s="2"/>
      <c r="G388" s="3"/>
    </row>
    <row r="389" spans="3:7" ht="12.75" customHeight="1" x14ac:dyDescent="0.25">
      <c r="C389" s="2"/>
      <c r="G389" s="3"/>
    </row>
    <row r="390" spans="3:7" ht="12.75" customHeight="1" x14ac:dyDescent="0.25">
      <c r="C390" s="2"/>
      <c r="G390" s="3"/>
    </row>
    <row r="391" spans="3:7" ht="12.75" customHeight="1" x14ac:dyDescent="0.25">
      <c r="C391" s="2"/>
      <c r="G391" s="3"/>
    </row>
    <row r="392" spans="3:7" ht="12.75" customHeight="1" x14ac:dyDescent="0.25">
      <c r="C392" s="2"/>
      <c r="G392" s="3"/>
    </row>
    <row r="393" spans="3:7" ht="12.75" customHeight="1" x14ac:dyDescent="0.25">
      <c r="C393" s="2"/>
      <c r="G393" s="3"/>
    </row>
    <row r="394" spans="3:7" ht="12.75" customHeight="1" x14ac:dyDescent="0.25">
      <c r="C394" s="2"/>
      <c r="G394" s="3"/>
    </row>
    <row r="395" spans="3:7" ht="12.75" customHeight="1" x14ac:dyDescent="0.25">
      <c r="C395" s="2"/>
      <c r="G395" s="3"/>
    </row>
    <row r="396" spans="3:7" ht="12.75" customHeight="1" x14ac:dyDescent="0.25">
      <c r="C396" s="2"/>
      <c r="G396" s="3"/>
    </row>
    <row r="397" spans="3:7" ht="12.75" customHeight="1" x14ac:dyDescent="0.25">
      <c r="C397" s="2"/>
      <c r="G397" s="3"/>
    </row>
    <row r="398" spans="3:7" ht="12.75" customHeight="1" x14ac:dyDescent="0.25">
      <c r="C398" s="2"/>
      <c r="G398" s="3"/>
    </row>
    <row r="399" spans="3:7" ht="12.75" customHeight="1" x14ac:dyDescent="0.25">
      <c r="C399" s="2"/>
      <c r="G399" s="3"/>
    </row>
    <row r="400" spans="3:7" ht="12.75" customHeight="1" x14ac:dyDescent="0.25">
      <c r="C400" s="2"/>
      <c r="G400" s="3"/>
    </row>
    <row r="401" spans="3:7" ht="12.75" customHeight="1" x14ac:dyDescent="0.25">
      <c r="C401" s="2"/>
      <c r="G401" s="3"/>
    </row>
    <row r="402" spans="3:7" ht="12.75" customHeight="1" x14ac:dyDescent="0.25">
      <c r="C402" s="2"/>
      <c r="G402" s="3"/>
    </row>
    <row r="403" spans="3:7" ht="12.75" customHeight="1" x14ac:dyDescent="0.25">
      <c r="C403" s="2"/>
      <c r="G403" s="3"/>
    </row>
    <row r="404" spans="3:7" ht="12.75" customHeight="1" x14ac:dyDescent="0.25">
      <c r="C404" s="2"/>
      <c r="G404" s="3"/>
    </row>
    <row r="405" spans="3:7" ht="12.75" customHeight="1" x14ac:dyDescent="0.25">
      <c r="C405" s="2"/>
      <c r="G405" s="3"/>
    </row>
    <row r="406" spans="3:7" ht="12.75" customHeight="1" x14ac:dyDescent="0.25">
      <c r="C406" s="2"/>
      <c r="G406" s="3"/>
    </row>
    <row r="407" spans="3:7" ht="12.75" customHeight="1" x14ac:dyDescent="0.25">
      <c r="C407" s="2"/>
      <c r="G407" s="3"/>
    </row>
    <row r="408" spans="3:7" ht="12.75" customHeight="1" x14ac:dyDescent="0.25">
      <c r="C408" s="2"/>
      <c r="G408" s="3"/>
    </row>
    <row r="409" spans="3:7" ht="12.75" customHeight="1" x14ac:dyDescent="0.25">
      <c r="C409" s="2"/>
      <c r="G409" s="3"/>
    </row>
    <row r="410" spans="3:7" ht="12.75" customHeight="1" x14ac:dyDescent="0.25">
      <c r="C410" s="2"/>
      <c r="G410" s="3"/>
    </row>
    <row r="411" spans="3:7" ht="12.75" customHeight="1" x14ac:dyDescent="0.25">
      <c r="C411" s="2"/>
      <c r="G411" s="3"/>
    </row>
    <row r="412" spans="3:7" ht="12.75" customHeight="1" x14ac:dyDescent="0.25">
      <c r="C412" s="2"/>
      <c r="G412" s="3"/>
    </row>
    <row r="413" spans="3:7" ht="12.75" customHeight="1" x14ac:dyDescent="0.25">
      <c r="C413" s="2"/>
      <c r="G413" s="3"/>
    </row>
    <row r="414" spans="3:7" ht="12.75" customHeight="1" x14ac:dyDescent="0.25">
      <c r="C414" s="2"/>
      <c r="G414" s="3"/>
    </row>
    <row r="415" spans="3:7" ht="12.75" customHeight="1" x14ac:dyDescent="0.25">
      <c r="C415" s="2"/>
      <c r="G415" s="3"/>
    </row>
    <row r="416" spans="3:7" ht="12.75" customHeight="1" x14ac:dyDescent="0.25">
      <c r="C416" s="2"/>
      <c r="G416" s="3"/>
    </row>
    <row r="417" spans="3:7" ht="12.75" customHeight="1" x14ac:dyDescent="0.25">
      <c r="C417" s="2"/>
      <c r="G417" s="3"/>
    </row>
    <row r="418" spans="3:7" ht="12.75" customHeight="1" x14ac:dyDescent="0.25">
      <c r="C418" s="2"/>
      <c r="G418" s="3"/>
    </row>
    <row r="419" spans="3:7" ht="12.75" customHeight="1" x14ac:dyDescent="0.25">
      <c r="C419" s="2"/>
      <c r="G419" s="3"/>
    </row>
    <row r="420" spans="3:7" ht="12.75" customHeight="1" x14ac:dyDescent="0.25">
      <c r="C420" s="2"/>
      <c r="G420" s="3"/>
    </row>
    <row r="421" spans="3:7" ht="12.75" customHeight="1" x14ac:dyDescent="0.25">
      <c r="C421" s="2"/>
      <c r="G421" s="3"/>
    </row>
    <row r="422" spans="3:7" ht="12.75" customHeight="1" x14ac:dyDescent="0.25">
      <c r="C422" s="2"/>
      <c r="G422" s="3"/>
    </row>
    <row r="423" spans="3:7" ht="12.75" customHeight="1" x14ac:dyDescent="0.25">
      <c r="C423" s="2"/>
      <c r="G423" s="3"/>
    </row>
    <row r="424" spans="3:7" ht="12.75" customHeight="1" x14ac:dyDescent="0.25">
      <c r="C424" s="2"/>
      <c r="G424" s="3"/>
    </row>
    <row r="425" spans="3:7" ht="12.75" customHeight="1" x14ac:dyDescent="0.25">
      <c r="C425" s="2"/>
      <c r="G425" s="3"/>
    </row>
    <row r="426" spans="3:7" ht="12.75" customHeight="1" x14ac:dyDescent="0.25">
      <c r="C426" s="2"/>
      <c r="G426" s="3"/>
    </row>
    <row r="427" spans="3:7" ht="12.75" customHeight="1" x14ac:dyDescent="0.25">
      <c r="C427" s="2"/>
      <c r="G427" s="3"/>
    </row>
    <row r="428" spans="3:7" ht="12.75" customHeight="1" x14ac:dyDescent="0.25">
      <c r="C428" s="2"/>
      <c r="G428" s="3"/>
    </row>
    <row r="429" spans="3:7" ht="12.75" customHeight="1" x14ac:dyDescent="0.25">
      <c r="C429" s="2"/>
      <c r="G429" s="3"/>
    </row>
    <row r="430" spans="3:7" ht="12.75" customHeight="1" x14ac:dyDescent="0.25">
      <c r="C430" s="2"/>
      <c r="G430" s="3"/>
    </row>
    <row r="431" spans="3:7" ht="12.75" customHeight="1" x14ac:dyDescent="0.25">
      <c r="C431" s="2"/>
      <c r="G431" s="3"/>
    </row>
    <row r="432" spans="3:7" ht="12.75" customHeight="1" x14ac:dyDescent="0.25">
      <c r="C432" s="2"/>
      <c r="G432" s="3"/>
    </row>
    <row r="433" spans="3:7" ht="12.75" customHeight="1" x14ac:dyDescent="0.25">
      <c r="C433" s="2"/>
      <c r="G433" s="3"/>
    </row>
    <row r="434" spans="3:7" ht="12.75" customHeight="1" x14ac:dyDescent="0.25">
      <c r="C434" s="2"/>
      <c r="G434" s="3"/>
    </row>
    <row r="435" spans="3:7" ht="12.75" customHeight="1" x14ac:dyDescent="0.25">
      <c r="C435" s="2"/>
      <c r="G435" s="3"/>
    </row>
    <row r="436" spans="3:7" ht="12.75" customHeight="1" x14ac:dyDescent="0.25">
      <c r="C436" s="2"/>
      <c r="G436" s="3"/>
    </row>
    <row r="437" spans="3:7" ht="12.75" customHeight="1" x14ac:dyDescent="0.25">
      <c r="C437" s="2"/>
      <c r="G437" s="3"/>
    </row>
    <row r="438" spans="3:7" ht="12.75" customHeight="1" x14ac:dyDescent="0.25">
      <c r="C438" s="2"/>
      <c r="G438" s="3"/>
    </row>
    <row r="439" spans="3:7" ht="12.75" customHeight="1" x14ac:dyDescent="0.25">
      <c r="C439" s="2"/>
      <c r="G439" s="3"/>
    </row>
    <row r="440" spans="3:7" ht="12.75" customHeight="1" x14ac:dyDescent="0.25">
      <c r="C440" s="2"/>
      <c r="G440" s="3"/>
    </row>
    <row r="441" spans="3:7" ht="12.75" customHeight="1" x14ac:dyDescent="0.25">
      <c r="C441" s="2"/>
      <c r="G441" s="3"/>
    </row>
    <row r="442" spans="3:7" ht="12.75" customHeight="1" x14ac:dyDescent="0.25">
      <c r="C442" s="2"/>
      <c r="G442" s="3"/>
    </row>
    <row r="443" spans="3:7" ht="12.75" customHeight="1" x14ac:dyDescent="0.25">
      <c r="C443" s="2"/>
      <c r="G443" s="3"/>
    </row>
    <row r="444" spans="3:7" ht="12.75" customHeight="1" x14ac:dyDescent="0.25">
      <c r="C444" s="2"/>
      <c r="G444" s="3"/>
    </row>
    <row r="445" spans="3:7" ht="12.75" customHeight="1" x14ac:dyDescent="0.25">
      <c r="C445" s="2"/>
      <c r="G445" s="3"/>
    </row>
    <row r="446" spans="3:7" ht="12.75" customHeight="1" x14ac:dyDescent="0.25">
      <c r="C446" s="2"/>
      <c r="G446" s="3"/>
    </row>
    <row r="447" spans="3:7" ht="12.75" customHeight="1" x14ac:dyDescent="0.25">
      <c r="C447" s="2"/>
      <c r="G447" s="3"/>
    </row>
    <row r="448" spans="3:7" ht="12.75" customHeight="1" x14ac:dyDescent="0.25">
      <c r="C448" s="2"/>
      <c r="G448" s="3"/>
    </row>
    <row r="449" spans="3:7" ht="12.75" customHeight="1" x14ac:dyDescent="0.25">
      <c r="C449" s="2"/>
      <c r="G449" s="3"/>
    </row>
    <row r="450" spans="3:7" ht="12.75" customHeight="1" x14ac:dyDescent="0.25">
      <c r="C450" s="2"/>
      <c r="G450" s="3"/>
    </row>
    <row r="451" spans="3:7" ht="12.75" customHeight="1" x14ac:dyDescent="0.25">
      <c r="C451" s="2"/>
      <c r="G451" s="3"/>
    </row>
    <row r="452" spans="3:7" ht="12.75" customHeight="1" x14ac:dyDescent="0.25">
      <c r="C452" s="2"/>
      <c r="G452" s="3"/>
    </row>
    <row r="453" spans="3:7" ht="12.75" customHeight="1" x14ac:dyDescent="0.25">
      <c r="C453" s="2"/>
      <c r="G453" s="3"/>
    </row>
    <row r="454" spans="3:7" ht="12.75" customHeight="1" x14ac:dyDescent="0.25">
      <c r="C454" s="2"/>
      <c r="G454" s="3"/>
    </row>
    <row r="455" spans="3:7" ht="12.75" customHeight="1" x14ac:dyDescent="0.25">
      <c r="C455" s="2"/>
      <c r="G455" s="3"/>
    </row>
    <row r="456" spans="3:7" ht="12.75" customHeight="1" x14ac:dyDescent="0.25">
      <c r="C456" s="2"/>
      <c r="G456" s="3"/>
    </row>
    <row r="457" spans="3:7" ht="12.75" customHeight="1" x14ac:dyDescent="0.25">
      <c r="C457" s="2"/>
      <c r="G457" s="3"/>
    </row>
    <row r="458" spans="3:7" ht="12.75" customHeight="1" x14ac:dyDescent="0.25">
      <c r="C458" s="2"/>
      <c r="G458" s="3"/>
    </row>
    <row r="459" spans="3:7" ht="12.75" customHeight="1" x14ac:dyDescent="0.25">
      <c r="C459" s="2"/>
      <c r="G459" s="3"/>
    </row>
    <row r="460" spans="3:7" ht="12.75" customHeight="1" x14ac:dyDescent="0.25">
      <c r="C460" s="2"/>
      <c r="G460" s="3"/>
    </row>
    <row r="461" spans="3:7" ht="12.75" customHeight="1" x14ac:dyDescent="0.25">
      <c r="C461" s="2"/>
      <c r="G461" s="3"/>
    </row>
    <row r="462" spans="3:7" ht="12.75" customHeight="1" x14ac:dyDescent="0.25">
      <c r="C462" s="2"/>
      <c r="G462" s="3"/>
    </row>
    <row r="463" spans="3:7" ht="12.75" customHeight="1" x14ac:dyDescent="0.25">
      <c r="C463" s="2"/>
      <c r="G463" s="3"/>
    </row>
    <row r="464" spans="3:7" ht="12.75" customHeight="1" x14ac:dyDescent="0.25">
      <c r="C464" s="2"/>
      <c r="G464" s="3"/>
    </row>
    <row r="465" spans="3:7" ht="12.75" customHeight="1" x14ac:dyDescent="0.25">
      <c r="C465" s="2"/>
      <c r="G465" s="3"/>
    </row>
    <row r="466" spans="3:7" ht="12.75" customHeight="1" x14ac:dyDescent="0.25">
      <c r="C466" s="2"/>
      <c r="G466" s="3"/>
    </row>
    <row r="467" spans="3:7" ht="12.75" customHeight="1" x14ac:dyDescent="0.25">
      <c r="C467" s="2"/>
      <c r="G467" s="3"/>
    </row>
    <row r="468" spans="3:7" ht="12.75" customHeight="1" x14ac:dyDescent="0.25">
      <c r="C468" s="2"/>
      <c r="G468" s="3"/>
    </row>
    <row r="469" spans="3:7" ht="12.75" customHeight="1" x14ac:dyDescent="0.25">
      <c r="C469" s="2"/>
      <c r="G469" s="3"/>
    </row>
    <row r="470" spans="3:7" ht="12.75" customHeight="1" x14ac:dyDescent="0.25">
      <c r="C470" s="2"/>
      <c r="G470" s="3"/>
    </row>
    <row r="471" spans="3:7" ht="12.75" customHeight="1" x14ac:dyDescent="0.25">
      <c r="C471" s="2"/>
      <c r="G471" s="3"/>
    </row>
    <row r="472" spans="3:7" ht="12.75" customHeight="1" x14ac:dyDescent="0.25">
      <c r="C472" s="2"/>
      <c r="G472" s="3"/>
    </row>
    <row r="473" spans="3:7" ht="12.75" customHeight="1" x14ac:dyDescent="0.25">
      <c r="C473" s="2"/>
      <c r="G473" s="3"/>
    </row>
    <row r="474" spans="3:7" ht="12.75" customHeight="1" x14ac:dyDescent="0.25">
      <c r="C474" s="2"/>
      <c r="G474" s="3"/>
    </row>
    <row r="475" spans="3:7" ht="12.75" customHeight="1" x14ac:dyDescent="0.25">
      <c r="C475" s="2"/>
      <c r="G475" s="3"/>
    </row>
    <row r="476" spans="3:7" ht="12.75" customHeight="1" x14ac:dyDescent="0.25">
      <c r="C476" s="2"/>
      <c r="G476" s="3"/>
    </row>
    <row r="477" spans="3:7" ht="12.75" customHeight="1" x14ac:dyDescent="0.25">
      <c r="C477" s="2"/>
      <c r="G477" s="3"/>
    </row>
    <row r="478" spans="3:7" ht="12.75" customHeight="1" x14ac:dyDescent="0.25">
      <c r="C478" s="2"/>
      <c r="G478" s="3"/>
    </row>
    <row r="479" spans="3:7" ht="12.75" customHeight="1" x14ac:dyDescent="0.25">
      <c r="C479" s="2"/>
      <c r="G479" s="3"/>
    </row>
    <row r="480" spans="3:7" ht="12.75" customHeight="1" x14ac:dyDescent="0.25">
      <c r="C480" s="2"/>
      <c r="G480" s="3"/>
    </row>
    <row r="481" spans="3:7" ht="12.75" customHeight="1" x14ac:dyDescent="0.25">
      <c r="C481" s="2"/>
      <c r="G481" s="3"/>
    </row>
    <row r="482" spans="3:7" ht="12.75" customHeight="1" x14ac:dyDescent="0.25">
      <c r="C482" s="2"/>
      <c r="G482" s="3"/>
    </row>
    <row r="483" spans="3:7" ht="12.75" customHeight="1" x14ac:dyDescent="0.25">
      <c r="C483" s="2"/>
      <c r="G483" s="3"/>
    </row>
    <row r="484" spans="3:7" ht="12.75" customHeight="1" x14ac:dyDescent="0.25">
      <c r="C484" s="2"/>
      <c r="G484" s="3"/>
    </row>
    <row r="485" spans="3:7" ht="12.75" customHeight="1" x14ac:dyDescent="0.25">
      <c r="C485" s="2"/>
      <c r="G485" s="3"/>
    </row>
    <row r="486" spans="3:7" ht="12.75" customHeight="1" x14ac:dyDescent="0.25">
      <c r="C486" s="2"/>
      <c r="G486" s="3"/>
    </row>
    <row r="487" spans="3:7" ht="12.75" customHeight="1" x14ac:dyDescent="0.25">
      <c r="C487" s="2"/>
      <c r="G487" s="3"/>
    </row>
    <row r="488" spans="3:7" ht="12.75" customHeight="1" x14ac:dyDescent="0.25">
      <c r="C488" s="2"/>
      <c r="G488" s="3"/>
    </row>
    <row r="489" spans="3:7" ht="12.75" customHeight="1" x14ac:dyDescent="0.25">
      <c r="C489" s="2"/>
      <c r="G489" s="3"/>
    </row>
    <row r="490" spans="3:7" ht="12.75" customHeight="1" x14ac:dyDescent="0.25">
      <c r="C490" s="2"/>
      <c r="G490" s="3"/>
    </row>
    <row r="491" spans="3:7" ht="12.75" customHeight="1" x14ac:dyDescent="0.25">
      <c r="C491" s="2"/>
      <c r="G491" s="3"/>
    </row>
    <row r="492" spans="3:7" ht="12.75" customHeight="1" x14ac:dyDescent="0.25">
      <c r="C492" s="2"/>
      <c r="G492" s="3"/>
    </row>
    <row r="493" spans="3:7" ht="12.75" customHeight="1" x14ac:dyDescent="0.25">
      <c r="C493" s="2"/>
      <c r="G493" s="3"/>
    </row>
    <row r="494" spans="3:7" ht="12.75" customHeight="1" x14ac:dyDescent="0.25">
      <c r="C494" s="2"/>
      <c r="G494" s="3"/>
    </row>
    <row r="495" spans="3:7" ht="12.75" customHeight="1" x14ac:dyDescent="0.25">
      <c r="C495" s="2"/>
      <c r="G495" s="3"/>
    </row>
    <row r="496" spans="3:7" ht="12.75" customHeight="1" x14ac:dyDescent="0.25">
      <c r="C496" s="2"/>
      <c r="G496" s="3"/>
    </row>
    <row r="497" spans="3:7" ht="12.75" customHeight="1" x14ac:dyDescent="0.25">
      <c r="C497" s="2"/>
      <c r="G497" s="3"/>
    </row>
    <row r="498" spans="3:7" ht="12.75" customHeight="1" x14ac:dyDescent="0.25">
      <c r="C498" s="2"/>
      <c r="G498" s="3"/>
    </row>
    <row r="499" spans="3:7" ht="12.75" customHeight="1" x14ac:dyDescent="0.25">
      <c r="C499" s="2"/>
      <c r="G499" s="3"/>
    </row>
    <row r="500" spans="3:7" ht="12.75" customHeight="1" x14ac:dyDescent="0.25">
      <c r="C500" s="2"/>
      <c r="G500" s="3"/>
    </row>
    <row r="501" spans="3:7" ht="12.75" customHeight="1" x14ac:dyDescent="0.25">
      <c r="C501" s="2"/>
      <c r="G501" s="3"/>
    </row>
    <row r="502" spans="3:7" ht="12.75" customHeight="1" x14ac:dyDescent="0.25">
      <c r="C502" s="2"/>
      <c r="G502" s="3"/>
    </row>
    <row r="503" spans="3:7" ht="12.75" customHeight="1" x14ac:dyDescent="0.25">
      <c r="C503" s="2"/>
      <c r="G503" s="3"/>
    </row>
    <row r="504" spans="3:7" ht="12.75" customHeight="1" x14ac:dyDescent="0.25">
      <c r="C504" s="2"/>
      <c r="G504" s="3"/>
    </row>
    <row r="505" spans="3:7" ht="12.75" customHeight="1" x14ac:dyDescent="0.25">
      <c r="C505" s="2"/>
      <c r="G505" s="3"/>
    </row>
    <row r="506" spans="3:7" ht="12.75" customHeight="1" x14ac:dyDescent="0.25">
      <c r="C506" s="2"/>
      <c r="G506" s="3"/>
    </row>
    <row r="507" spans="3:7" ht="12.75" customHeight="1" x14ac:dyDescent="0.25">
      <c r="C507" s="2"/>
      <c r="G507" s="3"/>
    </row>
    <row r="508" spans="3:7" ht="12.75" customHeight="1" x14ac:dyDescent="0.25">
      <c r="C508" s="2"/>
      <c r="G508" s="3"/>
    </row>
    <row r="509" spans="3:7" ht="12.75" customHeight="1" x14ac:dyDescent="0.25">
      <c r="C509" s="2"/>
      <c r="G509" s="3"/>
    </row>
    <row r="510" spans="3:7" ht="12.75" customHeight="1" x14ac:dyDescent="0.25">
      <c r="C510" s="2"/>
      <c r="G510" s="3"/>
    </row>
    <row r="511" spans="3:7" ht="12.75" customHeight="1" x14ac:dyDescent="0.25">
      <c r="C511" s="2"/>
      <c r="G511" s="3"/>
    </row>
    <row r="512" spans="3:7" ht="12.75" customHeight="1" x14ac:dyDescent="0.25">
      <c r="C512" s="2"/>
      <c r="G512" s="3"/>
    </row>
    <row r="513" spans="3:7" ht="12.75" customHeight="1" x14ac:dyDescent="0.25">
      <c r="C513" s="2"/>
      <c r="G513" s="3"/>
    </row>
    <row r="514" spans="3:7" ht="12.75" customHeight="1" x14ac:dyDescent="0.25">
      <c r="C514" s="2"/>
      <c r="G514" s="3"/>
    </row>
    <row r="515" spans="3:7" ht="12.75" customHeight="1" x14ac:dyDescent="0.25">
      <c r="C515" s="2"/>
      <c r="G515" s="3"/>
    </row>
    <row r="516" spans="3:7" ht="12.75" customHeight="1" x14ac:dyDescent="0.25">
      <c r="C516" s="2"/>
      <c r="G516" s="3"/>
    </row>
    <row r="517" spans="3:7" ht="12.75" customHeight="1" x14ac:dyDescent="0.25">
      <c r="C517" s="2"/>
      <c r="G517" s="3"/>
    </row>
    <row r="518" spans="3:7" ht="12.75" customHeight="1" x14ac:dyDescent="0.25">
      <c r="C518" s="2"/>
      <c r="G518" s="3"/>
    </row>
    <row r="519" spans="3:7" ht="12.75" customHeight="1" x14ac:dyDescent="0.25">
      <c r="C519" s="2"/>
      <c r="G519" s="3"/>
    </row>
    <row r="520" spans="3:7" ht="12.75" customHeight="1" x14ac:dyDescent="0.25">
      <c r="C520" s="2"/>
      <c r="G520" s="3"/>
    </row>
    <row r="521" spans="3:7" ht="12.75" customHeight="1" x14ac:dyDescent="0.25">
      <c r="C521" s="2"/>
      <c r="G521" s="3"/>
    </row>
    <row r="522" spans="3:7" ht="12.75" customHeight="1" x14ac:dyDescent="0.25">
      <c r="C522" s="2"/>
      <c r="G522" s="3"/>
    </row>
    <row r="523" spans="3:7" ht="12.75" customHeight="1" x14ac:dyDescent="0.25">
      <c r="C523" s="2"/>
      <c r="G523" s="3"/>
    </row>
    <row r="524" spans="3:7" ht="12.75" customHeight="1" x14ac:dyDescent="0.25">
      <c r="C524" s="2"/>
      <c r="G524" s="3"/>
    </row>
    <row r="525" spans="3:7" ht="12.75" customHeight="1" x14ac:dyDescent="0.25">
      <c r="C525" s="2"/>
      <c r="G525" s="3"/>
    </row>
    <row r="526" spans="3:7" ht="12.75" customHeight="1" x14ac:dyDescent="0.25">
      <c r="C526" s="2"/>
      <c r="G526" s="3"/>
    </row>
    <row r="527" spans="3:7" ht="12.75" customHeight="1" x14ac:dyDescent="0.25">
      <c r="C527" s="2"/>
      <c r="G527" s="3"/>
    </row>
    <row r="528" spans="3:7" ht="12.75" customHeight="1" x14ac:dyDescent="0.25">
      <c r="C528" s="2"/>
      <c r="G528" s="3"/>
    </row>
    <row r="529" spans="3:7" ht="12.75" customHeight="1" x14ac:dyDescent="0.25">
      <c r="C529" s="2"/>
      <c r="G529" s="3"/>
    </row>
    <row r="530" spans="3:7" ht="12.75" customHeight="1" x14ac:dyDescent="0.25">
      <c r="C530" s="2"/>
      <c r="G530" s="3"/>
    </row>
    <row r="531" spans="3:7" ht="12.75" customHeight="1" x14ac:dyDescent="0.25">
      <c r="C531" s="2"/>
      <c r="G531" s="3"/>
    </row>
    <row r="532" spans="3:7" ht="12.75" customHeight="1" x14ac:dyDescent="0.25">
      <c r="C532" s="2"/>
      <c r="G532" s="3"/>
    </row>
    <row r="533" spans="3:7" ht="12.75" customHeight="1" x14ac:dyDescent="0.25">
      <c r="C533" s="2"/>
      <c r="G533" s="3"/>
    </row>
    <row r="534" spans="3:7" ht="12.75" customHeight="1" x14ac:dyDescent="0.25">
      <c r="C534" s="2"/>
      <c r="G534" s="3"/>
    </row>
    <row r="535" spans="3:7" ht="12.75" customHeight="1" x14ac:dyDescent="0.25">
      <c r="C535" s="2"/>
      <c r="G535" s="3"/>
    </row>
    <row r="536" spans="3:7" ht="12.75" customHeight="1" x14ac:dyDescent="0.25">
      <c r="C536" s="2"/>
      <c r="G536" s="3"/>
    </row>
    <row r="537" spans="3:7" ht="12.75" customHeight="1" x14ac:dyDescent="0.25">
      <c r="C537" s="2"/>
      <c r="G537" s="3"/>
    </row>
    <row r="538" spans="3:7" ht="12.75" customHeight="1" x14ac:dyDescent="0.25">
      <c r="C538" s="2"/>
      <c r="G538" s="3"/>
    </row>
    <row r="539" spans="3:7" ht="12.75" customHeight="1" x14ac:dyDescent="0.25">
      <c r="C539" s="2"/>
      <c r="G539" s="3"/>
    </row>
    <row r="540" spans="3:7" ht="12.75" customHeight="1" x14ac:dyDescent="0.25">
      <c r="C540" s="2"/>
      <c r="G540" s="3"/>
    </row>
    <row r="541" spans="3:7" ht="12.75" customHeight="1" x14ac:dyDescent="0.25">
      <c r="C541" s="2"/>
      <c r="G541" s="3"/>
    </row>
    <row r="542" spans="3:7" ht="12.75" customHeight="1" x14ac:dyDescent="0.25">
      <c r="C542" s="2"/>
      <c r="G542" s="3"/>
    </row>
    <row r="543" spans="3:7" ht="12.75" customHeight="1" x14ac:dyDescent="0.25">
      <c r="C543" s="2"/>
      <c r="G543" s="3"/>
    </row>
    <row r="544" spans="3:7" ht="12.75" customHeight="1" x14ac:dyDescent="0.25">
      <c r="C544" s="2"/>
      <c r="G544" s="3"/>
    </row>
    <row r="545" spans="3:7" ht="12.75" customHeight="1" x14ac:dyDescent="0.25">
      <c r="C545" s="2"/>
      <c r="G545" s="3"/>
    </row>
    <row r="546" spans="3:7" ht="12.75" customHeight="1" x14ac:dyDescent="0.25">
      <c r="C546" s="2"/>
      <c r="G546" s="3"/>
    </row>
    <row r="547" spans="3:7" ht="12.75" customHeight="1" x14ac:dyDescent="0.25">
      <c r="C547" s="2"/>
      <c r="G547" s="3"/>
    </row>
    <row r="548" spans="3:7" ht="12.75" customHeight="1" x14ac:dyDescent="0.25">
      <c r="C548" s="2"/>
      <c r="G548" s="3"/>
    </row>
    <row r="549" spans="3:7" ht="12.75" customHeight="1" x14ac:dyDescent="0.25">
      <c r="C549" s="2"/>
      <c r="G549" s="3"/>
    </row>
    <row r="550" spans="3:7" ht="12.75" customHeight="1" x14ac:dyDescent="0.25">
      <c r="C550" s="2"/>
      <c r="G550" s="3"/>
    </row>
    <row r="551" spans="3:7" ht="12.75" customHeight="1" x14ac:dyDescent="0.25">
      <c r="C551" s="2"/>
      <c r="G551" s="3"/>
    </row>
    <row r="552" spans="3:7" ht="12.75" customHeight="1" x14ac:dyDescent="0.25">
      <c r="C552" s="2"/>
      <c r="G552" s="3"/>
    </row>
    <row r="553" spans="3:7" ht="12.75" customHeight="1" x14ac:dyDescent="0.25">
      <c r="C553" s="2"/>
      <c r="G553" s="3"/>
    </row>
    <row r="554" spans="3:7" ht="12.75" customHeight="1" x14ac:dyDescent="0.25">
      <c r="C554" s="2"/>
      <c r="G554" s="3"/>
    </row>
    <row r="555" spans="3:7" ht="12.75" customHeight="1" x14ac:dyDescent="0.25">
      <c r="C555" s="2"/>
      <c r="G555" s="3"/>
    </row>
    <row r="556" spans="3:7" ht="12.75" customHeight="1" x14ac:dyDescent="0.25">
      <c r="C556" s="2"/>
      <c r="G556" s="3"/>
    </row>
    <row r="557" spans="3:7" ht="12.75" customHeight="1" x14ac:dyDescent="0.25">
      <c r="C557" s="2"/>
      <c r="G557" s="3"/>
    </row>
    <row r="558" spans="3:7" ht="12.75" customHeight="1" x14ac:dyDescent="0.25">
      <c r="C558" s="2"/>
      <c r="G558" s="3"/>
    </row>
    <row r="559" spans="3:7" ht="12.75" customHeight="1" x14ac:dyDescent="0.25">
      <c r="C559" s="2"/>
      <c r="G559" s="3"/>
    </row>
    <row r="560" spans="3:7" ht="12.75" customHeight="1" x14ac:dyDescent="0.25">
      <c r="C560" s="2"/>
      <c r="G560" s="3"/>
    </row>
    <row r="561" spans="3:7" ht="12.75" customHeight="1" x14ac:dyDescent="0.25">
      <c r="C561" s="2"/>
      <c r="G561" s="3"/>
    </row>
    <row r="562" spans="3:7" ht="12.75" customHeight="1" x14ac:dyDescent="0.25">
      <c r="C562" s="2"/>
      <c r="G562" s="3"/>
    </row>
    <row r="563" spans="3:7" ht="12.75" customHeight="1" x14ac:dyDescent="0.25">
      <c r="C563" s="2"/>
      <c r="G563" s="3"/>
    </row>
    <row r="564" spans="3:7" ht="12.75" customHeight="1" x14ac:dyDescent="0.25">
      <c r="C564" s="2"/>
      <c r="G564" s="3"/>
    </row>
    <row r="565" spans="3:7" ht="12.75" customHeight="1" x14ac:dyDescent="0.25">
      <c r="C565" s="2"/>
      <c r="G565" s="3"/>
    </row>
    <row r="566" spans="3:7" ht="12.75" customHeight="1" x14ac:dyDescent="0.25">
      <c r="C566" s="2"/>
      <c r="G566" s="3"/>
    </row>
    <row r="567" spans="3:7" ht="12.75" customHeight="1" x14ac:dyDescent="0.25">
      <c r="C567" s="2"/>
      <c r="G567" s="3"/>
    </row>
    <row r="568" spans="3:7" ht="12.75" customHeight="1" x14ac:dyDescent="0.25">
      <c r="C568" s="2"/>
      <c r="G568" s="3"/>
    </row>
    <row r="569" spans="3:7" ht="12.75" customHeight="1" x14ac:dyDescent="0.25">
      <c r="C569" s="2"/>
      <c r="G569" s="3"/>
    </row>
    <row r="570" spans="3:7" ht="12.75" customHeight="1" x14ac:dyDescent="0.25">
      <c r="C570" s="2"/>
      <c r="G570" s="3"/>
    </row>
    <row r="571" spans="3:7" ht="12.75" customHeight="1" x14ac:dyDescent="0.25">
      <c r="C571" s="2"/>
      <c r="G571" s="3"/>
    </row>
    <row r="572" spans="3:7" ht="12.75" customHeight="1" x14ac:dyDescent="0.25">
      <c r="C572" s="2"/>
      <c r="G572" s="3"/>
    </row>
    <row r="573" spans="3:7" ht="12.75" customHeight="1" x14ac:dyDescent="0.25">
      <c r="C573" s="2"/>
      <c r="G573" s="3"/>
    </row>
    <row r="574" spans="3:7" ht="12.75" customHeight="1" x14ac:dyDescent="0.25">
      <c r="C574" s="2"/>
      <c r="G574" s="3"/>
    </row>
    <row r="575" spans="3:7" ht="12.75" customHeight="1" x14ac:dyDescent="0.25">
      <c r="C575" s="2"/>
      <c r="G575" s="3"/>
    </row>
    <row r="576" spans="3:7" ht="12.75" customHeight="1" x14ac:dyDescent="0.25">
      <c r="C576" s="2"/>
      <c r="G576" s="3"/>
    </row>
    <row r="577" spans="3:7" ht="12.75" customHeight="1" x14ac:dyDescent="0.25">
      <c r="C577" s="2"/>
      <c r="G577" s="3"/>
    </row>
    <row r="578" spans="3:7" ht="12.75" customHeight="1" x14ac:dyDescent="0.25">
      <c r="C578" s="2"/>
      <c r="G578" s="3"/>
    </row>
    <row r="579" spans="3:7" ht="12.75" customHeight="1" x14ac:dyDescent="0.25">
      <c r="C579" s="2"/>
      <c r="G579" s="3"/>
    </row>
    <row r="580" spans="3:7" ht="12.75" customHeight="1" x14ac:dyDescent="0.25">
      <c r="C580" s="2"/>
      <c r="G580" s="3"/>
    </row>
    <row r="581" spans="3:7" ht="12.75" customHeight="1" x14ac:dyDescent="0.25">
      <c r="C581" s="2"/>
      <c r="G581" s="3"/>
    </row>
    <row r="582" spans="3:7" ht="12.75" customHeight="1" x14ac:dyDescent="0.25">
      <c r="C582" s="2"/>
      <c r="G582" s="3"/>
    </row>
    <row r="583" spans="3:7" ht="12.75" customHeight="1" x14ac:dyDescent="0.25">
      <c r="C583" s="2"/>
      <c r="G583" s="3"/>
    </row>
    <row r="584" spans="3:7" ht="12.75" customHeight="1" x14ac:dyDescent="0.25">
      <c r="C584" s="2"/>
      <c r="G584" s="3"/>
    </row>
    <row r="585" spans="3:7" ht="12.75" customHeight="1" x14ac:dyDescent="0.25">
      <c r="C585" s="2"/>
      <c r="G585" s="3"/>
    </row>
    <row r="586" spans="3:7" ht="12.75" customHeight="1" x14ac:dyDescent="0.25">
      <c r="C586" s="2"/>
      <c r="G586" s="3"/>
    </row>
    <row r="587" spans="3:7" ht="12.75" customHeight="1" x14ac:dyDescent="0.25">
      <c r="C587" s="2"/>
      <c r="G587" s="3"/>
    </row>
    <row r="588" spans="3:7" ht="12.75" customHeight="1" x14ac:dyDescent="0.25">
      <c r="C588" s="2"/>
      <c r="G588" s="3"/>
    </row>
    <row r="589" spans="3:7" ht="12.75" customHeight="1" x14ac:dyDescent="0.25">
      <c r="C589" s="2"/>
      <c r="G589" s="3"/>
    </row>
    <row r="590" spans="3:7" ht="12.75" customHeight="1" x14ac:dyDescent="0.25">
      <c r="C590" s="2"/>
      <c r="G590" s="3"/>
    </row>
    <row r="591" spans="3:7" ht="12.75" customHeight="1" x14ac:dyDescent="0.25">
      <c r="C591" s="2"/>
      <c r="G591" s="3"/>
    </row>
    <row r="592" spans="3:7" ht="12.75" customHeight="1" x14ac:dyDescent="0.25">
      <c r="C592" s="2"/>
      <c r="G592" s="3"/>
    </row>
    <row r="593" spans="3:7" ht="12.75" customHeight="1" x14ac:dyDescent="0.25">
      <c r="C593" s="2"/>
      <c r="G593" s="3"/>
    </row>
    <row r="594" spans="3:7" ht="12.75" customHeight="1" x14ac:dyDescent="0.25">
      <c r="C594" s="2"/>
      <c r="G594" s="3"/>
    </row>
    <row r="595" spans="3:7" ht="12.75" customHeight="1" x14ac:dyDescent="0.25">
      <c r="C595" s="2"/>
      <c r="G595" s="3"/>
    </row>
    <row r="596" spans="3:7" ht="12.75" customHeight="1" x14ac:dyDescent="0.25">
      <c r="C596" s="2"/>
      <c r="G596" s="3"/>
    </row>
    <row r="597" spans="3:7" ht="12.75" customHeight="1" x14ac:dyDescent="0.25">
      <c r="C597" s="2"/>
      <c r="G597" s="3"/>
    </row>
    <row r="598" spans="3:7" ht="12.75" customHeight="1" x14ac:dyDescent="0.25">
      <c r="C598" s="2"/>
      <c r="G598" s="3"/>
    </row>
    <row r="599" spans="3:7" ht="12.75" customHeight="1" x14ac:dyDescent="0.25">
      <c r="C599" s="2"/>
      <c r="G599" s="3"/>
    </row>
    <row r="600" spans="3:7" ht="12.75" customHeight="1" x14ac:dyDescent="0.25">
      <c r="C600" s="2"/>
      <c r="G600" s="3"/>
    </row>
    <row r="601" spans="3:7" ht="12.75" customHeight="1" x14ac:dyDescent="0.25">
      <c r="C601" s="2"/>
      <c r="G601" s="3"/>
    </row>
    <row r="602" spans="3:7" ht="12.75" customHeight="1" x14ac:dyDescent="0.25">
      <c r="C602" s="2"/>
      <c r="G602" s="3"/>
    </row>
    <row r="603" spans="3:7" ht="12.75" customHeight="1" x14ac:dyDescent="0.25">
      <c r="C603" s="2"/>
      <c r="G603" s="3"/>
    </row>
    <row r="604" spans="3:7" ht="12.75" customHeight="1" x14ac:dyDescent="0.25">
      <c r="C604" s="2"/>
      <c r="G604" s="3"/>
    </row>
    <row r="605" spans="3:7" ht="12.75" customHeight="1" x14ac:dyDescent="0.25">
      <c r="C605" s="2"/>
      <c r="G605" s="3"/>
    </row>
    <row r="606" spans="3:7" ht="12.75" customHeight="1" x14ac:dyDescent="0.25">
      <c r="C606" s="2"/>
      <c r="G606" s="3"/>
    </row>
    <row r="607" spans="3:7" ht="12.75" customHeight="1" x14ac:dyDescent="0.25">
      <c r="C607" s="2"/>
      <c r="G607" s="3"/>
    </row>
    <row r="608" spans="3:7" ht="12.75" customHeight="1" x14ac:dyDescent="0.25">
      <c r="C608" s="2"/>
      <c r="G608" s="3"/>
    </row>
    <row r="609" spans="3:7" ht="12.75" customHeight="1" x14ac:dyDescent="0.25">
      <c r="C609" s="2"/>
      <c r="G609" s="3"/>
    </row>
    <row r="610" spans="3:7" ht="12.75" customHeight="1" x14ac:dyDescent="0.25">
      <c r="C610" s="2"/>
      <c r="G610" s="3"/>
    </row>
    <row r="611" spans="3:7" ht="12.75" customHeight="1" x14ac:dyDescent="0.25">
      <c r="C611" s="2"/>
      <c r="G611" s="3"/>
    </row>
    <row r="612" spans="3:7" ht="12.75" customHeight="1" x14ac:dyDescent="0.25">
      <c r="C612" s="2"/>
      <c r="G612" s="3"/>
    </row>
    <row r="613" spans="3:7" ht="12.75" customHeight="1" x14ac:dyDescent="0.25">
      <c r="C613" s="2"/>
      <c r="G613" s="3"/>
    </row>
    <row r="614" spans="3:7" ht="12.75" customHeight="1" x14ac:dyDescent="0.25">
      <c r="C614" s="2"/>
      <c r="G614" s="3"/>
    </row>
    <row r="615" spans="3:7" ht="12.75" customHeight="1" x14ac:dyDescent="0.25">
      <c r="C615" s="2"/>
      <c r="G615" s="3"/>
    </row>
    <row r="616" spans="3:7" ht="12.75" customHeight="1" x14ac:dyDescent="0.25">
      <c r="C616" s="2"/>
      <c r="G616" s="3"/>
    </row>
    <row r="617" spans="3:7" ht="12.75" customHeight="1" x14ac:dyDescent="0.25">
      <c r="C617" s="2"/>
      <c r="G617" s="3"/>
    </row>
    <row r="618" spans="3:7" ht="12.75" customHeight="1" x14ac:dyDescent="0.25">
      <c r="C618" s="2"/>
      <c r="G618" s="3"/>
    </row>
    <row r="619" spans="3:7" ht="12.75" customHeight="1" x14ac:dyDescent="0.25">
      <c r="C619" s="2"/>
      <c r="G619" s="3"/>
    </row>
    <row r="620" spans="3:7" ht="12.75" customHeight="1" x14ac:dyDescent="0.25">
      <c r="C620" s="2"/>
      <c r="G620" s="3"/>
    </row>
    <row r="621" spans="3:7" ht="12.75" customHeight="1" x14ac:dyDescent="0.25">
      <c r="C621" s="2"/>
      <c r="G621" s="3"/>
    </row>
    <row r="622" spans="3:7" ht="12.75" customHeight="1" x14ac:dyDescent="0.25">
      <c r="C622" s="2"/>
      <c r="G622" s="3"/>
    </row>
    <row r="623" spans="3:7" ht="12.75" customHeight="1" x14ac:dyDescent="0.25">
      <c r="C623" s="2"/>
      <c r="G623" s="3"/>
    </row>
    <row r="624" spans="3:7" ht="12.75" customHeight="1" x14ac:dyDescent="0.25">
      <c r="C624" s="2"/>
      <c r="G624" s="3"/>
    </row>
    <row r="625" spans="3:7" ht="12.75" customHeight="1" x14ac:dyDescent="0.25">
      <c r="C625" s="2"/>
      <c r="G625" s="3"/>
    </row>
    <row r="626" spans="3:7" ht="12.75" customHeight="1" x14ac:dyDescent="0.25">
      <c r="C626" s="2"/>
      <c r="G626" s="3"/>
    </row>
    <row r="627" spans="3:7" ht="12.75" customHeight="1" x14ac:dyDescent="0.25">
      <c r="C627" s="2"/>
      <c r="G627" s="3"/>
    </row>
    <row r="628" spans="3:7" ht="12.75" customHeight="1" x14ac:dyDescent="0.25">
      <c r="C628" s="2"/>
      <c r="G628" s="3"/>
    </row>
    <row r="629" spans="3:7" ht="12.75" customHeight="1" x14ac:dyDescent="0.25">
      <c r="C629" s="2"/>
      <c r="G629" s="3"/>
    </row>
    <row r="630" spans="3:7" ht="12.75" customHeight="1" x14ac:dyDescent="0.25">
      <c r="C630" s="2"/>
      <c r="G630" s="3"/>
    </row>
    <row r="631" spans="3:7" ht="12.75" customHeight="1" x14ac:dyDescent="0.25">
      <c r="C631" s="2"/>
      <c r="G631" s="3"/>
    </row>
    <row r="632" spans="3:7" ht="12.75" customHeight="1" x14ac:dyDescent="0.25">
      <c r="C632" s="2"/>
      <c r="G632" s="3"/>
    </row>
    <row r="633" spans="3:7" ht="12.75" customHeight="1" x14ac:dyDescent="0.25">
      <c r="C633" s="2"/>
      <c r="G633" s="3"/>
    </row>
    <row r="634" spans="3:7" ht="12.75" customHeight="1" x14ac:dyDescent="0.25">
      <c r="C634" s="2"/>
      <c r="G634" s="3"/>
    </row>
    <row r="635" spans="3:7" ht="12.75" customHeight="1" x14ac:dyDescent="0.25">
      <c r="C635" s="2"/>
      <c r="G635" s="3"/>
    </row>
    <row r="636" spans="3:7" ht="12.75" customHeight="1" x14ac:dyDescent="0.25">
      <c r="C636" s="2"/>
      <c r="G636" s="3"/>
    </row>
    <row r="637" spans="3:7" ht="12.75" customHeight="1" x14ac:dyDescent="0.25">
      <c r="C637" s="2"/>
      <c r="G637" s="3"/>
    </row>
    <row r="638" spans="3:7" ht="12.75" customHeight="1" x14ac:dyDescent="0.25">
      <c r="C638" s="2"/>
      <c r="G638" s="3"/>
    </row>
    <row r="639" spans="3:7" ht="12.75" customHeight="1" x14ac:dyDescent="0.25">
      <c r="C639" s="2"/>
      <c r="G639" s="3"/>
    </row>
    <row r="640" spans="3:7" ht="12.75" customHeight="1" x14ac:dyDescent="0.25">
      <c r="C640" s="2"/>
      <c r="G640" s="3"/>
    </row>
    <row r="641" spans="3:7" ht="12.75" customHeight="1" x14ac:dyDescent="0.25">
      <c r="C641" s="2"/>
      <c r="G641" s="3"/>
    </row>
    <row r="642" spans="3:7" ht="12.75" customHeight="1" x14ac:dyDescent="0.25">
      <c r="C642" s="2"/>
      <c r="G642" s="3"/>
    </row>
    <row r="643" spans="3:7" ht="12.75" customHeight="1" x14ac:dyDescent="0.25">
      <c r="C643" s="2"/>
      <c r="G643" s="3"/>
    </row>
    <row r="644" spans="3:7" ht="12.75" customHeight="1" x14ac:dyDescent="0.25">
      <c r="C644" s="2"/>
      <c r="G644" s="3"/>
    </row>
    <row r="645" spans="3:7" ht="12.75" customHeight="1" x14ac:dyDescent="0.25">
      <c r="C645" s="2"/>
      <c r="G645" s="3"/>
    </row>
    <row r="646" spans="3:7" ht="12.75" customHeight="1" x14ac:dyDescent="0.25">
      <c r="C646" s="2"/>
      <c r="G646" s="3"/>
    </row>
    <row r="647" spans="3:7" ht="12.75" customHeight="1" x14ac:dyDescent="0.25">
      <c r="C647" s="2"/>
      <c r="G647" s="3"/>
    </row>
    <row r="648" spans="3:7" ht="12.75" customHeight="1" x14ac:dyDescent="0.25">
      <c r="C648" s="2"/>
      <c r="G648" s="3"/>
    </row>
    <row r="649" spans="3:7" ht="12.75" customHeight="1" x14ac:dyDescent="0.25">
      <c r="C649" s="2"/>
      <c r="G649" s="3"/>
    </row>
    <row r="650" spans="3:7" ht="12.75" customHeight="1" x14ac:dyDescent="0.25">
      <c r="C650" s="2"/>
      <c r="G650" s="3"/>
    </row>
    <row r="651" spans="3:7" ht="12.75" customHeight="1" x14ac:dyDescent="0.25">
      <c r="C651" s="2"/>
      <c r="G651" s="3"/>
    </row>
    <row r="652" spans="3:7" ht="12.75" customHeight="1" x14ac:dyDescent="0.25">
      <c r="C652" s="2"/>
      <c r="G652" s="3"/>
    </row>
    <row r="653" spans="3:7" ht="12.75" customHeight="1" x14ac:dyDescent="0.25">
      <c r="C653" s="2"/>
      <c r="G653" s="3"/>
    </row>
    <row r="654" spans="3:7" ht="12.75" customHeight="1" x14ac:dyDescent="0.25">
      <c r="C654" s="2"/>
      <c r="G654" s="3"/>
    </row>
    <row r="655" spans="3:7" ht="12.75" customHeight="1" x14ac:dyDescent="0.25">
      <c r="C655" s="2"/>
      <c r="G655" s="3"/>
    </row>
    <row r="656" spans="3:7" ht="12.75" customHeight="1" x14ac:dyDescent="0.25">
      <c r="C656" s="2"/>
      <c r="G656" s="3"/>
    </row>
    <row r="657" spans="3:7" ht="12.75" customHeight="1" x14ac:dyDescent="0.25">
      <c r="C657" s="2"/>
      <c r="G657" s="3"/>
    </row>
    <row r="658" spans="3:7" ht="12.75" customHeight="1" x14ac:dyDescent="0.25">
      <c r="C658" s="2"/>
      <c r="G658" s="3"/>
    </row>
    <row r="659" spans="3:7" ht="12.75" customHeight="1" x14ac:dyDescent="0.25">
      <c r="C659" s="2"/>
      <c r="G659" s="3"/>
    </row>
    <row r="660" spans="3:7" ht="12.75" customHeight="1" x14ac:dyDescent="0.25">
      <c r="C660" s="2"/>
      <c r="G660" s="3"/>
    </row>
    <row r="661" spans="3:7" ht="12.75" customHeight="1" x14ac:dyDescent="0.25">
      <c r="C661" s="2"/>
      <c r="G661" s="3"/>
    </row>
    <row r="662" spans="3:7" ht="12.75" customHeight="1" x14ac:dyDescent="0.25">
      <c r="C662" s="2"/>
      <c r="G662" s="3"/>
    </row>
    <row r="663" spans="3:7" ht="12.75" customHeight="1" x14ac:dyDescent="0.25">
      <c r="C663" s="2"/>
      <c r="G663" s="3"/>
    </row>
    <row r="664" spans="3:7" ht="12.75" customHeight="1" x14ac:dyDescent="0.25">
      <c r="C664" s="2"/>
      <c r="G664" s="3"/>
    </row>
    <row r="665" spans="3:7" ht="12.75" customHeight="1" x14ac:dyDescent="0.25">
      <c r="C665" s="2"/>
      <c r="G665" s="3"/>
    </row>
    <row r="666" spans="3:7" ht="12.75" customHeight="1" x14ac:dyDescent="0.25">
      <c r="C666" s="2"/>
      <c r="G666" s="3"/>
    </row>
    <row r="667" spans="3:7" ht="12.75" customHeight="1" x14ac:dyDescent="0.25">
      <c r="C667" s="2"/>
      <c r="G667" s="3"/>
    </row>
    <row r="668" spans="3:7" ht="12.75" customHeight="1" x14ac:dyDescent="0.25">
      <c r="C668" s="2"/>
      <c r="G668" s="3"/>
    </row>
    <row r="669" spans="3:7" ht="12.75" customHeight="1" x14ac:dyDescent="0.25">
      <c r="C669" s="2"/>
      <c r="G669" s="3"/>
    </row>
    <row r="670" spans="3:7" ht="12.75" customHeight="1" x14ac:dyDescent="0.25">
      <c r="C670" s="2"/>
      <c r="G670" s="3"/>
    </row>
    <row r="671" spans="3:7" ht="12.75" customHeight="1" x14ac:dyDescent="0.25">
      <c r="C671" s="2"/>
      <c r="G671" s="3"/>
    </row>
    <row r="672" spans="3:7" ht="12.75" customHeight="1" x14ac:dyDescent="0.25">
      <c r="C672" s="2"/>
      <c r="G672" s="3"/>
    </row>
    <row r="673" spans="3:7" ht="12.75" customHeight="1" x14ac:dyDescent="0.25">
      <c r="C673" s="2"/>
      <c r="G673" s="3"/>
    </row>
    <row r="674" spans="3:7" ht="12.75" customHeight="1" x14ac:dyDescent="0.25">
      <c r="C674" s="2"/>
      <c r="G674" s="3"/>
    </row>
    <row r="675" spans="3:7" ht="12.75" customHeight="1" x14ac:dyDescent="0.25">
      <c r="C675" s="2"/>
      <c r="G675" s="3"/>
    </row>
    <row r="676" spans="3:7" ht="12.75" customHeight="1" x14ac:dyDescent="0.25">
      <c r="C676" s="2"/>
      <c r="G676" s="3"/>
    </row>
    <row r="677" spans="3:7" ht="12.75" customHeight="1" x14ac:dyDescent="0.25">
      <c r="C677" s="2"/>
      <c r="G677" s="3"/>
    </row>
    <row r="678" spans="3:7" ht="12.75" customHeight="1" x14ac:dyDescent="0.25">
      <c r="C678" s="2"/>
      <c r="G678" s="3"/>
    </row>
    <row r="679" spans="3:7" ht="12.75" customHeight="1" x14ac:dyDescent="0.25">
      <c r="C679" s="2"/>
      <c r="G679" s="3"/>
    </row>
    <row r="680" spans="3:7" ht="12.75" customHeight="1" x14ac:dyDescent="0.25">
      <c r="C680" s="2"/>
      <c r="G680" s="3"/>
    </row>
    <row r="681" spans="3:7" ht="12.75" customHeight="1" x14ac:dyDescent="0.25">
      <c r="C681" s="2"/>
      <c r="G681" s="3"/>
    </row>
    <row r="682" spans="3:7" ht="12.75" customHeight="1" x14ac:dyDescent="0.25">
      <c r="C682" s="2"/>
      <c r="G682" s="3"/>
    </row>
    <row r="683" spans="3:7" ht="12.75" customHeight="1" x14ac:dyDescent="0.25">
      <c r="C683" s="2"/>
      <c r="G683" s="3"/>
    </row>
    <row r="684" spans="3:7" ht="12.75" customHeight="1" x14ac:dyDescent="0.25">
      <c r="C684" s="2"/>
      <c r="G684" s="3"/>
    </row>
    <row r="685" spans="3:7" ht="12.75" customHeight="1" x14ac:dyDescent="0.25">
      <c r="C685" s="2"/>
      <c r="G685" s="3"/>
    </row>
    <row r="686" spans="3:7" ht="12.75" customHeight="1" x14ac:dyDescent="0.25">
      <c r="C686" s="2"/>
      <c r="G686" s="3"/>
    </row>
    <row r="687" spans="3:7" ht="12.75" customHeight="1" x14ac:dyDescent="0.25">
      <c r="C687" s="2"/>
      <c r="G687" s="3"/>
    </row>
    <row r="688" spans="3:7" ht="12.75" customHeight="1" x14ac:dyDescent="0.25">
      <c r="C688" s="2"/>
      <c r="G688" s="3"/>
    </row>
    <row r="689" spans="3:7" ht="12.75" customHeight="1" x14ac:dyDescent="0.25">
      <c r="C689" s="2"/>
      <c r="G689" s="3"/>
    </row>
    <row r="690" spans="3:7" ht="12.75" customHeight="1" x14ac:dyDescent="0.25">
      <c r="C690" s="2"/>
      <c r="G690" s="3"/>
    </row>
    <row r="691" spans="3:7" ht="12.75" customHeight="1" x14ac:dyDescent="0.25">
      <c r="C691" s="2"/>
      <c r="G691" s="3"/>
    </row>
    <row r="692" spans="3:7" ht="12.75" customHeight="1" x14ac:dyDescent="0.25">
      <c r="C692" s="2"/>
      <c r="G692" s="3"/>
    </row>
    <row r="693" spans="3:7" ht="12.75" customHeight="1" x14ac:dyDescent="0.25">
      <c r="C693" s="2"/>
      <c r="G693" s="3"/>
    </row>
    <row r="694" spans="3:7" ht="12.75" customHeight="1" x14ac:dyDescent="0.25">
      <c r="C694" s="2"/>
      <c r="G694" s="3"/>
    </row>
    <row r="695" spans="3:7" ht="12.75" customHeight="1" x14ac:dyDescent="0.25">
      <c r="C695" s="2"/>
      <c r="G695" s="3"/>
    </row>
    <row r="696" spans="3:7" ht="12.75" customHeight="1" x14ac:dyDescent="0.25">
      <c r="C696" s="2"/>
      <c r="G696" s="3"/>
    </row>
    <row r="697" spans="3:7" ht="12.75" customHeight="1" x14ac:dyDescent="0.25">
      <c r="C697" s="2"/>
      <c r="G697" s="3"/>
    </row>
    <row r="698" spans="3:7" ht="12.75" customHeight="1" x14ac:dyDescent="0.25">
      <c r="C698" s="2"/>
      <c r="G698" s="3"/>
    </row>
    <row r="699" spans="3:7" ht="12.75" customHeight="1" x14ac:dyDescent="0.25">
      <c r="C699" s="2"/>
      <c r="G699" s="3"/>
    </row>
    <row r="700" spans="3:7" ht="12.75" customHeight="1" x14ac:dyDescent="0.25">
      <c r="C700" s="2"/>
      <c r="G700" s="3"/>
    </row>
    <row r="701" spans="3:7" ht="12.75" customHeight="1" x14ac:dyDescent="0.25">
      <c r="C701" s="2"/>
      <c r="G701" s="3"/>
    </row>
    <row r="702" spans="3:7" ht="12.75" customHeight="1" x14ac:dyDescent="0.25">
      <c r="C702" s="2"/>
      <c r="G702" s="3"/>
    </row>
    <row r="703" spans="3:7" ht="12.75" customHeight="1" x14ac:dyDescent="0.25">
      <c r="C703" s="2"/>
      <c r="G703" s="3"/>
    </row>
    <row r="704" spans="3:7" ht="12.75" customHeight="1" x14ac:dyDescent="0.25">
      <c r="C704" s="2"/>
      <c r="G704" s="3"/>
    </row>
    <row r="705" spans="3:7" ht="12.75" customHeight="1" x14ac:dyDescent="0.25">
      <c r="C705" s="2"/>
      <c r="G705" s="3"/>
    </row>
    <row r="706" spans="3:7" ht="12.75" customHeight="1" x14ac:dyDescent="0.25">
      <c r="C706" s="2"/>
      <c r="G706" s="3"/>
    </row>
    <row r="707" spans="3:7" ht="12.75" customHeight="1" x14ac:dyDescent="0.25">
      <c r="C707" s="2"/>
      <c r="G707" s="3"/>
    </row>
    <row r="708" spans="3:7" ht="12.75" customHeight="1" x14ac:dyDescent="0.25">
      <c r="C708" s="2"/>
      <c r="G708" s="3"/>
    </row>
    <row r="709" spans="3:7" ht="12.75" customHeight="1" x14ac:dyDescent="0.25">
      <c r="C709" s="2"/>
      <c r="G709" s="3"/>
    </row>
    <row r="710" spans="3:7" ht="12.75" customHeight="1" x14ac:dyDescent="0.25">
      <c r="C710" s="2"/>
      <c r="G710" s="3"/>
    </row>
    <row r="711" spans="3:7" ht="12.75" customHeight="1" x14ac:dyDescent="0.25">
      <c r="C711" s="2"/>
      <c r="G711" s="3"/>
    </row>
    <row r="712" spans="3:7" ht="12.75" customHeight="1" x14ac:dyDescent="0.25">
      <c r="C712" s="2"/>
      <c r="G712" s="3"/>
    </row>
    <row r="713" spans="3:7" ht="12.75" customHeight="1" x14ac:dyDescent="0.25">
      <c r="C713" s="2"/>
      <c r="G713" s="3"/>
    </row>
    <row r="714" spans="3:7" ht="12.75" customHeight="1" x14ac:dyDescent="0.25">
      <c r="C714" s="2"/>
      <c r="G714" s="3"/>
    </row>
    <row r="715" spans="3:7" ht="12.75" customHeight="1" x14ac:dyDescent="0.25">
      <c r="C715" s="2"/>
      <c r="G715" s="3"/>
    </row>
    <row r="716" spans="3:7" ht="12.75" customHeight="1" x14ac:dyDescent="0.25">
      <c r="C716" s="2"/>
      <c r="G716" s="3"/>
    </row>
    <row r="717" spans="3:7" ht="12.75" customHeight="1" x14ac:dyDescent="0.25">
      <c r="C717" s="2"/>
      <c r="G717" s="3"/>
    </row>
    <row r="718" spans="3:7" ht="12.75" customHeight="1" x14ac:dyDescent="0.25">
      <c r="C718" s="2"/>
      <c r="G718" s="3"/>
    </row>
    <row r="719" spans="3:7" ht="12.75" customHeight="1" x14ac:dyDescent="0.25">
      <c r="C719" s="2"/>
      <c r="G719" s="3"/>
    </row>
    <row r="720" spans="3:7" ht="12.75" customHeight="1" x14ac:dyDescent="0.25">
      <c r="C720" s="2"/>
      <c r="G720" s="3"/>
    </row>
    <row r="721" spans="3:7" ht="12.75" customHeight="1" x14ac:dyDescent="0.25">
      <c r="C721" s="2"/>
      <c r="G721" s="3"/>
    </row>
    <row r="722" spans="3:7" ht="12.75" customHeight="1" x14ac:dyDescent="0.25">
      <c r="C722" s="2"/>
      <c r="G722" s="3"/>
    </row>
    <row r="723" spans="3:7" ht="12.75" customHeight="1" x14ac:dyDescent="0.25">
      <c r="C723" s="2"/>
      <c r="G723" s="3"/>
    </row>
    <row r="724" spans="3:7" ht="12.75" customHeight="1" x14ac:dyDescent="0.25">
      <c r="C724" s="2"/>
      <c r="G724" s="3"/>
    </row>
    <row r="725" spans="3:7" ht="12.75" customHeight="1" x14ac:dyDescent="0.25">
      <c r="C725" s="2"/>
      <c r="G725" s="3"/>
    </row>
  </sheetData>
  <autoFilter ref="A11:Z143" xr:uid="{00000000-0009-0000-0000-000000000000}"/>
  <conditionalFormatting sqref="O8">
    <cfRule type="cellIs" dxfId="10" priority="2" operator="equal">
      <formula>$O$5</formula>
    </cfRule>
  </conditionalFormatting>
  <conditionalFormatting sqref="Q8">
    <cfRule type="cellIs" dxfId="9" priority="1" operator="equal">
      <formula>$Q$5</formula>
    </cfRule>
  </conditionalFormatting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000"/>
  <sheetViews>
    <sheetView workbookViewId="0"/>
  </sheetViews>
  <sheetFormatPr defaultColWidth="12.5546875" defaultRowHeight="15" customHeight="1" x14ac:dyDescent="0.25"/>
  <cols>
    <col min="1" max="2" width="8" customWidth="1"/>
    <col min="3" max="3" width="9.88671875" customWidth="1"/>
    <col min="4" max="4" width="34.109375" customWidth="1"/>
    <col min="5" max="5" width="10.44140625" customWidth="1"/>
    <col min="6" max="11" width="8" customWidth="1"/>
    <col min="12" max="12" width="14.44140625" customWidth="1"/>
    <col min="13" max="13" width="8.5546875" customWidth="1"/>
    <col min="14" max="26" width="8" customWidth="1"/>
  </cols>
  <sheetData>
    <row r="1" spans="2:13" ht="12.75" customHeight="1" x14ac:dyDescent="0.25"/>
    <row r="2" spans="2:13" ht="12.75" customHeight="1" x14ac:dyDescent="0.25"/>
    <row r="3" spans="2:13" ht="12.75" customHeight="1" x14ac:dyDescent="0.25"/>
    <row r="4" spans="2:13" ht="12.75" customHeight="1" x14ac:dyDescent="0.25"/>
    <row r="5" spans="2:13" ht="12.75" customHeight="1" x14ac:dyDescent="0.25"/>
    <row r="6" spans="2:13" ht="12.75" customHeight="1" x14ac:dyDescent="0.25"/>
    <row r="7" spans="2:13" ht="12.75" customHeight="1" x14ac:dyDescent="0.25"/>
    <row r="8" spans="2:13" ht="12.75" customHeight="1" x14ac:dyDescent="0.25">
      <c r="L8" s="50" t="s">
        <v>40</v>
      </c>
      <c r="M8" s="26"/>
    </row>
    <row r="9" spans="2:13" ht="12.75" customHeight="1" x14ac:dyDescent="0.25">
      <c r="C9" s="51" t="s">
        <v>16</v>
      </c>
      <c r="L9" s="50" t="s">
        <v>15</v>
      </c>
      <c r="M9" s="26" t="s">
        <v>41</v>
      </c>
    </row>
    <row r="10" spans="2:13" ht="12.75" customHeight="1" x14ac:dyDescent="0.25">
      <c r="C10" s="52" t="s">
        <v>15</v>
      </c>
      <c r="D10" s="51" t="s">
        <v>42</v>
      </c>
      <c r="E10" s="1"/>
      <c r="L10" s="50" t="s">
        <v>43</v>
      </c>
      <c r="M10" s="26"/>
    </row>
    <row r="11" spans="2:13" ht="12.75" customHeight="1" x14ac:dyDescent="0.25">
      <c r="B11" s="170" t="s">
        <v>44</v>
      </c>
      <c r="C11" s="9" t="s">
        <v>45</v>
      </c>
      <c r="D11" s="8" t="s">
        <v>46</v>
      </c>
      <c r="E11" s="4">
        <f>SUMIF(Cashbook!F$13:F$143,'Summary of Codes'!C11,Cashbook!H$13:H$143)</f>
        <v>0</v>
      </c>
      <c r="L11" s="53" t="s">
        <v>30</v>
      </c>
      <c r="M11" s="54">
        <v>0</v>
      </c>
    </row>
    <row r="12" spans="2:13" ht="12.75" customHeight="1" x14ac:dyDescent="0.25">
      <c r="B12" s="170" t="s">
        <v>47</v>
      </c>
      <c r="C12" s="9"/>
      <c r="E12" s="4">
        <f>SUMIF(Cashbook!F$13:F$143,'Summary of Codes'!C12,Cashbook!H$13:H$143)</f>
        <v>0</v>
      </c>
      <c r="L12" s="53" t="s">
        <v>39</v>
      </c>
      <c r="M12" s="54">
        <v>4933.0300000000007</v>
      </c>
    </row>
    <row r="13" spans="2:13" ht="12.75" customHeight="1" x14ac:dyDescent="0.25">
      <c r="B13" s="170" t="s">
        <v>47</v>
      </c>
      <c r="C13" s="9" t="s">
        <v>48</v>
      </c>
      <c r="D13" s="8" t="s">
        <v>49</v>
      </c>
      <c r="E13" s="4">
        <f>SUMIF(Cashbook!F$13:F$143,'Summary of Codes'!C13,Cashbook!H$13:H$143)</f>
        <v>0</v>
      </c>
      <c r="L13" s="53" t="s">
        <v>50</v>
      </c>
      <c r="M13" s="54">
        <v>293</v>
      </c>
    </row>
    <row r="14" spans="2:13" ht="12.75" customHeight="1" x14ac:dyDescent="0.25">
      <c r="B14" s="170" t="s">
        <v>47</v>
      </c>
      <c r="C14" s="9"/>
      <c r="E14" s="4">
        <f>SUMIF(Cashbook!F$13:F$143,'Summary of Codes'!C14,Cashbook!H$13:H$143)</f>
        <v>0</v>
      </c>
      <c r="L14" s="53" t="s">
        <v>37</v>
      </c>
      <c r="M14" s="54"/>
    </row>
    <row r="15" spans="2:13" ht="12.75" customHeight="1" x14ac:dyDescent="0.25">
      <c r="B15" s="170" t="s">
        <v>47</v>
      </c>
      <c r="C15" s="9"/>
      <c r="E15" s="4">
        <f>SUMIF(Cashbook!F$13:F$143,'Summary of Codes'!C15,Cashbook!H$13:H$143)</f>
        <v>0</v>
      </c>
      <c r="L15" s="55" t="s">
        <v>51</v>
      </c>
      <c r="M15" s="22">
        <v>5226.0300000000007</v>
      </c>
    </row>
    <row r="16" spans="2:13" ht="12.75" customHeight="1" x14ac:dyDescent="0.25">
      <c r="B16" s="170" t="s">
        <v>32</v>
      </c>
      <c r="C16" s="9" t="s">
        <v>50</v>
      </c>
      <c r="D16" s="8" t="s">
        <v>52</v>
      </c>
      <c r="E16" s="4">
        <f>SUMIF(Cashbook!F$13:F$143,'Summary of Codes'!C16,Cashbook!H$13:H$143)</f>
        <v>0</v>
      </c>
    </row>
    <row r="17" spans="2:5" ht="12.75" customHeight="1" x14ac:dyDescent="0.25">
      <c r="B17" s="170"/>
      <c r="C17" s="9" t="s">
        <v>53</v>
      </c>
      <c r="D17" s="8" t="s">
        <v>54</v>
      </c>
      <c r="E17" s="4">
        <f>SUMIF(Cashbook!F$13:F$143,'Summary of Codes'!C17,Cashbook!H$13:H$143)</f>
        <v>0</v>
      </c>
    </row>
    <row r="18" spans="2:5" ht="12.75" customHeight="1" x14ac:dyDescent="0.25">
      <c r="B18" s="170"/>
      <c r="C18" s="9" t="s">
        <v>55</v>
      </c>
      <c r="D18" s="8" t="s">
        <v>56</v>
      </c>
      <c r="E18" s="4">
        <f>SUMIF(Cashbook!F$13:F$143,'Summary of Codes'!C18,Cashbook!H$13:H$143)</f>
        <v>0</v>
      </c>
    </row>
    <row r="19" spans="2:5" ht="12.75" customHeight="1" x14ac:dyDescent="0.25">
      <c r="B19" s="170"/>
      <c r="C19" s="9" t="s">
        <v>39</v>
      </c>
      <c r="D19" s="8" t="s">
        <v>57</v>
      </c>
      <c r="E19" s="4">
        <f>SUMIF(Cashbook!F$13:F$143,'Summary of Codes'!C19,Cashbook!H$13:H$143)</f>
        <v>0</v>
      </c>
    </row>
    <row r="20" spans="2:5" ht="12.75" customHeight="1" x14ac:dyDescent="0.25">
      <c r="B20" s="170"/>
      <c r="C20" s="9" t="s">
        <v>58</v>
      </c>
      <c r="E20" s="4">
        <f>SUMIF(Cashbook!F$13:F$143,'Summary of Codes'!C20,Cashbook!H$13:H$143)</f>
        <v>0</v>
      </c>
    </row>
    <row r="21" spans="2:5" ht="12.75" customHeight="1" x14ac:dyDescent="0.25">
      <c r="B21" s="170"/>
      <c r="C21" s="9"/>
      <c r="E21" s="4">
        <f>SUMIF(Cashbook!F$13:F$143,'Summary of Codes'!C21,Cashbook!H$13:H$143)</f>
        <v>0</v>
      </c>
    </row>
    <row r="22" spans="2:5" ht="12.75" customHeight="1" x14ac:dyDescent="0.25">
      <c r="B22" s="170"/>
      <c r="C22" s="9"/>
      <c r="E22" s="4">
        <f>SUMIF(Cashbook!F$13:F$143,'Summary of Codes'!C22,Cashbook!H$13:H$143)</f>
        <v>0</v>
      </c>
    </row>
    <row r="23" spans="2:5" ht="12.75" customHeight="1" x14ac:dyDescent="0.25">
      <c r="B23" s="170"/>
      <c r="C23" s="9"/>
      <c r="E23" s="4">
        <f>SUMIF(Cashbook!F$13:F$143,'Summary of Codes'!C23,Cashbook!H$13:H$143)</f>
        <v>0</v>
      </c>
    </row>
    <row r="24" spans="2:5" ht="12.75" customHeight="1" x14ac:dyDescent="0.25">
      <c r="B24" s="170"/>
      <c r="C24" s="9"/>
      <c r="E24" s="4">
        <f>SUMIF(Cashbook!F$13:F$143,'Summary of Codes'!C24,Cashbook!H$13:H$143)</f>
        <v>0</v>
      </c>
    </row>
    <row r="25" spans="2:5" ht="12.75" customHeight="1" x14ac:dyDescent="0.25">
      <c r="B25" s="170"/>
      <c r="C25" s="9"/>
      <c r="E25" s="4">
        <f>SUMIF(Cashbook!F$13:F$143,'Summary of Codes'!C25,Cashbook!H$13:H$143)</f>
        <v>0</v>
      </c>
    </row>
    <row r="26" spans="2:5" ht="12.75" customHeight="1" x14ac:dyDescent="0.25">
      <c r="B26" s="170"/>
      <c r="C26" s="9">
        <v>0</v>
      </c>
      <c r="E26" s="4">
        <f>SUMIF(Cashbook!F$13:F$143,'Summary of Codes'!C26,Cashbook!H$13:H$143)</f>
        <v>0</v>
      </c>
    </row>
    <row r="27" spans="2:5" ht="12.75" customHeight="1" x14ac:dyDescent="0.25">
      <c r="B27" s="170"/>
      <c r="C27" s="9" t="s">
        <v>59</v>
      </c>
      <c r="D27" s="8" t="s">
        <v>60</v>
      </c>
      <c r="E27" s="56">
        <f>SUMIF(Cashbook!F$13:F$143,'Summary of Codes'!C27,Cashbook!H$13:H$143)</f>
        <v>0</v>
      </c>
    </row>
    <row r="28" spans="2:5" ht="12.75" customHeight="1" x14ac:dyDescent="0.25">
      <c r="C28" s="9"/>
      <c r="E28" s="4">
        <f>SUM(E11:E27)</f>
        <v>0</v>
      </c>
    </row>
    <row r="29" spans="2:5" ht="12.75" customHeight="1" x14ac:dyDescent="0.25">
      <c r="C29" s="9"/>
      <c r="D29" s="8" t="s">
        <v>61</v>
      </c>
      <c r="E29" s="4">
        <f>Cashbook!H143</f>
        <v>0</v>
      </c>
    </row>
    <row r="30" spans="2:5" ht="12.75" customHeight="1" x14ac:dyDescent="0.25">
      <c r="D30" s="7" t="s">
        <v>62</v>
      </c>
      <c r="E30" s="49">
        <f>E28-E29</f>
        <v>0</v>
      </c>
    </row>
    <row r="31" spans="2:5" ht="12.75" customHeight="1" x14ac:dyDescent="0.25"/>
    <row r="32" spans="2:5" ht="12.75" customHeight="1" x14ac:dyDescent="0.25"/>
    <row r="33" spans="2:5" ht="12.75" customHeight="1" x14ac:dyDescent="0.25">
      <c r="C33" s="51" t="s">
        <v>17</v>
      </c>
      <c r="D33" s="51"/>
    </row>
    <row r="34" spans="2:5" ht="12.75" customHeight="1" x14ac:dyDescent="0.25">
      <c r="B34" s="174" t="s">
        <v>47</v>
      </c>
      <c r="C34" s="9" t="s">
        <v>63</v>
      </c>
      <c r="D34" s="8" t="s">
        <v>64</v>
      </c>
      <c r="E34" s="18">
        <f>SUMIF(Cashbook!F$13:F$142,'Summary of Codes'!C34,Cashbook!I$13:I$142)</f>
        <v>0</v>
      </c>
    </row>
    <row r="35" spans="2:5" ht="12.75" customHeight="1" x14ac:dyDescent="0.25">
      <c r="B35" s="174" t="s">
        <v>47</v>
      </c>
      <c r="C35" s="9" t="s">
        <v>38</v>
      </c>
      <c r="D35" s="8" t="s">
        <v>65</v>
      </c>
      <c r="E35" s="18">
        <f>SUMIF(Cashbook!F$13:F$142,'Summary of Codes'!C35,Cashbook!I$13:I$142)</f>
        <v>0</v>
      </c>
    </row>
    <row r="36" spans="2:5" ht="12.75" customHeight="1" x14ac:dyDescent="0.25">
      <c r="B36" s="174" t="s">
        <v>32</v>
      </c>
      <c r="C36" s="9" t="s">
        <v>35</v>
      </c>
      <c r="D36" s="8" t="s">
        <v>66</v>
      </c>
      <c r="E36" s="18">
        <f>SUMIF(Cashbook!F$13:F$142,'Summary of Codes'!C36,Cashbook!I$13:I$142)</f>
        <v>0</v>
      </c>
    </row>
    <row r="37" spans="2:5" ht="12.75" customHeight="1" x14ac:dyDescent="0.25">
      <c r="B37" s="174" t="s">
        <v>47</v>
      </c>
      <c r="C37" s="9">
        <v>132</v>
      </c>
      <c r="D37" s="8" t="s">
        <v>67</v>
      </c>
      <c r="E37" s="18">
        <f>SUMIF(Cashbook!F$13:F$142,'Summary of Codes'!C37,Cashbook!I$13:I$142)</f>
        <v>0</v>
      </c>
    </row>
    <row r="38" spans="2:5" ht="12.75" customHeight="1" x14ac:dyDescent="0.25">
      <c r="B38" s="174" t="s">
        <v>47</v>
      </c>
      <c r="C38" s="9" t="s">
        <v>55</v>
      </c>
      <c r="D38" s="8" t="s">
        <v>68</v>
      </c>
      <c r="E38" s="18">
        <f>SUMIF(Cashbook!F$13:F$142,'Summary of Codes'!C38,Cashbook!I$13:I$142)</f>
        <v>0</v>
      </c>
    </row>
    <row r="39" spans="2:5" ht="12.75" customHeight="1" x14ac:dyDescent="0.25">
      <c r="B39" s="174" t="s">
        <v>47</v>
      </c>
      <c r="C39" s="9"/>
      <c r="E39" s="18">
        <f>SUMIF(Cashbook!F$13:F$142,'Summary of Codes'!C39,Cashbook!I$13:I$142)</f>
        <v>0</v>
      </c>
    </row>
    <row r="40" spans="2:5" ht="12.75" customHeight="1" x14ac:dyDescent="0.25">
      <c r="B40" s="174" t="s">
        <v>47</v>
      </c>
      <c r="C40" s="9" t="s">
        <v>53</v>
      </c>
      <c r="D40" s="8" t="s">
        <v>69</v>
      </c>
      <c r="E40" s="18">
        <f>SUMIF(Cashbook!F$13:F$142,'Summary of Codes'!C40,Cashbook!I$13:I$142)</f>
        <v>0</v>
      </c>
    </row>
    <row r="41" spans="2:5" ht="12.75" customHeight="1" x14ac:dyDescent="0.25">
      <c r="B41" s="174"/>
      <c r="C41" s="9" t="s">
        <v>70</v>
      </c>
      <c r="D41" s="8" t="s">
        <v>71</v>
      </c>
      <c r="E41" s="18">
        <f>SUMIF(Cashbook!F$13:F$142,'Summary of Codes'!C41,Cashbook!I$13:I$142)</f>
        <v>0</v>
      </c>
    </row>
    <row r="42" spans="2:5" ht="12.75" customHeight="1" x14ac:dyDescent="0.25">
      <c r="B42" s="174"/>
      <c r="C42" s="9" t="s">
        <v>30</v>
      </c>
      <c r="D42" s="8" t="s">
        <v>72</v>
      </c>
      <c r="E42" s="18">
        <f>SUMIF(Cashbook!F$13:F$142,'Summary of Codes'!C42,Cashbook!I$13:I$142)</f>
        <v>0</v>
      </c>
    </row>
    <row r="43" spans="2:5" ht="12.75" customHeight="1" x14ac:dyDescent="0.25">
      <c r="B43" s="174"/>
      <c r="C43" s="9"/>
      <c r="E43" s="18">
        <f>SUMIF(Cashbook!F$13:F$142,'Summary of Codes'!C43,Cashbook!I$13:I$142)</f>
        <v>0</v>
      </c>
    </row>
    <row r="44" spans="2:5" ht="12.75" customHeight="1" x14ac:dyDescent="0.25">
      <c r="B44" s="174"/>
      <c r="C44" s="9"/>
      <c r="E44" s="18">
        <f>SUMIF(Cashbook!F$13:F$142,'Summary of Codes'!C44,Cashbook!I$13:I$142)</f>
        <v>0</v>
      </c>
    </row>
    <row r="45" spans="2:5" ht="12.75" customHeight="1" x14ac:dyDescent="0.25">
      <c r="B45" s="174"/>
      <c r="C45" s="9" t="s">
        <v>73</v>
      </c>
      <c r="E45" s="18">
        <f>SUMIF(Cashbook!F$13:F$142,'Summary of Codes'!C45,Cashbook!I$13:I$142)</f>
        <v>0</v>
      </c>
    </row>
    <row r="46" spans="2:5" ht="12.75" customHeight="1" x14ac:dyDescent="0.25">
      <c r="B46" s="174"/>
      <c r="C46" s="9"/>
      <c r="E46" s="18">
        <f>SUMIF(Cashbook!F$13:F$142,'Summary of Codes'!C46,Cashbook!I$13:I$142)</f>
        <v>0</v>
      </c>
    </row>
    <row r="47" spans="2:5" ht="12.75" customHeight="1" x14ac:dyDescent="0.25">
      <c r="B47" s="174"/>
      <c r="C47" s="9">
        <v>171</v>
      </c>
      <c r="E47" s="18">
        <f>SUMIF(Cashbook!F$13:F$142,'Summary of Codes'!C47,Cashbook!I$13:I$142)</f>
        <v>0</v>
      </c>
    </row>
    <row r="48" spans="2:5" ht="12.75" customHeight="1" x14ac:dyDescent="0.25">
      <c r="B48" s="174"/>
      <c r="C48" s="9"/>
      <c r="E48" s="18">
        <f>SUMIF(Cashbook!F$13:F$142,'Summary of Codes'!C48,Cashbook!I$13:I$142)</f>
        <v>0</v>
      </c>
    </row>
    <row r="49" spans="2:5" ht="12.75" customHeight="1" x14ac:dyDescent="0.25">
      <c r="B49" s="174"/>
      <c r="C49" s="9"/>
      <c r="E49" s="18">
        <f>SUMIF(Cashbook!F$13:F$142,'Summary of Codes'!C49,Cashbook!I$13:I$142)</f>
        <v>0</v>
      </c>
    </row>
    <row r="50" spans="2:5" ht="12.75" customHeight="1" x14ac:dyDescent="0.25">
      <c r="B50" s="174"/>
      <c r="C50" s="9"/>
      <c r="E50" s="18">
        <f>SUMIF(Cashbook!F$13:F$142,'Summary of Codes'!C50,Cashbook!I$13:I$142)</f>
        <v>0</v>
      </c>
    </row>
    <row r="51" spans="2:5" ht="12.75" customHeight="1" x14ac:dyDescent="0.25">
      <c r="B51" s="174"/>
      <c r="C51" s="9"/>
      <c r="E51" s="18">
        <f>SUMIF(Cashbook!F$13:F$142,'Summary of Codes'!C51,Cashbook!I$13:I$142)</f>
        <v>0</v>
      </c>
    </row>
    <row r="52" spans="2:5" ht="12.75" customHeight="1" x14ac:dyDescent="0.25">
      <c r="B52" s="174"/>
      <c r="C52" s="9">
        <v>0</v>
      </c>
      <c r="E52" s="18">
        <f>SUMIF(Cashbook!F$13:F$142,'Summary of Codes'!C52,Cashbook!I$13:I$142)</f>
        <v>0</v>
      </c>
    </row>
    <row r="53" spans="2:5" ht="12.75" customHeight="1" x14ac:dyDescent="0.25">
      <c r="B53" s="174"/>
      <c r="C53" s="9" t="s">
        <v>59</v>
      </c>
      <c r="D53" s="8" t="s">
        <v>60</v>
      </c>
      <c r="E53" s="18">
        <f>SUMIF(Cashbook!F$13:F$142,'Summary of Codes'!C53,Cashbook!I$13:I$142)</f>
        <v>0</v>
      </c>
    </row>
    <row r="54" spans="2:5" ht="12.75" customHeight="1" x14ac:dyDescent="0.25">
      <c r="B54" s="174"/>
      <c r="C54" s="9"/>
      <c r="E54" s="18">
        <f>SUMIF(Cashbook!F$13:F$142,'Summary of Codes'!C54,Cashbook!I$13:I$142)</f>
        <v>0</v>
      </c>
    </row>
    <row r="55" spans="2:5" ht="12.75" customHeight="1" x14ac:dyDescent="0.25">
      <c r="B55" s="174"/>
      <c r="C55" s="9"/>
      <c r="E55" s="18"/>
    </row>
    <row r="56" spans="2:5" ht="12.75" customHeight="1" x14ac:dyDescent="0.25">
      <c r="C56" s="9"/>
      <c r="E56" s="18">
        <f>SUM(E34:E55)</f>
        <v>0</v>
      </c>
    </row>
    <row r="57" spans="2:5" ht="12.75" customHeight="1" x14ac:dyDescent="0.25">
      <c r="C57" s="9"/>
      <c r="D57" s="8" t="s">
        <v>61</v>
      </c>
      <c r="E57" s="4">
        <f>Cashbook!I143</f>
        <v>16905.059999999998</v>
      </c>
    </row>
    <row r="58" spans="2:5" ht="12.75" customHeight="1" x14ac:dyDescent="0.25">
      <c r="C58" s="9"/>
      <c r="D58" s="7" t="s">
        <v>62</v>
      </c>
      <c r="E58" s="49">
        <f>E56-E57</f>
        <v>-16905.059999999998</v>
      </c>
    </row>
    <row r="59" spans="2:5" ht="12.75" customHeight="1" x14ac:dyDescent="0.25">
      <c r="C59" s="9"/>
      <c r="E59" s="4"/>
    </row>
    <row r="60" spans="2:5" ht="12.75" customHeight="1" x14ac:dyDescent="0.25">
      <c r="E60" s="4"/>
    </row>
    <row r="61" spans="2:5" ht="12.75" customHeight="1" x14ac:dyDescent="0.25">
      <c r="E61" s="4">
        <f>E28-E56</f>
        <v>0</v>
      </c>
    </row>
    <row r="62" spans="2:5" ht="12.75" customHeight="1" x14ac:dyDescent="0.25">
      <c r="E62" s="4"/>
    </row>
    <row r="63" spans="2:5" ht="12.75" customHeight="1" x14ac:dyDescent="0.25">
      <c r="E63" s="4"/>
    </row>
    <row r="64" spans="2:5" ht="12.75" customHeight="1" x14ac:dyDescent="0.25">
      <c r="E64" s="4"/>
    </row>
    <row r="65" spans="5:5" ht="12.75" customHeight="1" x14ac:dyDescent="0.25">
      <c r="E65" s="4"/>
    </row>
    <row r="66" spans="5:5" ht="12.75" customHeight="1" x14ac:dyDescent="0.25">
      <c r="E66" s="4"/>
    </row>
    <row r="67" spans="5:5" ht="12.75" customHeight="1" x14ac:dyDescent="0.25">
      <c r="E67" s="4"/>
    </row>
    <row r="68" spans="5:5" ht="12.75" customHeight="1" x14ac:dyDescent="0.25">
      <c r="E68" s="4"/>
    </row>
    <row r="69" spans="5:5" ht="12.75" customHeight="1" x14ac:dyDescent="0.25"/>
    <row r="70" spans="5:5" ht="12.75" customHeight="1" x14ac:dyDescent="0.25"/>
    <row r="71" spans="5:5" ht="12.75" customHeight="1" x14ac:dyDescent="0.25"/>
    <row r="72" spans="5:5" ht="12.75" customHeight="1" x14ac:dyDescent="0.25"/>
    <row r="73" spans="5:5" ht="12.75" customHeight="1" x14ac:dyDescent="0.25"/>
    <row r="74" spans="5:5" ht="12.75" customHeight="1" x14ac:dyDescent="0.25"/>
    <row r="75" spans="5:5" ht="12.75" customHeight="1" x14ac:dyDescent="0.25"/>
    <row r="76" spans="5:5" ht="12.75" customHeight="1" x14ac:dyDescent="0.25"/>
    <row r="77" spans="5:5" ht="12.75" customHeight="1" x14ac:dyDescent="0.25"/>
    <row r="78" spans="5:5" ht="12.75" customHeight="1" x14ac:dyDescent="0.25"/>
    <row r="79" spans="5:5" ht="12.75" customHeight="1" x14ac:dyDescent="0.25"/>
    <row r="80" spans="5:5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conditionalFormatting sqref="E11:E26 E34:E54">
    <cfRule type="cellIs" dxfId="8" priority="3" operator="equal">
      <formula>0</formula>
    </cfRule>
  </conditionalFormatting>
  <conditionalFormatting sqref="E30 E58">
    <cfRule type="cellIs" dxfId="7" priority="1" operator="equal">
      <formula>0</formula>
    </cfRule>
    <cfRule type="cellIs" dxfId="6" priority="2" operator="notEqual">
      <formula>0</formula>
    </cfRule>
  </conditionalFormatting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808080"/>
  </sheetPr>
  <dimension ref="A1:Z1000"/>
  <sheetViews>
    <sheetView workbookViewId="0"/>
  </sheetViews>
  <sheetFormatPr defaultColWidth="12.5546875" defaultRowHeight="15" customHeight="1" x14ac:dyDescent="0.25"/>
  <cols>
    <col min="1" max="1" width="31.6640625" customWidth="1"/>
    <col min="2" max="2" width="15.44140625" customWidth="1"/>
    <col min="3" max="3" width="1.6640625" customWidth="1"/>
    <col min="4" max="4" width="15.44140625" customWidth="1"/>
    <col min="5" max="5" width="1.5546875" customWidth="1"/>
    <col min="6" max="6" width="15.44140625" customWidth="1"/>
    <col min="7" max="7" width="1.44140625" customWidth="1"/>
    <col min="8" max="8" width="15.44140625" customWidth="1"/>
    <col min="9" max="9" width="1.5546875" customWidth="1"/>
    <col min="10" max="11" width="14.6640625" customWidth="1"/>
    <col min="12" max="26" width="8" customWidth="1"/>
  </cols>
  <sheetData>
    <row r="1" spans="1:26" ht="27.75" customHeight="1" x14ac:dyDescent="0.4">
      <c r="A1" s="1"/>
      <c r="B1" s="220" t="e">
        <f>#REF!</f>
        <v>#REF!</v>
      </c>
      <c r="C1" s="201"/>
      <c r="D1" s="201"/>
      <c r="E1" s="201"/>
      <c r="F1" s="201"/>
      <c r="G1" s="201"/>
      <c r="H1" s="201"/>
      <c r="I1" s="201"/>
      <c r="J1" s="201"/>
      <c r="K1" s="221" t="e">
        <f>#REF!</f>
        <v>#REF!</v>
      </c>
      <c r="L1" s="20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.5" customHeight="1" x14ac:dyDescent="0.25">
      <c r="A2" s="222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 x14ac:dyDescent="0.25">
      <c r="A3" s="175" t="s">
        <v>74</v>
      </c>
      <c r="B3" s="176"/>
      <c r="C3" s="175"/>
      <c r="D3" s="175"/>
      <c r="E3" s="175"/>
      <c r="F3" s="175"/>
      <c r="G3" s="223"/>
      <c r="H3" s="224"/>
      <c r="I3" s="224"/>
      <c r="J3" s="224"/>
      <c r="K3" s="178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26" ht="15" customHeight="1" x14ac:dyDescent="0.25">
      <c r="A4" s="222"/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204" t="s">
        <v>75</v>
      </c>
      <c r="B5" s="215"/>
      <c r="C5" s="212"/>
      <c r="D5" s="212"/>
      <c r="E5" s="212"/>
      <c r="F5" s="212"/>
      <c r="G5" s="212"/>
      <c r="H5" s="212"/>
      <c r="I5" s="212"/>
      <c r="J5" s="212"/>
      <c r="K5" s="213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201"/>
      <c r="B6" s="216"/>
      <c r="C6" s="201"/>
      <c r="D6" s="201"/>
      <c r="E6" s="201"/>
      <c r="F6" s="201"/>
      <c r="G6" s="201"/>
      <c r="H6" s="201"/>
      <c r="I6" s="201"/>
      <c r="J6" s="201"/>
      <c r="K6" s="217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9.25" customHeight="1" x14ac:dyDescent="0.25">
      <c r="A7" s="201"/>
      <c r="B7" s="216"/>
      <c r="C7" s="201"/>
      <c r="D7" s="201"/>
      <c r="E7" s="201"/>
      <c r="F7" s="201"/>
      <c r="G7" s="201"/>
      <c r="H7" s="201"/>
      <c r="I7" s="201"/>
      <c r="J7" s="201"/>
      <c r="K7" s="21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1.25" customHeight="1" x14ac:dyDescent="0.25">
      <c r="A8" s="201"/>
      <c r="B8" s="216"/>
      <c r="C8" s="201"/>
      <c r="D8" s="201"/>
      <c r="E8" s="201"/>
      <c r="F8" s="201"/>
      <c r="G8" s="201"/>
      <c r="H8" s="201"/>
      <c r="I8" s="201"/>
      <c r="J8" s="201"/>
      <c r="K8" s="217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64.5" customHeight="1" x14ac:dyDescent="0.25">
      <c r="A9" s="201"/>
      <c r="B9" s="214"/>
      <c r="C9" s="203"/>
      <c r="D9" s="203"/>
      <c r="E9" s="203"/>
      <c r="F9" s="203"/>
      <c r="G9" s="203"/>
      <c r="H9" s="203"/>
      <c r="I9" s="203"/>
      <c r="J9" s="203"/>
      <c r="K9" s="209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 x14ac:dyDescent="0.25">
      <c r="A10" s="200"/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7" customHeight="1" x14ac:dyDescent="0.25">
      <c r="A11" s="1"/>
      <c r="B11" s="202" t="s">
        <v>76</v>
      </c>
      <c r="C11" s="203"/>
      <c r="D11" s="203"/>
      <c r="E11" s="203"/>
      <c r="F11" s="203"/>
      <c r="G11" s="59"/>
      <c r="H11" s="60" t="s">
        <v>77</v>
      </c>
      <c r="I11" s="59"/>
      <c r="J11" s="60" t="s">
        <v>78</v>
      </c>
      <c r="K11" s="60" t="s">
        <v>79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9.5" customHeight="1" x14ac:dyDescent="0.25">
      <c r="A12" s="204" t="s">
        <v>80</v>
      </c>
      <c r="B12" s="205" t="s">
        <v>81</v>
      </c>
      <c r="C12" s="206"/>
      <c r="D12" s="206"/>
      <c r="E12" s="206"/>
      <c r="F12" s="207"/>
      <c r="G12" s="61"/>
      <c r="H12" s="62" t="s">
        <v>82</v>
      </c>
      <c r="I12" s="63"/>
      <c r="J12" s="64">
        <v>1</v>
      </c>
      <c r="K12" s="65">
        <v>6235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9.5" customHeight="1" x14ac:dyDescent="0.25">
      <c r="A13" s="201"/>
      <c r="B13" s="205" t="s">
        <v>81</v>
      </c>
      <c r="C13" s="206"/>
      <c r="D13" s="206"/>
      <c r="E13" s="206"/>
      <c r="F13" s="207"/>
      <c r="G13" s="61"/>
      <c r="H13" s="62" t="s">
        <v>83</v>
      </c>
      <c r="I13" s="63"/>
      <c r="J13" s="64">
        <v>1</v>
      </c>
      <c r="K13" s="65">
        <v>2000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9.5" customHeight="1" x14ac:dyDescent="0.25">
      <c r="A14" s="201"/>
      <c r="B14" s="205"/>
      <c r="C14" s="206"/>
      <c r="D14" s="206"/>
      <c r="E14" s="206"/>
      <c r="F14" s="207"/>
      <c r="G14" s="61"/>
      <c r="H14" s="66"/>
      <c r="I14" s="63"/>
      <c r="J14" s="64"/>
      <c r="K14" s="65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9.5" customHeight="1" x14ac:dyDescent="0.25">
      <c r="A15" s="201"/>
      <c r="B15" s="205"/>
      <c r="C15" s="206"/>
      <c r="D15" s="206"/>
      <c r="E15" s="206"/>
      <c r="F15" s="207"/>
      <c r="G15" s="61"/>
      <c r="H15" s="66"/>
      <c r="I15" s="63"/>
      <c r="J15" s="64"/>
      <c r="K15" s="65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9.5" customHeight="1" x14ac:dyDescent="0.25">
      <c r="A16" s="201"/>
      <c r="B16" s="208"/>
      <c r="C16" s="203"/>
      <c r="D16" s="203"/>
      <c r="E16" s="203"/>
      <c r="F16" s="209"/>
      <c r="G16" s="61"/>
      <c r="H16" s="66"/>
      <c r="I16" s="63"/>
      <c r="J16" s="64"/>
      <c r="K16" s="67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0.25" customHeight="1" x14ac:dyDescent="0.25">
      <c r="A17" s="59"/>
      <c r="B17" s="210" t="s">
        <v>84</v>
      </c>
      <c r="C17" s="201"/>
      <c r="D17" s="201"/>
      <c r="E17" s="201"/>
      <c r="F17" s="201"/>
      <c r="G17" s="201"/>
      <c r="H17" s="201"/>
      <c r="I17" s="201"/>
      <c r="J17" s="201"/>
      <c r="K17" s="68">
        <f>SUM(K12:K16)</f>
        <v>8235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59"/>
      <c r="B18" s="59"/>
      <c r="C18" s="59"/>
      <c r="D18" s="59"/>
      <c r="E18" s="59"/>
      <c r="F18" s="59"/>
      <c r="G18" s="59"/>
      <c r="H18" s="59"/>
      <c r="I18" s="59"/>
      <c r="J18" s="59"/>
      <c r="K18" s="5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9.5" customHeight="1" x14ac:dyDescent="0.25">
      <c r="A19" s="69" t="s">
        <v>85</v>
      </c>
      <c r="B19" s="211" t="s">
        <v>86</v>
      </c>
      <c r="C19" s="212"/>
      <c r="D19" s="212"/>
      <c r="E19" s="212"/>
      <c r="F19" s="212"/>
      <c r="G19" s="212"/>
      <c r="H19" s="212"/>
      <c r="I19" s="212"/>
      <c r="J19" s="213"/>
      <c r="K19" s="218" t="s">
        <v>32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7.25" customHeight="1" x14ac:dyDescent="0.25">
      <c r="A20" s="70"/>
      <c r="B20" s="214"/>
      <c r="C20" s="203"/>
      <c r="D20" s="203"/>
      <c r="E20" s="203"/>
      <c r="F20" s="203"/>
      <c r="G20" s="203"/>
      <c r="H20" s="203"/>
      <c r="I20" s="203"/>
      <c r="J20" s="209"/>
      <c r="K20" s="21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200"/>
      <c r="B21" s="201"/>
      <c r="C21" s="201"/>
      <c r="D21" s="201"/>
      <c r="E21" s="201"/>
      <c r="F21" s="201"/>
      <c r="G21" s="201"/>
      <c r="H21" s="201"/>
      <c r="I21" s="201"/>
      <c r="J21" s="201"/>
      <c r="K21" s="20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7" customHeight="1" x14ac:dyDescent="0.25">
      <c r="A22" s="1"/>
      <c r="B22" s="202" t="s">
        <v>87</v>
      </c>
      <c r="C22" s="203"/>
      <c r="D22" s="203"/>
      <c r="E22" s="203"/>
      <c r="F22" s="203"/>
      <c r="G22" s="203"/>
      <c r="H22" s="203"/>
      <c r="I22" s="203"/>
      <c r="J22" s="203"/>
      <c r="K22" s="60" t="s">
        <v>79</v>
      </c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25">
      <c r="A23" s="204" t="s">
        <v>88</v>
      </c>
      <c r="B23" s="205"/>
      <c r="C23" s="206"/>
      <c r="D23" s="206"/>
      <c r="E23" s="206"/>
      <c r="F23" s="206"/>
      <c r="G23" s="206"/>
      <c r="H23" s="206"/>
      <c r="I23" s="206"/>
      <c r="J23" s="207"/>
      <c r="K23" s="7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5">
      <c r="A24" s="201"/>
      <c r="B24" s="205"/>
      <c r="C24" s="206"/>
      <c r="D24" s="206"/>
      <c r="E24" s="206"/>
      <c r="F24" s="206"/>
      <c r="G24" s="206"/>
      <c r="H24" s="206"/>
      <c r="I24" s="206"/>
      <c r="J24" s="207"/>
      <c r="K24" s="7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5">
      <c r="A25" s="201"/>
      <c r="B25" s="205"/>
      <c r="C25" s="206"/>
      <c r="D25" s="206"/>
      <c r="E25" s="206"/>
      <c r="F25" s="206"/>
      <c r="G25" s="206"/>
      <c r="H25" s="206"/>
      <c r="I25" s="206"/>
      <c r="J25" s="207"/>
      <c r="K25" s="7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5">
      <c r="A26" s="201"/>
      <c r="B26" s="205"/>
      <c r="C26" s="206"/>
      <c r="D26" s="206"/>
      <c r="E26" s="206"/>
      <c r="F26" s="206"/>
      <c r="G26" s="206"/>
      <c r="H26" s="206"/>
      <c r="I26" s="206"/>
      <c r="J26" s="207"/>
      <c r="K26" s="7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5">
      <c r="A27" s="201"/>
      <c r="B27" s="208"/>
      <c r="C27" s="203"/>
      <c r="D27" s="203"/>
      <c r="E27" s="203"/>
      <c r="F27" s="203"/>
      <c r="G27" s="203"/>
      <c r="H27" s="203"/>
      <c r="I27" s="203"/>
      <c r="J27" s="209"/>
      <c r="K27" s="7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200"/>
      <c r="B28" s="201"/>
      <c r="C28" s="201"/>
      <c r="D28" s="201"/>
      <c r="E28" s="201"/>
      <c r="F28" s="201"/>
      <c r="G28" s="201"/>
      <c r="H28" s="201"/>
      <c r="I28" s="201"/>
      <c r="J28" s="201"/>
      <c r="K28" s="20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25">
      <c r="A29" s="69" t="s">
        <v>89</v>
      </c>
      <c r="B29" s="211" t="s">
        <v>90</v>
      </c>
      <c r="C29" s="212"/>
      <c r="D29" s="212"/>
      <c r="E29" s="212"/>
      <c r="F29" s="212"/>
      <c r="G29" s="212"/>
      <c r="H29" s="212"/>
      <c r="I29" s="212"/>
      <c r="J29" s="213"/>
      <c r="K29" s="229" t="s">
        <v>32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 x14ac:dyDescent="0.25">
      <c r="A30" s="70"/>
      <c r="B30" s="214"/>
      <c r="C30" s="203"/>
      <c r="D30" s="203"/>
      <c r="E30" s="203"/>
      <c r="F30" s="203"/>
      <c r="G30" s="203"/>
      <c r="H30" s="203"/>
      <c r="I30" s="203"/>
      <c r="J30" s="209"/>
      <c r="K30" s="21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200"/>
      <c r="B31" s="201"/>
      <c r="C31" s="201"/>
      <c r="D31" s="201"/>
      <c r="E31" s="201"/>
      <c r="F31" s="201"/>
      <c r="G31" s="201"/>
      <c r="H31" s="201"/>
      <c r="I31" s="201"/>
      <c r="J31" s="201"/>
      <c r="K31" s="20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7" customHeight="1" x14ac:dyDescent="0.25">
      <c r="A32" s="222"/>
      <c r="B32" s="201"/>
      <c r="C32" s="201"/>
      <c r="D32" s="201"/>
      <c r="E32" s="201"/>
      <c r="F32" s="201"/>
      <c r="G32" s="201"/>
      <c r="H32" s="201"/>
      <c r="I32" s="59"/>
      <c r="J32" s="60" t="s">
        <v>91</v>
      </c>
      <c r="K32" s="60" t="s">
        <v>79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9.5" customHeight="1" x14ac:dyDescent="0.25">
      <c r="A33" s="204" t="s">
        <v>92</v>
      </c>
      <c r="B33" s="205"/>
      <c r="C33" s="206"/>
      <c r="D33" s="206"/>
      <c r="E33" s="206"/>
      <c r="F33" s="206"/>
      <c r="G33" s="206"/>
      <c r="H33" s="207"/>
      <c r="I33" s="61"/>
      <c r="J33" s="71"/>
      <c r="K33" s="7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 x14ac:dyDescent="0.25">
      <c r="A34" s="201"/>
      <c r="B34" s="205"/>
      <c r="C34" s="206"/>
      <c r="D34" s="206"/>
      <c r="E34" s="206"/>
      <c r="F34" s="206"/>
      <c r="G34" s="206"/>
      <c r="H34" s="207"/>
      <c r="I34" s="61"/>
      <c r="J34" s="71"/>
      <c r="K34" s="7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9.5" customHeight="1" x14ac:dyDescent="0.25">
      <c r="A35" s="201"/>
      <c r="B35" s="205"/>
      <c r="C35" s="206"/>
      <c r="D35" s="206"/>
      <c r="E35" s="206"/>
      <c r="F35" s="206"/>
      <c r="G35" s="206"/>
      <c r="H35" s="207"/>
      <c r="I35" s="61"/>
      <c r="J35" s="71"/>
      <c r="K35" s="7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9.5" customHeight="1" x14ac:dyDescent="0.25">
      <c r="A36" s="201"/>
      <c r="B36" s="205"/>
      <c r="C36" s="206"/>
      <c r="D36" s="206"/>
      <c r="E36" s="206"/>
      <c r="F36" s="206"/>
      <c r="G36" s="206"/>
      <c r="H36" s="207"/>
      <c r="I36" s="61"/>
      <c r="J36" s="71"/>
      <c r="K36" s="7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9.5" customHeight="1" x14ac:dyDescent="0.25">
      <c r="A37" s="201"/>
      <c r="B37" s="208"/>
      <c r="C37" s="203"/>
      <c r="D37" s="203"/>
      <c r="E37" s="203"/>
      <c r="F37" s="203"/>
      <c r="G37" s="203"/>
      <c r="H37" s="209"/>
      <c r="I37" s="61"/>
      <c r="J37" s="71"/>
      <c r="K37" s="7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200"/>
      <c r="B38" s="201"/>
      <c r="C38" s="201"/>
      <c r="D38" s="201"/>
      <c r="E38" s="201"/>
      <c r="F38" s="201"/>
      <c r="G38" s="201"/>
      <c r="H38" s="201"/>
      <c r="I38" s="201"/>
      <c r="J38" s="201"/>
      <c r="K38" s="20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227" t="s">
        <v>93</v>
      </c>
      <c r="C39" s="203"/>
      <c r="D39" s="203"/>
      <c r="E39" s="59"/>
      <c r="F39" s="227" t="s">
        <v>94</v>
      </c>
      <c r="G39" s="203"/>
      <c r="H39" s="203"/>
      <c r="I39" s="59"/>
      <c r="J39" s="60" t="s">
        <v>95</v>
      </c>
      <c r="K39" s="60" t="s">
        <v>96</v>
      </c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9.5" customHeight="1" x14ac:dyDescent="0.25">
      <c r="A40" s="204" t="s">
        <v>97</v>
      </c>
      <c r="B40" s="205"/>
      <c r="C40" s="206"/>
      <c r="D40" s="207"/>
      <c r="E40" s="72"/>
      <c r="F40" s="228"/>
      <c r="G40" s="206"/>
      <c r="H40" s="207"/>
      <c r="I40" s="61"/>
      <c r="J40" s="71"/>
      <c r="K40" s="7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9.5" customHeight="1" x14ac:dyDescent="0.25">
      <c r="A41" s="201"/>
      <c r="B41" s="208"/>
      <c r="C41" s="203"/>
      <c r="D41" s="209"/>
      <c r="E41" s="72"/>
      <c r="F41" s="228"/>
      <c r="G41" s="206"/>
      <c r="H41" s="207"/>
      <c r="I41" s="61"/>
      <c r="J41" s="71"/>
      <c r="K41" s="7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9.5" customHeight="1" x14ac:dyDescent="0.25">
      <c r="A42" s="201"/>
      <c r="B42" s="205"/>
      <c r="C42" s="206"/>
      <c r="D42" s="207"/>
      <c r="E42" s="72"/>
      <c r="F42" s="228"/>
      <c r="G42" s="206"/>
      <c r="H42" s="207"/>
      <c r="I42" s="61"/>
      <c r="J42" s="71"/>
      <c r="K42" s="7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9.5" customHeight="1" x14ac:dyDescent="0.25">
      <c r="A43" s="201"/>
      <c r="B43" s="205"/>
      <c r="C43" s="206"/>
      <c r="D43" s="207"/>
      <c r="E43" s="72"/>
      <c r="F43" s="228"/>
      <c r="G43" s="206"/>
      <c r="H43" s="207"/>
      <c r="I43" s="61"/>
      <c r="J43" s="71"/>
      <c r="K43" s="7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25">
      <c r="A44" s="201"/>
      <c r="B44" s="208"/>
      <c r="C44" s="203"/>
      <c r="D44" s="209"/>
      <c r="E44" s="72"/>
      <c r="F44" s="228"/>
      <c r="G44" s="206"/>
      <c r="H44" s="207"/>
      <c r="I44" s="61"/>
      <c r="J44" s="71"/>
      <c r="K44" s="7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222"/>
      <c r="B45" s="201"/>
      <c r="C45" s="201"/>
      <c r="D45" s="201"/>
      <c r="E45" s="201"/>
      <c r="F45" s="201"/>
      <c r="G45" s="201"/>
      <c r="H45" s="201"/>
      <c r="I45" s="201"/>
      <c r="J45" s="201"/>
      <c r="K45" s="20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25">
      <c r="A46" s="225" t="s">
        <v>98</v>
      </c>
      <c r="B46" s="226"/>
      <c r="C46" s="212"/>
      <c r="D46" s="212"/>
      <c r="E46" s="212"/>
      <c r="F46" s="212"/>
      <c r="G46" s="212"/>
      <c r="H46" s="212"/>
      <c r="I46" s="212"/>
      <c r="J46" s="212"/>
      <c r="K46" s="21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9.5" customHeight="1" x14ac:dyDescent="0.25">
      <c r="A47" s="201"/>
      <c r="B47" s="216"/>
      <c r="C47" s="201"/>
      <c r="D47" s="201"/>
      <c r="E47" s="201"/>
      <c r="F47" s="201"/>
      <c r="G47" s="201"/>
      <c r="H47" s="201"/>
      <c r="I47" s="201"/>
      <c r="J47" s="201"/>
      <c r="K47" s="217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9.5" customHeight="1" x14ac:dyDescent="0.25">
      <c r="A48" s="201"/>
      <c r="B48" s="216"/>
      <c r="C48" s="201"/>
      <c r="D48" s="201"/>
      <c r="E48" s="201"/>
      <c r="F48" s="201"/>
      <c r="G48" s="201"/>
      <c r="H48" s="201"/>
      <c r="I48" s="201"/>
      <c r="J48" s="201"/>
      <c r="K48" s="217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9.5" customHeight="1" x14ac:dyDescent="0.25">
      <c r="A49" s="201"/>
      <c r="B49" s="216"/>
      <c r="C49" s="201"/>
      <c r="D49" s="201"/>
      <c r="E49" s="201"/>
      <c r="F49" s="201"/>
      <c r="G49" s="201"/>
      <c r="H49" s="201"/>
      <c r="I49" s="201"/>
      <c r="J49" s="201"/>
      <c r="K49" s="217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0.5" customHeight="1" x14ac:dyDescent="0.25">
      <c r="A50" s="201"/>
      <c r="B50" s="216"/>
      <c r="C50" s="201"/>
      <c r="D50" s="201"/>
      <c r="E50" s="201"/>
      <c r="F50" s="201"/>
      <c r="G50" s="201"/>
      <c r="H50" s="201"/>
      <c r="I50" s="201"/>
      <c r="J50" s="201"/>
      <c r="K50" s="217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1.25" customHeight="1" x14ac:dyDescent="0.25">
      <c r="A51" s="201"/>
      <c r="B51" s="216"/>
      <c r="C51" s="201"/>
      <c r="D51" s="201"/>
      <c r="E51" s="201"/>
      <c r="F51" s="201"/>
      <c r="G51" s="201"/>
      <c r="H51" s="201"/>
      <c r="I51" s="201"/>
      <c r="J51" s="201"/>
      <c r="K51" s="217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201"/>
      <c r="B52" s="216"/>
      <c r="C52" s="201"/>
      <c r="D52" s="201"/>
      <c r="E52" s="201"/>
      <c r="F52" s="201"/>
      <c r="G52" s="201"/>
      <c r="H52" s="201"/>
      <c r="I52" s="201"/>
      <c r="J52" s="201"/>
      <c r="K52" s="217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5.25" customHeight="1" x14ac:dyDescent="0.25">
      <c r="A53" s="201"/>
      <c r="B53" s="216"/>
      <c r="C53" s="201"/>
      <c r="D53" s="201"/>
      <c r="E53" s="201"/>
      <c r="F53" s="201"/>
      <c r="G53" s="201"/>
      <c r="H53" s="201"/>
      <c r="I53" s="201"/>
      <c r="J53" s="201"/>
      <c r="K53" s="217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4.5" customHeight="1" x14ac:dyDescent="0.25">
      <c r="A54" s="201"/>
      <c r="B54" s="216"/>
      <c r="C54" s="201"/>
      <c r="D54" s="201"/>
      <c r="E54" s="201"/>
      <c r="F54" s="201"/>
      <c r="G54" s="201"/>
      <c r="H54" s="201"/>
      <c r="I54" s="201"/>
      <c r="J54" s="201"/>
      <c r="K54" s="217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4.5" customHeight="1" x14ac:dyDescent="0.25">
      <c r="A55" s="201"/>
      <c r="B55" s="214"/>
      <c r="C55" s="203"/>
      <c r="D55" s="203"/>
      <c r="E55" s="203"/>
      <c r="F55" s="203"/>
      <c r="G55" s="203"/>
      <c r="H55" s="203"/>
      <c r="I55" s="203"/>
      <c r="J55" s="203"/>
      <c r="K55" s="20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/>
    <row r="57" spans="1:26" ht="12.75" customHeight="1" x14ac:dyDescent="0.25"/>
    <row r="58" spans="1:26" ht="12.75" customHeight="1" x14ac:dyDescent="0.25"/>
    <row r="59" spans="1:26" ht="12.75" customHeight="1" x14ac:dyDescent="0.25"/>
    <row r="60" spans="1:26" ht="12.75" customHeight="1" x14ac:dyDescent="0.25"/>
    <row r="61" spans="1:26" ht="12.75" customHeight="1" x14ac:dyDescent="0.25"/>
    <row r="62" spans="1:26" ht="12.75" customHeight="1" x14ac:dyDescent="0.25"/>
    <row r="63" spans="1:26" ht="12.75" customHeight="1" x14ac:dyDescent="0.25"/>
    <row r="64" spans="1:26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54">
    <mergeCell ref="B44:D44"/>
    <mergeCell ref="F44:H44"/>
    <mergeCell ref="B35:H35"/>
    <mergeCell ref="B36:H36"/>
    <mergeCell ref="B27:J27"/>
    <mergeCell ref="A28:K28"/>
    <mergeCell ref="B29:J30"/>
    <mergeCell ref="K29:K30"/>
    <mergeCell ref="A31:K31"/>
    <mergeCell ref="A32:H32"/>
    <mergeCell ref="A33:A37"/>
    <mergeCell ref="B34:H34"/>
    <mergeCell ref="A46:A55"/>
    <mergeCell ref="B46:K55"/>
    <mergeCell ref="B37:H37"/>
    <mergeCell ref="A38:K38"/>
    <mergeCell ref="B39:D39"/>
    <mergeCell ref="F39:H39"/>
    <mergeCell ref="A40:A44"/>
    <mergeCell ref="B40:D40"/>
    <mergeCell ref="B41:D41"/>
    <mergeCell ref="A45:K45"/>
    <mergeCell ref="F40:H40"/>
    <mergeCell ref="F41:H41"/>
    <mergeCell ref="B42:D42"/>
    <mergeCell ref="F42:H42"/>
    <mergeCell ref="B43:D43"/>
    <mergeCell ref="F43:H43"/>
    <mergeCell ref="B1:J1"/>
    <mergeCell ref="K1:L1"/>
    <mergeCell ref="A2:K2"/>
    <mergeCell ref="G3:J3"/>
    <mergeCell ref="A4:K4"/>
    <mergeCell ref="B16:F16"/>
    <mergeCell ref="B17:J17"/>
    <mergeCell ref="B19:J20"/>
    <mergeCell ref="A5:A9"/>
    <mergeCell ref="B5:K9"/>
    <mergeCell ref="A10:K10"/>
    <mergeCell ref="B11:F11"/>
    <mergeCell ref="A12:A16"/>
    <mergeCell ref="B12:F12"/>
    <mergeCell ref="B13:F13"/>
    <mergeCell ref="B14:F14"/>
    <mergeCell ref="B15:F15"/>
    <mergeCell ref="K19:K20"/>
    <mergeCell ref="A21:K21"/>
    <mergeCell ref="B22:J22"/>
    <mergeCell ref="A23:A27"/>
    <mergeCell ref="B33:H33"/>
    <mergeCell ref="B23:J23"/>
    <mergeCell ref="B24:J24"/>
    <mergeCell ref="B25:J25"/>
    <mergeCell ref="B26:J26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808080"/>
  </sheetPr>
  <dimension ref="A1:Z1000"/>
  <sheetViews>
    <sheetView workbookViewId="0"/>
  </sheetViews>
  <sheetFormatPr defaultColWidth="12.5546875" defaultRowHeight="15" customHeight="1" x14ac:dyDescent="0.25"/>
  <cols>
    <col min="1" max="1" width="49" customWidth="1"/>
    <col min="2" max="2" width="1.5546875" customWidth="1"/>
    <col min="3" max="3" width="15.44140625" customWidth="1"/>
    <col min="4" max="4" width="1.6640625" customWidth="1"/>
    <col min="5" max="5" width="15.44140625" customWidth="1"/>
    <col min="6" max="6" width="1.5546875" customWidth="1"/>
    <col min="7" max="7" width="15.44140625" customWidth="1"/>
    <col min="8" max="8" width="1.44140625" customWidth="1"/>
    <col min="9" max="9" width="15.44140625" customWidth="1"/>
    <col min="10" max="10" width="1.5546875" customWidth="1"/>
    <col min="11" max="11" width="14.6640625" customWidth="1"/>
    <col min="12" max="12" width="1.6640625" customWidth="1"/>
    <col min="13" max="13" width="14.6640625" customWidth="1"/>
    <col min="14" max="26" width="8" customWidth="1"/>
  </cols>
  <sheetData>
    <row r="1" spans="1:26" ht="27.75" customHeight="1" x14ac:dyDescent="0.4">
      <c r="A1" s="1"/>
      <c r="B1" s="1"/>
      <c r="C1" s="220" t="e">
        <f>#REF!</f>
        <v>#REF!</v>
      </c>
      <c r="D1" s="201"/>
      <c r="E1" s="201"/>
      <c r="F1" s="201"/>
      <c r="G1" s="201"/>
      <c r="H1" s="201"/>
      <c r="I1" s="201"/>
      <c r="J1" s="201"/>
      <c r="K1" s="201"/>
      <c r="L1" s="1"/>
      <c r="M1" s="221" t="e">
        <f>#REF!</f>
        <v>#REF!</v>
      </c>
      <c r="N1" s="20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.5" customHeight="1" x14ac:dyDescent="0.25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 x14ac:dyDescent="0.25">
      <c r="A3" s="175" t="s">
        <v>99</v>
      </c>
      <c r="B3" s="175"/>
      <c r="C3" s="176"/>
      <c r="D3" s="175"/>
      <c r="E3" s="175"/>
      <c r="F3" s="175"/>
      <c r="G3" s="175"/>
      <c r="H3" s="177"/>
      <c r="I3" s="177"/>
      <c r="J3" s="177"/>
      <c r="K3" s="177"/>
      <c r="L3" s="178"/>
      <c r="M3" s="179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26" ht="15" customHeight="1" x14ac:dyDescent="0.25">
      <c r="A4" s="222"/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233" t="s">
        <v>100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9.5" customHeight="1" x14ac:dyDescent="0.25">
      <c r="A6" s="69"/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9.5" customHeight="1" x14ac:dyDescent="0.25">
      <c r="A7" s="69" t="s">
        <v>101</v>
      </c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5" customHeight="1" x14ac:dyDescent="0.25">
      <c r="A8" s="1"/>
      <c r="B8" s="1"/>
      <c r="C8" s="73" t="s">
        <v>102</v>
      </c>
      <c r="D8" s="74"/>
      <c r="E8" s="73" t="s">
        <v>103</v>
      </c>
      <c r="F8" s="75"/>
      <c r="G8" s="73" t="s">
        <v>104</v>
      </c>
      <c r="H8" s="75"/>
      <c r="I8" s="73" t="s">
        <v>105</v>
      </c>
      <c r="J8" s="75"/>
      <c r="K8" s="73" t="s">
        <v>106</v>
      </c>
      <c r="L8" s="75"/>
      <c r="M8" s="73" t="s">
        <v>107</v>
      </c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9.5" customHeight="1" x14ac:dyDescent="0.25">
      <c r="A9" s="58"/>
      <c r="B9" s="58"/>
      <c r="C9" s="60" t="s">
        <v>108</v>
      </c>
      <c r="D9" s="1"/>
      <c r="E9" s="60" t="s">
        <v>108</v>
      </c>
      <c r="F9" s="59"/>
      <c r="G9" s="60" t="s">
        <v>108</v>
      </c>
      <c r="H9" s="59"/>
      <c r="I9" s="60" t="s">
        <v>108</v>
      </c>
      <c r="J9" s="59"/>
      <c r="K9" s="60" t="s">
        <v>108</v>
      </c>
      <c r="L9" s="59"/>
      <c r="M9" s="60" t="s">
        <v>108</v>
      </c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6.5" customHeight="1" x14ac:dyDescent="0.25">
      <c r="A10" s="76"/>
      <c r="B10" s="61"/>
      <c r="C10" s="77">
        <f>Pivot!O96</f>
        <v>0</v>
      </c>
      <c r="D10" s="78"/>
      <c r="E10" s="77"/>
      <c r="F10" s="78"/>
      <c r="G10" s="77"/>
      <c r="H10" s="78"/>
      <c r="I10" s="77"/>
      <c r="J10" s="78"/>
      <c r="K10" s="77">
        <f t="shared" ref="K10:K13" si="0">SUM(C10:I10)</f>
        <v>0</v>
      </c>
      <c r="L10" s="78"/>
      <c r="M10" s="79">
        <v>243</v>
      </c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6.5" customHeight="1" x14ac:dyDescent="0.25">
      <c r="A11" s="76"/>
      <c r="B11" s="61"/>
      <c r="C11" s="77"/>
      <c r="D11" s="78"/>
      <c r="E11" s="77"/>
      <c r="F11" s="78"/>
      <c r="G11" s="77"/>
      <c r="H11" s="78"/>
      <c r="I11" s="77"/>
      <c r="J11" s="78"/>
      <c r="K11" s="77">
        <f t="shared" si="0"/>
        <v>0</v>
      </c>
      <c r="L11" s="78"/>
      <c r="M11" s="7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25">
      <c r="A12" s="76"/>
      <c r="B12" s="61"/>
      <c r="C12" s="77"/>
      <c r="D12" s="78"/>
      <c r="E12" s="77"/>
      <c r="F12" s="78"/>
      <c r="G12" s="77"/>
      <c r="H12" s="78"/>
      <c r="I12" s="77"/>
      <c r="J12" s="78"/>
      <c r="K12" s="77">
        <f t="shared" si="0"/>
        <v>0</v>
      </c>
      <c r="L12" s="78"/>
      <c r="M12" s="7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 x14ac:dyDescent="0.25">
      <c r="A13" s="80"/>
      <c r="B13" s="81"/>
      <c r="C13" s="82"/>
      <c r="D13" s="78"/>
      <c r="E13" s="77"/>
      <c r="F13" s="78"/>
      <c r="G13" s="77"/>
      <c r="H13" s="78"/>
      <c r="I13" s="77"/>
      <c r="J13" s="78"/>
      <c r="K13" s="77">
        <f t="shared" si="0"/>
        <v>0</v>
      </c>
      <c r="L13" s="83"/>
      <c r="M13" s="7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0.25" customHeight="1" x14ac:dyDescent="0.25">
      <c r="A14" s="84" t="s">
        <v>84</v>
      </c>
      <c r="B14" s="84"/>
      <c r="C14" s="85">
        <f>SUM(C10:C13)</f>
        <v>0</v>
      </c>
      <c r="D14" s="78"/>
      <c r="E14" s="85">
        <f>SUM(E10:E13)</f>
        <v>0</v>
      </c>
      <c r="F14" s="78"/>
      <c r="G14" s="85">
        <f>SUM(G10:G13)</f>
        <v>0</v>
      </c>
      <c r="H14" s="78"/>
      <c r="I14" s="85">
        <f>SUM(I10:I13)</f>
        <v>0</v>
      </c>
      <c r="J14" s="78"/>
      <c r="K14" s="85">
        <f>SUM(K10:K13)</f>
        <v>0</v>
      </c>
      <c r="L14" s="83"/>
      <c r="M14" s="85">
        <f>SUM(M10:M13)</f>
        <v>243</v>
      </c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 x14ac:dyDescent="0.25">
      <c r="A15" s="69"/>
      <c r="B15" s="69"/>
      <c r="C15" s="69"/>
      <c r="D15" s="69"/>
      <c r="E15" s="69"/>
      <c r="F15" s="69"/>
      <c r="G15" s="69"/>
      <c r="H15" s="69"/>
      <c r="I15" s="69"/>
      <c r="J15" s="69"/>
      <c r="K15" s="69"/>
      <c r="L15" s="69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25">
      <c r="A16" s="69"/>
      <c r="B16" s="69"/>
      <c r="C16" s="86" t="e">
        <f>IF(#REF!-'Additional notes (1)'!C14=0,0,"reference error")</f>
        <v>#REF!</v>
      </c>
      <c r="D16" s="86"/>
      <c r="E16" s="86" t="e">
        <f>IF(#REF!-'Additional notes (1)'!E14=0,0,"reference error")</f>
        <v>#REF!</v>
      </c>
      <c r="F16" s="86"/>
      <c r="G16" s="86" t="e">
        <f>IF(#REF!-'Additional notes (1)'!G14=0,0,"reference error")</f>
        <v>#REF!</v>
      </c>
      <c r="H16" s="86"/>
      <c r="I16" s="86" t="e">
        <f>IF(#REF!-'Additional notes (1)'!I14=0,0,"reference error")</f>
        <v>#REF!</v>
      </c>
      <c r="J16" s="86"/>
      <c r="K16" s="86" t="e">
        <f>IF(#REF!-'Additional notes (1)'!K14=0,0,"reference error")</f>
        <v>#REF!</v>
      </c>
      <c r="L16" s="86"/>
      <c r="M16" s="86" t="e">
        <f>IF(#REF!-'Additional notes (1)'!M14=0,0,"reference error")</f>
        <v>#REF!</v>
      </c>
      <c r="N16" s="1"/>
      <c r="O16" s="1"/>
      <c r="P16" s="170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 x14ac:dyDescent="0.25">
      <c r="A17" s="69"/>
      <c r="B17" s="69"/>
      <c r="C17" s="69"/>
      <c r="D17" s="69"/>
      <c r="E17" s="69"/>
      <c r="F17" s="69"/>
      <c r="G17" s="69"/>
      <c r="H17" s="69"/>
      <c r="I17" s="69"/>
      <c r="J17" s="69"/>
      <c r="K17" s="69"/>
      <c r="L17" s="69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 x14ac:dyDescent="0.25">
      <c r="A18" s="233" t="s">
        <v>109</v>
      </c>
      <c r="B18" s="201"/>
      <c r="C18" s="201"/>
      <c r="D18" s="201"/>
      <c r="E18" s="201"/>
      <c r="F18" s="201"/>
      <c r="G18" s="201"/>
      <c r="H18" s="201"/>
      <c r="I18" s="201"/>
      <c r="J18" s="201"/>
      <c r="K18" s="201"/>
      <c r="L18" s="201"/>
      <c r="M18" s="20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3.25" customHeight="1" x14ac:dyDescent="0.25">
      <c r="A19" s="1"/>
      <c r="B19" s="1"/>
      <c r="C19" s="73" t="s">
        <v>102</v>
      </c>
      <c r="D19" s="74"/>
      <c r="E19" s="73" t="s">
        <v>103</v>
      </c>
      <c r="F19" s="75"/>
      <c r="G19" s="73"/>
      <c r="H19" s="75"/>
      <c r="I19" s="73"/>
      <c r="J19" s="75"/>
      <c r="K19" s="73" t="s">
        <v>106</v>
      </c>
      <c r="L19" s="75"/>
      <c r="M19" s="73" t="s">
        <v>107</v>
      </c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9.5" customHeight="1" x14ac:dyDescent="0.25">
      <c r="A20" s="58"/>
      <c r="B20" s="58"/>
      <c r="C20" s="60" t="s">
        <v>108</v>
      </c>
      <c r="D20" s="1"/>
      <c r="E20" s="60" t="s">
        <v>108</v>
      </c>
      <c r="F20" s="59"/>
      <c r="G20" s="60"/>
      <c r="H20" s="59"/>
      <c r="I20" s="60"/>
      <c r="J20" s="59"/>
      <c r="K20" s="60" t="s">
        <v>108</v>
      </c>
      <c r="L20" s="59"/>
      <c r="M20" s="60" t="s">
        <v>108</v>
      </c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 x14ac:dyDescent="0.25">
      <c r="A21" s="76"/>
      <c r="B21" s="61"/>
      <c r="C21" s="77">
        <f>Pivot!O99</f>
        <v>0</v>
      </c>
      <c r="D21" s="78"/>
      <c r="E21" s="77"/>
      <c r="F21" s="78"/>
      <c r="G21" s="78"/>
      <c r="H21" s="78"/>
      <c r="I21" s="78"/>
      <c r="J21" s="78"/>
      <c r="K21" s="77">
        <f t="shared" ref="K21:K24" si="1">SUM(C21:I21)</f>
        <v>0</v>
      </c>
      <c r="L21" s="78"/>
      <c r="M21" s="79">
        <v>21581</v>
      </c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9.5" customHeight="1" x14ac:dyDescent="0.25">
      <c r="A22" s="76"/>
      <c r="B22" s="61"/>
      <c r="C22" s="77"/>
      <c r="D22" s="78"/>
      <c r="E22" s="77"/>
      <c r="F22" s="78"/>
      <c r="G22" s="78"/>
      <c r="H22" s="78"/>
      <c r="I22" s="78"/>
      <c r="J22" s="78"/>
      <c r="K22" s="77">
        <f t="shared" si="1"/>
        <v>0</v>
      </c>
      <c r="L22" s="78"/>
      <c r="M22" s="7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9.5" customHeight="1" x14ac:dyDescent="0.25">
      <c r="A23" s="76"/>
      <c r="B23" s="61"/>
      <c r="C23" s="77"/>
      <c r="D23" s="78"/>
      <c r="E23" s="77"/>
      <c r="F23" s="78"/>
      <c r="G23" s="78"/>
      <c r="H23" s="78"/>
      <c r="I23" s="78"/>
      <c r="J23" s="78"/>
      <c r="K23" s="77">
        <f t="shared" si="1"/>
        <v>0</v>
      </c>
      <c r="L23" s="78"/>
      <c r="M23" s="7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9.5" customHeight="1" x14ac:dyDescent="0.25">
      <c r="A24" s="80"/>
      <c r="B24" s="81"/>
      <c r="C24" s="82"/>
      <c r="D24" s="78"/>
      <c r="E24" s="77"/>
      <c r="F24" s="78"/>
      <c r="G24" s="78"/>
      <c r="H24" s="78"/>
      <c r="I24" s="78"/>
      <c r="J24" s="78"/>
      <c r="K24" s="77">
        <f t="shared" si="1"/>
        <v>0</v>
      </c>
      <c r="L24" s="230"/>
      <c r="M24" s="7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5">
      <c r="A25" s="84" t="s">
        <v>84</v>
      </c>
      <c r="B25" s="84"/>
      <c r="C25" s="85">
        <f>SUM(C21:C24)</f>
        <v>0</v>
      </c>
      <c r="D25" s="78"/>
      <c r="E25" s="85">
        <f>SUM(E21:E24)</f>
        <v>0</v>
      </c>
      <c r="F25" s="78"/>
      <c r="G25" s="78"/>
      <c r="H25" s="78"/>
      <c r="I25" s="78"/>
      <c r="J25" s="78"/>
      <c r="K25" s="85">
        <f>SUM(K21:K24)</f>
        <v>0</v>
      </c>
      <c r="L25" s="201"/>
      <c r="M25" s="85">
        <f>SUM(M21:M24)</f>
        <v>21581</v>
      </c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" customHeight="1" x14ac:dyDescent="0.25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 x14ac:dyDescent="0.25">
      <c r="A27" s="69"/>
      <c r="B27" s="69"/>
      <c r="C27" s="86" t="e">
        <f>IF(#REF!-'Additional notes (1)'!C25=0,0,"reference error")</f>
        <v>#REF!</v>
      </c>
      <c r="D27" s="86"/>
      <c r="E27" s="86" t="e">
        <f>IF(#REF!-'Additional notes (1)'!E25=0,0,"reference error")</f>
        <v>#REF!</v>
      </c>
      <c r="F27" s="86"/>
      <c r="G27" s="86"/>
      <c r="H27" s="86"/>
      <c r="I27" s="86"/>
      <c r="J27" s="86"/>
      <c r="K27" s="86" t="e">
        <f>IF(#REF!-'Additional notes (1)'!K25=0,0,"reference error")</f>
        <v>#REF!</v>
      </c>
      <c r="L27" s="86"/>
      <c r="M27" s="86" t="e">
        <f>IF(#REF!-'Additional notes (1)'!M25=0,0,"reference error")</f>
        <v>#REF!</v>
      </c>
      <c r="N27" s="1"/>
      <c r="O27" s="1"/>
      <c r="P27" s="170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1.25" customHeight="1" x14ac:dyDescent="0.25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9.5" customHeight="1" x14ac:dyDescent="0.25">
      <c r="A29" s="233" t="s">
        <v>110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40.5" customHeight="1" x14ac:dyDescent="0.25">
      <c r="A30" s="1"/>
      <c r="B30" s="1"/>
      <c r="C30" s="73" t="s">
        <v>102</v>
      </c>
      <c r="D30" s="74"/>
      <c r="E30" s="73" t="s">
        <v>103</v>
      </c>
      <c r="F30" s="75"/>
      <c r="G30" s="73" t="s">
        <v>104</v>
      </c>
      <c r="H30" s="75"/>
      <c r="I30" s="73" t="s">
        <v>105</v>
      </c>
      <c r="J30" s="75"/>
      <c r="K30" s="73" t="s">
        <v>106</v>
      </c>
      <c r="L30" s="75"/>
      <c r="M30" s="73" t="s">
        <v>107</v>
      </c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9.5" customHeight="1" x14ac:dyDescent="0.25">
      <c r="A31" s="58"/>
      <c r="B31" s="58"/>
      <c r="C31" s="60" t="s">
        <v>108</v>
      </c>
      <c r="D31" s="1"/>
      <c r="E31" s="60" t="s">
        <v>108</v>
      </c>
      <c r="F31" s="59"/>
      <c r="G31" s="60" t="s">
        <v>108</v>
      </c>
      <c r="H31" s="59"/>
      <c r="I31" s="60" t="s">
        <v>108</v>
      </c>
      <c r="J31" s="59"/>
      <c r="K31" s="60" t="s">
        <v>108</v>
      </c>
      <c r="L31" s="59"/>
      <c r="M31" s="60" t="s">
        <v>108</v>
      </c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6.5" customHeight="1" x14ac:dyDescent="0.25">
      <c r="A32" s="76"/>
      <c r="B32" s="61"/>
      <c r="C32" s="77"/>
      <c r="D32" s="78"/>
      <c r="E32" s="77"/>
      <c r="F32" s="78"/>
      <c r="G32" s="77"/>
      <c r="H32" s="78"/>
      <c r="I32" s="77"/>
      <c r="J32" s="78"/>
      <c r="K32" s="77">
        <f t="shared" ref="K32:K39" si="2">SUM(C32:I32)</f>
        <v>0</v>
      </c>
      <c r="L32" s="78"/>
      <c r="M32" s="79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6.5" customHeight="1" x14ac:dyDescent="0.25">
      <c r="A33" s="76"/>
      <c r="B33" s="61"/>
      <c r="C33" s="77"/>
      <c r="D33" s="78"/>
      <c r="E33" s="77"/>
      <c r="F33" s="78"/>
      <c r="G33" s="77"/>
      <c r="H33" s="78"/>
      <c r="I33" s="77"/>
      <c r="J33" s="78"/>
      <c r="K33" s="77">
        <f t="shared" si="2"/>
        <v>0</v>
      </c>
      <c r="L33" s="78"/>
      <c r="M33" s="79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6.5" customHeight="1" x14ac:dyDescent="0.25">
      <c r="A34" s="76"/>
      <c r="B34" s="61"/>
      <c r="C34" s="77"/>
      <c r="D34" s="78"/>
      <c r="E34" s="77"/>
      <c r="F34" s="78"/>
      <c r="G34" s="77"/>
      <c r="H34" s="78"/>
      <c r="I34" s="77"/>
      <c r="J34" s="78"/>
      <c r="K34" s="77">
        <f t="shared" si="2"/>
        <v>0</v>
      </c>
      <c r="L34" s="78"/>
      <c r="M34" s="7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6.5" customHeight="1" x14ac:dyDescent="0.25">
      <c r="A35" s="76"/>
      <c r="B35" s="61"/>
      <c r="C35" s="77"/>
      <c r="D35" s="78"/>
      <c r="E35" s="77"/>
      <c r="F35" s="78"/>
      <c r="G35" s="77"/>
      <c r="H35" s="78"/>
      <c r="I35" s="77"/>
      <c r="J35" s="78"/>
      <c r="K35" s="77">
        <f t="shared" si="2"/>
        <v>0</v>
      </c>
      <c r="L35" s="78"/>
      <c r="M35" s="79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6.5" customHeight="1" x14ac:dyDescent="0.25">
      <c r="A36" s="76"/>
      <c r="B36" s="61"/>
      <c r="C36" s="77"/>
      <c r="D36" s="78"/>
      <c r="E36" s="77"/>
      <c r="F36" s="78"/>
      <c r="G36" s="77"/>
      <c r="H36" s="78"/>
      <c r="I36" s="77"/>
      <c r="J36" s="78"/>
      <c r="K36" s="77">
        <f t="shared" si="2"/>
        <v>0</v>
      </c>
      <c r="L36" s="78"/>
      <c r="M36" s="79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6.5" customHeight="1" x14ac:dyDescent="0.25">
      <c r="A37" s="76"/>
      <c r="B37" s="61"/>
      <c r="C37" s="77"/>
      <c r="D37" s="78"/>
      <c r="E37" s="77"/>
      <c r="F37" s="78"/>
      <c r="G37" s="77"/>
      <c r="H37" s="78"/>
      <c r="I37" s="77"/>
      <c r="J37" s="78"/>
      <c r="K37" s="77">
        <f t="shared" si="2"/>
        <v>0</v>
      </c>
      <c r="L37" s="78"/>
      <c r="M37" s="79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6.5" customHeight="1" x14ac:dyDescent="0.25">
      <c r="A38" s="76"/>
      <c r="B38" s="61"/>
      <c r="C38" s="77"/>
      <c r="D38" s="78"/>
      <c r="E38" s="77"/>
      <c r="F38" s="78"/>
      <c r="G38" s="77"/>
      <c r="H38" s="78"/>
      <c r="I38" s="77"/>
      <c r="J38" s="78"/>
      <c r="K38" s="77">
        <f t="shared" si="2"/>
        <v>0</v>
      </c>
      <c r="L38" s="78"/>
      <c r="M38" s="79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6.5" customHeight="1" x14ac:dyDescent="0.25">
      <c r="A39" s="80"/>
      <c r="B39" s="81"/>
      <c r="C39" s="82"/>
      <c r="D39" s="78"/>
      <c r="E39" s="77"/>
      <c r="F39" s="78"/>
      <c r="G39" s="77"/>
      <c r="H39" s="78"/>
      <c r="I39" s="77"/>
      <c r="J39" s="78"/>
      <c r="K39" s="77">
        <f t="shared" si="2"/>
        <v>0</v>
      </c>
      <c r="L39" s="230"/>
      <c r="M39" s="79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0.25" customHeight="1" x14ac:dyDescent="0.25">
      <c r="A40" s="84" t="s">
        <v>84</v>
      </c>
      <c r="B40" s="84"/>
      <c r="C40" s="85">
        <f>SUM(C32:C39)</f>
        <v>0</v>
      </c>
      <c r="D40" s="78"/>
      <c r="E40" s="85">
        <f>SUM(E32:E39)</f>
        <v>0</v>
      </c>
      <c r="F40" s="78"/>
      <c r="G40" s="85">
        <f>SUM(G32:G39)</f>
        <v>0</v>
      </c>
      <c r="H40" s="78"/>
      <c r="I40" s="85">
        <f>SUM(I32:I39)</f>
        <v>0</v>
      </c>
      <c r="J40" s="78"/>
      <c r="K40" s="85">
        <f>SUM(K32:K39)</f>
        <v>0</v>
      </c>
      <c r="L40" s="201"/>
      <c r="M40" s="85">
        <f>SUM(M32:M39)</f>
        <v>0</v>
      </c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0.5" customHeight="1" x14ac:dyDescent="0.25">
      <c r="A41" s="84"/>
      <c r="B41" s="84"/>
      <c r="C41" s="87"/>
      <c r="D41" s="87"/>
      <c r="E41" s="87"/>
      <c r="F41" s="87"/>
      <c r="G41" s="87"/>
      <c r="H41" s="87"/>
      <c r="I41" s="87"/>
      <c r="J41" s="87"/>
      <c r="K41" s="87"/>
      <c r="L41" s="88"/>
      <c r="M41" s="87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59"/>
      <c r="B42" s="59"/>
      <c r="C42" s="89" t="e">
        <f>IF(C40-#REF!=0,0,"reference error")</f>
        <v>#REF!</v>
      </c>
      <c r="D42" s="59"/>
      <c r="E42" s="89" t="e">
        <f>IF(E40-#REF!=0,0,"reference error")</f>
        <v>#REF!</v>
      </c>
      <c r="F42" s="89"/>
      <c r="G42" s="89" t="e">
        <f>IF(G40-#REF!=0,0,"reference error")</f>
        <v>#REF!</v>
      </c>
      <c r="H42" s="89"/>
      <c r="I42" s="89" t="e">
        <f>IF(I40-#REF!=0,0,"reference error")</f>
        <v>#REF!</v>
      </c>
      <c r="J42" s="89"/>
      <c r="K42" s="89" t="e">
        <f>IF(K40-#REF!=0,0,"reference error")</f>
        <v>#REF!</v>
      </c>
      <c r="L42" s="89"/>
      <c r="M42" s="89" t="e">
        <f>IF(M40-#REF!=0,0,"reference error")</f>
        <v>#REF!</v>
      </c>
      <c r="N42" s="1"/>
      <c r="O42" s="1"/>
      <c r="P42" s="170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59"/>
      <c r="B43" s="59"/>
      <c r="C43" s="89"/>
      <c r="D43" s="59"/>
      <c r="E43" s="89"/>
      <c r="F43" s="89"/>
      <c r="G43" s="89"/>
      <c r="H43" s="89"/>
      <c r="I43" s="89"/>
      <c r="J43" s="89"/>
      <c r="K43" s="89"/>
      <c r="L43" s="89"/>
      <c r="M43" s="8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 x14ac:dyDescent="0.3">
      <c r="A44" s="231" t="s">
        <v>111</v>
      </c>
      <c r="B44" s="201"/>
      <c r="C44" s="201"/>
      <c r="D44" s="201"/>
      <c r="E44" s="201"/>
      <c r="F44" s="201"/>
      <c r="G44" s="201"/>
      <c r="H44" s="201"/>
      <c r="I44" s="201"/>
      <c r="J44" s="201"/>
      <c r="K44" s="201"/>
      <c r="L44" s="201"/>
      <c r="M44" s="20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40.5" customHeight="1" x14ac:dyDescent="0.25">
      <c r="A45" s="1"/>
      <c r="B45" s="1"/>
      <c r="C45" s="73" t="s">
        <v>102</v>
      </c>
      <c r="D45" s="74"/>
      <c r="E45" s="73" t="s">
        <v>103</v>
      </c>
      <c r="F45" s="75"/>
      <c r="G45" s="73" t="s">
        <v>104</v>
      </c>
      <c r="H45" s="75"/>
      <c r="I45" s="73" t="s">
        <v>105</v>
      </c>
      <c r="J45" s="75"/>
      <c r="K45" s="73" t="s">
        <v>106</v>
      </c>
      <c r="L45" s="75"/>
      <c r="M45" s="73" t="s">
        <v>107</v>
      </c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9.5" customHeight="1" x14ac:dyDescent="0.25">
      <c r="A46" s="58"/>
      <c r="B46" s="58"/>
      <c r="C46" s="60" t="s">
        <v>108</v>
      </c>
      <c r="D46" s="1"/>
      <c r="E46" s="60" t="s">
        <v>108</v>
      </c>
      <c r="F46" s="59"/>
      <c r="G46" s="60" t="s">
        <v>108</v>
      </c>
      <c r="H46" s="59"/>
      <c r="I46" s="60" t="s">
        <v>108</v>
      </c>
      <c r="J46" s="59"/>
      <c r="K46" s="60" t="s">
        <v>108</v>
      </c>
      <c r="L46" s="59"/>
      <c r="M46" s="60" t="s">
        <v>108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6.5" customHeight="1" x14ac:dyDescent="0.25">
      <c r="A47" s="76"/>
      <c r="B47" s="61"/>
      <c r="C47" s="90"/>
      <c r="D47" s="91"/>
      <c r="E47" s="90"/>
      <c r="F47" s="91"/>
      <c r="G47" s="90"/>
      <c r="H47" s="91"/>
      <c r="I47" s="90"/>
      <c r="J47" s="91"/>
      <c r="K47" s="90">
        <f t="shared" ref="K47:K57" si="3">SUM(C47:I47)</f>
        <v>0</v>
      </c>
      <c r="L47" s="91"/>
      <c r="M47" s="92" t="e">
        <f>#REF!</f>
        <v>#REF!</v>
      </c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6.5" customHeight="1" x14ac:dyDescent="0.25">
      <c r="A48" s="76"/>
      <c r="B48" s="61"/>
      <c r="C48" s="90"/>
      <c r="D48" s="91"/>
      <c r="E48" s="90"/>
      <c r="F48" s="91"/>
      <c r="G48" s="90"/>
      <c r="H48" s="91"/>
      <c r="I48" s="90"/>
      <c r="J48" s="91"/>
      <c r="K48" s="90">
        <f t="shared" si="3"/>
        <v>0</v>
      </c>
      <c r="L48" s="91"/>
      <c r="M48" s="92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6.5" customHeight="1" x14ac:dyDescent="0.25">
      <c r="A49" s="76"/>
      <c r="B49" s="61"/>
      <c r="C49" s="90"/>
      <c r="D49" s="91"/>
      <c r="E49" s="90"/>
      <c r="F49" s="91"/>
      <c r="G49" s="90"/>
      <c r="H49" s="91"/>
      <c r="I49" s="90"/>
      <c r="J49" s="91"/>
      <c r="K49" s="90">
        <f t="shared" si="3"/>
        <v>0</v>
      </c>
      <c r="L49" s="91"/>
      <c r="M49" s="92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6.5" customHeight="1" x14ac:dyDescent="0.25">
      <c r="A50" s="76"/>
      <c r="B50" s="61"/>
      <c r="C50" s="90"/>
      <c r="D50" s="91"/>
      <c r="E50" s="90"/>
      <c r="F50" s="91"/>
      <c r="G50" s="90"/>
      <c r="H50" s="91"/>
      <c r="I50" s="90"/>
      <c r="J50" s="91"/>
      <c r="K50" s="90">
        <f t="shared" si="3"/>
        <v>0</v>
      </c>
      <c r="L50" s="91"/>
      <c r="M50" s="92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 x14ac:dyDescent="0.25">
      <c r="A51" s="76"/>
      <c r="B51" s="61"/>
      <c r="C51" s="90"/>
      <c r="D51" s="91"/>
      <c r="E51" s="90"/>
      <c r="F51" s="91"/>
      <c r="G51" s="90"/>
      <c r="H51" s="91"/>
      <c r="I51" s="90"/>
      <c r="J51" s="91"/>
      <c r="K51" s="90">
        <f t="shared" si="3"/>
        <v>0</v>
      </c>
      <c r="L51" s="91"/>
      <c r="M51" s="92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6.5" customHeight="1" x14ac:dyDescent="0.25">
      <c r="A52" s="76"/>
      <c r="B52" s="61"/>
      <c r="C52" s="90"/>
      <c r="D52" s="91"/>
      <c r="E52" s="90"/>
      <c r="F52" s="91"/>
      <c r="G52" s="90"/>
      <c r="H52" s="91"/>
      <c r="I52" s="90"/>
      <c r="J52" s="91"/>
      <c r="K52" s="90">
        <f t="shared" si="3"/>
        <v>0</v>
      </c>
      <c r="L52" s="91"/>
      <c r="M52" s="92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6.5" customHeight="1" x14ac:dyDescent="0.25">
      <c r="A53" s="76"/>
      <c r="B53" s="61"/>
      <c r="C53" s="90"/>
      <c r="D53" s="91"/>
      <c r="E53" s="90"/>
      <c r="F53" s="91"/>
      <c r="G53" s="90"/>
      <c r="H53" s="91"/>
      <c r="I53" s="90"/>
      <c r="J53" s="91"/>
      <c r="K53" s="90">
        <f t="shared" si="3"/>
        <v>0</v>
      </c>
      <c r="L53" s="91"/>
      <c r="M53" s="92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6.5" customHeight="1" x14ac:dyDescent="0.25">
      <c r="A54" s="76"/>
      <c r="B54" s="61"/>
      <c r="C54" s="90"/>
      <c r="D54" s="91"/>
      <c r="E54" s="90"/>
      <c r="F54" s="91"/>
      <c r="G54" s="90"/>
      <c r="H54" s="91"/>
      <c r="I54" s="90"/>
      <c r="J54" s="91"/>
      <c r="K54" s="90">
        <f t="shared" si="3"/>
        <v>0</v>
      </c>
      <c r="L54" s="91"/>
      <c r="M54" s="92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6.5" customHeight="1" x14ac:dyDescent="0.25">
      <c r="A55" s="76"/>
      <c r="B55" s="61"/>
      <c r="C55" s="90"/>
      <c r="D55" s="91"/>
      <c r="E55" s="90"/>
      <c r="F55" s="91"/>
      <c r="G55" s="90"/>
      <c r="H55" s="91"/>
      <c r="I55" s="90"/>
      <c r="J55" s="91"/>
      <c r="K55" s="90">
        <f t="shared" si="3"/>
        <v>0</v>
      </c>
      <c r="L55" s="91"/>
      <c r="M55" s="92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6.5" customHeight="1" x14ac:dyDescent="0.25">
      <c r="A56" s="76"/>
      <c r="B56" s="61"/>
      <c r="C56" s="90"/>
      <c r="D56" s="91"/>
      <c r="E56" s="90"/>
      <c r="F56" s="91"/>
      <c r="G56" s="90"/>
      <c r="H56" s="91"/>
      <c r="I56" s="90"/>
      <c r="J56" s="91"/>
      <c r="K56" s="90">
        <f t="shared" si="3"/>
        <v>0</v>
      </c>
      <c r="L56" s="91"/>
      <c r="M56" s="92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6.5" customHeight="1" x14ac:dyDescent="0.25">
      <c r="A57" s="80"/>
      <c r="B57" s="81"/>
      <c r="C57" s="93"/>
      <c r="D57" s="91"/>
      <c r="E57" s="90"/>
      <c r="F57" s="91"/>
      <c r="G57" s="90"/>
      <c r="H57" s="91"/>
      <c r="I57" s="90"/>
      <c r="J57" s="91"/>
      <c r="K57" s="90">
        <f t="shared" si="3"/>
        <v>0</v>
      </c>
      <c r="L57" s="232"/>
      <c r="M57" s="92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9.5" customHeight="1" x14ac:dyDescent="0.25">
      <c r="A58" s="84" t="s">
        <v>84</v>
      </c>
      <c r="B58" s="84"/>
      <c r="C58" s="94">
        <f>SUM(C47:C57)</f>
        <v>0</v>
      </c>
      <c r="D58" s="91"/>
      <c r="E58" s="94">
        <f>SUM(E47:E57)</f>
        <v>0</v>
      </c>
      <c r="F58" s="91"/>
      <c r="G58" s="94">
        <f>SUM(G47:G57)</f>
        <v>0</v>
      </c>
      <c r="H58" s="91"/>
      <c r="I58" s="94">
        <f>SUM(I47:I57)</f>
        <v>0</v>
      </c>
      <c r="J58" s="91"/>
      <c r="K58" s="94">
        <f>SUM(K47:K57)</f>
        <v>0</v>
      </c>
      <c r="L58" s="201"/>
      <c r="M58" s="94" t="e">
        <f>SUM(M47:M57)</f>
        <v>#REF!</v>
      </c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9" customHeight="1" x14ac:dyDescent="0.25">
      <c r="A59" s="84"/>
      <c r="B59" s="84"/>
      <c r="C59" s="95"/>
      <c r="D59" s="95"/>
      <c r="E59" s="95"/>
      <c r="F59" s="95"/>
      <c r="G59" s="95"/>
      <c r="H59" s="95"/>
      <c r="I59" s="95"/>
      <c r="J59" s="95"/>
      <c r="K59" s="95"/>
      <c r="L59" s="96"/>
      <c r="M59" s="95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1.25" customHeight="1" x14ac:dyDescent="0.25">
      <c r="A60" s="97"/>
      <c r="B60" s="97"/>
      <c r="C60" s="89" t="e">
        <f>IF(C58-#REF!=0,0,"reference error")</f>
        <v>#REF!</v>
      </c>
      <c r="D60" s="89"/>
      <c r="E60" s="89" t="e">
        <f>IF(E58-#REF!=0,0,"reference error")</f>
        <v>#REF!</v>
      </c>
      <c r="F60" s="89"/>
      <c r="G60" s="89" t="e">
        <f>IF(G58-#REF!=0,0,"reference error")</f>
        <v>#REF!</v>
      </c>
      <c r="H60" s="89"/>
      <c r="I60" s="89" t="e">
        <f>IF(I58-#REF!=0,0,"reference error")</f>
        <v>#REF!</v>
      </c>
      <c r="J60" s="89"/>
      <c r="K60" s="89" t="e">
        <f>IF(K58-#REF!=0,0,"reference error")</f>
        <v>#REF!</v>
      </c>
      <c r="L60" s="89"/>
      <c r="M60" s="89" t="e">
        <f>IF(M58-#REF!=0,0,"reference error")</f>
        <v>#REF!</v>
      </c>
      <c r="N60" s="1"/>
      <c r="O60" s="1"/>
      <c r="P60" s="170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1.25" customHeight="1" x14ac:dyDescent="0.25">
      <c r="A61" s="97"/>
      <c r="B61" s="97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9.5" customHeight="1" x14ac:dyDescent="0.25">
      <c r="A62" s="97"/>
      <c r="B62" s="97"/>
      <c r="C62" s="89"/>
      <c r="D62" s="89"/>
      <c r="E62" s="89"/>
      <c r="F62" s="89"/>
      <c r="G62" s="89"/>
      <c r="H62" s="89"/>
      <c r="I62" s="89"/>
      <c r="J62" s="59"/>
      <c r="K62" s="98"/>
      <c r="L62" s="98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9.5" customHeight="1" x14ac:dyDescent="0.25">
      <c r="A63" s="1"/>
      <c r="B63" s="1"/>
      <c r="C63" s="9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54" customHeight="1" x14ac:dyDescent="0.25">
      <c r="A64" s="1"/>
      <c r="B64" s="1"/>
      <c r="C64" s="9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54" customHeight="1" x14ac:dyDescent="0.25">
      <c r="A65" s="1"/>
      <c r="B65" s="1"/>
      <c r="C65" s="9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9.5" customHeight="1" x14ac:dyDescent="0.25">
      <c r="A66" s="1"/>
      <c r="B66" s="1"/>
      <c r="C66" s="9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7.25" customHeight="1" x14ac:dyDescent="0.25">
      <c r="A67" s="1"/>
      <c r="B67" s="1"/>
      <c r="C67" s="9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7.25" customHeight="1" x14ac:dyDescent="0.25">
      <c r="A68" s="1"/>
      <c r="B68" s="1"/>
      <c r="C68" s="9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" customHeight="1" x14ac:dyDescent="0.25">
      <c r="A69" s="1"/>
      <c r="B69" s="1"/>
      <c r="C69" s="9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7.25" customHeight="1" x14ac:dyDescent="0.25">
      <c r="A70" s="1"/>
      <c r="B70" s="1"/>
      <c r="C70" s="9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6.5" customHeight="1" x14ac:dyDescent="0.25">
      <c r="A71" s="1"/>
      <c r="B71" s="1"/>
      <c r="C71" s="9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29.25" customHeight="1" x14ac:dyDescent="0.25">
      <c r="A72" s="1"/>
      <c r="B72" s="1"/>
      <c r="C72" s="9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" customHeight="1" x14ac:dyDescent="0.25">
      <c r="A73" s="1"/>
      <c r="B73" s="1"/>
      <c r="C73" s="9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7.25" customHeight="1" x14ac:dyDescent="0.25">
      <c r="A74" s="1"/>
      <c r="B74" s="1"/>
      <c r="C74" s="9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9.5" customHeight="1" x14ac:dyDescent="0.25">
      <c r="A75" s="1"/>
      <c r="B75" s="1"/>
      <c r="C75" s="9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6.5" customHeight="1" x14ac:dyDescent="0.25">
      <c r="A76" s="1"/>
      <c r="B76" s="1"/>
      <c r="C76" s="9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29.25" customHeight="1" x14ac:dyDescent="0.25">
      <c r="A77" s="1"/>
      <c r="B77" s="1"/>
      <c r="C77" s="9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6.5" customHeight="1" x14ac:dyDescent="0.25">
      <c r="A78" s="1"/>
      <c r="B78" s="1"/>
      <c r="C78" s="9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7.25" customHeight="1" x14ac:dyDescent="0.25">
      <c r="A79" s="1"/>
      <c r="B79" s="1"/>
      <c r="C79" s="9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9.5" customHeight="1" x14ac:dyDescent="0.25">
      <c r="A80" s="1"/>
      <c r="B80" s="1"/>
      <c r="C80" s="9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5.25" customHeight="1" x14ac:dyDescent="0.25">
      <c r="A81" s="1"/>
      <c r="B81" s="1"/>
      <c r="C81" s="9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9.5" customHeight="1" x14ac:dyDescent="0.25">
      <c r="A82" s="1"/>
      <c r="B82" s="1"/>
      <c r="C82" s="9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9.5" customHeight="1" x14ac:dyDescent="0.25">
      <c r="A83" s="1"/>
      <c r="B83" s="1"/>
      <c r="C83" s="9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9.5" customHeight="1" x14ac:dyDescent="0.25">
      <c r="A84" s="1"/>
      <c r="B84" s="1"/>
      <c r="C84" s="9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9.5" customHeight="1" x14ac:dyDescent="0.25">
      <c r="A85" s="1"/>
      <c r="B85" s="1"/>
      <c r="C85" s="9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7.25" customHeight="1" x14ac:dyDescent="0.25">
      <c r="A86" s="1"/>
      <c r="B86" s="1"/>
      <c r="C86" s="9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6.5" customHeight="1" x14ac:dyDescent="0.25">
      <c r="A87" s="1"/>
      <c r="B87" s="1"/>
      <c r="C87" s="9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7.25" customHeight="1" x14ac:dyDescent="0.25">
      <c r="A88" s="1"/>
      <c r="B88" s="1"/>
      <c r="C88" s="9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7.25" customHeight="1" x14ac:dyDescent="0.25">
      <c r="A89" s="1"/>
      <c r="B89" s="1"/>
      <c r="C89" s="9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7.25" customHeight="1" x14ac:dyDescent="0.25">
      <c r="A90" s="1"/>
      <c r="B90" s="1"/>
      <c r="C90" s="9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7.25" customHeight="1" x14ac:dyDescent="0.25">
      <c r="A91" s="1"/>
      <c r="B91" s="1"/>
      <c r="C91" s="9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7.25" customHeight="1" x14ac:dyDescent="0.25">
      <c r="A92" s="1"/>
      <c r="B92" s="1"/>
      <c r="C92" s="9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7.25" customHeight="1" x14ac:dyDescent="0.25">
      <c r="A93" s="1"/>
      <c r="B93" s="1"/>
      <c r="C93" s="9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7.25" customHeight="1" x14ac:dyDescent="0.25">
      <c r="A94" s="1"/>
      <c r="B94" s="1"/>
      <c r="C94" s="9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1"/>
      <c r="C95" s="9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26" ht="12.75" customHeight="1" x14ac:dyDescent="0.25">
      <c r="A96" s="1"/>
      <c r="B96" s="1"/>
      <c r="C96" s="9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.75" customHeight="1" x14ac:dyDescent="0.25">
      <c r="A97" s="1"/>
      <c r="B97" s="1"/>
      <c r="C97" s="99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.75" customHeight="1" x14ac:dyDescent="0.25">
      <c r="A98" s="1"/>
      <c r="B98" s="1"/>
      <c r="C98" s="9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.75" customHeight="1" x14ac:dyDescent="0.25">
      <c r="A99" s="1"/>
      <c r="B99" s="1"/>
      <c r="C99" s="9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.75" customHeight="1" x14ac:dyDescent="0.25">
      <c r="A100" s="1"/>
      <c r="B100" s="1"/>
      <c r="C100" s="9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2.75" customHeight="1" x14ac:dyDescent="0.25"/>
    <row r="102" spans="1:14" ht="12.75" customHeight="1" x14ac:dyDescent="0.25"/>
    <row r="103" spans="1:14" ht="12.75" customHeight="1" x14ac:dyDescent="0.25"/>
    <row r="104" spans="1:14" ht="12.75" customHeight="1" x14ac:dyDescent="0.25"/>
    <row r="105" spans="1:14" ht="12.75" customHeight="1" x14ac:dyDescent="0.25"/>
    <row r="106" spans="1:14" ht="12.75" customHeight="1" x14ac:dyDescent="0.25"/>
    <row r="107" spans="1:14" ht="12.75" customHeight="1" x14ac:dyDescent="0.25"/>
    <row r="108" spans="1:14" ht="12.75" customHeight="1" x14ac:dyDescent="0.25"/>
    <row r="109" spans="1:14" ht="12.75" customHeight="1" x14ac:dyDescent="0.25"/>
    <row r="110" spans="1:14" ht="12.75" customHeight="1" x14ac:dyDescent="0.25"/>
    <row r="111" spans="1:14" ht="12.75" customHeight="1" x14ac:dyDescent="0.25"/>
    <row r="112" spans="1:14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10">
    <mergeCell ref="L39:L40"/>
    <mergeCell ref="A44:M44"/>
    <mergeCell ref="L57:L58"/>
    <mergeCell ref="C1:K1"/>
    <mergeCell ref="M1:N1"/>
    <mergeCell ref="A4:L4"/>
    <mergeCell ref="A5:L5"/>
    <mergeCell ref="A18:M18"/>
    <mergeCell ref="L24:L25"/>
    <mergeCell ref="A29:L29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808080"/>
  </sheetPr>
  <dimension ref="A1:P1000"/>
  <sheetViews>
    <sheetView workbookViewId="0"/>
  </sheetViews>
  <sheetFormatPr defaultColWidth="12.5546875" defaultRowHeight="15" customHeight="1" x14ac:dyDescent="0.25"/>
  <cols>
    <col min="1" max="1" width="49" customWidth="1"/>
    <col min="2" max="2" width="1.5546875" customWidth="1"/>
    <col min="3" max="3" width="15.44140625" customWidth="1"/>
    <col min="4" max="4" width="1.88671875" customWidth="1"/>
    <col min="5" max="5" width="15.44140625" customWidth="1"/>
    <col min="6" max="6" width="1.5546875" customWidth="1"/>
    <col min="7" max="7" width="15.44140625" customWidth="1"/>
    <col min="8" max="8" width="1.5546875" customWidth="1"/>
    <col min="9" max="9" width="15.44140625" customWidth="1"/>
    <col min="10" max="10" width="1.5546875" customWidth="1"/>
    <col min="11" max="11" width="15.33203125" customWidth="1"/>
    <col min="12" max="12" width="1.5546875" customWidth="1"/>
    <col min="13" max="13" width="15.33203125" customWidth="1"/>
    <col min="14" max="26" width="8" customWidth="1"/>
  </cols>
  <sheetData>
    <row r="1" spans="1:14" ht="27.75" customHeight="1" x14ac:dyDescent="0.4">
      <c r="A1" s="1"/>
      <c r="B1" s="1"/>
      <c r="C1" s="235" t="e">
        <f>#REF!</f>
        <v>#REF!</v>
      </c>
      <c r="D1" s="201"/>
      <c r="E1" s="201"/>
      <c r="F1" s="201"/>
      <c r="G1" s="201"/>
      <c r="H1" s="201"/>
      <c r="I1" s="201"/>
      <c r="J1" s="201"/>
      <c r="K1" s="201"/>
      <c r="L1" s="1"/>
      <c r="M1" s="221" t="e">
        <f>#REF!</f>
        <v>#REF!</v>
      </c>
      <c r="N1" s="201"/>
    </row>
    <row r="2" spans="1:14" ht="12.75" customHeight="1" x14ac:dyDescent="0.25">
      <c r="A2" s="222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</row>
    <row r="3" spans="1:14" ht="26.25" customHeight="1" x14ac:dyDescent="0.25">
      <c r="A3" s="175" t="s">
        <v>112</v>
      </c>
      <c r="B3" s="175"/>
      <c r="C3" s="176"/>
      <c r="D3" s="175"/>
      <c r="E3" s="175"/>
      <c r="F3" s="175"/>
      <c r="G3" s="175"/>
      <c r="H3" s="223"/>
      <c r="I3" s="224"/>
      <c r="J3" s="224"/>
      <c r="K3" s="224"/>
      <c r="L3" s="178"/>
      <c r="M3" s="180"/>
    </row>
    <row r="4" spans="1:14" ht="12.75" customHeight="1" x14ac:dyDescent="0.25"/>
    <row r="5" spans="1:14" ht="12.75" customHeight="1" x14ac:dyDescent="0.25">
      <c r="A5" s="233" t="s">
        <v>113</v>
      </c>
      <c r="B5" s="201"/>
      <c r="C5" s="201"/>
      <c r="D5" s="201"/>
      <c r="E5" s="201"/>
      <c r="F5" s="89"/>
      <c r="G5" s="89"/>
      <c r="H5" s="89"/>
      <c r="I5" s="89"/>
      <c r="J5" s="59"/>
      <c r="K5" s="98"/>
      <c r="L5" s="98"/>
      <c r="M5" s="1"/>
    </row>
    <row r="6" spans="1:14" ht="54.75" customHeight="1" x14ac:dyDescent="0.25">
      <c r="A6" s="97"/>
      <c r="B6" s="97"/>
      <c r="C6" s="100" t="s">
        <v>114</v>
      </c>
      <c r="D6" s="101"/>
      <c r="E6" s="100" t="s">
        <v>115</v>
      </c>
      <c r="F6" s="102"/>
      <c r="G6" s="100" t="s">
        <v>116</v>
      </c>
      <c r="H6" s="102"/>
      <c r="I6" s="100" t="s">
        <v>117</v>
      </c>
      <c r="J6" s="103"/>
      <c r="K6" s="1"/>
      <c r="L6" s="1"/>
      <c r="M6" s="1"/>
    </row>
    <row r="7" spans="1:14" ht="54" customHeight="1" x14ac:dyDescent="0.25">
      <c r="A7" s="97"/>
      <c r="B7" s="97"/>
      <c r="C7" s="101"/>
      <c r="D7" s="101"/>
      <c r="E7" s="101"/>
      <c r="F7" s="102"/>
      <c r="G7" s="101"/>
      <c r="H7" s="102"/>
      <c r="I7" s="101"/>
      <c r="J7" s="103"/>
      <c r="K7" s="104" t="s">
        <v>118</v>
      </c>
      <c r="L7" s="98"/>
      <c r="M7" s="105" t="s">
        <v>119</v>
      </c>
    </row>
    <row r="8" spans="1:14" ht="16.5" customHeight="1" x14ac:dyDescent="0.25">
      <c r="A8" s="106" t="s">
        <v>120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1"/>
    </row>
    <row r="9" spans="1:14" ht="17.25" customHeight="1" x14ac:dyDescent="0.25">
      <c r="A9" s="107" t="s">
        <v>57</v>
      </c>
      <c r="B9" s="1"/>
      <c r="C9" s="108" t="e">
        <f>#REF!</f>
        <v>#REF!</v>
      </c>
      <c r="D9" s="109"/>
      <c r="E9" s="108"/>
      <c r="F9" s="110"/>
      <c r="G9" s="108"/>
      <c r="H9" s="109"/>
      <c r="I9" s="108"/>
      <c r="J9" s="110"/>
      <c r="K9" s="108" t="e">
        <f t="shared" ref="K9:K16" si="0">SUM(C9:I9)</f>
        <v>#REF!</v>
      </c>
      <c r="L9" s="110"/>
      <c r="M9" s="108">
        <f>'Additional notes (1)'!M10</f>
        <v>243</v>
      </c>
    </row>
    <row r="10" spans="1:14" ht="17.25" customHeight="1" x14ac:dyDescent="0.25">
      <c r="A10" s="107" t="s">
        <v>121</v>
      </c>
      <c r="B10" s="58"/>
      <c r="C10" s="111"/>
      <c r="D10" s="110"/>
      <c r="E10" s="111"/>
      <c r="F10" s="110"/>
      <c r="G10" s="111"/>
      <c r="H10" s="110"/>
      <c r="I10" s="111"/>
      <c r="J10" s="110"/>
      <c r="K10" s="108">
        <f t="shared" si="0"/>
        <v>0</v>
      </c>
      <c r="L10" s="110"/>
      <c r="M10" s="111"/>
    </row>
    <row r="11" spans="1:14" ht="17.25" customHeight="1" x14ac:dyDescent="0.25">
      <c r="A11" s="107" t="s">
        <v>122</v>
      </c>
      <c r="B11" s="97"/>
      <c r="C11" s="111" t="e">
        <f t="shared" ref="C11:C14" si="1">#REF!</f>
        <v>#REF!</v>
      </c>
      <c r="D11" s="110"/>
      <c r="E11" s="111"/>
      <c r="F11" s="110"/>
      <c r="G11" s="111"/>
      <c r="H11" s="110"/>
      <c r="I11" s="111"/>
      <c r="J11" s="110"/>
      <c r="K11" s="108" t="e">
        <f t="shared" si="0"/>
        <v>#REF!</v>
      </c>
      <c r="L11" s="110"/>
      <c r="M11" s="111">
        <f>'Additional notes (1)'!M21</f>
        <v>21581</v>
      </c>
    </row>
    <row r="12" spans="1:14" ht="16.5" customHeight="1" x14ac:dyDescent="0.25">
      <c r="A12" s="107" t="s">
        <v>123</v>
      </c>
      <c r="B12" s="97"/>
      <c r="C12" s="111" t="e">
        <f t="shared" si="1"/>
        <v>#REF!</v>
      </c>
      <c r="D12" s="110"/>
      <c r="E12" s="111"/>
      <c r="F12" s="110"/>
      <c r="G12" s="111"/>
      <c r="H12" s="110"/>
      <c r="I12" s="111"/>
      <c r="J12" s="110"/>
      <c r="K12" s="108" t="e">
        <f t="shared" si="0"/>
        <v>#REF!</v>
      </c>
      <c r="L12" s="110"/>
      <c r="M12" s="111"/>
    </row>
    <row r="13" spans="1:14" ht="17.25" customHeight="1" x14ac:dyDescent="0.25">
      <c r="A13" s="107" t="s">
        <v>124</v>
      </c>
      <c r="B13" s="97"/>
      <c r="C13" s="111" t="e">
        <f t="shared" si="1"/>
        <v>#REF!</v>
      </c>
      <c r="D13" s="110"/>
      <c r="E13" s="111"/>
      <c r="F13" s="110"/>
      <c r="G13" s="111"/>
      <c r="H13" s="110"/>
      <c r="I13" s="111"/>
      <c r="J13" s="110"/>
      <c r="K13" s="108" t="e">
        <f t="shared" si="0"/>
        <v>#REF!</v>
      </c>
      <c r="L13" s="110"/>
      <c r="M13" s="111" t="e">
        <f t="shared" ref="M13:M14" si="2">#REF!</f>
        <v>#REF!</v>
      </c>
    </row>
    <row r="14" spans="1:14" ht="30.75" customHeight="1" x14ac:dyDescent="0.25">
      <c r="A14" s="107" t="s">
        <v>125</v>
      </c>
      <c r="B14" s="97"/>
      <c r="C14" s="111" t="e">
        <f t="shared" si="1"/>
        <v>#REF!</v>
      </c>
      <c r="D14" s="110"/>
      <c r="E14" s="111"/>
      <c r="F14" s="110"/>
      <c r="G14" s="111"/>
      <c r="H14" s="110"/>
      <c r="I14" s="111"/>
      <c r="J14" s="110"/>
      <c r="K14" s="108" t="e">
        <f t="shared" si="0"/>
        <v>#REF!</v>
      </c>
      <c r="L14" s="110"/>
      <c r="M14" s="111" t="e">
        <f t="shared" si="2"/>
        <v>#REF!</v>
      </c>
    </row>
    <row r="15" spans="1:14" ht="16.5" customHeight="1" x14ac:dyDescent="0.25">
      <c r="A15" s="107" t="s">
        <v>126</v>
      </c>
      <c r="B15" s="1"/>
      <c r="C15" s="112"/>
      <c r="D15" s="113"/>
      <c r="E15" s="112"/>
      <c r="F15" s="113"/>
      <c r="G15" s="112"/>
      <c r="H15" s="113"/>
      <c r="I15" s="112"/>
      <c r="J15" s="113"/>
      <c r="K15" s="108">
        <f t="shared" si="0"/>
        <v>0</v>
      </c>
      <c r="L15" s="113"/>
      <c r="M15" s="112"/>
    </row>
    <row r="16" spans="1:14" ht="16.5" customHeight="1" x14ac:dyDescent="0.25">
      <c r="A16" s="107" t="s">
        <v>127</v>
      </c>
      <c r="B16" s="1"/>
      <c r="C16" s="114"/>
      <c r="D16" s="113"/>
      <c r="E16" s="114"/>
      <c r="F16" s="113"/>
      <c r="G16" s="114"/>
      <c r="H16" s="113"/>
      <c r="I16" s="114"/>
      <c r="J16" s="113"/>
      <c r="K16" s="108">
        <f t="shared" si="0"/>
        <v>0</v>
      </c>
      <c r="L16" s="113"/>
      <c r="M16" s="114"/>
    </row>
    <row r="17" spans="1:13" ht="15.75" customHeight="1" x14ac:dyDescent="0.3">
      <c r="A17" s="115" t="s">
        <v>128</v>
      </c>
      <c r="B17" s="116"/>
      <c r="C17" s="117" t="e">
        <f>SUM(C9:C16)</f>
        <v>#REF!</v>
      </c>
      <c r="D17" s="113"/>
      <c r="E17" s="117">
        <f>SUM(E9:E16)</f>
        <v>0</v>
      </c>
      <c r="F17" s="113"/>
      <c r="G17" s="117">
        <f>SUM(G9:G16)</f>
        <v>0</v>
      </c>
      <c r="H17" s="113"/>
      <c r="I17" s="117">
        <f>SUM(I9:I16)</f>
        <v>0</v>
      </c>
      <c r="J17" s="113"/>
      <c r="K17" s="117" t="e">
        <f>SUM(K9:K16)</f>
        <v>#REF!</v>
      </c>
      <c r="L17" s="113"/>
      <c r="M17" s="117" t="e">
        <f>SUM(M9:M16)</f>
        <v>#REF!</v>
      </c>
    </row>
    <row r="18" spans="1:13" ht="15" customHeight="1" x14ac:dyDescent="0.25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19" t="e">
        <f>IF(K17=#REF!,0,"cross ref error")</f>
        <v>#REF!</v>
      </c>
      <c r="L18" s="118"/>
      <c r="M18" s="1"/>
    </row>
    <row r="19" spans="1:13" ht="16.5" customHeight="1" x14ac:dyDescent="0.25">
      <c r="A19" s="120" t="s">
        <v>129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16.5" customHeight="1" x14ac:dyDescent="0.25">
      <c r="A20" s="107" t="s">
        <v>130</v>
      </c>
      <c r="B20" s="1"/>
      <c r="C20" s="79"/>
      <c r="D20" s="121"/>
      <c r="E20" s="79"/>
      <c r="F20" s="121"/>
      <c r="G20" s="79"/>
      <c r="H20" s="121"/>
      <c r="I20" s="79"/>
      <c r="J20" s="121"/>
      <c r="K20" s="122">
        <f t="shared" ref="K20:K21" si="3">SUM(C20:I20)</f>
        <v>0</v>
      </c>
      <c r="L20" s="121"/>
      <c r="M20" s="79"/>
    </row>
    <row r="21" spans="1:13" ht="16.5" customHeight="1" x14ac:dyDescent="0.25">
      <c r="A21" s="107" t="s">
        <v>131</v>
      </c>
      <c r="B21" s="1"/>
      <c r="C21" s="123"/>
      <c r="D21" s="121"/>
      <c r="E21" s="123"/>
      <c r="F21" s="121"/>
      <c r="G21" s="123"/>
      <c r="H21" s="121"/>
      <c r="I21" s="123"/>
      <c r="J21" s="121"/>
      <c r="K21" s="122">
        <f t="shared" si="3"/>
        <v>0</v>
      </c>
      <c r="L21" s="121"/>
      <c r="M21" s="123"/>
    </row>
    <row r="22" spans="1:13" ht="15.75" customHeight="1" x14ac:dyDescent="0.3">
      <c r="A22" s="115" t="s">
        <v>128</v>
      </c>
      <c r="B22" s="1"/>
      <c r="C22" s="124">
        <f>SUM(C20:C21)</f>
        <v>0</v>
      </c>
      <c r="D22" s="121"/>
      <c r="E22" s="125">
        <f>SUM(E20:E21)</f>
        <v>0</v>
      </c>
      <c r="F22" s="121"/>
      <c r="G22" s="125">
        <f>SUM(G20:G21)</f>
        <v>0</v>
      </c>
      <c r="H22" s="121"/>
      <c r="I22" s="125">
        <f>SUM(I20:I21)</f>
        <v>0</v>
      </c>
      <c r="J22" s="121"/>
      <c r="K22" s="125">
        <f>SUM(K20:K21)</f>
        <v>0</v>
      </c>
      <c r="L22" s="121"/>
      <c r="M22" s="125">
        <f>SUM(M20:M21)</f>
        <v>0</v>
      </c>
    </row>
    <row r="23" spans="1:13" ht="9" customHeight="1" x14ac:dyDescent="0.3">
      <c r="A23" s="115"/>
      <c r="B23" s="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</row>
    <row r="24" spans="1:13" ht="15.75" customHeight="1" x14ac:dyDescent="0.3">
      <c r="A24" s="115" t="s">
        <v>132</v>
      </c>
      <c r="B24" s="1"/>
      <c r="C24" s="125" t="e">
        <f>C17+C22</f>
        <v>#REF!</v>
      </c>
      <c r="D24" s="121"/>
      <c r="E24" s="125">
        <f>E17+E22</f>
        <v>0</v>
      </c>
      <c r="F24" s="121"/>
      <c r="G24" s="125">
        <f>G17+G22</f>
        <v>0</v>
      </c>
      <c r="H24" s="121"/>
      <c r="I24" s="125">
        <f>I17+I22</f>
        <v>0</v>
      </c>
      <c r="J24" s="121"/>
      <c r="K24" s="125" t="e">
        <f>K17+K22</f>
        <v>#REF!</v>
      </c>
      <c r="L24" s="121"/>
      <c r="M24" s="125" t="e">
        <f>M17+M22</f>
        <v>#REF!</v>
      </c>
    </row>
    <row r="25" spans="1:13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26" t="e">
        <f>IF(K24=#REF!,0,"cross ref error")</f>
        <v>#REF!</v>
      </c>
      <c r="L25" s="1"/>
      <c r="M25" s="1"/>
    </row>
    <row r="26" spans="1:13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" customHeight="1" x14ac:dyDescent="0.25">
      <c r="A27" s="127" t="s">
        <v>133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6.5" customHeight="1" x14ac:dyDescent="0.25">
      <c r="A28" s="128" t="s">
        <v>134</v>
      </c>
      <c r="B28" s="1"/>
      <c r="C28" s="79" t="e">
        <f t="shared" ref="C28:C29" si="4">#REF!</f>
        <v>#REF!</v>
      </c>
      <c r="D28" s="121"/>
      <c r="E28" s="79"/>
      <c r="F28" s="121"/>
      <c r="G28" s="79"/>
      <c r="H28" s="121"/>
      <c r="I28" s="79"/>
      <c r="J28" s="121"/>
      <c r="K28" s="122" t="e">
        <f t="shared" ref="K28:K38" si="5">SUM(C28:I28)</f>
        <v>#REF!</v>
      </c>
      <c r="L28" s="121"/>
      <c r="M28" s="79" t="e">
        <f>#REF!</f>
        <v>#REF!</v>
      </c>
    </row>
    <row r="29" spans="1:13" ht="16.5" customHeight="1" x14ac:dyDescent="0.25">
      <c r="A29" s="128" t="s">
        <v>135</v>
      </c>
      <c r="B29" s="1"/>
      <c r="C29" s="79" t="e">
        <f t="shared" si="4"/>
        <v>#REF!</v>
      </c>
      <c r="D29" s="121"/>
      <c r="E29" s="79"/>
      <c r="F29" s="121"/>
      <c r="G29" s="79"/>
      <c r="H29" s="121"/>
      <c r="I29" s="79"/>
      <c r="J29" s="121"/>
      <c r="K29" s="122" t="e">
        <f t="shared" si="5"/>
        <v>#REF!</v>
      </c>
      <c r="L29" s="121"/>
      <c r="M29" s="79"/>
    </row>
    <row r="30" spans="1:13" ht="16.5" customHeight="1" x14ac:dyDescent="0.25">
      <c r="A30" s="128" t="s">
        <v>136</v>
      </c>
      <c r="B30" s="1"/>
      <c r="C30" s="79"/>
      <c r="D30" s="121"/>
      <c r="E30" s="79"/>
      <c r="F30" s="121"/>
      <c r="G30" s="79"/>
      <c r="H30" s="121"/>
      <c r="I30" s="79"/>
      <c r="J30" s="121"/>
      <c r="K30" s="122">
        <f t="shared" si="5"/>
        <v>0</v>
      </c>
      <c r="L30" s="121"/>
      <c r="M30" s="79"/>
    </row>
    <row r="31" spans="1:13" ht="16.5" customHeight="1" x14ac:dyDescent="0.25">
      <c r="A31" s="128" t="s">
        <v>137</v>
      </c>
      <c r="B31" s="1"/>
      <c r="C31" s="79"/>
      <c r="D31" s="121"/>
      <c r="E31" s="79"/>
      <c r="F31" s="121"/>
      <c r="G31" s="79"/>
      <c r="H31" s="121"/>
      <c r="I31" s="79"/>
      <c r="J31" s="121"/>
      <c r="K31" s="122">
        <f t="shared" si="5"/>
        <v>0</v>
      </c>
      <c r="L31" s="121"/>
      <c r="M31" s="79" t="e">
        <f t="shared" ref="M31:M33" si="6">#REF!</f>
        <v>#REF!</v>
      </c>
    </row>
    <row r="32" spans="1:13" ht="16.5" customHeight="1" x14ac:dyDescent="0.25">
      <c r="A32" s="128" t="s">
        <v>138</v>
      </c>
      <c r="B32" s="1"/>
      <c r="C32" s="79"/>
      <c r="D32" s="121"/>
      <c r="E32" s="79"/>
      <c r="F32" s="121"/>
      <c r="G32" s="79"/>
      <c r="H32" s="121"/>
      <c r="I32" s="79"/>
      <c r="J32" s="121"/>
      <c r="K32" s="122">
        <f t="shared" si="5"/>
        <v>0</v>
      </c>
      <c r="L32" s="121"/>
      <c r="M32" s="79" t="e">
        <f t="shared" si="6"/>
        <v>#REF!</v>
      </c>
    </row>
    <row r="33" spans="1:16" ht="16.5" customHeight="1" x14ac:dyDescent="0.25">
      <c r="A33" s="128" t="s">
        <v>139</v>
      </c>
      <c r="B33" s="1"/>
      <c r="C33" s="79"/>
      <c r="D33" s="121"/>
      <c r="E33" s="79"/>
      <c r="F33" s="121"/>
      <c r="G33" s="79"/>
      <c r="H33" s="121"/>
      <c r="I33" s="79"/>
      <c r="J33" s="121"/>
      <c r="K33" s="122">
        <f t="shared" si="5"/>
        <v>0</v>
      </c>
      <c r="L33" s="121"/>
      <c r="M33" s="79" t="e">
        <f t="shared" si="6"/>
        <v>#REF!</v>
      </c>
    </row>
    <row r="34" spans="1:16" ht="16.5" customHeight="1" x14ac:dyDescent="0.25">
      <c r="A34" s="129" t="s">
        <v>140</v>
      </c>
      <c r="B34" s="1"/>
      <c r="C34" s="79" t="e">
        <f>#REF!</f>
        <v>#REF!</v>
      </c>
      <c r="D34" s="121"/>
      <c r="E34" s="79"/>
      <c r="F34" s="121"/>
      <c r="G34" s="79"/>
      <c r="H34" s="121"/>
      <c r="I34" s="79"/>
      <c r="J34" s="121"/>
      <c r="K34" s="122" t="e">
        <f t="shared" si="5"/>
        <v>#REF!</v>
      </c>
      <c r="L34" s="121"/>
      <c r="M34" s="79"/>
    </row>
    <row r="35" spans="1:16" ht="17.25" customHeight="1" x14ac:dyDescent="0.25">
      <c r="A35" s="129" t="s">
        <v>141</v>
      </c>
      <c r="B35" s="1"/>
      <c r="C35" s="79"/>
      <c r="D35" s="121"/>
      <c r="E35" s="79"/>
      <c r="F35" s="121"/>
      <c r="G35" s="79"/>
      <c r="H35" s="121"/>
      <c r="I35" s="79"/>
      <c r="J35" s="121"/>
      <c r="K35" s="122">
        <f t="shared" si="5"/>
        <v>0</v>
      </c>
      <c r="L35" s="121"/>
      <c r="M35" s="79"/>
    </row>
    <row r="36" spans="1:16" ht="17.25" customHeight="1" x14ac:dyDescent="0.25">
      <c r="A36" s="129" t="s">
        <v>142</v>
      </c>
      <c r="B36" s="1"/>
      <c r="C36" s="79"/>
      <c r="D36" s="121"/>
      <c r="E36" s="79"/>
      <c r="F36" s="121"/>
      <c r="G36" s="79"/>
      <c r="H36" s="121"/>
      <c r="I36" s="79"/>
      <c r="J36" s="121"/>
      <c r="K36" s="122">
        <f t="shared" si="5"/>
        <v>0</v>
      </c>
      <c r="L36" s="121"/>
      <c r="M36" s="79"/>
    </row>
    <row r="37" spans="1:16" ht="15" customHeight="1" x14ac:dyDescent="0.25">
      <c r="A37" s="128"/>
      <c r="B37" s="1"/>
      <c r="C37" s="79"/>
      <c r="D37" s="121"/>
      <c r="E37" s="79"/>
      <c r="F37" s="121"/>
      <c r="G37" s="79"/>
      <c r="H37" s="121"/>
      <c r="I37" s="79"/>
      <c r="J37" s="121"/>
      <c r="K37" s="122">
        <f t="shared" si="5"/>
        <v>0</v>
      </c>
      <c r="L37" s="121"/>
      <c r="M37" s="79"/>
    </row>
    <row r="38" spans="1:16" ht="15" customHeight="1" x14ac:dyDescent="0.25">
      <c r="A38" s="130"/>
      <c r="B38" s="1"/>
      <c r="C38" s="79"/>
      <c r="D38" s="121"/>
      <c r="E38" s="79"/>
      <c r="F38" s="121"/>
      <c r="G38" s="79"/>
      <c r="H38" s="121"/>
      <c r="I38" s="79"/>
      <c r="J38" s="121"/>
      <c r="K38" s="122">
        <f t="shared" si="5"/>
        <v>0</v>
      </c>
      <c r="L38" s="121"/>
      <c r="M38" s="79"/>
    </row>
    <row r="39" spans="1:16" ht="16.5" customHeight="1" x14ac:dyDescent="0.25">
      <c r="A39" s="131" t="s">
        <v>128</v>
      </c>
      <c r="B39" s="1"/>
      <c r="C39" s="124" t="e">
        <f>SUM(C28:C38)</f>
        <v>#REF!</v>
      </c>
      <c r="D39" s="121"/>
      <c r="E39" s="125">
        <f>SUM(E28:E38)</f>
        <v>0</v>
      </c>
      <c r="F39" s="121"/>
      <c r="G39" s="125">
        <f>SUM(G28:G38)</f>
        <v>0</v>
      </c>
      <c r="H39" s="121"/>
      <c r="I39" s="125">
        <f>SUM(I28:I38)</f>
        <v>0</v>
      </c>
      <c r="J39" s="121"/>
      <c r="K39" s="125" t="e">
        <f>SUM(K28:K38)</f>
        <v>#REF!</v>
      </c>
      <c r="L39" s="121"/>
      <c r="M39" s="125" t="e">
        <f>SUM(M28:M38)</f>
        <v>#REF!</v>
      </c>
    </row>
    <row r="40" spans="1:16" ht="12.75" customHeight="1" x14ac:dyDescent="0.25">
      <c r="A40" s="1"/>
      <c r="B40" s="1"/>
      <c r="C40" s="99"/>
      <c r="D40" s="1"/>
      <c r="E40" s="1"/>
      <c r="F40" s="1"/>
      <c r="G40" s="1"/>
      <c r="H40" s="1"/>
      <c r="I40" s="1"/>
      <c r="J40" s="1"/>
      <c r="K40" s="126" t="e">
        <f>IF(K39=#REF!,0,"cross ref error")</f>
        <v>#REF!</v>
      </c>
      <c r="L40" s="1"/>
      <c r="M40" s="1"/>
    </row>
    <row r="41" spans="1:16" ht="30" customHeight="1" x14ac:dyDescent="0.25">
      <c r="A41" s="120" t="s">
        <v>143</v>
      </c>
      <c r="B41" s="1"/>
      <c r="C41" s="99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6" ht="17.25" customHeight="1" x14ac:dyDescent="0.25">
      <c r="A42" s="128" t="s">
        <v>144</v>
      </c>
      <c r="B42" s="1"/>
      <c r="C42" s="79"/>
      <c r="D42" s="121"/>
      <c r="E42" s="79"/>
      <c r="F42" s="121"/>
      <c r="G42" s="79"/>
      <c r="H42" s="121"/>
      <c r="I42" s="79"/>
      <c r="J42" s="121"/>
      <c r="K42" s="122">
        <f t="shared" ref="K42:K43" si="7">SUM(C42:I42)</f>
        <v>0</v>
      </c>
      <c r="L42" s="121"/>
      <c r="M42" s="79"/>
    </row>
    <row r="43" spans="1:16" ht="16.5" customHeight="1" x14ac:dyDescent="0.25">
      <c r="A43" s="128" t="s">
        <v>145</v>
      </c>
      <c r="B43" s="1"/>
      <c r="C43" s="79"/>
      <c r="D43" s="121"/>
      <c r="E43" s="79"/>
      <c r="F43" s="121"/>
      <c r="G43" s="79"/>
      <c r="H43" s="121"/>
      <c r="I43" s="79"/>
      <c r="J43" s="121"/>
      <c r="K43" s="122">
        <f t="shared" si="7"/>
        <v>0</v>
      </c>
      <c r="L43" s="121"/>
      <c r="M43" s="79"/>
    </row>
    <row r="44" spans="1:16" ht="16.5" customHeight="1" x14ac:dyDescent="0.25">
      <c r="A44" s="131" t="s">
        <v>146</v>
      </c>
      <c r="B44" s="1"/>
      <c r="C44" s="124">
        <f>C42+C43</f>
        <v>0</v>
      </c>
      <c r="D44" s="121"/>
      <c r="E44" s="125">
        <f>E42+E43</f>
        <v>0</v>
      </c>
      <c r="F44" s="121"/>
      <c r="G44" s="125">
        <f>G42+G43</f>
        <v>0</v>
      </c>
      <c r="H44" s="121"/>
      <c r="I44" s="125">
        <f>I42+I43</f>
        <v>0</v>
      </c>
      <c r="J44" s="121"/>
      <c r="K44" s="125">
        <f>K42+K43</f>
        <v>0</v>
      </c>
      <c r="L44" s="121"/>
      <c r="M44" s="125">
        <f>M42+M43</f>
        <v>0</v>
      </c>
    </row>
    <row r="45" spans="1:16" ht="17.25" customHeight="1" x14ac:dyDescent="0.25">
      <c r="A45" s="1"/>
      <c r="B45" s="1"/>
      <c r="C45" s="132"/>
      <c r="D45" s="51"/>
      <c r="E45" s="51"/>
      <c r="F45" s="51"/>
      <c r="G45" s="51"/>
      <c r="H45" s="51"/>
      <c r="I45" s="51"/>
      <c r="J45" s="51"/>
      <c r="K45" s="126" t="e">
        <f>IF(K44=#REF!,0,"cross ref error")</f>
        <v>#REF!</v>
      </c>
      <c r="L45" s="51"/>
      <c r="M45" s="51"/>
      <c r="P45" s="170"/>
    </row>
    <row r="46" spans="1:16" ht="16.5" customHeight="1" x14ac:dyDescent="0.25">
      <c r="A46" s="133" t="s">
        <v>147</v>
      </c>
      <c r="B46" s="1"/>
      <c r="C46" s="125" t="e">
        <f>+C44+C39</f>
        <v>#REF!</v>
      </c>
      <c r="D46" s="121"/>
      <c r="E46" s="125">
        <f>+E44+E39</f>
        <v>0</v>
      </c>
      <c r="F46" s="121"/>
      <c r="G46" s="125">
        <f>+G44+G39</f>
        <v>0</v>
      </c>
      <c r="H46" s="121"/>
      <c r="I46" s="125">
        <f>+I44+I39</f>
        <v>0</v>
      </c>
      <c r="J46" s="121"/>
      <c r="K46" s="125" t="e">
        <f>+K44+K39</f>
        <v>#REF!</v>
      </c>
      <c r="L46" s="121"/>
      <c r="M46" s="125" t="e">
        <f>+M44+M39</f>
        <v>#REF!</v>
      </c>
      <c r="N46" s="134"/>
    </row>
    <row r="47" spans="1:16" ht="17.25" customHeight="1" x14ac:dyDescent="0.25">
      <c r="A47" s="1"/>
      <c r="B47" s="1"/>
      <c r="C47" s="132"/>
      <c r="D47" s="51"/>
      <c r="E47" s="51"/>
      <c r="F47" s="51"/>
      <c r="G47" s="51"/>
      <c r="H47" s="51"/>
      <c r="I47" s="51"/>
      <c r="J47" s="51"/>
      <c r="K47" s="126" t="e">
        <f>IF(K46=#REF!,0,"cross ref error")</f>
        <v>#REF!</v>
      </c>
      <c r="L47" s="51"/>
      <c r="M47" s="51"/>
    </row>
    <row r="48" spans="1:16" ht="18.75" customHeight="1" x14ac:dyDescent="0.25">
      <c r="A48" s="135" t="s">
        <v>148</v>
      </c>
      <c r="B48" s="1"/>
      <c r="C48" s="136" t="e">
        <f>+C24-C46</f>
        <v>#REF!</v>
      </c>
      <c r="D48" s="137"/>
      <c r="E48" s="136">
        <f>+E24-E46</f>
        <v>0</v>
      </c>
      <c r="F48" s="137"/>
      <c r="G48" s="136">
        <f>+G24-G46</f>
        <v>0</v>
      </c>
      <c r="H48" s="137"/>
      <c r="I48" s="136">
        <f>+I24-I46</f>
        <v>0</v>
      </c>
      <c r="J48" s="137"/>
      <c r="K48" s="136" t="e">
        <f>+K24-K46</f>
        <v>#REF!</v>
      </c>
      <c r="L48" s="137"/>
      <c r="M48" s="136" t="e">
        <f>+M24-M46</f>
        <v>#REF!</v>
      </c>
    </row>
    <row r="49" spans="1:13" ht="14.25" customHeight="1" x14ac:dyDescent="0.25">
      <c r="A49" s="135"/>
      <c r="B49" s="1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</row>
    <row r="50" spans="1:13" ht="18.75" customHeight="1" x14ac:dyDescent="0.25">
      <c r="A50" s="116" t="s">
        <v>149</v>
      </c>
      <c r="B50" s="1"/>
      <c r="C50" s="136"/>
      <c r="D50" s="137"/>
      <c r="E50" s="136"/>
      <c r="F50" s="137"/>
      <c r="G50" s="136"/>
      <c r="H50" s="137"/>
      <c r="I50" s="136"/>
      <c r="J50" s="137"/>
      <c r="K50" s="136">
        <f>SUM(C50:I50)</f>
        <v>0</v>
      </c>
      <c r="L50" s="137"/>
      <c r="M50" s="136"/>
    </row>
    <row r="51" spans="1:13" ht="14.25" customHeight="1" x14ac:dyDescent="0.25">
      <c r="A51" s="116"/>
      <c r="B51" s="1"/>
      <c r="C51" s="137"/>
      <c r="D51" s="137"/>
      <c r="E51" s="137"/>
      <c r="F51" s="137"/>
      <c r="G51" s="137"/>
      <c r="H51" s="137"/>
      <c r="I51" s="137"/>
      <c r="J51" s="137"/>
      <c r="K51" s="137"/>
      <c r="L51" s="137"/>
      <c r="M51" s="137"/>
    </row>
    <row r="52" spans="1:13" ht="18.75" customHeight="1" x14ac:dyDescent="0.25">
      <c r="A52" s="131" t="s">
        <v>150</v>
      </c>
      <c r="B52" s="1"/>
      <c r="C52" s="136" t="e">
        <f>C48+C50</f>
        <v>#REF!</v>
      </c>
      <c r="D52" s="137"/>
      <c r="E52" s="136">
        <f>E48+E50</f>
        <v>0</v>
      </c>
      <c r="F52" s="137"/>
      <c r="G52" s="136">
        <f>G48+G50</f>
        <v>0</v>
      </c>
      <c r="H52" s="137"/>
      <c r="I52" s="136">
        <f>I48+I50</f>
        <v>0</v>
      </c>
      <c r="J52" s="137"/>
      <c r="K52" s="136" t="e">
        <f>K48+K50</f>
        <v>#REF!</v>
      </c>
      <c r="L52" s="137"/>
      <c r="M52" s="136" t="e">
        <f>M48+M50</f>
        <v>#REF!</v>
      </c>
    </row>
    <row r="53" spans="1:13" ht="12.75" customHeight="1" x14ac:dyDescent="0.25">
      <c r="A53" s="1"/>
      <c r="B53" s="1"/>
      <c r="C53" s="99"/>
      <c r="D53" s="1"/>
      <c r="E53" s="1"/>
      <c r="F53" s="1"/>
      <c r="G53" s="1"/>
      <c r="H53" s="1"/>
      <c r="I53" s="1"/>
      <c r="J53" s="1"/>
      <c r="K53" s="126" t="e">
        <f>IF(K52=#REF!,0,"cross ref error")</f>
        <v>#REF!</v>
      </c>
      <c r="L53" s="1"/>
      <c r="M53" s="1"/>
    </row>
    <row r="54" spans="1:13" ht="12.75" customHeight="1" x14ac:dyDescent="0.25"/>
    <row r="55" spans="1:13" ht="15.75" customHeight="1" x14ac:dyDescent="0.3">
      <c r="A55" s="138" t="s">
        <v>151</v>
      </c>
    </row>
    <row r="56" spans="1:13" ht="12.75" customHeight="1" x14ac:dyDescent="0.25">
      <c r="A56" s="234"/>
      <c r="B56" s="212"/>
      <c r="C56" s="212"/>
      <c r="D56" s="212"/>
      <c r="E56" s="212"/>
      <c r="F56" s="212"/>
      <c r="G56" s="212"/>
      <c r="H56" s="212"/>
      <c r="I56" s="212"/>
      <c r="J56" s="212"/>
      <c r="K56" s="212"/>
      <c r="L56" s="212"/>
      <c r="M56" s="213"/>
    </row>
    <row r="57" spans="1:13" ht="12.75" customHeight="1" x14ac:dyDescent="0.25">
      <c r="A57" s="216"/>
      <c r="B57" s="201"/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17"/>
    </row>
    <row r="58" spans="1:13" ht="12.75" customHeight="1" x14ac:dyDescent="0.25">
      <c r="A58" s="216"/>
      <c r="B58" s="201"/>
      <c r="C58" s="201"/>
      <c r="D58" s="201"/>
      <c r="E58" s="201"/>
      <c r="F58" s="201"/>
      <c r="G58" s="201"/>
      <c r="H58" s="201"/>
      <c r="I58" s="201"/>
      <c r="J58" s="201"/>
      <c r="K58" s="201"/>
      <c r="L58" s="201"/>
      <c r="M58" s="217"/>
    </row>
    <row r="59" spans="1:13" ht="12.75" customHeight="1" x14ac:dyDescent="0.25">
      <c r="A59" s="216"/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17"/>
    </row>
    <row r="60" spans="1:13" ht="12.75" customHeight="1" x14ac:dyDescent="0.25">
      <c r="A60" s="216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17"/>
    </row>
    <row r="61" spans="1:13" ht="12.75" customHeight="1" x14ac:dyDescent="0.25">
      <c r="A61" s="216"/>
      <c r="B61" s="201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17"/>
    </row>
    <row r="62" spans="1:13" ht="12.75" customHeight="1" x14ac:dyDescent="0.25">
      <c r="A62" s="216"/>
      <c r="B62" s="201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17"/>
    </row>
    <row r="63" spans="1:13" ht="12.75" customHeight="1" x14ac:dyDescent="0.25">
      <c r="A63" s="216"/>
      <c r="B63" s="201"/>
      <c r="C63" s="201"/>
      <c r="D63" s="201"/>
      <c r="E63" s="201"/>
      <c r="F63" s="201"/>
      <c r="G63" s="201"/>
      <c r="H63" s="201"/>
      <c r="I63" s="201"/>
      <c r="J63" s="201"/>
      <c r="K63" s="201"/>
      <c r="L63" s="201"/>
      <c r="M63" s="217"/>
    </row>
    <row r="64" spans="1:13" ht="12.75" customHeight="1" x14ac:dyDescent="0.25">
      <c r="A64" s="214"/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9"/>
    </row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6">
    <mergeCell ref="A56:M64"/>
    <mergeCell ref="C1:K1"/>
    <mergeCell ref="M1:N1"/>
    <mergeCell ref="A2:L2"/>
    <mergeCell ref="H3:K3"/>
    <mergeCell ref="A5:E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808080"/>
  </sheetPr>
  <dimension ref="A1:Z1000"/>
  <sheetViews>
    <sheetView workbookViewId="0"/>
  </sheetViews>
  <sheetFormatPr defaultColWidth="12.5546875" defaultRowHeight="15" customHeight="1" x14ac:dyDescent="0.25"/>
  <cols>
    <col min="1" max="1" width="49" customWidth="1"/>
    <col min="2" max="2" width="1.5546875" customWidth="1"/>
    <col min="3" max="3" width="15.44140625" customWidth="1"/>
    <col min="4" max="4" width="1.6640625" customWidth="1"/>
    <col min="5" max="5" width="15.44140625" customWidth="1"/>
    <col min="6" max="6" width="1.5546875" customWidth="1"/>
    <col min="7" max="7" width="15.44140625" customWidth="1"/>
    <col min="8" max="8" width="1.44140625" customWidth="1"/>
    <col min="9" max="9" width="15.44140625" customWidth="1"/>
    <col min="10" max="10" width="1.5546875" customWidth="1"/>
    <col min="11" max="11" width="14.6640625" customWidth="1"/>
    <col min="12" max="12" width="1.6640625" customWidth="1"/>
    <col min="13" max="13" width="14.6640625" customWidth="1"/>
    <col min="14" max="26" width="8" customWidth="1"/>
  </cols>
  <sheetData>
    <row r="1" spans="1:26" ht="27.75" customHeight="1" x14ac:dyDescent="0.4">
      <c r="A1" s="1"/>
      <c r="B1" s="1"/>
      <c r="C1" s="220" t="e">
        <f>#REF!</f>
        <v>#REF!</v>
      </c>
      <c r="D1" s="201"/>
      <c r="E1" s="201"/>
      <c r="F1" s="201"/>
      <c r="G1" s="201"/>
      <c r="H1" s="201"/>
      <c r="I1" s="201"/>
      <c r="J1" s="201"/>
      <c r="K1" s="201"/>
      <c r="L1" s="1"/>
      <c r="M1" s="221" t="e">
        <f>#REF!</f>
        <v>#REF!</v>
      </c>
      <c r="N1" s="20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0.5" customHeight="1" x14ac:dyDescent="0.25">
      <c r="A2" s="222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6.25" customHeight="1" x14ac:dyDescent="0.25">
      <c r="A3" s="175" t="s">
        <v>152</v>
      </c>
      <c r="B3" s="175"/>
      <c r="C3" s="176"/>
      <c r="D3" s="175"/>
      <c r="E3" s="175"/>
      <c r="F3" s="175"/>
      <c r="G3" s="175"/>
      <c r="H3" s="223"/>
      <c r="I3" s="224"/>
      <c r="J3" s="224"/>
      <c r="K3" s="224"/>
      <c r="L3" s="178"/>
      <c r="M3" s="179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</row>
    <row r="4" spans="1:26" ht="15" customHeight="1" x14ac:dyDescent="0.25">
      <c r="A4" s="222"/>
      <c r="B4" s="201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9.5" customHeight="1" x14ac:dyDescent="0.25">
      <c r="A5" s="233" t="s">
        <v>153</v>
      </c>
      <c r="B5" s="201"/>
      <c r="C5" s="201"/>
      <c r="D5" s="201"/>
      <c r="E5" s="201"/>
      <c r="F5" s="89"/>
      <c r="G5" s="89"/>
      <c r="H5" s="89"/>
      <c r="I5" s="89"/>
      <c r="J5" s="59"/>
      <c r="K5" s="98"/>
      <c r="L5" s="98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4" customHeight="1" x14ac:dyDescent="0.25">
      <c r="A6" s="97"/>
      <c r="B6" s="97"/>
      <c r="C6" s="100" t="s">
        <v>154</v>
      </c>
      <c r="D6" s="100"/>
      <c r="E6" s="100" t="s">
        <v>155</v>
      </c>
      <c r="F6" s="139"/>
      <c r="G6" s="100" t="s">
        <v>156</v>
      </c>
      <c r="H6" s="139"/>
      <c r="I6" s="100" t="s">
        <v>157</v>
      </c>
      <c r="J6" s="103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54" customHeight="1" x14ac:dyDescent="0.25">
      <c r="A7" s="97"/>
      <c r="B7" s="97"/>
      <c r="C7" s="101"/>
      <c r="D7" s="101"/>
      <c r="E7" s="101"/>
      <c r="F7" s="102"/>
      <c r="G7" s="101"/>
      <c r="H7" s="102"/>
      <c r="I7" s="101"/>
      <c r="J7" s="103"/>
      <c r="K7" s="104" t="s">
        <v>158</v>
      </c>
      <c r="L7" s="98"/>
      <c r="M7" s="105" t="s">
        <v>159</v>
      </c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9.5" customHeight="1" x14ac:dyDescent="0.25">
      <c r="A8" s="106" t="s">
        <v>120</v>
      </c>
      <c r="B8" s="59"/>
      <c r="C8" s="59"/>
      <c r="D8" s="59"/>
      <c r="E8" s="59"/>
      <c r="F8" s="59"/>
      <c r="G8" s="59"/>
      <c r="H8" s="59"/>
      <c r="I8" s="59"/>
      <c r="J8" s="59"/>
      <c r="K8" s="59"/>
      <c r="L8" s="59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7.25" customHeight="1" x14ac:dyDescent="0.25">
      <c r="A9" s="107" t="s">
        <v>57</v>
      </c>
      <c r="B9" s="1"/>
      <c r="C9" s="122"/>
      <c r="D9" s="140"/>
      <c r="E9" s="122"/>
      <c r="F9" s="78"/>
      <c r="G9" s="122"/>
      <c r="H9" s="140"/>
      <c r="I9" s="122"/>
      <c r="J9" s="78"/>
      <c r="K9" s="122">
        <f t="shared" ref="K9:K16" si="0">SUM(C9:I9)</f>
        <v>0</v>
      </c>
      <c r="L9" s="83"/>
      <c r="M9" s="122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7.25" customHeight="1" x14ac:dyDescent="0.25">
      <c r="A10" s="107" t="s">
        <v>121</v>
      </c>
      <c r="B10" s="58"/>
      <c r="C10" s="77"/>
      <c r="D10" s="78"/>
      <c r="E10" s="77"/>
      <c r="F10" s="78"/>
      <c r="G10" s="77"/>
      <c r="H10" s="78"/>
      <c r="I10" s="77"/>
      <c r="J10" s="78"/>
      <c r="K10" s="122">
        <f t="shared" si="0"/>
        <v>0</v>
      </c>
      <c r="L10" s="78"/>
      <c r="M10" s="14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" customHeight="1" x14ac:dyDescent="0.25">
      <c r="A11" s="107" t="s">
        <v>122</v>
      </c>
      <c r="B11" s="97"/>
      <c r="C11" s="77"/>
      <c r="D11" s="78"/>
      <c r="E11" s="77"/>
      <c r="F11" s="78"/>
      <c r="G11" s="77"/>
      <c r="H11" s="78"/>
      <c r="I11" s="77"/>
      <c r="J11" s="78"/>
      <c r="K11" s="122">
        <f t="shared" si="0"/>
        <v>0</v>
      </c>
      <c r="L11" s="78"/>
      <c r="M11" s="14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 x14ac:dyDescent="0.25">
      <c r="A12" s="107" t="s">
        <v>123</v>
      </c>
      <c r="B12" s="97"/>
      <c r="C12" s="77"/>
      <c r="D12" s="78"/>
      <c r="E12" s="77"/>
      <c r="F12" s="78"/>
      <c r="G12" s="77"/>
      <c r="H12" s="78"/>
      <c r="I12" s="77"/>
      <c r="J12" s="78"/>
      <c r="K12" s="122">
        <f t="shared" si="0"/>
        <v>0</v>
      </c>
      <c r="L12" s="78"/>
      <c r="M12" s="14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" customHeight="1" x14ac:dyDescent="0.25">
      <c r="A13" s="107" t="s">
        <v>124</v>
      </c>
      <c r="B13" s="97"/>
      <c r="C13" s="77"/>
      <c r="D13" s="78"/>
      <c r="E13" s="77"/>
      <c r="F13" s="78"/>
      <c r="G13" s="77"/>
      <c r="H13" s="78"/>
      <c r="I13" s="77"/>
      <c r="J13" s="78"/>
      <c r="K13" s="122">
        <f t="shared" si="0"/>
        <v>0</v>
      </c>
      <c r="L13" s="78"/>
      <c r="M13" s="14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9.25" customHeight="1" x14ac:dyDescent="0.25">
      <c r="A14" s="107" t="s">
        <v>125</v>
      </c>
      <c r="B14" s="97"/>
      <c r="C14" s="77"/>
      <c r="D14" s="78"/>
      <c r="E14" s="77"/>
      <c r="F14" s="78"/>
      <c r="G14" s="77"/>
      <c r="H14" s="78"/>
      <c r="I14" s="77"/>
      <c r="J14" s="78"/>
      <c r="K14" s="122">
        <f t="shared" si="0"/>
        <v>0</v>
      </c>
      <c r="L14" s="78"/>
      <c r="M14" s="14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7.25" customHeight="1" x14ac:dyDescent="0.25">
      <c r="A15" s="107" t="s">
        <v>126</v>
      </c>
      <c r="B15" s="1"/>
      <c r="C15" s="79"/>
      <c r="D15" s="121"/>
      <c r="E15" s="79"/>
      <c r="F15" s="121"/>
      <c r="G15" s="79"/>
      <c r="H15" s="121"/>
      <c r="I15" s="79"/>
      <c r="J15" s="121"/>
      <c r="K15" s="122">
        <f t="shared" si="0"/>
        <v>0</v>
      </c>
      <c r="L15" s="142"/>
      <c r="M15" s="143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7.25" customHeight="1" x14ac:dyDescent="0.25">
      <c r="A16" s="107" t="s">
        <v>127</v>
      </c>
      <c r="B16" s="1"/>
      <c r="C16" s="144"/>
      <c r="D16" s="121"/>
      <c r="E16" s="144"/>
      <c r="F16" s="121"/>
      <c r="G16" s="144"/>
      <c r="H16" s="121"/>
      <c r="I16" s="144"/>
      <c r="J16" s="121"/>
      <c r="K16" s="122">
        <f t="shared" si="0"/>
        <v>0</v>
      </c>
      <c r="L16" s="142"/>
      <c r="M16" s="145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" customHeight="1" x14ac:dyDescent="0.3">
      <c r="A17" s="115" t="s">
        <v>128</v>
      </c>
      <c r="B17" s="116"/>
      <c r="C17" s="125">
        <f>SUM(C9:C16)</f>
        <v>0</v>
      </c>
      <c r="D17" s="121"/>
      <c r="E17" s="125">
        <f>SUM(E9:E16)</f>
        <v>0</v>
      </c>
      <c r="F17" s="121"/>
      <c r="G17" s="125">
        <f>SUM(G9:G16)</f>
        <v>0</v>
      </c>
      <c r="H17" s="121"/>
      <c r="I17" s="125">
        <f>SUM(I9:I16)</f>
        <v>0</v>
      </c>
      <c r="J17" s="121"/>
      <c r="K17" s="125">
        <f>SUM(K9:K16)</f>
        <v>0</v>
      </c>
      <c r="L17" s="121"/>
      <c r="M17" s="125">
        <f>SUM(M9:M16)</f>
        <v>0</v>
      </c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118"/>
      <c r="B18" s="118"/>
      <c r="C18" s="118"/>
      <c r="D18" s="118"/>
      <c r="E18" s="118"/>
      <c r="F18" s="118"/>
      <c r="G18" s="118"/>
      <c r="H18" s="118"/>
      <c r="I18" s="118"/>
      <c r="J18" s="118"/>
      <c r="K18" s="146" t="e">
        <f>IF(K17=#REF!,0,"cross ref error")</f>
        <v>#REF!</v>
      </c>
      <c r="L18" s="118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9.25" customHeight="1" x14ac:dyDescent="0.25">
      <c r="A19" s="120" t="s">
        <v>129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6.5" customHeight="1" x14ac:dyDescent="0.25">
      <c r="A20" s="107" t="s">
        <v>130</v>
      </c>
      <c r="B20" s="1"/>
      <c r="C20" s="79"/>
      <c r="D20" s="121"/>
      <c r="E20" s="79"/>
      <c r="F20" s="121"/>
      <c r="G20" s="79"/>
      <c r="H20" s="121"/>
      <c r="I20" s="79"/>
      <c r="J20" s="121"/>
      <c r="K20" s="122">
        <f t="shared" ref="K20:K21" si="1">SUM(C20:I20)</f>
        <v>0</v>
      </c>
      <c r="L20" s="121"/>
      <c r="M20" s="7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7.25" customHeight="1" x14ac:dyDescent="0.25">
      <c r="A21" s="107" t="s">
        <v>131</v>
      </c>
      <c r="B21" s="1"/>
      <c r="C21" s="123"/>
      <c r="D21" s="121"/>
      <c r="E21" s="123"/>
      <c r="F21" s="121"/>
      <c r="G21" s="123"/>
      <c r="H21" s="121"/>
      <c r="I21" s="123"/>
      <c r="J21" s="121"/>
      <c r="K21" s="122">
        <f t="shared" si="1"/>
        <v>0</v>
      </c>
      <c r="L21" s="121"/>
      <c r="M21" s="123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" customHeight="1" x14ac:dyDescent="0.3">
      <c r="A22" s="115" t="s">
        <v>128</v>
      </c>
      <c r="B22" s="1"/>
      <c r="C22" s="124">
        <f>SUM(C20:C21)</f>
        <v>0</v>
      </c>
      <c r="D22" s="121"/>
      <c r="E22" s="125">
        <f>SUM(E20:E21)</f>
        <v>0</v>
      </c>
      <c r="F22" s="121"/>
      <c r="G22" s="125">
        <f>SUM(G20:G21)</f>
        <v>0</v>
      </c>
      <c r="H22" s="121"/>
      <c r="I22" s="125">
        <f>SUM(I20:I21)</f>
        <v>0</v>
      </c>
      <c r="J22" s="121"/>
      <c r="K22" s="125">
        <f>SUM(K20:K21)</f>
        <v>0</v>
      </c>
      <c r="L22" s="121"/>
      <c r="M22" s="125">
        <f>SUM(M20:M21)</f>
        <v>0</v>
      </c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5.25" customHeight="1" x14ac:dyDescent="0.3">
      <c r="A23" s="115"/>
      <c r="B23" s="1"/>
      <c r="C23" s="121"/>
      <c r="D23" s="121"/>
      <c r="E23" s="121"/>
      <c r="F23" s="121"/>
      <c r="G23" s="121"/>
      <c r="H23" s="121"/>
      <c r="I23" s="121"/>
      <c r="J23" s="121"/>
      <c r="K23" s="121"/>
      <c r="L23" s="121"/>
      <c r="M23" s="12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" customHeight="1" x14ac:dyDescent="0.3">
      <c r="A24" s="115" t="s">
        <v>132</v>
      </c>
      <c r="B24" s="1"/>
      <c r="C24" s="125">
        <f>C17+C22</f>
        <v>0</v>
      </c>
      <c r="D24" s="121"/>
      <c r="E24" s="125">
        <f>E17+E22</f>
        <v>0</v>
      </c>
      <c r="F24" s="121"/>
      <c r="G24" s="125">
        <f>G17+G22</f>
        <v>0</v>
      </c>
      <c r="H24" s="121"/>
      <c r="I24" s="125">
        <f>I17+I22</f>
        <v>0</v>
      </c>
      <c r="J24" s="121"/>
      <c r="K24" s="125">
        <f>K17+K22</f>
        <v>0</v>
      </c>
      <c r="L24" s="121"/>
      <c r="M24" s="125">
        <f>M17+M22</f>
        <v>0</v>
      </c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9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26" t="e">
        <f>IF(K24=#REF!,0,"cross ref error")</f>
        <v>#REF!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9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9.5" customHeight="1" x14ac:dyDescent="0.25">
      <c r="A27" s="127" t="s">
        <v>133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7.25" customHeight="1" x14ac:dyDescent="0.25">
      <c r="A28" s="128" t="s">
        <v>134</v>
      </c>
      <c r="B28" s="1"/>
      <c r="C28" s="79"/>
      <c r="D28" s="121"/>
      <c r="E28" s="79"/>
      <c r="F28" s="121"/>
      <c r="G28" s="79"/>
      <c r="H28" s="121"/>
      <c r="I28" s="79"/>
      <c r="J28" s="121"/>
      <c r="K28" s="122">
        <f t="shared" ref="K28:K38" si="2">SUM(C28:I28)</f>
        <v>0</v>
      </c>
      <c r="L28" s="121"/>
      <c r="M28" s="7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6.5" customHeight="1" x14ac:dyDescent="0.25">
      <c r="A29" s="128" t="s">
        <v>135</v>
      </c>
      <c r="B29" s="1"/>
      <c r="C29" s="79"/>
      <c r="D29" s="121"/>
      <c r="E29" s="79"/>
      <c r="F29" s="121"/>
      <c r="G29" s="79"/>
      <c r="H29" s="121"/>
      <c r="I29" s="79"/>
      <c r="J29" s="121"/>
      <c r="K29" s="122">
        <f t="shared" si="2"/>
        <v>0</v>
      </c>
      <c r="L29" s="121"/>
      <c r="M29" s="7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7.25" customHeight="1" x14ac:dyDescent="0.25">
      <c r="A30" s="128" t="s">
        <v>136</v>
      </c>
      <c r="B30" s="1"/>
      <c r="C30" s="79"/>
      <c r="D30" s="121"/>
      <c r="E30" s="79"/>
      <c r="F30" s="121"/>
      <c r="G30" s="79"/>
      <c r="H30" s="121"/>
      <c r="I30" s="79"/>
      <c r="J30" s="121"/>
      <c r="K30" s="122">
        <f t="shared" si="2"/>
        <v>0</v>
      </c>
      <c r="L30" s="121"/>
      <c r="M30" s="79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7.25" customHeight="1" x14ac:dyDescent="0.25">
      <c r="A31" s="128" t="s">
        <v>137</v>
      </c>
      <c r="B31" s="1"/>
      <c r="C31" s="79"/>
      <c r="D31" s="121"/>
      <c r="E31" s="79"/>
      <c r="F31" s="121"/>
      <c r="G31" s="79"/>
      <c r="H31" s="121"/>
      <c r="I31" s="79"/>
      <c r="J31" s="121"/>
      <c r="K31" s="122">
        <f t="shared" si="2"/>
        <v>0</v>
      </c>
      <c r="L31" s="121"/>
      <c r="M31" s="79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7.25" customHeight="1" x14ac:dyDescent="0.25">
      <c r="A32" s="128" t="s">
        <v>138</v>
      </c>
      <c r="B32" s="1"/>
      <c r="C32" s="79"/>
      <c r="D32" s="121"/>
      <c r="E32" s="79"/>
      <c r="F32" s="121"/>
      <c r="G32" s="79"/>
      <c r="H32" s="121"/>
      <c r="I32" s="79"/>
      <c r="J32" s="121"/>
      <c r="K32" s="122">
        <f t="shared" si="2"/>
        <v>0</v>
      </c>
      <c r="L32" s="121"/>
      <c r="M32" s="79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7.25" customHeight="1" x14ac:dyDescent="0.25">
      <c r="A33" s="128" t="s">
        <v>139</v>
      </c>
      <c r="B33" s="1"/>
      <c r="C33" s="79"/>
      <c r="D33" s="121"/>
      <c r="E33" s="79"/>
      <c r="F33" s="121"/>
      <c r="G33" s="79"/>
      <c r="H33" s="121"/>
      <c r="I33" s="79"/>
      <c r="J33" s="121"/>
      <c r="K33" s="122">
        <f t="shared" si="2"/>
        <v>0</v>
      </c>
      <c r="L33" s="121"/>
      <c r="M33" s="79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7.25" customHeight="1" x14ac:dyDescent="0.25">
      <c r="A34" s="129" t="s">
        <v>140</v>
      </c>
      <c r="B34" s="1"/>
      <c r="C34" s="79"/>
      <c r="D34" s="121"/>
      <c r="E34" s="79"/>
      <c r="F34" s="121"/>
      <c r="G34" s="79"/>
      <c r="H34" s="121"/>
      <c r="I34" s="79"/>
      <c r="J34" s="121"/>
      <c r="K34" s="122">
        <f t="shared" si="2"/>
        <v>0</v>
      </c>
      <c r="L34" s="121"/>
      <c r="M34" s="7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7.25" customHeight="1" x14ac:dyDescent="0.25">
      <c r="A35" s="129" t="s">
        <v>141</v>
      </c>
      <c r="B35" s="1"/>
      <c r="C35" s="79"/>
      <c r="D35" s="121"/>
      <c r="E35" s="79"/>
      <c r="F35" s="121"/>
      <c r="G35" s="79"/>
      <c r="H35" s="121"/>
      <c r="I35" s="79"/>
      <c r="J35" s="121"/>
      <c r="K35" s="122">
        <f t="shared" si="2"/>
        <v>0</v>
      </c>
      <c r="L35" s="121"/>
      <c r="M35" s="79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7.25" customHeight="1" x14ac:dyDescent="0.25">
      <c r="A36" s="129" t="s">
        <v>142</v>
      </c>
      <c r="B36" s="1"/>
      <c r="C36" s="79"/>
      <c r="D36" s="121"/>
      <c r="E36" s="79"/>
      <c r="F36" s="121"/>
      <c r="G36" s="79"/>
      <c r="H36" s="121"/>
      <c r="I36" s="79"/>
      <c r="J36" s="121"/>
      <c r="K36" s="122">
        <f t="shared" si="2"/>
        <v>0</v>
      </c>
      <c r="L36" s="121"/>
      <c r="M36" s="79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7.25" customHeight="1" x14ac:dyDescent="0.25">
      <c r="A37" s="128"/>
      <c r="B37" s="1"/>
      <c r="C37" s="79"/>
      <c r="D37" s="121"/>
      <c r="E37" s="79"/>
      <c r="F37" s="121"/>
      <c r="G37" s="79"/>
      <c r="H37" s="121"/>
      <c r="I37" s="79"/>
      <c r="J37" s="121"/>
      <c r="K37" s="122">
        <f t="shared" si="2"/>
        <v>0</v>
      </c>
      <c r="L37" s="121"/>
      <c r="M37" s="79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7.25" customHeight="1" x14ac:dyDescent="0.25">
      <c r="A38" s="130"/>
      <c r="B38" s="1"/>
      <c r="C38" s="79"/>
      <c r="D38" s="121"/>
      <c r="E38" s="79"/>
      <c r="F38" s="121"/>
      <c r="G38" s="79"/>
      <c r="H38" s="121"/>
      <c r="I38" s="79"/>
      <c r="J38" s="121"/>
      <c r="K38" s="122">
        <f t="shared" si="2"/>
        <v>0</v>
      </c>
      <c r="L38" s="121"/>
      <c r="M38" s="79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7.25" customHeight="1" x14ac:dyDescent="0.25">
      <c r="A39" s="131" t="s">
        <v>128</v>
      </c>
      <c r="B39" s="1"/>
      <c r="C39" s="124">
        <f>SUM(C28:C38)</f>
        <v>0</v>
      </c>
      <c r="D39" s="121"/>
      <c r="E39" s="125">
        <f>SUM(E28:E38)</f>
        <v>0</v>
      </c>
      <c r="F39" s="121"/>
      <c r="G39" s="125">
        <f>SUM(G28:G38)</f>
        <v>0</v>
      </c>
      <c r="H39" s="121"/>
      <c r="I39" s="125">
        <f>SUM(I28:I38)</f>
        <v>0</v>
      </c>
      <c r="J39" s="121"/>
      <c r="K39" s="125">
        <f>SUM(K28:K38)</f>
        <v>0</v>
      </c>
      <c r="L39" s="121"/>
      <c r="M39" s="125">
        <f>SUM(M28:M38)</f>
        <v>0</v>
      </c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1"/>
      <c r="C40" s="99"/>
      <c r="D40" s="1"/>
      <c r="E40" s="1"/>
      <c r="F40" s="1"/>
      <c r="G40" s="1"/>
      <c r="H40" s="1"/>
      <c r="I40" s="1"/>
      <c r="J40" s="1"/>
      <c r="K40" s="126" t="e">
        <f>IF(K39=#REF!,0,"cross ref error")</f>
        <v>#REF!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0" customHeight="1" x14ac:dyDescent="0.25">
      <c r="A41" s="120" t="s">
        <v>143</v>
      </c>
      <c r="B41" s="1"/>
      <c r="C41" s="9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7.25" customHeight="1" x14ac:dyDescent="0.25">
      <c r="A42" s="128" t="s">
        <v>144</v>
      </c>
      <c r="B42" s="1"/>
      <c r="C42" s="79"/>
      <c r="D42" s="121"/>
      <c r="E42" s="79"/>
      <c r="F42" s="121"/>
      <c r="G42" s="79"/>
      <c r="H42" s="121"/>
      <c r="I42" s="79"/>
      <c r="J42" s="121"/>
      <c r="K42" s="122">
        <f t="shared" ref="K42:K43" si="3">SUM(C42:I42)</f>
        <v>0</v>
      </c>
      <c r="L42" s="121"/>
      <c r="M42" s="7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7.25" customHeight="1" x14ac:dyDescent="0.25">
      <c r="A43" s="128" t="s">
        <v>145</v>
      </c>
      <c r="B43" s="1"/>
      <c r="C43" s="79"/>
      <c r="D43" s="121"/>
      <c r="E43" s="79"/>
      <c r="F43" s="121"/>
      <c r="G43" s="79"/>
      <c r="H43" s="121"/>
      <c r="I43" s="79"/>
      <c r="J43" s="121"/>
      <c r="K43" s="122">
        <f t="shared" si="3"/>
        <v>0</v>
      </c>
      <c r="L43" s="121"/>
      <c r="M43" s="7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7.25" customHeight="1" x14ac:dyDescent="0.25">
      <c r="A44" s="131" t="s">
        <v>146</v>
      </c>
      <c r="B44" s="1"/>
      <c r="C44" s="124">
        <f>C42+C43</f>
        <v>0</v>
      </c>
      <c r="D44" s="121"/>
      <c r="E44" s="125">
        <f>E42+E43</f>
        <v>0</v>
      </c>
      <c r="F44" s="121"/>
      <c r="G44" s="125">
        <f>G42+G43</f>
        <v>0</v>
      </c>
      <c r="H44" s="121"/>
      <c r="I44" s="125">
        <f>I42+I43</f>
        <v>0</v>
      </c>
      <c r="J44" s="121"/>
      <c r="K44" s="125">
        <f>K42+K43</f>
        <v>0</v>
      </c>
      <c r="L44" s="121"/>
      <c r="M44" s="125">
        <f>M42+M43</f>
        <v>0</v>
      </c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1"/>
      <c r="C45" s="99"/>
      <c r="D45" s="1"/>
      <c r="E45" s="1"/>
      <c r="F45" s="1"/>
      <c r="G45" s="1"/>
      <c r="H45" s="1"/>
      <c r="I45" s="1"/>
      <c r="J45" s="1"/>
      <c r="K45" s="126" t="e">
        <f>IF(K44=#REF!,0,"cross ref error")</f>
        <v>#REF!</v>
      </c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7.25" customHeight="1" x14ac:dyDescent="0.25">
      <c r="A46" s="133" t="s">
        <v>147</v>
      </c>
      <c r="B46" s="1"/>
      <c r="C46" s="125">
        <f>+C44+C39</f>
        <v>0</v>
      </c>
      <c r="D46" s="121"/>
      <c r="E46" s="125">
        <f>+E44+E39</f>
        <v>0</v>
      </c>
      <c r="F46" s="121"/>
      <c r="G46" s="125">
        <f>+G44+G39</f>
        <v>0</v>
      </c>
      <c r="H46" s="121"/>
      <c r="I46" s="125">
        <f>+I44+I39</f>
        <v>0</v>
      </c>
      <c r="J46" s="121"/>
      <c r="K46" s="125">
        <f>+K44+K39</f>
        <v>0</v>
      </c>
      <c r="L46" s="121"/>
      <c r="M46" s="125">
        <f>+M44+M39</f>
        <v>0</v>
      </c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1"/>
      <c r="C47" s="99"/>
      <c r="D47" s="1"/>
      <c r="E47" s="1"/>
      <c r="F47" s="1"/>
      <c r="G47" s="1"/>
      <c r="H47" s="1"/>
      <c r="I47" s="1"/>
      <c r="J47" s="1"/>
      <c r="K47" s="126" t="e">
        <f>IF(K46=#REF!,0,"cross ref error")</f>
        <v>#REF!</v>
      </c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7.25" customHeight="1" x14ac:dyDescent="0.25">
      <c r="A48" s="135" t="s">
        <v>148</v>
      </c>
      <c r="B48" s="1"/>
      <c r="C48" s="136">
        <f>+C24-C46</f>
        <v>0</v>
      </c>
      <c r="D48" s="137"/>
      <c r="E48" s="136">
        <f>+E24-E46</f>
        <v>0</v>
      </c>
      <c r="F48" s="137"/>
      <c r="G48" s="136">
        <f>+G24-G46</f>
        <v>0</v>
      </c>
      <c r="H48" s="137"/>
      <c r="I48" s="136">
        <f>+I24-I46</f>
        <v>0</v>
      </c>
      <c r="J48" s="137"/>
      <c r="K48" s="136">
        <f>+K24-K46</f>
        <v>0</v>
      </c>
      <c r="L48" s="137"/>
      <c r="M48" s="136">
        <f>+M24-M46</f>
        <v>0</v>
      </c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 x14ac:dyDescent="0.25">
      <c r="A49" s="135"/>
      <c r="B49" s="1"/>
      <c r="C49" s="137"/>
      <c r="D49" s="137"/>
      <c r="E49" s="137"/>
      <c r="F49" s="137"/>
      <c r="G49" s="137"/>
      <c r="H49" s="137"/>
      <c r="I49" s="137"/>
      <c r="J49" s="137"/>
      <c r="K49" s="137"/>
      <c r="L49" s="137"/>
      <c r="M49" s="137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7.25" customHeight="1" x14ac:dyDescent="0.25">
      <c r="A50" s="116" t="s">
        <v>149</v>
      </c>
      <c r="B50" s="51"/>
      <c r="C50" s="136"/>
      <c r="D50" s="137"/>
      <c r="E50" s="136"/>
      <c r="F50" s="137"/>
      <c r="G50" s="136"/>
      <c r="H50" s="137"/>
      <c r="I50" s="136"/>
      <c r="J50" s="137"/>
      <c r="K50" s="136">
        <f>SUM(C50:I50)</f>
        <v>0</v>
      </c>
      <c r="L50" s="137"/>
      <c r="M50" s="136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</row>
    <row r="51" spans="1:26" ht="14.25" customHeight="1" x14ac:dyDescent="0.25">
      <c r="A51" s="147"/>
      <c r="B51" s="1"/>
      <c r="C51" s="148"/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7.25" customHeight="1" x14ac:dyDescent="0.25">
      <c r="A52" s="131" t="s">
        <v>150</v>
      </c>
      <c r="B52" s="1"/>
      <c r="C52" s="136">
        <f>C48+C50</f>
        <v>0</v>
      </c>
      <c r="D52" s="137"/>
      <c r="E52" s="136">
        <f>E48+E50</f>
        <v>0</v>
      </c>
      <c r="F52" s="137"/>
      <c r="G52" s="136">
        <f>G48+G50</f>
        <v>0</v>
      </c>
      <c r="H52" s="137"/>
      <c r="I52" s="136">
        <f>I48+I50</f>
        <v>0</v>
      </c>
      <c r="J52" s="137"/>
      <c r="K52" s="136">
        <f>K48+K50</f>
        <v>0</v>
      </c>
      <c r="L52" s="137"/>
      <c r="M52" s="136">
        <f>M48+M50</f>
        <v>0</v>
      </c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1"/>
      <c r="C53" s="99"/>
      <c r="D53" s="1"/>
      <c r="E53" s="1"/>
      <c r="F53" s="1"/>
      <c r="G53" s="1"/>
      <c r="H53" s="1"/>
      <c r="I53" s="1"/>
      <c r="J53" s="1"/>
      <c r="K53" s="126" t="e">
        <f>IF(K52=#REF!,0,"cross ref error")</f>
        <v>#REF!</v>
      </c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1"/>
      <c r="C54" s="9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38" t="s">
        <v>151</v>
      </c>
      <c r="B55" s="1"/>
      <c r="C55" s="9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234"/>
      <c r="B56" s="212"/>
      <c r="C56" s="212"/>
      <c r="D56" s="212"/>
      <c r="E56" s="212"/>
      <c r="F56" s="212"/>
      <c r="G56" s="212"/>
      <c r="H56" s="212"/>
      <c r="I56" s="212"/>
      <c r="J56" s="212"/>
      <c r="K56" s="212"/>
      <c r="L56" s="212"/>
      <c r="M56" s="213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216"/>
      <c r="B57" s="201"/>
      <c r="C57" s="201"/>
      <c r="D57" s="201"/>
      <c r="E57" s="201"/>
      <c r="F57" s="201"/>
      <c r="G57" s="201"/>
      <c r="H57" s="201"/>
      <c r="I57" s="201"/>
      <c r="J57" s="201"/>
      <c r="K57" s="201"/>
      <c r="L57" s="201"/>
      <c r="M57" s="21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216"/>
      <c r="B58" s="201"/>
      <c r="C58" s="201"/>
      <c r="D58" s="201"/>
      <c r="E58" s="201"/>
      <c r="F58" s="201"/>
      <c r="G58" s="201"/>
      <c r="H58" s="201"/>
      <c r="I58" s="201"/>
      <c r="J58" s="201"/>
      <c r="K58" s="201"/>
      <c r="L58" s="201"/>
      <c r="M58" s="21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216"/>
      <c r="B59" s="201"/>
      <c r="C59" s="201"/>
      <c r="D59" s="201"/>
      <c r="E59" s="201"/>
      <c r="F59" s="201"/>
      <c r="G59" s="201"/>
      <c r="H59" s="201"/>
      <c r="I59" s="201"/>
      <c r="J59" s="201"/>
      <c r="K59" s="201"/>
      <c r="L59" s="201"/>
      <c r="M59" s="21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216"/>
      <c r="B60" s="201"/>
      <c r="C60" s="201"/>
      <c r="D60" s="201"/>
      <c r="E60" s="201"/>
      <c r="F60" s="201"/>
      <c r="G60" s="201"/>
      <c r="H60" s="201"/>
      <c r="I60" s="201"/>
      <c r="J60" s="201"/>
      <c r="K60" s="201"/>
      <c r="L60" s="201"/>
      <c r="M60" s="217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216"/>
      <c r="B61" s="201"/>
      <c r="C61" s="201"/>
      <c r="D61" s="201"/>
      <c r="E61" s="201"/>
      <c r="F61" s="201"/>
      <c r="G61" s="201"/>
      <c r="H61" s="201"/>
      <c r="I61" s="201"/>
      <c r="J61" s="201"/>
      <c r="K61" s="201"/>
      <c r="L61" s="201"/>
      <c r="M61" s="217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216"/>
      <c r="B62" s="201"/>
      <c r="C62" s="201"/>
      <c r="D62" s="201"/>
      <c r="E62" s="201"/>
      <c r="F62" s="201"/>
      <c r="G62" s="201"/>
      <c r="H62" s="201"/>
      <c r="I62" s="201"/>
      <c r="J62" s="201"/>
      <c r="K62" s="201"/>
      <c r="L62" s="201"/>
      <c r="M62" s="217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216"/>
      <c r="B63" s="201"/>
      <c r="C63" s="201"/>
      <c r="D63" s="201"/>
      <c r="E63" s="201"/>
      <c r="F63" s="201"/>
      <c r="G63" s="201"/>
      <c r="H63" s="201"/>
      <c r="I63" s="201"/>
      <c r="J63" s="201"/>
      <c r="K63" s="201"/>
      <c r="L63" s="201"/>
      <c r="M63" s="217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214"/>
      <c r="B64" s="203"/>
      <c r="C64" s="203"/>
      <c r="D64" s="203"/>
      <c r="E64" s="203"/>
      <c r="F64" s="203"/>
      <c r="G64" s="203"/>
      <c r="H64" s="203"/>
      <c r="I64" s="203"/>
      <c r="J64" s="203"/>
      <c r="K64" s="203"/>
      <c r="L64" s="203"/>
      <c r="M64" s="209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14" ht="12.75" customHeight="1" x14ac:dyDescent="0.25">
      <c r="A65" s="1"/>
      <c r="B65" s="1"/>
      <c r="C65" s="9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</row>
    <row r="66" spans="1:14" ht="12.75" customHeight="1" x14ac:dyDescent="0.25">
      <c r="A66" s="1"/>
      <c r="B66" s="1"/>
      <c r="C66" s="9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</row>
    <row r="67" spans="1:14" ht="12.75" customHeight="1" x14ac:dyDescent="0.25">
      <c r="A67" s="1"/>
      <c r="B67" s="1"/>
      <c r="C67" s="9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</row>
    <row r="68" spans="1:14" ht="12.75" customHeight="1" x14ac:dyDescent="0.25">
      <c r="A68" s="1"/>
      <c r="B68" s="1"/>
      <c r="C68" s="9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</row>
    <row r="69" spans="1:14" ht="12.75" customHeight="1" x14ac:dyDescent="0.25">
      <c r="A69" s="1"/>
      <c r="B69" s="1"/>
      <c r="C69" s="9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</row>
    <row r="70" spans="1:14" ht="12.75" customHeight="1" x14ac:dyDescent="0.25">
      <c r="A70" s="1"/>
      <c r="B70" s="1"/>
      <c r="C70" s="9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ht="12.75" customHeight="1" x14ac:dyDescent="0.25">
      <c r="A71" s="1"/>
      <c r="B71" s="1"/>
      <c r="C71" s="9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</row>
    <row r="72" spans="1:14" ht="12.75" customHeight="1" x14ac:dyDescent="0.25">
      <c r="A72" s="1"/>
      <c r="B72" s="1"/>
      <c r="C72" s="9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</row>
    <row r="73" spans="1:14" ht="12.75" customHeight="1" x14ac:dyDescent="0.25">
      <c r="A73" s="1"/>
      <c r="B73" s="1"/>
      <c r="C73" s="9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</row>
    <row r="74" spans="1:14" ht="12.75" customHeight="1" x14ac:dyDescent="0.25">
      <c r="A74" s="1"/>
      <c r="B74" s="1"/>
      <c r="C74" s="9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</row>
    <row r="75" spans="1:14" ht="12.75" customHeight="1" x14ac:dyDescent="0.25">
      <c r="A75" s="1"/>
      <c r="B75" s="1"/>
      <c r="C75" s="9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</row>
    <row r="76" spans="1:14" ht="12.75" customHeight="1" x14ac:dyDescent="0.25">
      <c r="A76" s="1"/>
      <c r="B76" s="1"/>
      <c r="C76" s="9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14" ht="12.75" customHeight="1" x14ac:dyDescent="0.25">
      <c r="A77" s="1"/>
      <c r="B77" s="1"/>
      <c r="C77" s="9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14" ht="12.75" customHeight="1" x14ac:dyDescent="0.25">
      <c r="A78" s="1"/>
      <c r="B78" s="1"/>
      <c r="C78" s="9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14" ht="12.75" customHeight="1" x14ac:dyDescent="0.25">
      <c r="A79" s="1"/>
      <c r="B79" s="1"/>
      <c r="C79" s="9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</row>
    <row r="80" spans="1:14" ht="12.75" customHeight="1" x14ac:dyDescent="0.25">
      <c r="A80" s="1"/>
      <c r="B80" s="1"/>
      <c r="C80" s="9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</row>
    <row r="81" spans="1:14" ht="12.75" customHeight="1" x14ac:dyDescent="0.25">
      <c r="A81" s="1"/>
      <c r="B81" s="1"/>
      <c r="C81" s="9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</row>
    <row r="82" spans="1:14" ht="12.75" customHeight="1" x14ac:dyDescent="0.25">
      <c r="A82" s="1"/>
      <c r="B82" s="1"/>
      <c r="C82" s="9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</row>
    <row r="83" spans="1:14" ht="12.75" customHeight="1" x14ac:dyDescent="0.25">
      <c r="A83" s="1"/>
      <c r="B83" s="1"/>
      <c r="C83" s="9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</row>
    <row r="84" spans="1:14" ht="12.75" customHeight="1" x14ac:dyDescent="0.25">
      <c r="A84" s="1"/>
      <c r="B84" s="1"/>
      <c r="C84" s="9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2.75" customHeight="1" x14ac:dyDescent="0.25">
      <c r="A85" s="1"/>
      <c r="B85" s="1"/>
      <c r="C85" s="9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</row>
    <row r="86" spans="1:14" ht="12.75" customHeight="1" x14ac:dyDescent="0.25">
      <c r="A86" s="1"/>
      <c r="B86" s="1"/>
      <c r="C86" s="9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</row>
    <row r="87" spans="1:14" ht="12.75" customHeight="1" x14ac:dyDescent="0.25">
      <c r="A87" s="1"/>
      <c r="B87" s="1"/>
      <c r="C87" s="9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</row>
    <row r="88" spans="1:14" ht="12.75" customHeight="1" x14ac:dyDescent="0.25">
      <c r="A88" s="1"/>
      <c r="B88" s="1"/>
      <c r="C88" s="9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</row>
    <row r="89" spans="1:14" ht="12.75" customHeight="1" x14ac:dyDescent="0.25">
      <c r="A89" s="1"/>
      <c r="B89" s="1"/>
      <c r="C89" s="9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ht="12.75" customHeight="1" x14ac:dyDescent="0.25">
      <c r="A90" s="1"/>
      <c r="B90" s="1"/>
      <c r="C90" s="9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ht="12.75" customHeight="1" x14ac:dyDescent="0.25">
      <c r="A91" s="1"/>
      <c r="B91" s="1"/>
      <c r="C91" s="9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</row>
    <row r="92" spans="1:14" ht="12.75" customHeight="1" x14ac:dyDescent="0.25">
      <c r="A92" s="1"/>
      <c r="B92" s="1"/>
      <c r="C92" s="9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</row>
    <row r="93" spans="1:14" ht="12.75" customHeight="1" x14ac:dyDescent="0.25">
      <c r="A93" s="1"/>
      <c r="B93" s="1"/>
      <c r="C93" s="9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</row>
    <row r="94" spans="1:14" ht="12.75" customHeight="1" x14ac:dyDescent="0.25">
      <c r="A94" s="1"/>
      <c r="B94" s="1"/>
      <c r="C94" s="9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</row>
    <row r="95" spans="1:14" ht="12.75" customHeight="1" x14ac:dyDescent="0.25">
      <c r="A95" s="1"/>
      <c r="B95" s="1"/>
      <c r="C95" s="9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</row>
    <row r="96" spans="1:14" ht="12.75" customHeight="1" x14ac:dyDescent="0.25">
      <c r="A96" s="1"/>
      <c r="B96" s="1"/>
      <c r="C96" s="9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</row>
    <row r="97" spans="1:14" ht="12.75" customHeight="1" x14ac:dyDescent="0.25">
      <c r="A97" s="1"/>
      <c r="B97" s="1"/>
      <c r="C97" s="99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</row>
    <row r="98" spans="1:14" ht="12.75" customHeight="1" x14ac:dyDescent="0.25">
      <c r="A98" s="1"/>
      <c r="B98" s="1"/>
      <c r="C98" s="9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</row>
    <row r="99" spans="1:14" ht="12.75" customHeight="1" x14ac:dyDescent="0.25">
      <c r="A99" s="1"/>
      <c r="B99" s="1"/>
      <c r="C99" s="9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</row>
    <row r="100" spans="1:14" ht="12.75" customHeight="1" x14ac:dyDescent="0.25">
      <c r="A100" s="1"/>
      <c r="B100" s="1"/>
      <c r="C100" s="9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</row>
    <row r="101" spans="1:14" ht="12.75" customHeight="1" x14ac:dyDescent="0.25">
      <c r="A101" s="1"/>
      <c r="B101" s="1"/>
      <c r="C101" s="99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ht="12.75" customHeight="1" x14ac:dyDescent="0.25">
      <c r="A102" s="1"/>
      <c r="B102" s="1"/>
      <c r="C102" s="9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</row>
    <row r="103" spans="1:14" ht="12.75" customHeight="1" x14ac:dyDescent="0.25">
      <c r="A103" s="1"/>
      <c r="B103" s="1"/>
      <c r="C103" s="9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</row>
    <row r="104" spans="1:14" ht="12.75" customHeight="1" x14ac:dyDescent="0.25">
      <c r="A104" s="1"/>
      <c r="B104" s="1"/>
      <c r="C104" s="99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</row>
    <row r="105" spans="1:14" ht="12.75" customHeight="1" x14ac:dyDescent="0.25">
      <c r="A105" s="1"/>
      <c r="B105" s="1"/>
      <c r="C105" s="9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</row>
    <row r="106" spans="1:14" ht="12.75" customHeight="1" x14ac:dyDescent="0.25">
      <c r="A106" s="1"/>
      <c r="B106" s="1"/>
      <c r="C106" s="9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</row>
    <row r="107" spans="1:14" ht="12.75" customHeight="1" x14ac:dyDescent="0.25">
      <c r="A107" s="1"/>
      <c r="B107" s="1"/>
      <c r="C107" s="99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</row>
    <row r="108" spans="1:14" ht="12.75" customHeight="1" x14ac:dyDescent="0.25">
      <c r="A108" s="1"/>
      <c r="B108" s="1"/>
      <c r="C108" s="99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</row>
    <row r="109" spans="1:14" ht="12.75" customHeight="1" x14ac:dyDescent="0.25">
      <c r="A109" s="1"/>
      <c r="B109" s="1"/>
      <c r="C109" s="9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</row>
    <row r="110" spans="1:14" ht="12.75" customHeight="1" x14ac:dyDescent="0.25"/>
    <row r="111" spans="1:14" ht="12.75" customHeight="1" x14ac:dyDescent="0.25"/>
    <row r="112" spans="1:14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7">
    <mergeCell ref="A5:E5"/>
    <mergeCell ref="A56:M64"/>
    <mergeCell ref="C1:K1"/>
    <mergeCell ref="M1:N1"/>
    <mergeCell ref="A2:L2"/>
    <mergeCell ref="H3:K3"/>
    <mergeCell ref="A4:L4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000"/>
  <sheetViews>
    <sheetView workbookViewId="0"/>
  </sheetViews>
  <sheetFormatPr defaultColWidth="12.5546875" defaultRowHeight="15" customHeight="1" x14ac:dyDescent="0.25"/>
  <cols>
    <col min="1" max="1" width="8" customWidth="1"/>
    <col min="2" max="2" width="32.33203125" customWidth="1"/>
    <col min="3" max="26" width="8" customWidth="1"/>
  </cols>
  <sheetData>
    <row r="1" spans="1:2" ht="12.75" customHeight="1" x14ac:dyDescent="0.25">
      <c r="A1" s="8" t="s">
        <v>160</v>
      </c>
    </row>
    <row r="2" spans="1:2" ht="12.75" customHeight="1" x14ac:dyDescent="0.25"/>
    <row r="3" spans="1:2" ht="12.75" customHeight="1" x14ac:dyDescent="0.25"/>
    <row r="4" spans="1:2" ht="12.75" customHeight="1" x14ac:dyDescent="0.25">
      <c r="A4" s="22" t="s">
        <v>161</v>
      </c>
      <c r="B4" s="149" t="s">
        <v>162</v>
      </c>
    </row>
    <row r="5" spans="1:2" ht="12.75" customHeight="1" x14ac:dyDescent="0.25">
      <c r="A5" s="22" t="s">
        <v>163</v>
      </c>
      <c r="B5" s="149" t="s">
        <v>164</v>
      </c>
    </row>
    <row r="6" spans="1:2" ht="12.75" customHeight="1" x14ac:dyDescent="0.25">
      <c r="A6" s="22" t="s">
        <v>165</v>
      </c>
      <c r="B6" s="149" t="s">
        <v>166</v>
      </c>
    </row>
    <row r="7" spans="1:2" ht="12.75" customHeight="1" x14ac:dyDescent="0.25">
      <c r="A7" s="26" t="s">
        <v>167</v>
      </c>
      <c r="B7" s="149" t="s">
        <v>168</v>
      </c>
    </row>
    <row r="8" spans="1:2" ht="12.75" customHeight="1" x14ac:dyDescent="0.25">
      <c r="A8" s="22" t="s">
        <v>169</v>
      </c>
      <c r="B8" s="149" t="s">
        <v>170</v>
      </c>
    </row>
    <row r="9" spans="1:2" ht="12.75" customHeight="1" x14ac:dyDescent="0.25">
      <c r="A9" s="22"/>
      <c r="B9" s="149"/>
    </row>
    <row r="10" spans="1:2" ht="12.75" customHeight="1" x14ac:dyDescent="0.25">
      <c r="A10" s="22"/>
      <c r="B10" s="149"/>
    </row>
    <row r="11" spans="1:2" ht="12.75" customHeight="1" x14ac:dyDescent="0.25">
      <c r="A11" s="22"/>
      <c r="B11" s="149"/>
    </row>
    <row r="12" spans="1:2" ht="12.75" customHeight="1" x14ac:dyDescent="0.25">
      <c r="A12" s="22"/>
      <c r="B12" s="149"/>
    </row>
    <row r="13" spans="1:2" ht="12.75" customHeight="1" x14ac:dyDescent="0.25">
      <c r="A13" s="22"/>
      <c r="B13" s="149"/>
    </row>
    <row r="14" spans="1:2" ht="12.75" customHeight="1" x14ac:dyDescent="0.25">
      <c r="A14" s="1"/>
    </row>
    <row r="15" spans="1:2" ht="12.75" customHeight="1" x14ac:dyDescent="0.25">
      <c r="A15" s="1"/>
    </row>
    <row r="16" spans="1:2" ht="12.75" customHeight="1" x14ac:dyDescent="0.25">
      <c r="A16" s="22" t="s">
        <v>171</v>
      </c>
      <c r="B16" s="149" t="s">
        <v>172</v>
      </c>
    </row>
    <row r="17" spans="1:2" ht="12.75" customHeight="1" x14ac:dyDescent="0.25">
      <c r="A17" s="22" t="s">
        <v>38</v>
      </c>
      <c r="B17" s="149" t="s">
        <v>65</v>
      </c>
    </row>
    <row r="18" spans="1:2" ht="12.75" customHeight="1" x14ac:dyDescent="0.25">
      <c r="A18" s="22" t="s">
        <v>70</v>
      </c>
      <c r="B18" s="149" t="s">
        <v>71</v>
      </c>
    </row>
    <row r="19" spans="1:2" ht="12.75" customHeight="1" x14ac:dyDescent="0.25">
      <c r="A19" s="22" t="s">
        <v>30</v>
      </c>
      <c r="B19" s="149" t="s">
        <v>72</v>
      </c>
    </row>
    <row r="20" spans="1:2" ht="12.75" customHeight="1" x14ac:dyDescent="0.25">
      <c r="A20" s="22" t="s">
        <v>173</v>
      </c>
      <c r="B20" s="149" t="s">
        <v>174</v>
      </c>
    </row>
    <row r="21" spans="1:2" ht="12.75" customHeight="1" x14ac:dyDescent="0.25">
      <c r="A21" s="22" t="s">
        <v>35</v>
      </c>
      <c r="B21" s="149" t="s">
        <v>66</v>
      </c>
    </row>
    <row r="22" spans="1:2" ht="12.75" customHeight="1" x14ac:dyDescent="0.25">
      <c r="A22" s="22" t="s">
        <v>175</v>
      </c>
      <c r="B22" s="149" t="s">
        <v>67</v>
      </c>
    </row>
    <row r="23" spans="1:2" ht="12.75" customHeight="1" x14ac:dyDescent="0.25">
      <c r="A23" s="22" t="s">
        <v>55</v>
      </c>
      <c r="B23" s="149" t="s">
        <v>68</v>
      </c>
    </row>
    <row r="24" spans="1:2" ht="12.75" customHeight="1" x14ac:dyDescent="0.25">
      <c r="A24" s="22"/>
      <c r="B24" s="149"/>
    </row>
    <row r="25" spans="1:2" ht="12.75" customHeight="1" x14ac:dyDescent="0.25"/>
    <row r="26" spans="1:2" ht="12.75" customHeight="1" x14ac:dyDescent="0.25"/>
    <row r="27" spans="1:2" ht="12.75" customHeight="1" x14ac:dyDescent="0.25"/>
    <row r="28" spans="1:2" ht="12.75" customHeight="1" x14ac:dyDescent="0.25"/>
    <row r="29" spans="1:2" ht="12.75" customHeight="1" x14ac:dyDescent="0.25"/>
    <row r="30" spans="1:2" ht="12.75" customHeight="1" x14ac:dyDescent="0.25"/>
    <row r="31" spans="1:2" ht="12.75" customHeight="1" x14ac:dyDescent="0.25"/>
    <row r="32" spans="1:2" ht="12.75" customHeight="1" x14ac:dyDescent="0.25"/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topLeftCell="E1" workbookViewId="0">
      <selection activeCell="P25" sqref="P25"/>
    </sheetView>
  </sheetViews>
  <sheetFormatPr defaultColWidth="12.5546875" defaultRowHeight="15" customHeight="1" x14ac:dyDescent="0.25"/>
  <cols>
    <col min="1" max="2" width="8.33203125" customWidth="1"/>
    <col min="3" max="3" width="14.6640625" customWidth="1"/>
    <col min="4" max="4" width="13" customWidth="1"/>
    <col min="5" max="5" width="35" customWidth="1"/>
    <col min="6" max="6" width="10.6640625" hidden="1" customWidth="1"/>
    <col min="7" max="7" width="11.88671875" hidden="1" customWidth="1"/>
    <col min="8" max="8" width="13.44140625" hidden="1" customWidth="1"/>
    <col min="9" max="9" width="10.33203125" customWidth="1"/>
    <col min="10" max="10" width="11.88671875" customWidth="1"/>
    <col min="11" max="20" width="11.109375" customWidth="1"/>
    <col min="21" max="21" width="1.6640625" customWidth="1"/>
    <col min="22" max="22" width="10.6640625" customWidth="1"/>
    <col min="23" max="23" width="28.6640625" customWidth="1"/>
    <col min="24" max="24" width="8" customWidth="1"/>
    <col min="25" max="25" width="11.5546875" customWidth="1"/>
    <col min="26" max="29" width="8" customWidth="1"/>
  </cols>
  <sheetData>
    <row r="1" spans="2:23" ht="15" customHeight="1" x14ac:dyDescent="0.25">
      <c r="C1" s="150" t="s">
        <v>176</v>
      </c>
      <c r="E1" s="151">
        <f ca="1">NOW()</f>
        <v>46119.574165509257</v>
      </c>
      <c r="F1" s="152"/>
    </row>
    <row r="2" spans="2:23" ht="15" customHeight="1" x14ac:dyDescent="0.25">
      <c r="C2" s="150"/>
      <c r="E2" s="153"/>
      <c r="F2" s="152"/>
    </row>
    <row r="3" spans="2:23" ht="15" customHeight="1" x14ac:dyDescent="0.25">
      <c r="C3" s="163" t="s">
        <v>177</v>
      </c>
      <c r="E3" s="151">
        <f ca="1">NOW()</f>
        <v>46119.574165509257</v>
      </c>
      <c r="F3" s="152"/>
    </row>
    <row r="4" spans="2:23" ht="15" customHeight="1" x14ac:dyDescent="0.25">
      <c r="C4" s="150"/>
      <c r="F4" s="152"/>
    </row>
    <row r="5" spans="2:23" ht="15" customHeight="1" x14ac:dyDescent="0.25">
      <c r="B5" s="9" t="s">
        <v>178</v>
      </c>
      <c r="C5" s="150" t="s">
        <v>179</v>
      </c>
      <c r="F5" s="152"/>
    </row>
    <row r="6" spans="2:23" ht="12.75" customHeight="1" x14ac:dyDescent="0.25">
      <c r="B6" s="12" t="s">
        <v>21</v>
      </c>
      <c r="C6" s="1" t="s">
        <v>180</v>
      </c>
      <c r="D6" s="154">
        <f>+Cashbook!N137</f>
        <v>0</v>
      </c>
      <c r="H6" s="1"/>
    </row>
    <row r="7" spans="2:23" ht="12.75" hidden="1" customHeight="1" x14ac:dyDescent="0.25">
      <c r="B7" s="9">
        <v>142</v>
      </c>
      <c r="C7" s="1" t="s">
        <v>181</v>
      </c>
      <c r="D7" s="154">
        <f>Cashbook!Q142</f>
        <v>0</v>
      </c>
      <c r="E7" s="1"/>
      <c r="H7" s="1"/>
      <c r="V7" s="1"/>
    </row>
    <row r="8" spans="2:23" ht="12.75" hidden="1" customHeight="1" x14ac:dyDescent="0.25">
      <c r="B8" s="9">
        <v>113</v>
      </c>
      <c r="C8" s="8" t="s">
        <v>182</v>
      </c>
      <c r="D8" s="154">
        <f>Cashbook!S142</f>
        <v>0</v>
      </c>
      <c r="H8" s="1"/>
    </row>
    <row r="9" spans="2:23" ht="12.75" hidden="1" customHeight="1" x14ac:dyDescent="0.25">
      <c r="B9" s="9">
        <v>299</v>
      </c>
      <c r="C9" s="8" t="s">
        <v>183</v>
      </c>
      <c r="D9" s="154">
        <f>Cashbook!O142</f>
        <v>0</v>
      </c>
    </row>
    <row r="10" spans="2:23" ht="12.75" customHeight="1" x14ac:dyDescent="0.25">
      <c r="C10" s="1"/>
      <c r="D10" s="154"/>
    </row>
    <row r="11" spans="2:23" ht="13.5" customHeight="1" x14ac:dyDescent="0.25">
      <c r="C11" s="1"/>
      <c r="D11" s="155">
        <f>+D6</f>
        <v>0</v>
      </c>
      <c r="F11" s="13">
        <v>45292</v>
      </c>
      <c r="G11" s="13">
        <v>45323</v>
      </c>
      <c r="H11" s="13">
        <v>45352</v>
      </c>
      <c r="I11" s="13">
        <v>45383</v>
      </c>
      <c r="J11" s="13">
        <v>45413</v>
      </c>
      <c r="K11" s="13">
        <v>45444</v>
      </c>
      <c r="L11" s="13">
        <v>45474</v>
      </c>
      <c r="M11" s="13">
        <v>45505</v>
      </c>
      <c r="N11" s="13">
        <v>45536</v>
      </c>
      <c r="O11" s="13">
        <v>45566</v>
      </c>
      <c r="P11" s="13">
        <v>45597</v>
      </c>
      <c r="Q11" s="13">
        <v>45627</v>
      </c>
      <c r="R11" s="13">
        <v>45658</v>
      </c>
      <c r="S11" s="13">
        <v>45689</v>
      </c>
      <c r="T11" s="13">
        <v>45717</v>
      </c>
    </row>
    <row r="12" spans="2:23" ht="13.5" customHeight="1" x14ac:dyDescent="0.25">
      <c r="F12" s="4"/>
    </row>
    <row r="13" spans="2:23" ht="12.75" customHeight="1" x14ac:dyDescent="0.25">
      <c r="D13" s="22" t="s">
        <v>39</v>
      </c>
      <c r="E13" s="149" t="s">
        <v>57</v>
      </c>
      <c r="F13" s="18">
        <f>SUMIF(Cashbook!$X$13:$X$142,F$11&amp;$D13,Cashbook!$H$13:$H$142)</f>
        <v>0</v>
      </c>
      <c r="G13" s="18">
        <f>SUMIF(Cashbook!$X$13:$X$142,G$11&amp;$D13,Cashbook!$H$13:$H$142)</f>
        <v>0</v>
      </c>
      <c r="H13" s="18">
        <f>SUMIF(Cashbook!$X$13:$X$142,H$11&amp;$D13,Cashbook!$H$13:$H$142)</f>
        <v>0</v>
      </c>
      <c r="I13" s="18">
        <f>SUMIF(Cashbook!$X$13:$X$142,I$11&amp;$D13,Cashbook!$H$13:$H$142)</f>
        <v>0</v>
      </c>
      <c r="J13" s="18">
        <f>SUMIF(Cashbook!$X$13:$X$142,J$11&amp;$D13,Cashbook!$H$13:$H$142)</f>
        <v>0</v>
      </c>
      <c r="K13" s="18">
        <f>SUMIF(Cashbook!$X$13:$X$142,K$11&amp;$D13,Cashbook!$H$13:$H$142)</f>
        <v>0</v>
      </c>
      <c r="L13" s="18">
        <f>SUMIF(Cashbook!$X$13:$X$142,L$11&amp;$D13,Cashbook!$H$13:$H$142)</f>
        <v>0</v>
      </c>
      <c r="M13" s="18">
        <f>SUMIF(Cashbook!$X$13:$X$142,M$11&amp;$D13,Cashbook!$H$13:$H$142)</f>
        <v>0</v>
      </c>
      <c r="N13" s="18">
        <f>SUMIF(Cashbook!$X$13:$X$142,N$11&amp;$D13,Cashbook!$H$13:$H$142)</f>
        <v>0</v>
      </c>
      <c r="O13" s="18">
        <f>SUMIF(Cashbook!$X$13:$X$142,O$11&amp;$D13,Cashbook!$H$13:$H$142)</f>
        <v>0</v>
      </c>
      <c r="P13" s="18">
        <f>SUMIF(Cashbook!$X$13:$X$142,P$11&amp;$D13,Cashbook!$H$13:$H$142)</f>
        <v>0</v>
      </c>
      <c r="Q13" s="18">
        <f>SUMIF(Cashbook!$X$13:$X$142,Q$11&amp;$D13,Cashbook!$H$13:$H$142)</f>
        <v>0</v>
      </c>
      <c r="R13" s="18">
        <f>SUMIF(Cashbook!$X$13:$X$142,R$11&amp;$D13,Cashbook!$H$13:$H$142)</f>
        <v>0</v>
      </c>
      <c r="S13" s="18">
        <f>SUMIF(Cashbook!$X$13:$X$142,S$11&amp;$D13,Cashbook!$H$13:$H$142)</f>
        <v>0</v>
      </c>
      <c r="T13" s="18">
        <f>SUMIF(Cashbook!$X$13:$X$142,T$11&amp;$D13,Cashbook!$H$13:$H$142)</f>
        <v>0</v>
      </c>
      <c r="U13" s="22"/>
      <c r="V13" s="18">
        <f>SUM(F13:U13)</f>
        <v>0</v>
      </c>
      <c r="W13" s="1"/>
    </row>
    <row r="14" spans="2:23" ht="12.75" customHeight="1" x14ac:dyDescent="0.25">
      <c r="D14" s="22" t="s">
        <v>50</v>
      </c>
      <c r="E14" s="149" t="s">
        <v>122</v>
      </c>
      <c r="F14" s="18">
        <f>SUMIF(Cashbook!$X$13:$X$142,F$11&amp;$D14,Cashbook!$H$13:$H$142)</f>
        <v>0</v>
      </c>
      <c r="G14" s="18">
        <f>SUMIF(Cashbook!$X$13:$X$142,G$11&amp;$D14,Cashbook!$H$13:$H$142)</f>
        <v>0</v>
      </c>
      <c r="H14" s="18">
        <f>SUMIF(Cashbook!$X$13:$X$142,H$11&amp;$D14,Cashbook!$H$13:$H$142)</f>
        <v>0</v>
      </c>
      <c r="I14" s="18">
        <f>SUMIF(Cashbook!$X$13:$X$142,I$11&amp;$D14,Cashbook!$H$13:$H$142)</f>
        <v>0</v>
      </c>
      <c r="J14" s="18">
        <f>SUMIF(Cashbook!$X$13:$X$142,J$11&amp;$D14,Cashbook!$H$13:$H$142)</f>
        <v>0</v>
      </c>
      <c r="K14" s="18">
        <f>SUMIF(Cashbook!$X$13:$X$142,K$11&amp;$D14,Cashbook!$H$13:$H$142)</f>
        <v>0</v>
      </c>
      <c r="L14" s="18">
        <f>SUMIF(Cashbook!$X$13:$X$142,L$11&amp;$D14,Cashbook!$H$13:$H$142)</f>
        <v>0</v>
      </c>
      <c r="M14" s="18">
        <f>SUMIF(Cashbook!$X$13:$X$142,M$11&amp;$D14,Cashbook!$H$13:$H$142)</f>
        <v>0</v>
      </c>
      <c r="N14" s="18">
        <f>SUMIF(Cashbook!$X$13:$X$142,N$11&amp;$D14,Cashbook!$H$13:$H$142)</f>
        <v>0</v>
      </c>
      <c r="O14" s="18">
        <f>SUMIF(Cashbook!$X$13:$X$142,O$11&amp;$D14,Cashbook!$H$13:$H$142)</f>
        <v>0</v>
      </c>
      <c r="P14" s="18">
        <f>SUMIF(Cashbook!$X$13:$X$142,P$11&amp;$D14,Cashbook!$H$13:$H$142)</f>
        <v>0</v>
      </c>
      <c r="Q14" s="18">
        <f>SUMIF(Cashbook!$X$13:$X$142,Q$11&amp;$D14,Cashbook!$H$13:$H$142)</f>
        <v>0</v>
      </c>
      <c r="R14" s="18">
        <f>SUMIF(Cashbook!$X$13:$X$142,R$11&amp;$D14,Cashbook!$H$13:$H$142)</f>
        <v>0</v>
      </c>
      <c r="S14" s="18">
        <f>SUMIF(Cashbook!$X$13:$X$142,S$11&amp;$D14,Cashbook!$H$13:$H$142)</f>
        <v>0</v>
      </c>
      <c r="T14" s="18">
        <f>SUMIF(Cashbook!$X$13:$X$142,T$11&amp;$D14,Cashbook!$H$13:$H$142)</f>
        <v>0</v>
      </c>
      <c r="U14" s="18"/>
      <c r="V14" s="18">
        <f>SUM(F14:Q14)</f>
        <v>0</v>
      </c>
    </row>
    <row r="15" spans="2:23" ht="12.75" customHeight="1" x14ac:dyDescent="0.25">
      <c r="D15" s="22" t="s">
        <v>31</v>
      </c>
      <c r="E15" s="149" t="s">
        <v>184</v>
      </c>
      <c r="F15" s="18">
        <f>SUMIF(Cashbook!$X$13:$X$142,F$11&amp;$D15,Cashbook!$H$13:$H$142)</f>
        <v>0</v>
      </c>
      <c r="G15" s="18">
        <f>SUMIF(Cashbook!$X$13:$X$142,G$11&amp;$D15,Cashbook!$H$13:$H$142)</f>
        <v>0</v>
      </c>
      <c r="H15" s="18">
        <f>SUMIF(Cashbook!$X$13:$X$142,H$11&amp;$D15,Cashbook!$H$13:$H$142)</f>
        <v>0</v>
      </c>
      <c r="I15" s="18">
        <f>SUMIF(Cashbook!$X$13:$X$142,I$11&amp;$D15,Cashbook!$H$13:$H$142)</f>
        <v>0</v>
      </c>
      <c r="J15" s="18">
        <f>SUMIF(Cashbook!$X$13:$X$142,J$11&amp;$D15,Cashbook!$H$13:$H$142)</f>
        <v>0</v>
      </c>
      <c r="K15" s="18">
        <f>SUMIF(Cashbook!$X$13:$X$142,K$11&amp;$D15,Cashbook!$H$13:$H$142)</f>
        <v>0</v>
      </c>
      <c r="L15" s="18">
        <f>SUMIF(Cashbook!$X$13:$X$142,L$11&amp;$D15,Cashbook!$H$13:$H$142)</f>
        <v>0</v>
      </c>
      <c r="M15" s="18">
        <f>SUMIF(Cashbook!$X$13:$X$142,M$11&amp;$D15,Cashbook!$H$13:$H$142)</f>
        <v>0</v>
      </c>
      <c r="N15" s="18">
        <f>SUMIF(Cashbook!$X$13:$X$142,N$11&amp;$D15,Cashbook!$H$13:$H$142)</f>
        <v>0</v>
      </c>
      <c r="O15" s="18">
        <f>SUMIF(Cashbook!$X$13:$X$142,O$11&amp;$D15,Cashbook!$H$13:$H$142)</f>
        <v>0</v>
      </c>
      <c r="P15" s="18">
        <f>SUMIF(Cashbook!$X$13:$X$142,P$11&amp;$D15,Cashbook!$H$13:$H$142)</f>
        <v>0</v>
      </c>
      <c r="Q15" s="18">
        <f>SUMIF(Cashbook!$X$13:$X$142,Q$11&amp;$D15,Cashbook!$H$13:$H$142)</f>
        <v>0</v>
      </c>
      <c r="R15" s="18">
        <f>SUMIF(Cashbook!$X$13:$X$142,R$11&amp;$D15,Cashbook!$H$13:$H$142)</f>
        <v>0</v>
      </c>
      <c r="S15" s="18">
        <f>SUMIF(Cashbook!$X$13:$X$142,S$11&amp;$D15,Cashbook!$H$13:$H$142)</f>
        <v>0</v>
      </c>
      <c r="T15" s="18">
        <f>SUMIF(Cashbook!$X$13:$X$142,T$11&amp;$D15,Cashbook!$H$13:$H$142)</f>
        <v>0</v>
      </c>
      <c r="U15" s="18"/>
      <c r="V15" s="18">
        <f>SUM(F15:T15)</f>
        <v>0</v>
      </c>
    </row>
    <row r="16" spans="2:23" ht="12.75" customHeight="1" x14ac:dyDescent="0.25">
      <c r="D16" s="22" t="s">
        <v>33</v>
      </c>
      <c r="E16" s="149" t="s">
        <v>185</v>
      </c>
      <c r="F16" s="18">
        <f>SUMIF(Cashbook!$X$13:$X$142,F$11&amp;$D16,Cashbook!$H$13:$H$142)</f>
        <v>0</v>
      </c>
      <c r="G16" s="18">
        <f>SUMIF(Cashbook!$X$13:$X$142,G$11&amp;$D16,Cashbook!$H$13:$H$142)</f>
        <v>0</v>
      </c>
      <c r="H16" s="18">
        <f>SUMIF(Cashbook!$X$13:$X$142,H$11&amp;$D16,Cashbook!$H$13:$H$142)</f>
        <v>0</v>
      </c>
      <c r="I16" s="18">
        <f>SUMIF(Cashbook!$X$13:$X$142,I$11&amp;$D16,Cashbook!$H$13:$H$142)</f>
        <v>0</v>
      </c>
      <c r="J16" s="18">
        <f>SUMIF(Cashbook!$X$13:$X$142,J$11&amp;$D16,Cashbook!$H$13:$H$142)</f>
        <v>0</v>
      </c>
      <c r="K16" s="18">
        <f>SUMIF(Cashbook!$X$13:$X$142,K$11&amp;$D16,Cashbook!$H$13:$H$142)</f>
        <v>0</v>
      </c>
      <c r="L16" s="18">
        <f>SUMIF(Cashbook!$X$13:$X$142,L$11&amp;$D16,Cashbook!$H$13:$H$142)</f>
        <v>0</v>
      </c>
      <c r="M16" s="18">
        <f>SUMIF(Cashbook!$X$13:$X$142,M$11&amp;$D16,Cashbook!$H$13:$H$142)</f>
        <v>0</v>
      </c>
      <c r="N16" s="18">
        <f>SUMIF(Cashbook!$X$13:$X$142,N$11&amp;$D16,Cashbook!$H$13:$H$142)</f>
        <v>0</v>
      </c>
      <c r="O16" s="18">
        <f>SUMIF(Cashbook!$X$13:$X$142,O$11&amp;$D16,Cashbook!$H$13:$H$142)</f>
        <v>0</v>
      </c>
      <c r="P16" s="18">
        <f>SUMIF(Cashbook!$X$13:$X$142,P$11&amp;$D16,Cashbook!$H$13:$H$142)</f>
        <v>0</v>
      </c>
      <c r="Q16" s="18">
        <f>SUMIF(Cashbook!$X$13:$X$142,Q$11&amp;$D16,Cashbook!$H$13:$H$142)</f>
        <v>0</v>
      </c>
      <c r="R16" s="18">
        <f>SUMIF(Cashbook!$X$13:$X$142,R$11&amp;$D16,Cashbook!$H$13:$H$142)</f>
        <v>0</v>
      </c>
      <c r="S16" s="18">
        <f>SUMIF(Cashbook!$X$13:$X$142,S$11&amp;$D16,Cashbook!$H$13:$H$142)</f>
        <v>0</v>
      </c>
      <c r="T16" s="18">
        <f>SUMIF(Cashbook!$X$13:$X$142,T$11&amp;$D16,Cashbook!$H$13:$H$142)</f>
        <v>0</v>
      </c>
      <c r="U16" s="18"/>
      <c r="V16" s="18">
        <f t="shared" ref="V16:V22" si="0">SUM(F16:T16)</f>
        <v>0</v>
      </c>
    </row>
    <row r="17" spans="4:26" ht="12.75" customHeight="1" x14ac:dyDescent="0.25">
      <c r="D17" s="164" t="s">
        <v>34</v>
      </c>
      <c r="E17" s="167" t="s">
        <v>34</v>
      </c>
      <c r="F17" s="18">
        <f>SUMIF(Cashbook!$X$13:$X$142,F$11&amp;$D17,Cashbook!$H$13:$H$142)</f>
        <v>0</v>
      </c>
      <c r="G17" s="18">
        <f>SUMIF(Cashbook!$X$13:$X$142,G$11&amp;$D17,Cashbook!$H$13:$H$142)</f>
        <v>0</v>
      </c>
      <c r="H17" s="18">
        <f>SUMIF(Cashbook!$X$13:$X$142,H$11&amp;$D17,Cashbook!$H$13:$H$142)</f>
        <v>0</v>
      </c>
      <c r="I17" s="18">
        <f>SUMIF(Cashbook!$X$13:$X$142,I$11&amp;$D17,Cashbook!$H$13:$H$142)</f>
        <v>0</v>
      </c>
      <c r="J17" s="18">
        <f>SUMIF(Cashbook!$X$13:$X$142,J$11&amp;$D17,Cashbook!$H$13:$H$142)</f>
        <v>0</v>
      </c>
      <c r="K17" s="18">
        <f>SUMIF(Cashbook!$X$13:$X$142,K$11&amp;$D17,Cashbook!$H$13:$H$142)</f>
        <v>0</v>
      </c>
      <c r="L17" s="18">
        <f>SUMIF(Cashbook!$X$13:$X$142,L$11&amp;$D17,Cashbook!$H$13:$H$142)</f>
        <v>0</v>
      </c>
      <c r="M17" s="18">
        <f>SUMIF(Cashbook!$X$13:$X$142,M$11&amp;$D17,Cashbook!$H$13:$H$142)</f>
        <v>0</v>
      </c>
      <c r="N17" s="18">
        <f>SUMIF(Cashbook!$X$13:$X$142,N$11&amp;$D17,Cashbook!$H$13:$H$142)</f>
        <v>0</v>
      </c>
      <c r="O17" s="18">
        <f>SUMIF(Cashbook!$X$13:$X$142,O$11&amp;$D17,Cashbook!$H$13:$H$142)</f>
        <v>0</v>
      </c>
      <c r="P17" s="18">
        <f>SUMIF(Cashbook!$X$13:$X$142,P$11&amp;$D17,Cashbook!$H$13:$H$142)</f>
        <v>0</v>
      </c>
      <c r="Q17" s="18">
        <f>SUMIF(Cashbook!$X$13:$X$142,Q$11&amp;$D17,Cashbook!$H$13:$H$142)</f>
        <v>0</v>
      </c>
      <c r="R17" s="18">
        <f>SUMIF(Cashbook!$X$13:$X$142,R$11&amp;$D17,Cashbook!$H$13:$H$142)</f>
        <v>0</v>
      </c>
      <c r="S17" s="18">
        <f>SUMIF(Cashbook!$X$13:$X$142,S$11&amp;$D17,Cashbook!$H$13:$H$142)</f>
        <v>0</v>
      </c>
      <c r="T17" s="18">
        <f>SUMIF(Cashbook!$X$13:$X$142,T$11&amp;$D17,Cashbook!$H$13:$H$142)</f>
        <v>0</v>
      </c>
      <c r="U17" s="18"/>
      <c r="V17" s="18">
        <f t="shared" si="0"/>
        <v>0</v>
      </c>
    </row>
    <row r="18" spans="4:26" ht="12.75" customHeight="1" x14ac:dyDescent="0.25">
      <c r="D18" s="22"/>
      <c r="E18" s="149"/>
      <c r="F18" s="18">
        <f>SUMIF(Cashbook!$X$13:$X$142,F$11&amp;$D18,Cashbook!$H$13:$H$142)</f>
        <v>0</v>
      </c>
      <c r="G18" s="18">
        <f>SUMIF(Cashbook!$X$13:$X$142,G$11&amp;$D18,Cashbook!$H$13:$H$142)</f>
        <v>0</v>
      </c>
      <c r="H18" s="18">
        <f>SUMIF(Cashbook!$X$13:$X$142,H$11&amp;$D18,Cashbook!$H$13:$H$142)</f>
        <v>0</v>
      </c>
      <c r="I18" s="18">
        <f>SUMIF(Cashbook!$X$13:$X$142,I$11&amp;$D18,Cashbook!$H$13:$H$142)</f>
        <v>0</v>
      </c>
      <c r="J18" s="18">
        <f>SUMIF(Cashbook!$X$13:$X$142,J$11&amp;$D18,Cashbook!$H$13:$H$142)</f>
        <v>0</v>
      </c>
      <c r="K18" s="18">
        <f>SUMIF(Cashbook!$X$13:$X$142,K$11&amp;$D18,Cashbook!$H$13:$H$142)</f>
        <v>0</v>
      </c>
      <c r="L18" s="18">
        <f>SUMIF(Cashbook!$X$13:$X$142,L$11&amp;$D18,Cashbook!$H$13:$H$142)</f>
        <v>0</v>
      </c>
      <c r="M18" s="18">
        <f>SUMIF(Cashbook!$X$13:$X$142,M$11&amp;$D18,Cashbook!$H$13:$H$142)</f>
        <v>0</v>
      </c>
      <c r="N18" s="18">
        <f>SUMIF(Cashbook!$X$13:$X$142,N$11&amp;$D18,Cashbook!$H$13:$H$142)</f>
        <v>0</v>
      </c>
      <c r="O18" s="18">
        <f>SUMIF(Cashbook!$X$13:$X$142,O$11&amp;$D18,Cashbook!$H$13:$H$142)</f>
        <v>0</v>
      </c>
      <c r="P18" s="18">
        <f>SUMIF(Cashbook!$X$13:$X$142,P$11&amp;$D18,Cashbook!$H$13:$H$142)</f>
        <v>0</v>
      </c>
      <c r="Q18" s="18">
        <f>SUMIF(Cashbook!$X$13:$X$142,Q$11&amp;$D18,Cashbook!$H$13:$H$142)</f>
        <v>0</v>
      </c>
      <c r="R18" s="18">
        <f>SUMIF(Cashbook!$X$13:$X$142,R$11&amp;$D18,Cashbook!$H$13:$H$142)</f>
        <v>0</v>
      </c>
      <c r="S18" s="18">
        <f>SUMIF(Cashbook!$X$13:$X$142,S$11&amp;$D18,Cashbook!$H$13:$H$142)</f>
        <v>0</v>
      </c>
      <c r="T18" s="18">
        <f>SUMIF(Cashbook!$X$13:$X$142,T$11&amp;$D18,Cashbook!$H$13:$H$142)</f>
        <v>0</v>
      </c>
      <c r="U18" s="18"/>
      <c r="V18" s="18">
        <f t="shared" si="0"/>
        <v>0</v>
      </c>
    </row>
    <row r="19" spans="4:26" ht="12.75" customHeight="1" x14ac:dyDescent="0.25">
      <c r="D19" s="22"/>
      <c r="E19" s="149"/>
      <c r="F19" s="18">
        <f>SUMIF(Cashbook!$X$13:$X$142,F$11&amp;$D19,Cashbook!$H$13:$H$142)</f>
        <v>0</v>
      </c>
      <c r="G19" s="18">
        <f>SUMIF(Cashbook!$X$13:$X$142,G$11&amp;$D19,Cashbook!$H$13:$H$142)</f>
        <v>0</v>
      </c>
      <c r="H19" s="18">
        <f>SUMIF(Cashbook!$X$13:$X$142,H$11&amp;$D19,Cashbook!$H$13:$H$142)</f>
        <v>0</v>
      </c>
      <c r="I19" s="18">
        <f>SUMIF(Cashbook!$X$13:$X$142,I$11&amp;$D19,Cashbook!$H$13:$H$142)</f>
        <v>0</v>
      </c>
      <c r="J19" s="18">
        <f>SUMIF(Cashbook!$X$13:$X$142,J$11&amp;$D19,Cashbook!$H$13:$H$142)</f>
        <v>0</v>
      </c>
      <c r="K19" s="18">
        <f>SUMIF(Cashbook!$X$13:$X$142,K$11&amp;$D19,Cashbook!$H$13:$H$142)</f>
        <v>0</v>
      </c>
      <c r="L19" s="18">
        <f>SUMIF(Cashbook!$X$13:$X$142,L$11&amp;$D19,Cashbook!$H$13:$H$142)</f>
        <v>0</v>
      </c>
      <c r="M19" s="18">
        <f>SUMIF(Cashbook!$X$13:$X$142,M$11&amp;$D19,Cashbook!$H$13:$H$142)</f>
        <v>0</v>
      </c>
      <c r="N19" s="18">
        <f>SUMIF(Cashbook!$X$13:$X$142,N$11&amp;$D19,Cashbook!$H$13:$H$142)</f>
        <v>0</v>
      </c>
      <c r="O19" s="18">
        <f>SUMIF(Cashbook!$X$13:$X$142,O$11&amp;$D19,Cashbook!$H$13:$H$142)</f>
        <v>0</v>
      </c>
      <c r="P19" s="18">
        <f>SUMIF(Cashbook!$X$13:$X$142,P$11&amp;$D19,Cashbook!$H$13:$H$142)</f>
        <v>0</v>
      </c>
      <c r="Q19" s="18">
        <f>SUMIF(Cashbook!$X$13:$X$142,Q$11&amp;$D19,Cashbook!$H$13:$H$142)</f>
        <v>0</v>
      </c>
      <c r="R19" s="18">
        <f>SUMIF(Cashbook!$X$13:$X$142,R$11&amp;$D19,Cashbook!$H$13:$H$142)</f>
        <v>0</v>
      </c>
      <c r="S19" s="18">
        <f>SUMIF(Cashbook!$X$13:$X$142,S$11&amp;$D19,Cashbook!$H$13:$H$142)</f>
        <v>0</v>
      </c>
      <c r="T19" s="18">
        <f>SUMIF(Cashbook!$X$13:$X$142,T$11&amp;$D19,Cashbook!$H$13:$H$142)</f>
        <v>0</v>
      </c>
      <c r="U19" s="18"/>
      <c r="V19" s="18">
        <f t="shared" si="0"/>
        <v>0</v>
      </c>
    </row>
    <row r="20" spans="4:26" ht="12.75" customHeight="1" x14ac:dyDescent="0.25">
      <c r="D20" s="22"/>
      <c r="E20" s="149"/>
      <c r="F20" s="18">
        <f>SUMIF(Cashbook!$X$13:$X$142,F$11&amp;$D20,Cashbook!$H$13:$H$142)</f>
        <v>0</v>
      </c>
      <c r="G20" s="18">
        <f>SUMIF(Cashbook!$X$13:$X$142,G$11&amp;$D20,Cashbook!$H$13:$H$142)</f>
        <v>0</v>
      </c>
      <c r="H20" s="18">
        <f>SUMIF(Cashbook!$X$13:$X$142,H$11&amp;$D20,Cashbook!$H$13:$H$142)</f>
        <v>0</v>
      </c>
      <c r="I20" s="18">
        <f>SUMIF(Cashbook!$X$13:$X$142,I$11&amp;$D20,Cashbook!$H$13:$H$142)</f>
        <v>0</v>
      </c>
      <c r="J20" s="18">
        <f>SUMIF(Cashbook!$X$13:$X$142,J$11&amp;$D20,Cashbook!$H$13:$H$142)</f>
        <v>0</v>
      </c>
      <c r="K20" s="18">
        <f>SUMIF(Cashbook!$X$13:$X$142,K$11&amp;$D20,Cashbook!$H$13:$H$142)</f>
        <v>0</v>
      </c>
      <c r="L20" s="18">
        <f>SUMIF(Cashbook!$X$13:$X$142,L$11&amp;$D20,Cashbook!$H$13:$H$142)</f>
        <v>0</v>
      </c>
      <c r="M20" s="18">
        <f>SUMIF(Cashbook!$X$13:$X$142,M$11&amp;$D20,Cashbook!$H$13:$H$142)</f>
        <v>0</v>
      </c>
      <c r="N20" s="18">
        <f>SUMIF(Cashbook!$X$13:$X$142,N$11&amp;$D20,Cashbook!$H$13:$H$142)</f>
        <v>0</v>
      </c>
      <c r="O20" s="18">
        <f>SUMIF(Cashbook!$X$13:$X$142,O$11&amp;$D20,Cashbook!$H$13:$H$142)</f>
        <v>0</v>
      </c>
      <c r="P20" s="18">
        <f>SUMIF(Cashbook!$X$13:$X$142,P$11&amp;$D20,Cashbook!$H$13:$H$142)</f>
        <v>0</v>
      </c>
      <c r="Q20" s="18">
        <f>SUMIF(Cashbook!$X$13:$X$142,Q$11&amp;$D20,Cashbook!$H$13:$H$142)</f>
        <v>0</v>
      </c>
      <c r="R20" s="18">
        <f>SUMIF(Cashbook!$X$13:$X$142,R$11&amp;$D20,Cashbook!$H$13:$H$142)</f>
        <v>0</v>
      </c>
      <c r="S20" s="18">
        <f>SUMIF(Cashbook!$X$13:$X$142,S$11&amp;$D20,Cashbook!$H$13:$H$142)</f>
        <v>0</v>
      </c>
      <c r="T20" s="18">
        <f>SUMIF(Cashbook!$X$13:$X$142,T$11&amp;$D20,Cashbook!$H$13:$H$142)</f>
        <v>0</v>
      </c>
      <c r="U20" s="18"/>
      <c r="V20" s="18">
        <f t="shared" si="0"/>
        <v>0</v>
      </c>
    </row>
    <row r="21" spans="4:26" ht="12.75" customHeight="1" x14ac:dyDescent="0.25">
      <c r="D21" s="22"/>
      <c r="E21" s="149"/>
      <c r="F21" s="18">
        <f>SUMIF(Cashbook!$X$13:$X$142,F$11&amp;$D21,Cashbook!$H$13:$H$142)</f>
        <v>0</v>
      </c>
      <c r="G21" s="18">
        <f>SUMIF(Cashbook!$X$13:$X$142,G$11&amp;$D21,Cashbook!$H$13:$H$142)</f>
        <v>0</v>
      </c>
      <c r="H21" s="18">
        <f>SUMIF(Cashbook!$X$13:$X$142,H$11&amp;$D21,Cashbook!$H$13:$H$142)</f>
        <v>0</v>
      </c>
      <c r="I21" s="18">
        <f>SUMIF(Cashbook!$X$13:$X$142,I$11&amp;$D21,Cashbook!$H$13:$H$142)</f>
        <v>0</v>
      </c>
      <c r="J21" s="18">
        <f>SUMIF(Cashbook!$X$13:$X$142,J$11&amp;$D21,Cashbook!$H$13:$H$142)</f>
        <v>0</v>
      </c>
      <c r="K21" s="18">
        <f>SUMIF(Cashbook!$X$13:$X$142,K$11&amp;$D21,Cashbook!$H$13:$H$142)</f>
        <v>0</v>
      </c>
      <c r="L21" s="18">
        <f>SUMIF(Cashbook!$X$13:$X$142,L$11&amp;$D21,Cashbook!$H$13:$H$142)</f>
        <v>0</v>
      </c>
      <c r="M21" s="18">
        <f>SUMIF(Cashbook!$X$13:$X$142,M$11&amp;$D21,Cashbook!$H$13:$H$142)</f>
        <v>0</v>
      </c>
      <c r="N21" s="18">
        <f>SUMIF(Cashbook!$X$13:$X$142,N$11&amp;$D21,Cashbook!$H$13:$H$142)</f>
        <v>0</v>
      </c>
      <c r="O21" s="18">
        <f>SUMIF(Cashbook!$X$13:$X$142,O$11&amp;$D21,Cashbook!$H$13:$H$142)</f>
        <v>0</v>
      </c>
      <c r="P21" s="18">
        <f>SUMIF(Cashbook!$X$13:$X$142,P$11&amp;$D21,Cashbook!$H$13:$H$142)</f>
        <v>0</v>
      </c>
      <c r="Q21" s="18">
        <f>SUMIF(Cashbook!$X$13:$X$142,Q$11&amp;$D21,Cashbook!$H$13:$H$142)</f>
        <v>0</v>
      </c>
      <c r="R21" s="18">
        <f>SUMIF(Cashbook!$X$13:$X$142,R$11&amp;$D21,Cashbook!$H$13:$H$142)</f>
        <v>0</v>
      </c>
      <c r="S21" s="18">
        <f>SUMIF(Cashbook!$X$13:$X$142,S$11&amp;$D21,Cashbook!$H$13:$H$142)</f>
        <v>0</v>
      </c>
      <c r="T21" s="18">
        <f>SUMIF(Cashbook!$X$13:$X$142,T$11&amp;$D21,Cashbook!$H$13:$H$142)</f>
        <v>0</v>
      </c>
      <c r="U21" s="18"/>
      <c r="V21" s="18">
        <f t="shared" si="0"/>
        <v>0</v>
      </c>
      <c r="X21" s="8" t="s">
        <v>186</v>
      </c>
    </row>
    <row r="22" spans="4:26" ht="12.75" customHeight="1" x14ac:dyDescent="0.25">
      <c r="D22" s="22"/>
      <c r="E22" s="149"/>
      <c r="F22" s="18">
        <f>SUMIF(Cashbook!$X$13:$X$142,F$11&amp;$D22,Cashbook!$H$13:$H$142)</f>
        <v>0</v>
      </c>
      <c r="G22" s="18">
        <f>SUMIF(Cashbook!$X$13:$X$142,G$11&amp;$D22,Cashbook!$H$13:$H$142)</f>
        <v>0</v>
      </c>
      <c r="H22" s="18">
        <f>SUMIF(Cashbook!$X$13:$X$142,H$11&amp;$D22,Cashbook!$H$13:$H$142)</f>
        <v>0</v>
      </c>
      <c r="I22" s="18">
        <f>SUMIF(Cashbook!$X$13:$X$142,I$11&amp;$D22,Cashbook!$H$13:$H$142)</f>
        <v>0</v>
      </c>
      <c r="J22" s="18">
        <f>SUMIF(Cashbook!$X$13:$X$142,J$11&amp;$D22,Cashbook!$H$13:$H$142)</f>
        <v>0</v>
      </c>
      <c r="K22" s="18">
        <f>SUMIF(Cashbook!$X$13:$X$142,K$11&amp;$D22,Cashbook!$H$13:$H$142)</f>
        <v>0</v>
      </c>
      <c r="L22" s="18">
        <f>SUMIF(Cashbook!$X$13:$X$142,L$11&amp;$D22,Cashbook!$H$13:$H$142)</f>
        <v>0</v>
      </c>
      <c r="M22" s="18">
        <f>SUMIF(Cashbook!$X$13:$X$142,M$11&amp;$D22,Cashbook!$H$13:$H$142)</f>
        <v>0</v>
      </c>
      <c r="N22" s="18">
        <f>SUMIF(Cashbook!$X$13:$X$142,N$11&amp;$D22,Cashbook!$H$13:$H$142)</f>
        <v>0</v>
      </c>
      <c r="O22" s="18">
        <f>SUMIF(Cashbook!$X$13:$X$142,O$11&amp;$D22,Cashbook!$H$13:$H$142)</f>
        <v>0</v>
      </c>
      <c r="P22" s="18">
        <f>SUMIF(Cashbook!$X$13:$X$142,P$11&amp;$D22,Cashbook!$H$13:$H$142)</f>
        <v>0</v>
      </c>
      <c r="Q22" s="18">
        <f>SUMIF(Cashbook!$X$13:$X$142,Q$11&amp;$D22,Cashbook!$H$13:$H$142)</f>
        <v>0</v>
      </c>
      <c r="R22" s="18">
        <f>SUMIF(Cashbook!$X$13:$X$142,R$11&amp;$D22,Cashbook!$H$13:$H$142)</f>
        <v>0</v>
      </c>
      <c r="S22" s="18">
        <f>SUMIF(Cashbook!$X$13:$X$142,S$11&amp;$D22,Cashbook!$H$13:$H$142)</f>
        <v>0</v>
      </c>
      <c r="T22" s="18">
        <f>SUMIF(Cashbook!$X$13:$X$142,T$11&amp;$D22,Cashbook!$H$13:$H$142)</f>
        <v>0</v>
      </c>
      <c r="U22" s="18"/>
      <c r="V22" s="18">
        <f t="shared" si="0"/>
        <v>0</v>
      </c>
      <c r="X22" s="8" t="s">
        <v>187</v>
      </c>
      <c r="Y22" s="8" t="s">
        <v>59</v>
      </c>
      <c r="Z22" s="8" t="s">
        <v>62</v>
      </c>
    </row>
    <row r="23" spans="4:26" ht="13.5" customHeight="1" x14ac:dyDescent="0.25">
      <c r="D23" s="1"/>
      <c r="F23" s="49">
        <f t="shared" ref="F23:Q23" si="1">SUM(F13:F22)</f>
        <v>0</v>
      </c>
      <c r="G23" s="49">
        <f t="shared" si="1"/>
        <v>0</v>
      </c>
      <c r="H23" s="49">
        <f t="shared" si="1"/>
        <v>0</v>
      </c>
      <c r="I23" s="49">
        <f t="shared" si="1"/>
        <v>0</v>
      </c>
      <c r="J23" s="49">
        <f t="shared" si="1"/>
        <v>0</v>
      </c>
      <c r="K23" s="49">
        <f t="shared" si="1"/>
        <v>0</v>
      </c>
      <c r="L23" s="49">
        <f t="shared" si="1"/>
        <v>0</v>
      </c>
      <c r="M23" s="49">
        <f t="shared" si="1"/>
        <v>0</v>
      </c>
      <c r="N23" s="49">
        <f t="shared" si="1"/>
        <v>0</v>
      </c>
      <c r="O23" s="49">
        <f t="shared" si="1"/>
        <v>0</v>
      </c>
      <c r="P23" s="49">
        <f t="shared" si="1"/>
        <v>0</v>
      </c>
      <c r="Q23" s="49">
        <f t="shared" si="1"/>
        <v>0</v>
      </c>
      <c r="R23" s="49">
        <f t="shared" ref="R23:T23" si="2">SUM(R13:R22)</f>
        <v>0</v>
      </c>
      <c r="S23" s="49">
        <f t="shared" si="2"/>
        <v>0</v>
      </c>
      <c r="T23" s="49">
        <f t="shared" si="2"/>
        <v>0</v>
      </c>
      <c r="U23" s="49"/>
      <c r="V23" s="49">
        <f>SUM(V13:V22)</f>
        <v>0</v>
      </c>
      <c r="X23" s="4">
        <f>Cashbook!H143</f>
        <v>0</v>
      </c>
      <c r="Y23" s="4">
        <f>SUMIF(Cashbook!F13:F142,'Monthly Analysis'!Y22,Cashbook!H13:H142)</f>
        <v>0</v>
      </c>
      <c r="Z23" s="4">
        <f>V23-(X23-Y23)</f>
        <v>0</v>
      </c>
    </row>
    <row r="24" spans="4:26" ht="13.5" customHeight="1" x14ac:dyDescent="0.25">
      <c r="D24" s="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</row>
    <row r="25" spans="4:26" ht="12.75" customHeight="1" x14ac:dyDescent="0.25">
      <c r="D25" s="22" t="s">
        <v>30</v>
      </c>
      <c r="E25" s="149" t="s">
        <v>72</v>
      </c>
      <c r="F25" s="18">
        <f>SUMIF(Cashbook!$X$13:$X$142,F$11&amp;$D25,Cashbook!$I$13:$I$142)</f>
        <v>0</v>
      </c>
      <c r="G25" s="18">
        <f>SUMIF(Cashbook!$X$13:$X$142,G$11&amp;$D25,Cashbook!$I$13:$I$142)</f>
        <v>0</v>
      </c>
      <c r="H25" s="18">
        <f>SUMIF(Cashbook!$X$13:$X$142,H$11&amp;$D25,Cashbook!$I$13:$I$142)</f>
        <v>0</v>
      </c>
      <c r="I25" s="18">
        <f>SUMIF(Cashbook!$X$13:$X$142,I$11&amp;$D25,Cashbook!$I$13:$I$142)</f>
        <v>0</v>
      </c>
      <c r="J25" s="18">
        <f>SUMIF(Cashbook!$X$13:$X$142,J$11&amp;$D25,Cashbook!$I$13:$I$142)</f>
        <v>0</v>
      </c>
      <c r="K25" s="18">
        <f>SUMIF(Cashbook!$X$13:$X$142,K$11&amp;$D25,Cashbook!$I$13:$I$142)</f>
        <v>0</v>
      </c>
      <c r="L25" s="18">
        <f>SUMIF(Cashbook!$X$13:$X$142,L$11&amp;$D25,Cashbook!$I$13:$I$142)</f>
        <v>0</v>
      </c>
      <c r="M25" s="18">
        <f>SUMIF(Cashbook!$X$13:$X$142,M$11&amp;$D25,Cashbook!$I$13:$I$142)</f>
        <v>0</v>
      </c>
      <c r="N25" s="18">
        <f>SUMIF(Cashbook!$X$13:$X$142,N$11&amp;$D25,Cashbook!$I$13:$I$142)</f>
        <v>0</v>
      </c>
      <c r="O25" s="18">
        <f>SUMIF(Cashbook!$X$13:$X$142,O$11&amp;$D25,Cashbook!$I$13:$I$142)</f>
        <v>0</v>
      </c>
      <c r="P25" s="18">
        <f>SUMIF(Cashbook!$X$13:$X$142,P$11&amp;$D25,Cashbook!$I$13:$I$142)</f>
        <v>0</v>
      </c>
      <c r="Q25" s="18">
        <f>SUMIF(Cashbook!$X$13:$X$142,Q$11&amp;$D25,Cashbook!$I$13:$I$142)</f>
        <v>0</v>
      </c>
      <c r="R25" s="18">
        <f>SUMIF(Cashbook!$X$13:$X$142,R$11&amp;$D25,Cashbook!$I$13:$I$142)</f>
        <v>0</v>
      </c>
      <c r="S25" s="18">
        <f>SUMIF(Cashbook!$X$13:$X$142,S$11&amp;$D25,Cashbook!$I$13:$I$142)</f>
        <v>0</v>
      </c>
      <c r="T25" s="18">
        <f>SUMIF(Cashbook!$X$13:$X$142,T$11&amp;$D25,Cashbook!$I$13:$I$142)</f>
        <v>0</v>
      </c>
      <c r="U25" s="18"/>
      <c r="V25" s="18">
        <f>SUM(F25:T25)</f>
        <v>0</v>
      </c>
    </row>
    <row r="26" spans="4:26" ht="12.75" customHeight="1" x14ac:dyDescent="0.25">
      <c r="D26" s="22" t="s">
        <v>38</v>
      </c>
      <c r="E26" s="149" t="s">
        <v>65</v>
      </c>
      <c r="F26" s="18">
        <f>SUMIF(Cashbook!$X$13:$X$142,F$11&amp;$D26,Cashbook!$I$13:$I$142)</f>
        <v>0</v>
      </c>
      <c r="G26" s="18">
        <f>SUMIF(Cashbook!$X$13:$X$142,G$11&amp;$D26,Cashbook!$I$13:$I$142)</f>
        <v>0</v>
      </c>
      <c r="H26" s="18">
        <f>SUMIF(Cashbook!$X$13:$X$142,H$11&amp;$D26,Cashbook!$I$13:$I$142)</f>
        <v>0</v>
      </c>
      <c r="I26" s="18">
        <f>SUMIF(Cashbook!$X$13:$X$142,I$11&amp;$D26,Cashbook!$I$13:$I$142)</f>
        <v>0</v>
      </c>
      <c r="J26" s="18">
        <f>SUMIF(Cashbook!$X$13:$X$142,J$11&amp;$D26,Cashbook!$I$13:$I$142)</f>
        <v>0</v>
      </c>
      <c r="K26" s="18">
        <f>SUMIF(Cashbook!$X$13:$X$142,K$11&amp;$D26,Cashbook!$I$13:$I$142)</f>
        <v>0</v>
      </c>
      <c r="L26" s="18">
        <f>SUMIF(Cashbook!$X$13:$X$142,L$11&amp;$D26,Cashbook!$I$13:$I$142)</f>
        <v>0</v>
      </c>
      <c r="M26" s="18">
        <f>SUMIF(Cashbook!$X$13:$X$142,M$11&amp;$D26,Cashbook!$I$13:$I$142)</f>
        <v>0</v>
      </c>
      <c r="N26" s="18">
        <f>SUMIF(Cashbook!$X$13:$X$142,N$11&amp;$D26,Cashbook!$I$13:$I$142)</f>
        <v>0</v>
      </c>
      <c r="O26" s="18">
        <f>SUMIF(Cashbook!$X$13:$X$142,O$11&amp;$D26,Cashbook!$I$13:$I$142)</f>
        <v>0</v>
      </c>
      <c r="P26" s="18">
        <f>SUMIF(Cashbook!$X$13:$X$142,P$11&amp;$D26,Cashbook!$I$13:$I$142)</f>
        <v>0</v>
      </c>
      <c r="Q26" s="18">
        <f>SUMIF(Cashbook!$X$13:$X$142,Q$11&amp;$D26,Cashbook!$I$13:$I$142)</f>
        <v>0</v>
      </c>
      <c r="R26" s="18">
        <f>SUMIF(Cashbook!$X$13:$X$142,R$11&amp;$D26,Cashbook!$I$13:$I$142)</f>
        <v>0</v>
      </c>
      <c r="S26" s="18">
        <f>SUMIF(Cashbook!$X$13:$X$142,S$11&amp;$D26,Cashbook!$I$13:$I$142)</f>
        <v>0</v>
      </c>
      <c r="T26" s="18">
        <f>SUMIF(Cashbook!$X$13:$X$142,T$11&amp;$D26,Cashbook!$I$13:$I$142)</f>
        <v>0</v>
      </c>
      <c r="U26" s="18"/>
      <c r="V26" s="18">
        <f t="shared" ref="V26:V39" si="3">SUM(F26:T26)</f>
        <v>0</v>
      </c>
    </row>
    <row r="27" spans="4:26" ht="12.75" customHeight="1" x14ac:dyDescent="0.25">
      <c r="D27" s="22" t="s">
        <v>35</v>
      </c>
      <c r="E27" s="149" t="s">
        <v>66</v>
      </c>
      <c r="F27" s="18">
        <f>SUMIF(Cashbook!$X$13:$X$142,F$11&amp;$D27,Cashbook!$I$13:$I$142)</f>
        <v>0</v>
      </c>
      <c r="G27" s="18">
        <f>SUMIF(Cashbook!$X$13:$X$142,G$11&amp;$D27,Cashbook!$I$13:$I$142)</f>
        <v>0</v>
      </c>
      <c r="H27" s="18">
        <f>SUMIF(Cashbook!$X$13:$X$142,H$11&amp;$D27,Cashbook!$I$13:$I$142)</f>
        <v>0</v>
      </c>
      <c r="I27" s="18">
        <f>SUMIF(Cashbook!$X$13:$X$142,I$11&amp;$D27,Cashbook!$I$13:$I$142)</f>
        <v>0</v>
      </c>
      <c r="J27" s="18">
        <f>SUMIF(Cashbook!$X$13:$X$142,J$11&amp;$D27,Cashbook!$I$13:$I$142)</f>
        <v>0</v>
      </c>
      <c r="K27" s="18">
        <f>SUMIF(Cashbook!$X$13:$X$142,K$11&amp;$D27,Cashbook!$I$13:$I$142)</f>
        <v>0</v>
      </c>
      <c r="L27" s="18">
        <f>SUMIF(Cashbook!$X$13:$X$142,L$11&amp;$D27,Cashbook!$I$13:$I$142)</f>
        <v>0</v>
      </c>
      <c r="M27" s="18">
        <f>SUMIF(Cashbook!$X$13:$X$142,M$11&amp;$D27,Cashbook!$I$13:$I$142)</f>
        <v>0</v>
      </c>
      <c r="N27" s="18">
        <f>SUMIF(Cashbook!$X$13:$X$142,N$11&amp;$D27,Cashbook!$I$13:$I$142)</f>
        <v>0</v>
      </c>
      <c r="O27" s="18">
        <f>SUMIF(Cashbook!$X$13:$X$142,O$11&amp;$D27,Cashbook!$I$13:$I$142)</f>
        <v>0</v>
      </c>
      <c r="P27" s="18">
        <f>SUMIF(Cashbook!$X$13:$X$142,P$11&amp;$D27,Cashbook!$I$13:$I$142)</f>
        <v>0</v>
      </c>
      <c r="Q27" s="18">
        <f>SUMIF(Cashbook!$X$13:$X$142,Q$11&amp;$D27,Cashbook!$I$13:$I$142)</f>
        <v>0</v>
      </c>
      <c r="R27" s="18">
        <f>SUMIF(Cashbook!$X$13:$X$142,R$11&amp;$D27,Cashbook!$I$13:$I$142)</f>
        <v>0</v>
      </c>
      <c r="S27" s="18">
        <f>SUMIF(Cashbook!$X$13:$X$142,S$11&amp;$D27,Cashbook!$I$13:$I$142)</f>
        <v>0</v>
      </c>
      <c r="T27" s="18">
        <f>SUMIF(Cashbook!$X$13:$X$142,T$11&amp;$D27,Cashbook!$I$13:$I$142)</f>
        <v>0</v>
      </c>
      <c r="U27" s="18"/>
      <c r="V27" s="18">
        <f t="shared" si="3"/>
        <v>0</v>
      </c>
    </row>
    <row r="28" spans="4:26" ht="12.75" customHeight="1" x14ac:dyDescent="0.25">
      <c r="D28" s="22" t="s">
        <v>175</v>
      </c>
      <c r="E28" s="149" t="s">
        <v>67</v>
      </c>
      <c r="F28" s="18">
        <f>SUMIF(Cashbook!$X$13:$X$142,F$11&amp;$D28,Cashbook!$I$13:$I$142)</f>
        <v>0</v>
      </c>
      <c r="G28" s="18">
        <f>SUMIF(Cashbook!$X$13:$X$142,G$11&amp;$D28,Cashbook!$I$13:$I$142)</f>
        <v>0</v>
      </c>
      <c r="H28" s="18">
        <f>SUMIF(Cashbook!$X$13:$X$142,H$11&amp;$D28,Cashbook!$I$13:$I$142)</f>
        <v>0</v>
      </c>
      <c r="I28" s="18">
        <f>SUMIF(Cashbook!$X$13:$X$142,I$11&amp;$D28,Cashbook!$I$13:$I$142)</f>
        <v>0</v>
      </c>
      <c r="J28" s="18">
        <f>SUMIF(Cashbook!$X$13:$X$142,J$11&amp;$D28,Cashbook!$I$13:$I$142)</f>
        <v>0</v>
      </c>
      <c r="K28" s="18">
        <f>SUMIF(Cashbook!$X$13:$X$142,K$11&amp;$D28,Cashbook!$I$13:$I$142)</f>
        <v>0</v>
      </c>
      <c r="L28" s="18">
        <f>SUMIF(Cashbook!$X$13:$X$142,L$11&amp;$D28,Cashbook!$I$13:$I$142)</f>
        <v>0</v>
      </c>
      <c r="M28" s="18">
        <f>SUMIF(Cashbook!$X$13:$X$142,M$11&amp;$D28,Cashbook!$I$13:$I$142)</f>
        <v>0</v>
      </c>
      <c r="N28" s="18">
        <f>SUMIF(Cashbook!$X$13:$X$142,N$11&amp;$D28,Cashbook!$I$13:$I$142)</f>
        <v>0</v>
      </c>
      <c r="O28" s="18">
        <f>SUMIF(Cashbook!$X$13:$X$142,O$11&amp;$D28,Cashbook!$I$13:$I$142)</f>
        <v>0</v>
      </c>
      <c r="P28" s="18">
        <f>SUMIF(Cashbook!$X$13:$X$142,P$11&amp;$D28,Cashbook!$I$13:$I$142)</f>
        <v>0</v>
      </c>
      <c r="Q28" s="18">
        <f>SUMIF(Cashbook!$X$13:$X$142,Q$11&amp;$D28,Cashbook!$I$13:$I$142)</f>
        <v>0</v>
      </c>
      <c r="R28" s="18">
        <f>SUMIF(Cashbook!$X$13:$X$142,R$11&amp;$D28,Cashbook!$I$13:$I$142)</f>
        <v>0</v>
      </c>
      <c r="S28" s="18">
        <f>SUMIF(Cashbook!$X$13:$X$142,S$11&amp;$D28,Cashbook!$I$13:$I$142)</f>
        <v>0</v>
      </c>
      <c r="T28" s="18">
        <f>SUMIF(Cashbook!$X$13:$X$142,T$11&amp;$D28,Cashbook!$I$13:$I$142)</f>
        <v>0</v>
      </c>
      <c r="U28" s="18"/>
      <c r="V28" s="18">
        <f t="shared" si="3"/>
        <v>0</v>
      </c>
    </row>
    <row r="29" spans="4:26" ht="12.75" customHeight="1" x14ac:dyDescent="0.25">
      <c r="D29" s="22" t="s">
        <v>37</v>
      </c>
      <c r="E29" s="149" t="s">
        <v>188</v>
      </c>
      <c r="F29" s="18">
        <f>SUMIF(Cashbook!$X$13:$X$142,F$11&amp;$D29,Cashbook!$I$13:$I$142)</f>
        <v>0</v>
      </c>
      <c r="G29" s="18">
        <f>SUMIF(Cashbook!$X$13:$X$142,G$11&amp;$D29,Cashbook!$I$13:$I$142)</f>
        <v>0</v>
      </c>
      <c r="H29" s="18">
        <f>SUMIF(Cashbook!$X$13:$X$142,H$11&amp;$D29,Cashbook!$I$13:$I$142)</f>
        <v>0</v>
      </c>
      <c r="I29" s="18">
        <f>SUMIF(Cashbook!$X$13:$X$142,I$11&amp;$D29,Cashbook!$I$13:$I$142)</f>
        <v>0</v>
      </c>
      <c r="J29" s="18">
        <f>SUMIF(Cashbook!$X$13:$X$142,J$11&amp;$D29,Cashbook!$I$13:$I$142)</f>
        <v>0</v>
      </c>
      <c r="K29" s="18">
        <f>SUMIF(Cashbook!$X$13:$X$142,K$11&amp;$D29,Cashbook!$I$13:$I$142)</f>
        <v>0</v>
      </c>
      <c r="L29" s="18">
        <f>SUMIF(Cashbook!$X$13:$X$142,L$11&amp;$D29,Cashbook!$I$13:$I$142)</f>
        <v>0</v>
      </c>
      <c r="M29" s="18">
        <f>SUMIF(Cashbook!$X$13:$X$142,M$11&amp;$D29,Cashbook!$I$13:$I$142)</f>
        <v>0</v>
      </c>
      <c r="N29" s="18">
        <f>SUMIF(Cashbook!$X$13:$X$142,N$11&amp;$D29,Cashbook!$I$13:$I$142)</f>
        <v>0</v>
      </c>
      <c r="O29" s="18">
        <f>SUMIF(Cashbook!$X$13:$X$142,O$11&amp;$D29,Cashbook!$I$13:$I$142)</f>
        <v>0</v>
      </c>
      <c r="P29" s="18">
        <f>SUMIF(Cashbook!$X$13:$X$142,P$11&amp;$D29,Cashbook!$I$13:$I$142)</f>
        <v>0</v>
      </c>
      <c r="Q29" s="18">
        <f>SUMIF(Cashbook!$X$13:$X$142,Q$11&amp;$D29,Cashbook!$I$13:$I$142)</f>
        <v>0</v>
      </c>
      <c r="R29" s="18">
        <f>SUMIF(Cashbook!$X$13:$X$142,R$11&amp;$D29,Cashbook!$I$13:$I$142)</f>
        <v>0</v>
      </c>
      <c r="S29" s="18">
        <f>SUMIF(Cashbook!$X$13:$X$142,S$11&amp;$D29,Cashbook!$I$13:$I$142)</f>
        <v>0</v>
      </c>
      <c r="T29" s="18">
        <f>SUMIF(Cashbook!$X$13:$X$142,T$11&amp;$D29,Cashbook!$I$13:$I$142)</f>
        <v>0</v>
      </c>
      <c r="U29" s="18"/>
      <c r="V29" s="18">
        <f t="shared" si="3"/>
        <v>0</v>
      </c>
    </row>
    <row r="30" spans="4:26" ht="12.75" customHeight="1" x14ac:dyDescent="0.25">
      <c r="D30" s="22" t="s">
        <v>36</v>
      </c>
      <c r="E30" s="149" t="s">
        <v>189</v>
      </c>
      <c r="F30" s="18">
        <f>SUMIF(Cashbook!$X$13:$X$142,F$11&amp;$D30,Cashbook!$I$13:$I$142)</f>
        <v>0</v>
      </c>
      <c r="G30" s="18">
        <f>SUMIF(Cashbook!$X$13:$X$142,G$11&amp;$D30,Cashbook!$I$13:$I$142)</f>
        <v>0</v>
      </c>
      <c r="H30" s="18">
        <f>SUMIF(Cashbook!$X$13:$X$142,H$11&amp;$D30,Cashbook!$I$13:$I$142)</f>
        <v>0</v>
      </c>
      <c r="I30" s="18">
        <f>SUMIF(Cashbook!$X$13:$X$142,I$11&amp;$D30,Cashbook!$I$13:$I$142)</f>
        <v>0</v>
      </c>
      <c r="J30" s="18">
        <f>SUMIF(Cashbook!$X$13:$X$142,J$11&amp;$D30,Cashbook!$I$13:$I$142)</f>
        <v>0</v>
      </c>
      <c r="K30" s="18">
        <f>SUMIF(Cashbook!$X$13:$X$142,K$11&amp;$D30,Cashbook!$I$13:$I$142)</f>
        <v>0</v>
      </c>
      <c r="L30" s="18">
        <f>SUMIF(Cashbook!$X$13:$X$142,L$11&amp;$D30,Cashbook!$I$13:$I$142)</f>
        <v>0</v>
      </c>
      <c r="M30" s="18">
        <f>SUMIF(Cashbook!$X$13:$X$142,M$11&amp;$D30,Cashbook!$I$13:$I$142)</f>
        <v>0</v>
      </c>
      <c r="N30" s="18">
        <f>SUMIF(Cashbook!$X$13:$X$142,N$11&amp;$D30,Cashbook!$I$13:$I$142)</f>
        <v>0</v>
      </c>
      <c r="O30" s="18">
        <f>SUMIF(Cashbook!$X$13:$X$142,O$11&amp;$D30,Cashbook!$I$13:$I$142)</f>
        <v>0</v>
      </c>
      <c r="P30" s="18">
        <f>SUMIF(Cashbook!$X$13:$X$142,P$11&amp;$D30,Cashbook!$I$13:$I$142)</f>
        <v>0</v>
      </c>
      <c r="Q30" s="18">
        <f>SUMIF(Cashbook!$X$13:$X$142,Q$11&amp;$D30,Cashbook!$I$13:$I$142)</f>
        <v>0</v>
      </c>
      <c r="R30" s="18">
        <f>SUMIF(Cashbook!$X$13:$X$142,R$11&amp;$D30,Cashbook!$I$13:$I$142)</f>
        <v>0</v>
      </c>
      <c r="S30" s="18">
        <f>SUMIF(Cashbook!$X$13:$X$142,S$11&amp;$D30,Cashbook!$I$13:$I$142)</f>
        <v>0</v>
      </c>
      <c r="T30" s="18">
        <f>SUMIF(Cashbook!$X$13:$X$142,T$11&amp;$D30,Cashbook!$I$13:$I$142)</f>
        <v>0</v>
      </c>
      <c r="U30" s="18"/>
      <c r="V30" s="18">
        <f t="shared" si="3"/>
        <v>0</v>
      </c>
    </row>
    <row r="31" spans="4:26" ht="12.75" customHeight="1" x14ac:dyDescent="0.25">
      <c r="D31" s="22" t="s">
        <v>34</v>
      </c>
      <c r="E31" s="149" t="s">
        <v>190</v>
      </c>
      <c r="F31" s="18">
        <f>SUMIF(Cashbook!$X$13:$X$142,F$11&amp;$D31,Cashbook!$I$13:$I$142)</f>
        <v>0</v>
      </c>
      <c r="G31" s="18">
        <f>SUMIF(Cashbook!$X$13:$X$142,G$11&amp;$D31,Cashbook!$I$13:$I$142)</f>
        <v>0</v>
      </c>
      <c r="H31" s="18">
        <f>SUMIF(Cashbook!$X$13:$X$142,H$11&amp;$D31,Cashbook!$I$13:$I$142)</f>
        <v>0</v>
      </c>
      <c r="I31" s="18">
        <f>SUMIF(Cashbook!$X$13:$X$142,I$11&amp;$D31,Cashbook!$I$13:$I$142)</f>
        <v>0</v>
      </c>
      <c r="J31" s="18">
        <f>SUMIF(Cashbook!$X$13:$X$142,J$11&amp;$D31,Cashbook!$I$13:$I$142)</f>
        <v>0</v>
      </c>
      <c r="K31" s="18">
        <f>SUMIF(Cashbook!$X$13:$X$142,K$11&amp;$D31,Cashbook!$I$13:$I$142)</f>
        <v>0</v>
      </c>
      <c r="L31" s="18">
        <f>SUMIF(Cashbook!$X$13:$X$142,L$11&amp;$D31,Cashbook!$I$13:$I$142)</f>
        <v>0</v>
      </c>
      <c r="M31" s="18">
        <f>SUMIF(Cashbook!$X$13:$X$142,M$11&amp;$D31,Cashbook!$I$13:$I$142)</f>
        <v>0</v>
      </c>
      <c r="N31" s="18">
        <f>SUMIF(Cashbook!$X$13:$X$142,N$11&amp;$D31,Cashbook!$I$13:$I$142)</f>
        <v>0</v>
      </c>
      <c r="O31" s="18">
        <f>SUMIF(Cashbook!$X$13:$X$142,O$11&amp;$D31,Cashbook!$I$13:$I$142)</f>
        <v>0</v>
      </c>
      <c r="P31" s="18">
        <f>SUMIF(Cashbook!$X$13:$X$142,P$11&amp;$D31,Cashbook!$I$13:$I$142)</f>
        <v>0</v>
      </c>
      <c r="Q31" s="18">
        <f>SUMIF(Cashbook!$X$13:$X$142,Q$11&amp;$D31,Cashbook!$I$13:$I$142)</f>
        <v>0</v>
      </c>
      <c r="R31" s="18">
        <f>SUMIF(Cashbook!$X$13:$X$142,R$11&amp;$D31,Cashbook!$I$13:$I$142)</f>
        <v>0</v>
      </c>
      <c r="S31" s="18">
        <f>SUMIF(Cashbook!$X$13:$X$142,S$11&amp;$D31,Cashbook!$I$13:$I$142)</f>
        <v>0</v>
      </c>
      <c r="T31" s="18">
        <f>SUMIF(Cashbook!$X$13:$X$142,T$11&amp;$D31,Cashbook!$I$13:$I$142)</f>
        <v>0</v>
      </c>
      <c r="U31" s="18"/>
      <c r="V31" s="18">
        <f t="shared" si="3"/>
        <v>0</v>
      </c>
    </row>
    <row r="32" spans="4:26" ht="12.75" customHeight="1" x14ac:dyDescent="0.25">
      <c r="D32" s="22"/>
      <c r="E32" s="149"/>
      <c r="F32" s="18">
        <f>SUMIF(Cashbook!$X$13:$X$142,F$11&amp;$D32,Cashbook!$I$13:$I$142)</f>
        <v>0</v>
      </c>
      <c r="G32" s="18">
        <f>SUMIF(Cashbook!$X$13:$X$142,G$11&amp;$D32,Cashbook!$I$13:$I$142)</f>
        <v>0</v>
      </c>
      <c r="H32" s="18">
        <f>SUMIF(Cashbook!$X$13:$X$142,H$11&amp;$D32,Cashbook!$I$13:$I$142)</f>
        <v>0</v>
      </c>
      <c r="I32" s="18">
        <f>SUMIF(Cashbook!$X$13:$X$142,I$11&amp;$D32,Cashbook!$I$13:$I$142)</f>
        <v>0</v>
      </c>
      <c r="J32" s="18">
        <f>SUMIF(Cashbook!$X$13:$X$142,J$11&amp;$D32,Cashbook!$I$13:$I$142)</f>
        <v>0</v>
      </c>
      <c r="K32" s="18">
        <f>SUMIF(Cashbook!$X$13:$X$142,K$11&amp;$D32,Cashbook!$I$13:$I$142)</f>
        <v>0</v>
      </c>
      <c r="L32" s="18">
        <f>SUMIF(Cashbook!$X$13:$X$142,L$11&amp;$D32,Cashbook!$I$13:$I$142)</f>
        <v>0</v>
      </c>
      <c r="M32" s="18">
        <f>SUMIF(Cashbook!$X$13:$X$142,M$11&amp;$D32,Cashbook!$I$13:$I$142)</f>
        <v>0</v>
      </c>
      <c r="N32" s="18">
        <f>SUMIF(Cashbook!$X$13:$X$142,N$11&amp;$D32,Cashbook!$I$13:$I$142)</f>
        <v>0</v>
      </c>
      <c r="O32" s="18">
        <f>SUMIF(Cashbook!$X$13:$X$142,O$11&amp;$D32,Cashbook!$I$13:$I$142)</f>
        <v>0</v>
      </c>
      <c r="P32" s="18">
        <f>SUMIF(Cashbook!$X$13:$X$142,P$11&amp;$D32,Cashbook!$I$13:$I$142)</f>
        <v>0</v>
      </c>
      <c r="Q32" s="18">
        <f>SUMIF(Cashbook!$X$13:$X$142,Q$11&amp;$D32,Cashbook!$I$13:$I$142)</f>
        <v>0</v>
      </c>
      <c r="R32" s="18">
        <f>SUMIF(Cashbook!$X$13:$X$142,R$11&amp;$D32,Cashbook!$I$13:$I$142)</f>
        <v>0</v>
      </c>
      <c r="S32" s="18">
        <f>SUMIF(Cashbook!$X$13:$X$142,S$11&amp;$D32,Cashbook!$I$13:$I$142)</f>
        <v>0</v>
      </c>
      <c r="T32" s="18">
        <f>SUMIF(Cashbook!$X$13:$X$142,T$11&amp;$D32,Cashbook!$I$13:$I$142)</f>
        <v>0</v>
      </c>
      <c r="U32" s="18"/>
      <c r="V32" s="18">
        <f t="shared" si="3"/>
        <v>0</v>
      </c>
      <c r="W32" s="1"/>
    </row>
    <row r="33" spans="4:26" ht="12.75" customHeight="1" x14ac:dyDescent="0.25">
      <c r="D33" s="22"/>
      <c r="E33" s="149"/>
      <c r="F33" s="18">
        <f>SUMIF(Cashbook!$X$13:$X$142,F$11&amp;$D33,Cashbook!$I$13:$I$142)</f>
        <v>0</v>
      </c>
      <c r="G33" s="18">
        <f>SUMIF(Cashbook!$X$13:$X$142,G$11&amp;$D33,Cashbook!$I$13:$I$142)</f>
        <v>0</v>
      </c>
      <c r="H33" s="18">
        <f>SUMIF(Cashbook!$X$13:$X$142,H$11&amp;$D33,Cashbook!$I$13:$I$142)</f>
        <v>0</v>
      </c>
      <c r="I33" s="18">
        <f>SUMIF(Cashbook!$X$13:$X$142,I$11&amp;$D33,Cashbook!$I$13:$I$142)</f>
        <v>0</v>
      </c>
      <c r="J33" s="18">
        <f>SUMIF(Cashbook!$X$13:$X$142,J$11&amp;$D33,Cashbook!$I$13:$I$142)</f>
        <v>0</v>
      </c>
      <c r="K33" s="18">
        <f>SUMIF(Cashbook!$X$13:$X$142,K$11&amp;$D33,Cashbook!$I$13:$I$142)</f>
        <v>0</v>
      </c>
      <c r="L33" s="18">
        <f>SUMIF(Cashbook!$X$13:$X$142,L$11&amp;$D33,Cashbook!$I$13:$I$142)</f>
        <v>0</v>
      </c>
      <c r="M33" s="18">
        <f>SUMIF(Cashbook!$X$13:$X$142,M$11&amp;$D33,Cashbook!$I$13:$I$142)</f>
        <v>0</v>
      </c>
      <c r="N33" s="18">
        <f>SUMIF(Cashbook!$X$13:$X$142,N$11&amp;$D33,Cashbook!$I$13:$I$142)</f>
        <v>0</v>
      </c>
      <c r="O33" s="18">
        <f>SUMIF(Cashbook!$X$13:$X$142,O$11&amp;$D33,Cashbook!$I$13:$I$142)</f>
        <v>0</v>
      </c>
      <c r="P33" s="18">
        <f>SUMIF(Cashbook!$X$13:$X$142,P$11&amp;$D33,Cashbook!$I$13:$I$142)</f>
        <v>0</v>
      </c>
      <c r="Q33" s="18">
        <f>SUMIF(Cashbook!$X$13:$X$142,Q$11&amp;$D33,Cashbook!$I$13:$I$142)</f>
        <v>0</v>
      </c>
      <c r="R33" s="18">
        <f>SUMIF(Cashbook!$X$13:$X$142,R$11&amp;$D33,Cashbook!$I$13:$I$142)</f>
        <v>0</v>
      </c>
      <c r="S33" s="18">
        <f>SUMIF(Cashbook!$X$13:$X$142,S$11&amp;$D33,Cashbook!$I$13:$I$142)</f>
        <v>0</v>
      </c>
      <c r="T33" s="18">
        <f>SUMIF(Cashbook!$X$13:$X$142,T$11&amp;$D33,Cashbook!$I$13:$I$142)</f>
        <v>0</v>
      </c>
      <c r="U33" s="18"/>
      <c r="V33" s="18">
        <f t="shared" si="3"/>
        <v>0</v>
      </c>
    </row>
    <row r="34" spans="4:26" ht="12.75" customHeight="1" x14ac:dyDescent="0.25">
      <c r="D34" s="22"/>
      <c r="E34" s="149"/>
      <c r="F34" s="18">
        <f>SUMIF(Cashbook!$X$13:$X$142,F$11&amp;$D34,Cashbook!$I$13:$I$142)</f>
        <v>0</v>
      </c>
      <c r="G34" s="18">
        <f>SUMIF(Cashbook!$X$13:$X$142,G$11&amp;$D34,Cashbook!$I$13:$I$142)</f>
        <v>0</v>
      </c>
      <c r="H34" s="18">
        <f>SUMIF(Cashbook!$X$13:$X$142,H$11&amp;$D34,Cashbook!$I$13:$I$142)</f>
        <v>0</v>
      </c>
      <c r="I34" s="18">
        <f>SUMIF(Cashbook!$X$13:$X$142,I$11&amp;$D34,Cashbook!$I$13:$I$142)</f>
        <v>0</v>
      </c>
      <c r="J34" s="18">
        <f>SUMIF(Cashbook!$X$13:$X$142,J$11&amp;$D34,Cashbook!$I$13:$I$142)</f>
        <v>0</v>
      </c>
      <c r="K34" s="18">
        <f>SUMIF(Cashbook!$X$13:$X$142,K$11&amp;$D34,Cashbook!$I$13:$I$142)</f>
        <v>0</v>
      </c>
      <c r="L34" s="18">
        <f>SUMIF(Cashbook!$X$13:$X$142,L$11&amp;$D34,Cashbook!$I$13:$I$142)</f>
        <v>0</v>
      </c>
      <c r="M34" s="18">
        <f>SUMIF(Cashbook!$X$13:$X$142,M$11&amp;$D34,Cashbook!$I$13:$I$142)</f>
        <v>0</v>
      </c>
      <c r="N34" s="18">
        <f>SUMIF(Cashbook!$X$13:$X$142,N$11&amp;$D34,Cashbook!$I$13:$I$142)</f>
        <v>0</v>
      </c>
      <c r="O34" s="18">
        <f>SUMIF(Cashbook!$X$13:$X$142,O$11&amp;$D34,Cashbook!$I$13:$I$142)</f>
        <v>0</v>
      </c>
      <c r="P34" s="18">
        <f>SUMIF(Cashbook!$X$13:$X$142,P$11&amp;$D34,Cashbook!$I$13:$I$142)</f>
        <v>0</v>
      </c>
      <c r="Q34" s="18">
        <f>SUMIF(Cashbook!$X$13:$X$142,Q$11&amp;$D34,Cashbook!$I$13:$I$142)</f>
        <v>0</v>
      </c>
      <c r="R34" s="18">
        <f>SUMIF(Cashbook!$X$13:$X$142,R$11&amp;$D34,Cashbook!$I$13:$I$142)</f>
        <v>0</v>
      </c>
      <c r="S34" s="18">
        <f>SUMIF(Cashbook!$X$13:$X$142,S$11&amp;$D34,Cashbook!$I$13:$I$142)</f>
        <v>0</v>
      </c>
      <c r="T34" s="18">
        <f>SUMIF(Cashbook!$X$13:$X$142,T$11&amp;$D34,Cashbook!$I$13:$I$142)</f>
        <v>0</v>
      </c>
      <c r="U34" s="18"/>
      <c r="V34" s="18">
        <f t="shared" si="3"/>
        <v>0</v>
      </c>
    </row>
    <row r="35" spans="4:26" ht="12.75" customHeight="1" x14ac:dyDescent="0.25">
      <c r="D35" s="22"/>
      <c r="E35" s="149"/>
      <c r="F35" s="18">
        <f>SUMIF(Cashbook!$X$13:$X$142,F$11&amp;$D35,Cashbook!$I$13:$I$142)</f>
        <v>0</v>
      </c>
      <c r="G35" s="18">
        <f>SUMIF(Cashbook!$X$13:$X$142,G$11&amp;$D35,Cashbook!$I$13:$I$142)</f>
        <v>0</v>
      </c>
      <c r="H35" s="18">
        <f>SUMIF(Cashbook!$X$13:$X$142,H$11&amp;$D35,Cashbook!$I$13:$I$142)</f>
        <v>0</v>
      </c>
      <c r="I35" s="18">
        <f>SUMIF(Cashbook!$X$13:$X$142,I$11&amp;$D35,Cashbook!$I$13:$I$142)</f>
        <v>0</v>
      </c>
      <c r="J35" s="18">
        <f>SUMIF(Cashbook!$X$13:$X$142,J$11&amp;$D35,Cashbook!$I$13:$I$142)</f>
        <v>0</v>
      </c>
      <c r="K35" s="18">
        <f>SUMIF(Cashbook!$X$13:$X$142,K$11&amp;$D35,Cashbook!$I$13:$I$142)</f>
        <v>0</v>
      </c>
      <c r="L35" s="18">
        <f>SUMIF(Cashbook!$X$13:$X$142,L$11&amp;$D35,Cashbook!$I$13:$I$142)</f>
        <v>0</v>
      </c>
      <c r="M35" s="18">
        <f>SUMIF(Cashbook!$X$13:$X$142,M$11&amp;$D35,Cashbook!$I$13:$I$142)</f>
        <v>0</v>
      </c>
      <c r="N35" s="18">
        <f>SUMIF(Cashbook!$X$13:$X$142,N$11&amp;$D35,Cashbook!$I$13:$I$142)</f>
        <v>0</v>
      </c>
      <c r="O35" s="18">
        <f>SUMIF(Cashbook!$X$13:$X$142,O$11&amp;$D35,Cashbook!$I$13:$I$142)</f>
        <v>0</v>
      </c>
      <c r="P35" s="18">
        <f>SUMIF(Cashbook!$X$13:$X$142,P$11&amp;$D35,Cashbook!$I$13:$I$142)</f>
        <v>0</v>
      </c>
      <c r="Q35" s="18">
        <f>SUMIF(Cashbook!$X$13:$X$142,Q$11&amp;$D35,Cashbook!$I$13:$I$142)</f>
        <v>0</v>
      </c>
      <c r="R35" s="18">
        <f>SUMIF(Cashbook!$X$13:$X$142,R$11&amp;$D35,Cashbook!$I$13:$I$142)</f>
        <v>0</v>
      </c>
      <c r="S35" s="18">
        <f>SUMIF(Cashbook!$X$13:$X$142,S$11&amp;$D35,Cashbook!$I$13:$I$142)</f>
        <v>0</v>
      </c>
      <c r="T35" s="18">
        <f>SUMIF(Cashbook!$X$13:$X$142,T$11&amp;$D35,Cashbook!$I$13:$I$142)</f>
        <v>0</v>
      </c>
      <c r="U35" s="18"/>
      <c r="V35" s="18">
        <f t="shared" si="3"/>
        <v>0</v>
      </c>
    </row>
    <row r="36" spans="4:26" ht="12.75" customHeight="1" x14ac:dyDescent="0.25">
      <c r="D36" s="22"/>
      <c r="E36" s="149"/>
      <c r="F36" s="18">
        <f>SUMIF(Cashbook!$X$13:$X$142,F$11&amp;$D36,Cashbook!$I$13:$I$142)</f>
        <v>0</v>
      </c>
      <c r="G36" s="18">
        <f>SUMIF(Cashbook!$X$13:$X$142,G$11&amp;$D36,Cashbook!$I$13:$I$142)</f>
        <v>0</v>
      </c>
      <c r="H36" s="18">
        <f>SUMIF(Cashbook!$X$13:$X$142,H$11&amp;$D36,Cashbook!$I$13:$I$142)</f>
        <v>0</v>
      </c>
      <c r="I36" s="18">
        <f>SUMIF(Cashbook!$X$13:$X$142,I$11&amp;$D36,Cashbook!$I$13:$I$142)</f>
        <v>0</v>
      </c>
      <c r="J36" s="18">
        <f>SUMIF(Cashbook!$X$13:$X$142,J$11&amp;$D36,Cashbook!$I$13:$I$142)</f>
        <v>0</v>
      </c>
      <c r="K36" s="18">
        <f>SUMIF(Cashbook!$X$13:$X$142,K$11&amp;$D36,Cashbook!$I$13:$I$142)</f>
        <v>0</v>
      </c>
      <c r="L36" s="18">
        <f>SUMIF(Cashbook!$X$13:$X$142,L$11&amp;$D36,Cashbook!$I$13:$I$142)</f>
        <v>0</v>
      </c>
      <c r="M36" s="18">
        <f>SUMIF(Cashbook!$X$13:$X$142,M$11&amp;$D36,Cashbook!$I$13:$I$142)</f>
        <v>0</v>
      </c>
      <c r="N36" s="18">
        <f>SUMIF(Cashbook!$X$13:$X$142,N$11&amp;$D36,Cashbook!$I$13:$I$142)</f>
        <v>0</v>
      </c>
      <c r="O36" s="18">
        <f>SUMIF(Cashbook!$X$13:$X$142,O$11&amp;$D36,Cashbook!$I$13:$I$142)</f>
        <v>0</v>
      </c>
      <c r="P36" s="18">
        <f>SUMIF(Cashbook!$X$13:$X$142,P$11&amp;$D36,Cashbook!$I$13:$I$142)</f>
        <v>0</v>
      </c>
      <c r="Q36" s="18">
        <f>SUMIF(Cashbook!$X$13:$X$142,Q$11&amp;$D36,Cashbook!$I$13:$I$142)</f>
        <v>0</v>
      </c>
      <c r="R36" s="18">
        <f>SUMIF(Cashbook!$X$13:$X$142,R$11&amp;$D36,Cashbook!$I$13:$I$142)</f>
        <v>0</v>
      </c>
      <c r="S36" s="18">
        <f>SUMIF(Cashbook!$X$13:$X$142,S$11&amp;$D36,Cashbook!$I$13:$I$142)</f>
        <v>0</v>
      </c>
      <c r="T36" s="18">
        <f>SUMIF(Cashbook!$X$13:$X$142,T$11&amp;$D36,Cashbook!$I$13:$I$142)</f>
        <v>0</v>
      </c>
      <c r="U36" s="18"/>
      <c r="V36" s="18">
        <f t="shared" si="3"/>
        <v>0</v>
      </c>
    </row>
    <row r="37" spans="4:26" ht="12.75" customHeight="1" x14ac:dyDescent="0.25">
      <c r="D37" s="22"/>
      <c r="E37" s="149"/>
      <c r="F37" s="18">
        <f>SUMIF(Cashbook!$X$13:$X$142,F$11&amp;$D37,Cashbook!$I$13:$I$142)</f>
        <v>0</v>
      </c>
      <c r="G37" s="18">
        <f>SUMIF(Cashbook!$X$13:$X$142,G$11&amp;$D37,Cashbook!$I$13:$I$142)</f>
        <v>0</v>
      </c>
      <c r="H37" s="18">
        <f>SUMIF(Cashbook!$X$13:$X$142,H$11&amp;$D37,Cashbook!$I$13:$I$142)</f>
        <v>0</v>
      </c>
      <c r="I37" s="18">
        <f>SUMIF(Cashbook!$X$13:$X$142,I$11&amp;$D37,Cashbook!$I$13:$I$142)</f>
        <v>0</v>
      </c>
      <c r="J37" s="18">
        <f>SUMIF(Cashbook!$X$13:$X$142,J$11&amp;$D37,Cashbook!$I$13:$I$142)</f>
        <v>0</v>
      </c>
      <c r="K37" s="18">
        <f>SUMIF(Cashbook!$X$13:$X$142,K$11&amp;$D37,Cashbook!$I$13:$I$142)</f>
        <v>0</v>
      </c>
      <c r="L37" s="18">
        <f>SUMIF(Cashbook!$X$13:$X$142,L$11&amp;$D37,Cashbook!$I$13:$I$142)</f>
        <v>0</v>
      </c>
      <c r="M37" s="18">
        <f>SUMIF(Cashbook!$X$13:$X$142,M$11&amp;$D37,Cashbook!$I$13:$I$142)</f>
        <v>0</v>
      </c>
      <c r="N37" s="18">
        <f>SUMIF(Cashbook!$X$13:$X$142,N$11&amp;$D37,Cashbook!$I$13:$I$142)</f>
        <v>0</v>
      </c>
      <c r="O37" s="18">
        <f>SUMIF(Cashbook!$X$13:$X$142,O$11&amp;$D37,Cashbook!$I$13:$I$142)</f>
        <v>0</v>
      </c>
      <c r="P37" s="18">
        <f>SUMIF(Cashbook!$X$13:$X$142,P$11&amp;$D37,Cashbook!$I$13:$I$142)</f>
        <v>0</v>
      </c>
      <c r="Q37" s="18">
        <f>SUMIF(Cashbook!$X$13:$X$142,Q$11&amp;$D37,Cashbook!$I$13:$I$142)</f>
        <v>0</v>
      </c>
      <c r="R37" s="18">
        <f>SUMIF(Cashbook!$X$13:$X$142,R$11&amp;$D37,Cashbook!$I$13:$I$142)</f>
        <v>0</v>
      </c>
      <c r="S37" s="18">
        <f>SUMIF(Cashbook!$X$13:$X$142,S$11&amp;$D37,Cashbook!$I$13:$I$142)</f>
        <v>0</v>
      </c>
      <c r="T37" s="18">
        <f>SUMIF(Cashbook!$X$13:$X$142,T$11&amp;$D37,Cashbook!$I$13:$I$142)</f>
        <v>0</v>
      </c>
      <c r="U37" s="18"/>
      <c r="V37" s="18">
        <f t="shared" si="3"/>
        <v>0</v>
      </c>
    </row>
    <row r="38" spans="4:26" ht="12.75" customHeight="1" x14ac:dyDescent="0.25">
      <c r="D38" s="22"/>
      <c r="E38" s="149"/>
      <c r="F38" s="18">
        <f>SUMIF(Cashbook!$X$13:$X$142,F$11&amp;$D38,Cashbook!$I$13:$I$142)</f>
        <v>0</v>
      </c>
      <c r="G38" s="18">
        <f>SUMIF(Cashbook!$X$13:$X$142,G$11&amp;$D38,Cashbook!$I$13:$I$142)</f>
        <v>0</v>
      </c>
      <c r="H38" s="18">
        <f>SUMIF(Cashbook!$X$13:$X$142,H$11&amp;$D38,Cashbook!$I$13:$I$142)</f>
        <v>0</v>
      </c>
      <c r="I38" s="18">
        <f>SUMIF(Cashbook!$X$13:$X$142,I$11&amp;$D38,Cashbook!$I$13:$I$142)</f>
        <v>0</v>
      </c>
      <c r="J38" s="18">
        <f>SUMIF(Cashbook!$X$13:$X$142,J$11&amp;$D38,Cashbook!$I$13:$I$142)</f>
        <v>0</v>
      </c>
      <c r="K38" s="18">
        <f>SUMIF(Cashbook!$X$13:$X$142,K$11&amp;$D38,Cashbook!$I$13:$I$142)</f>
        <v>0</v>
      </c>
      <c r="L38" s="18">
        <f>SUMIF(Cashbook!$X$13:$X$142,L$11&amp;$D38,Cashbook!$I$13:$I$142)</f>
        <v>0</v>
      </c>
      <c r="M38" s="18">
        <f>SUMIF(Cashbook!$X$13:$X$142,M$11&amp;$D38,Cashbook!$I$13:$I$142)</f>
        <v>0</v>
      </c>
      <c r="N38" s="18">
        <f>SUMIF(Cashbook!$X$13:$X$142,N$11&amp;$D38,Cashbook!$I$13:$I$142)</f>
        <v>0</v>
      </c>
      <c r="O38" s="18">
        <f>SUMIF(Cashbook!$X$13:$X$142,O$11&amp;$D38,Cashbook!$I$13:$I$142)</f>
        <v>0</v>
      </c>
      <c r="P38" s="18">
        <f>SUMIF(Cashbook!$X$13:$X$142,P$11&amp;$D38,Cashbook!$I$13:$I$142)</f>
        <v>0</v>
      </c>
      <c r="Q38" s="18">
        <f>SUMIF(Cashbook!$X$13:$X$142,Q$11&amp;$D38,Cashbook!$I$13:$I$142)</f>
        <v>0</v>
      </c>
      <c r="R38" s="18">
        <f>SUMIF(Cashbook!$X$13:$X$142,R$11&amp;$D38,Cashbook!$I$13:$I$142)</f>
        <v>0</v>
      </c>
      <c r="S38" s="18">
        <f>SUMIF(Cashbook!$X$13:$X$142,S$11&amp;$D38,Cashbook!$I$13:$I$142)</f>
        <v>0</v>
      </c>
      <c r="T38" s="18">
        <f>SUMIF(Cashbook!$X$13:$X$142,T$11&amp;$D38,Cashbook!$I$13:$I$142)</f>
        <v>0</v>
      </c>
      <c r="U38" s="18"/>
      <c r="V38" s="18">
        <f t="shared" si="3"/>
        <v>0</v>
      </c>
      <c r="X38" s="8" t="s">
        <v>186</v>
      </c>
    </row>
    <row r="39" spans="4:26" ht="12.75" customHeight="1" x14ac:dyDescent="0.25">
      <c r="D39" s="22"/>
      <c r="F39" s="18">
        <f>SUMIF(Cashbook!$X$13:$X$142,F$11&amp;$D39,Cashbook!$I$13:$I$142)</f>
        <v>0</v>
      </c>
      <c r="G39" s="18">
        <f>SUMIF(Cashbook!$X$13:$X$142,G$11&amp;$D39,Cashbook!$I$13:$I$142)</f>
        <v>0</v>
      </c>
      <c r="H39" s="18">
        <f>SUMIF(Cashbook!$X$13:$X$142,H$11&amp;$D39,Cashbook!$I$13:$I$142)</f>
        <v>0</v>
      </c>
      <c r="I39" s="18">
        <f>SUMIF(Cashbook!$X$13:$X$142,I$11&amp;$D39,Cashbook!$I$13:$I$142)</f>
        <v>0</v>
      </c>
      <c r="J39" s="18">
        <f>SUMIF(Cashbook!$X$13:$X$142,J$11&amp;$D39,Cashbook!$I$13:$I$142)</f>
        <v>0</v>
      </c>
      <c r="K39" s="18">
        <f>SUMIF(Cashbook!$X$13:$X$142,K$11&amp;$D39,Cashbook!$I$13:$I$142)</f>
        <v>0</v>
      </c>
      <c r="L39" s="18">
        <f>SUMIF(Cashbook!$X$13:$X$142,L$11&amp;$D39,Cashbook!$I$13:$I$142)</f>
        <v>0</v>
      </c>
      <c r="M39" s="18">
        <f>SUMIF(Cashbook!$X$13:$X$142,M$11&amp;$D39,Cashbook!$I$13:$I$142)</f>
        <v>0</v>
      </c>
      <c r="N39" s="18">
        <f>SUMIF(Cashbook!$X$13:$X$142,N$11&amp;$D39,Cashbook!$I$13:$I$142)</f>
        <v>0</v>
      </c>
      <c r="O39" s="18">
        <f>SUMIF(Cashbook!$X$13:$X$142,O$11&amp;$D39,Cashbook!$I$13:$I$142)</f>
        <v>0</v>
      </c>
      <c r="P39" s="18">
        <f>SUMIF(Cashbook!$X$13:$X$142,P$11&amp;$D39,Cashbook!$I$13:$I$142)</f>
        <v>0</v>
      </c>
      <c r="Q39" s="18">
        <f>SUMIF(Cashbook!$X$13:$X$142,Q$11&amp;$D39,Cashbook!$I$13:$I$142)</f>
        <v>0</v>
      </c>
      <c r="R39" s="18">
        <f>SUMIF(Cashbook!$X$13:$X$142,R$11&amp;$D39,Cashbook!$I$13:$I$142)</f>
        <v>0</v>
      </c>
      <c r="S39" s="18">
        <f>SUMIF(Cashbook!$X$13:$X$142,S$11&amp;$D39,Cashbook!$I$13:$I$142)</f>
        <v>0</v>
      </c>
      <c r="T39" s="18">
        <f>SUMIF(Cashbook!$X$13:$X$142,T$11&amp;$D39,Cashbook!$I$13:$I$142)</f>
        <v>0</v>
      </c>
      <c r="U39" s="4"/>
      <c r="V39" s="18">
        <f t="shared" si="3"/>
        <v>0</v>
      </c>
      <c r="X39" s="8" t="s">
        <v>187</v>
      </c>
      <c r="Y39" s="9" t="s">
        <v>59</v>
      </c>
      <c r="Z39" s="8" t="s">
        <v>62</v>
      </c>
    </row>
    <row r="40" spans="4:26" ht="13.5" customHeight="1" x14ac:dyDescent="0.25">
      <c r="F40" s="49">
        <f t="shared" ref="F40:Q40" si="4">SUM(F25:F39)</f>
        <v>0</v>
      </c>
      <c r="G40" s="49">
        <f t="shared" si="4"/>
        <v>0</v>
      </c>
      <c r="H40" s="49">
        <f t="shared" si="4"/>
        <v>0</v>
      </c>
      <c r="I40" s="49">
        <f t="shared" si="4"/>
        <v>0</v>
      </c>
      <c r="J40" s="49">
        <f t="shared" si="4"/>
        <v>0</v>
      </c>
      <c r="K40" s="49">
        <f t="shared" si="4"/>
        <v>0</v>
      </c>
      <c r="L40" s="49">
        <f t="shared" si="4"/>
        <v>0</v>
      </c>
      <c r="M40" s="49">
        <f t="shared" si="4"/>
        <v>0</v>
      </c>
      <c r="N40" s="49">
        <f t="shared" si="4"/>
        <v>0</v>
      </c>
      <c r="O40" s="49">
        <f t="shared" si="4"/>
        <v>0</v>
      </c>
      <c r="P40" s="49">
        <f t="shared" si="4"/>
        <v>0</v>
      </c>
      <c r="Q40" s="49">
        <f t="shared" si="4"/>
        <v>0</v>
      </c>
      <c r="R40" s="49">
        <f t="shared" ref="R40:T40" si="5">SUM(R25:R39)</f>
        <v>0</v>
      </c>
      <c r="S40" s="49">
        <f t="shared" si="5"/>
        <v>0</v>
      </c>
      <c r="T40" s="49">
        <f t="shared" si="5"/>
        <v>0</v>
      </c>
      <c r="U40" s="49"/>
      <c r="V40" s="49">
        <f>SUM(V25:V39)</f>
        <v>0</v>
      </c>
      <c r="X40" s="4">
        <f>Cashbook!I143</f>
        <v>16905.059999999998</v>
      </c>
      <c r="Y40" s="4">
        <f>SUMIF(Cashbook!F13:F142,'Monthly Analysis'!Y39,Cashbook!I13:I142)</f>
        <v>0</v>
      </c>
      <c r="Z40" s="4">
        <f>V40-(X40-Y40)</f>
        <v>-16905.059999999998</v>
      </c>
    </row>
    <row r="41" spans="4:26" ht="13.5" customHeight="1" x14ac:dyDescent="0.25"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X41" s="4"/>
      <c r="Y41" s="4"/>
      <c r="Z41" s="4"/>
    </row>
    <row r="42" spans="4:26" ht="12.75" hidden="1" customHeight="1" x14ac:dyDescent="0.25">
      <c r="E42" s="22" t="s">
        <v>191</v>
      </c>
      <c r="F42" s="18">
        <f t="shared" ref="F42:K42" si="6">F23-F40</f>
        <v>0</v>
      </c>
      <c r="G42" s="18">
        <f t="shared" si="6"/>
        <v>0</v>
      </c>
      <c r="H42" s="18">
        <f t="shared" si="6"/>
        <v>0</v>
      </c>
      <c r="I42" s="18">
        <f t="shared" si="6"/>
        <v>0</v>
      </c>
      <c r="J42" s="18">
        <f t="shared" si="6"/>
        <v>0</v>
      </c>
      <c r="K42" s="18">
        <f t="shared" si="6"/>
        <v>0</v>
      </c>
      <c r="L42" s="18"/>
      <c r="M42" s="18"/>
      <c r="N42" s="18"/>
      <c r="O42" s="18"/>
      <c r="P42" s="18"/>
      <c r="Q42" s="18"/>
      <c r="R42" s="18"/>
      <c r="S42" s="18"/>
      <c r="T42" s="18"/>
      <c r="U42" s="4"/>
      <c r="V42" s="4"/>
    </row>
    <row r="43" spans="4:26" ht="7.5" hidden="1" customHeight="1" x14ac:dyDescent="0.25"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</row>
    <row r="44" spans="4:26" ht="12.75" hidden="1" customHeight="1" x14ac:dyDescent="0.25">
      <c r="E44" s="22" t="s">
        <v>192</v>
      </c>
      <c r="F44" s="18">
        <f>Cashbook!U12</f>
        <v>0</v>
      </c>
      <c r="G44" s="18">
        <f t="shared" ref="G44:K44" si="7">F46</f>
        <v>0</v>
      </c>
      <c r="H44" s="18">
        <f t="shared" si="7"/>
        <v>0</v>
      </c>
      <c r="I44" s="18">
        <f t="shared" si="7"/>
        <v>0</v>
      </c>
      <c r="J44" s="18">
        <f t="shared" si="7"/>
        <v>0</v>
      </c>
      <c r="K44" s="18">
        <f t="shared" si="7"/>
        <v>0</v>
      </c>
      <c r="L44" s="18"/>
      <c r="M44" s="18"/>
      <c r="N44" s="18"/>
      <c r="O44" s="18"/>
      <c r="P44" s="18"/>
      <c r="Q44" s="18"/>
      <c r="R44" s="18"/>
      <c r="S44" s="18"/>
      <c r="T44" s="18"/>
      <c r="U44" s="4"/>
      <c r="V44" s="4"/>
    </row>
    <row r="45" spans="4:26" ht="12.75" hidden="1" customHeight="1" x14ac:dyDescent="0.25">
      <c r="E45" s="22" t="s">
        <v>191</v>
      </c>
      <c r="F45" s="18">
        <f t="shared" ref="F45:K45" si="8">F42</f>
        <v>0</v>
      </c>
      <c r="G45" s="18">
        <f t="shared" si="8"/>
        <v>0</v>
      </c>
      <c r="H45" s="18">
        <f t="shared" si="8"/>
        <v>0</v>
      </c>
      <c r="I45" s="18">
        <f t="shared" si="8"/>
        <v>0</v>
      </c>
      <c r="J45" s="18">
        <f t="shared" si="8"/>
        <v>0</v>
      </c>
      <c r="K45" s="18">
        <f t="shared" si="8"/>
        <v>0</v>
      </c>
      <c r="L45" s="18"/>
      <c r="M45" s="18"/>
      <c r="N45" s="18"/>
      <c r="O45" s="18"/>
      <c r="P45" s="18"/>
      <c r="Q45" s="18"/>
      <c r="R45" s="18"/>
      <c r="S45" s="18"/>
      <c r="T45" s="18"/>
      <c r="U45" s="4"/>
      <c r="V45" s="4"/>
      <c r="W45" s="1" t="s">
        <v>193</v>
      </c>
    </row>
    <row r="46" spans="4:26" ht="12.75" hidden="1" customHeight="1" x14ac:dyDescent="0.25">
      <c r="E46" s="22" t="s">
        <v>194</v>
      </c>
      <c r="F46" s="18">
        <f t="shared" ref="F46:K46" si="9">F44+F45</f>
        <v>0</v>
      </c>
      <c r="G46" s="18">
        <f t="shared" si="9"/>
        <v>0</v>
      </c>
      <c r="H46" s="18">
        <f t="shared" si="9"/>
        <v>0</v>
      </c>
      <c r="I46" s="18">
        <f t="shared" si="9"/>
        <v>0</v>
      </c>
      <c r="J46" s="18">
        <f t="shared" si="9"/>
        <v>0</v>
      </c>
      <c r="K46" s="18">
        <f t="shared" si="9"/>
        <v>0</v>
      </c>
      <c r="L46" s="18"/>
      <c r="M46" s="18"/>
      <c r="N46" s="18"/>
      <c r="O46" s="18"/>
      <c r="P46" s="18"/>
      <c r="Q46" s="18"/>
      <c r="R46" s="18"/>
      <c r="S46" s="18"/>
      <c r="T46" s="18"/>
      <c r="U46" s="4"/>
      <c r="V46" s="4"/>
      <c r="W46" s="4">
        <f>Cashbook!U142</f>
        <v>0</v>
      </c>
    </row>
    <row r="47" spans="4:26" ht="12.75" hidden="1" customHeight="1" x14ac:dyDescent="0.25"/>
    <row r="48" spans="4:26" ht="12.75" hidden="1" customHeight="1" x14ac:dyDescent="0.25"/>
    <row r="49" spans="1:22" ht="12.75" hidden="1" customHeight="1" x14ac:dyDescent="0.25"/>
    <row r="50" spans="1:22" ht="13.5" customHeight="1" x14ac:dyDescent="0.25">
      <c r="E50" s="8" t="s">
        <v>195</v>
      </c>
      <c r="V50" s="49"/>
    </row>
    <row r="51" spans="1:22" ht="14.25" customHeight="1" x14ac:dyDescent="0.25">
      <c r="V51" s="49"/>
    </row>
    <row r="52" spans="1:22" ht="13.5" customHeight="1" x14ac:dyDescent="0.25"/>
    <row r="53" spans="1:22" ht="12.75" customHeight="1" x14ac:dyDescent="0.25"/>
    <row r="54" spans="1:22" ht="12.75" customHeight="1" x14ac:dyDescent="0.25">
      <c r="A54" s="1"/>
      <c r="D54" s="1" t="s">
        <v>196</v>
      </c>
    </row>
    <row r="55" spans="1:22" ht="12.75" customHeight="1" x14ac:dyDescent="0.25">
      <c r="D55" s="1"/>
    </row>
    <row r="56" spans="1:22" ht="12.75" customHeight="1" x14ac:dyDescent="0.25"/>
    <row r="57" spans="1:22" ht="12.75" customHeight="1" x14ac:dyDescent="0.25">
      <c r="D57" s="1"/>
    </row>
    <row r="58" spans="1:22" ht="12.75" customHeight="1" x14ac:dyDescent="0.25">
      <c r="D58" s="1"/>
    </row>
    <row r="59" spans="1:22" ht="12.75" customHeight="1" x14ac:dyDescent="0.25">
      <c r="D59" s="1"/>
    </row>
    <row r="60" spans="1:22" ht="12.75" customHeight="1" x14ac:dyDescent="0.25"/>
    <row r="61" spans="1:22" ht="12.75" customHeight="1" x14ac:dyDescent="0.25">
      <c r="D61" s="1"/>
    </row>
    <row r="62" spans="1:22" ht="12.75" customHeight="1" x14ac:dyDescent="0.25"/>
    <row r="63" spans="1:22" ht="12.75" customHeight="1" x14ac:dyDescent="0.25"/>
    <row r="64" spans="1:22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conditionalFormatting sqref="F13:K22 U14:V46">
    <cfRule type="cellIs" dxfId="5" priority="1" operator="equal">
      <formula>0</formula>
    </cfRule>
  </conditionalFormatting>
  <conditionalFormatting sqref="G42:T46">
    <cfRule type="cellIs" dxfId="4" priority="3" operator="equal">
      <formula>0</formula>
    </cfRule>
  </conditionalFormatting>
  <conditionalFormatting sqref="L13:T41">
    <cfRule type="cellIs" dxfId="3" priority="5" operator="equal">
      <formula>0</formula>
    </cfRule>
  </conditionalFormatting>
  <conditionalFormatting sqref="U10:AC13 W14:AC15 W17:AC17 W19:AC22 G23:K41 U23:AC42 F23:F46">
    <cfRule type="cellIs" dxfId="2" priority="2" operator="equal">
      <formula>0</formula>
    </cfRule>
  </conditionalFormatting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988"/>
  <sheetViews>
    <sheetView topLeftCell="H87" workbookViewId="0">
      <selection activeCell="Z114" sqref="Z113:Z114"/>
    </sheetView>
  </sheetViews>
  <sheetFormatPr defaultColWidth="12.5546875" defaultRowHeight="15" customHeight="1" x14ac:dyDescent="0.25"/>
  <cols>
    <col min="1" max="5" width="9.109375" hidden="1" customWidth="1"/>
    <col min="6" max="6" width="9.109375" customWidth="1"/>
    <col min="7" max="7" width="5.5546875" customWidth="1"/>
    <col min="8" max="8" width="6" customWidth="1"/>
    <col min="9" max="13" width="8" customWidth="1"/>
    <col min="14" max="15" width="9.6640625" customWidth="1"/>
    <col min="16" max="16" width="4.44140625" customWidth="1"/>
    <col min="17" max="18" width="8" customWidth="1"/>
    <col min="19" max="19" width="19.33203125" customWidth="1"/>
    <col min="20" max="20" width="9.5546875" customWidth="1"/>
    <col min="21" max="22" width="9.6640625" customWidth="1"/>
    <col min="23" max="30" width="8" customWidth="1"/>
    <col min="31" max="31" width="9.6640625" customWidth="1"/>
  </cols>
  <sheetData>
    <row r="1" spans="6:17" ht="12.75" customHeight="1" x14ac:dyDescent="0.25"/>
    <row r="2" spans="6:17" ht="12.75" customHeight="1" x14ac:dyDescent="0.25"/>
    <row r="3" spans="6:17" ht="12.75" customHeight="1" x14ac:dyDescent="0.25"/>
    <row r="4" spans="6:17" ht="12.75" customHeight="1" x14ac:dyDescent="0.25"/>
    <row r="5" spans="6:17" ht="12.75" customHeight="1" x14ac:dyDescent="0.25"/>
    <row r="6" spans="6:17" ht="12.75" customHeight="1" x14ac:dyDescent="0.25"/>
    <row r="7" spans="6:17" ht="12.75" customHeight="1" x14ac:dyDescent="0.25"/>
    <row r="8" spans="6:17" ht="12.75" customHeight="1" x14ac:dyDescent="0.25"/>
    <row r="9" spans="6:17" ht="15.75" customHeight="1" x14ac:dyDescent="0.3">
      <c r="F9" s="237"/>
      <c r="G9" s="201"/>
      <c r="H9" s="201"/>
      <c r="I9" s="201"/>
      <c r="J9" s="201"/>
      <c r="K9" s="201"/>
      <c r="L9" s="201"/>
      <c r="M9" s="201"/>
      <c r="N9" s="201"/>
      <c r="O9" s="201"/>
      <c r="P9" s="201"/>
      <c r="Q9" s="201"/>
    </row>
    <row r="10" spans="6:17" ht="15.75" customHeight="1" x14ac:dyDescent="0.3">
      <c r="F10" s="237"/>
      <c r="G10" s="201"/>
      <c r="H10" s="201"/>
      <c r="I10" s="201"/>
      <c r="J10" s="201"/>
      <c r="K10" s="201"/>
      <c r="L10" s="201"/>
      <c r="M10" s="201"/>
      <c r="N10" s="201"/>
      <c r="O10" s="201"/>
      <c r="P10" s="201"/>
      <c r="Q10" s="201"/>
    </row>
    <row r="11" spans="6:17" ht="15.75" customHeight="1" x14ac:dyDescent="0.3">
      <c r="F11" s="237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</row>
    <row r="12" spans="6:17" ht="12.75" customHeight="1" x14ac:dyDescent="0.25"/>
    <row r="13" spans="6:17" ht="12.75" customHeight="1" x14ac:dyDescent="0.25"/>
    <row r="14" spans="6:17" ht="15.75" customHeight="1" x14ac:dyDescent="0.3">
      <c r="F14" s="238" t="s">
        <v>197</v>
      </c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1"/>
    </row>
    <row r="15" spans="6:17" ht="15.75" customHeight="1" x14ac:dyDescent="0.3">
      <c r="F15" s="239" t="s">
        <v>198</v>
      </c>
      <c r="G15" s="240"/>
      <c r="H15" s="240"/>
      <c r="I15" s="240"/>
      <c r="J15" s="240"/>
      <c r="K15" s="240"/>
      <c r="L15" s="240"/>
      <c r="M15" s="240"/>
      <c r="N15" s="240"/>
      <c r="O15" s="240"/>
      <c r="P15" s="240"/>
      <c r="Q15" s="240"/>
    </row>
    <row r="16" spans="6:17" ht="15.75" customHeight="1" x14ac:dyDescent="0.3">
      <c r="F16" s="238" t="s">
        <v>199</v>
      </c>
      <c r="G16" s="201"/>
      <c r="H16" s="201"/>
      <c r="I16" s="201"/>
      <c r="J16" s="201"/>
      <c r="K16" s="201"/>
      <c r="L16" s="201"/>
      <c r="M16" s="201"/>
      <c r="N16" s="201"/>
      <c r="O16" s="201"/>
      <c r="P16" s="201"/>
      <c r="Q16" s="201"/>
    </row>
    <row r="17" spans="6:17" ht="12.75" customHeight="1" x14ac:dyDescent="0.25"/>
    <row r="18" spans="6:17" ht="12.75" customHeight="1" x14ac:dyDescent="0.25"/>
    <row r="19" spans="6:17" ht="12.75" customHeight="1" x14ac:dyDescent="0.25"/>
    <row r="20" spans="6:17" ht="12.75" customHeight="1" x14ac:dyDescent="0.25"/>
    <row r="21" spans="6:17" ht="12.75" customHeight="1" x14ac:dyDescent="0.25"/>
    <row r="22" spans="6:17" ht="15.75" customHeight="1" x14ac:dyDescent="0.3">
      <c r="F22" s="237"/>
      <c r="G22" s="201"/>
      <c r="H22" s="201"/>
      <c r="I22" s="201"/>
      <c r="J22" s="201"/>
      <c r="K22" s="201"/>
      <c r="L22" s="201"/>
      <c r="M22" s="201"/>
      <c r="N22" s="201"/>
      <c r="O22" s="201"/>
      <c r="P22" s="201"/>
      <c r="Q22" s="201"/>
    </row>
    <row r="23" spans="6:17" ht="15.75" customHeight="1" x14ac:dyDescent="0.3">
      <c r="F23" s="237"/>
      <c r="G23" s="201"/>
      <c r="H23" s="201"/>
      <c r="I23" s="201"/>
      <c r="J23" s="201"/>
      <c r="K23" s="201"/>
      <c r="L23" s="201"/>
      <c r="M23" s="201"/>
      <c r="N23" s="201"/>
      <c r="O23" s="201"/>
      <c r="P23" s="201"/>
      <c r="Q23" s="201"/>
    </row>
    <row r="24" spans="6:17" ht="15.75" customHeight="1" x14ac:dyDescent="0.3">
      <c r="F24" s="237"/>
      <c r="G24" s="201"/>
      <c r="H24" s="201"/>
      <c r="I24" s="201"/>
      <c r="J24" s="201"/>
      <c r="K24" s="201"/>
      <c r="L24" s="201"/>
      <c r="M24" s="201"/>
      <c r="N24" s="201"/>
      <c r="O24" s="201"/>
      <c r="P24" s="201"/>
      <c r="Q24" s="201"/>
    </row>
    <row r="25" spans="6:17" ht="12.75" customHeight="1" x14ac:dyDescent="0.25"/>
    <row r="26" spans="6:17" ht="12.75" customHeight="1" x14ac:dyDescent="0.25"/>
    <row r="27" spans="6:17" ht="12.75" customHeight="1" x14ac:dyDescent="0.25"/>
    <row r="28" spans="6:17" ht="12.75" customHeight="1" x14ac:dyDescent="0.25"/>
    <row r="29" spans="6:17" ht="12.75" customHeight="1" x14ac:dyDescent="0.25"/>
    <row r="30" spans="6:17" ht="12.75" customHeight="1" x14ac:dyDescent="0.25"/>
    <row r="31" spans="6:17" ht="12.75" customHeight="1" x14ac:dyDescent="0.25"/>
    <row r="32" spans="6:17" ht="12.75" customHeight="1" x14ac:dyDescent="0.25"/>
    <row r="33" spans="15:15" ht="12.75" customHeight="1" x14ac:dyDescent="0.25"/>
    <row r="34" spans="15:15" ht="12.75" customHeight="1" x14ac:dyDescent="0.25"/>
    <row r="35" spans="15:15" ht="12.75" customHeight="1" x14ac:dyDescent="0.25"/>
    <row r="36" spans="15:15" ht="12.75" customHeight="1" x14ac:dyDescent="0.25"/>
    <row r="37" spans="15:15" ht="12.75" customHeight="1" x14ac:dyDescent="0.25"/>
    <row r="38" spans="15:15" ht="12.75" customHeight="1" x14ac:dyDescent="0.25"/>
    <row r="39" spans="15:15" ht="12.75" customHeight="1" x14ac:dyDescent="0.25"/>
    <row r="40" spans="15:15" ht="12.75" customHeight="1" x14ac:dyDescent="0.25"/>
    <row r="41" spans="15:15" ht="12.75" customHeight="1" x14ac:dyDescent="0.25"/>
    <row r="42" spans="15:15" ht="12.75" customHeight="1" x14ac:dyDescent="0.25"/>
    <row r="43" spans="15:15" ht="12.75" customHeight="1" x14ac:dyDescent="0.25"/>
    <row r="44" spans="15:15" ht="12.75" customHeight="1" x14ac:dyDescent="0.25"/>
    <row r="45" spans="15:15" ht="12.75" customHeight="1" x14ac:dyDescent="0.25"/>
    <row r="46" spans="15:15" ht="12.75" customHeight="1" x14ac:dyDescent="0.25"/>
    <row r="47" spans="15:15" ht="14.25" customHeight="1" x14ac:dyDescent="0.25"/>
    <row r="48" spans="15:15" ht="14.25" customHeight="1" x14ac:dyDescent="0.3">
      <c r="O48" s="156"/>
    </row>
    <row r="49" spans="6:17" ht="12.75" customHeight="1" x14ac:dyDescent="0.25"/>
    <row r="50" spans="6:17" ht="15.75" customHeight="1" x14ac:dyDescent="0.3">
      <c r="F50" s="238" t="s">
        <v>200</v>
      </c>
      <c r="G50" s="201"/>
      <c r="H50" s="201"/>
      <c r="I50" s="201"/>
      <c r="J50" s="201"/>
      <c r="K50" s="201"/>
      <c r="L50" s="201"/>
      <c r="M50" s="201"/>
      <c r="N50" s="201"/>
      <c r="O50" s="201"/>
      <c r="P50" s="201"/>
      <c r="Q50" s="201"/>
    </row>
    <row r="51" spans="6:17" s="168" customFormat="1" ht="15.75" customHeight="1" x14ac:dyDescent="0.3">
      <c r="F51" s="239" t="s">
        <v>198</v>
      </c>
      <c r="G51" s="240"/>
      <c r="H51" s="240"/>
      <c r="I51" s="240"/>
      <c r="J51" s="240"/>
      <c r="K51" s="240"/>
      <c r="L51" s="240"/>
      <c r="M51" s="240"/>
      <c r="N51" s="240"/>
      <c r="O51" s="240"/>
      <c r="P51" s="240"/>
      <c r="Q51" s="240"/>
    </row>
    <row r="52" spans="6:17" ht="12.75" customHeight="1" x14ac:dyDescent="0.25"/>
    <row r="53" spans="6:17" ht="12.75" customHeight="1" x14ac:dyDescent="0.25">
      <c r="H53" s="51" t="s">
        <v>201</v>
      </c>
    </row>
    <row r="54" spans="6:17" ht="12.75" customHeight="1" x14ac:dyDescent="0.25">
      <c r="H54" s="1"/>
    </row>
    <row r="55" spans="6:17" ht="12.75" customHeight="1" x14ac:dyDescent="0.25">
      <c r="H55" s="1"/>
    </row>
    <row r="56" spans="6:17" ht="12.75" customHeight="1" x14ac:dyDescent="0.25">
      <c r="H56" s="51" t="s">
        <v>202</v>
      </c>
    </row>
    <row r="57" spans="6:17" ht="12.75" customHeight="1" x14ac:dyDescent="0.25">
      <c r="H57" s="1"/>
    </row>
    <row r="58" spans="6:17" ht="12.75" customHeight="1" x14ac:dyDescent="0.25">
      <c r="H58" s="181">
        <v>1</v>
      </c>
      <c r="I58" s="8" t="s">
        <v>203</v>
      </c>
    </row>
    <row r="59" spans="6:17" ht="12.75" customHeight="1" x14ac:dyDescent="0.25">
      <c r="H59" s="181"/>
    </row>
    <row r="60" spans="6:17" ht="12.75" customHeight="1" x14ac:dyDescent="0.25">
      <c r="H60" s="181">
        <v>2</v>
      </c>
      <c r="I60" s="8" t="s">
        <v>204</v>
      </c>
    </row>
    <row r="61" spans="6:17" ht="12.75" customHeight="1" x14ac:dyDescent="0.25">
      <c r="H61" s="181"/>
    </row>
    <row r="62" spans="6:17" ht="12.75" customHeight="1" x14ac:dyDescent="0.25">
      <c r="H62" s="182" t="s">
        <v>205</v>
      </c>
      <c r="I62" s="8" t="s">
        <v>196</v>
      </c>
    </row>
    <row r="63" spans="6:17" ht="12.75" customHeight="1" x14ac:dyDescent="0.25"/>
    <row r="64" spans="6:17" ht="12.75" customHeight="1" x14ac:dyDescent="0.25"/>
    <row r="65" spans="1:31" ht="12.75" customHeight="1" x14ac:dyDescent="0.25"/>
    <row r="66" spans="1:31" ht="12.75" customHeight="1" x14ac:dyDescent="0.25"/>
    <row r="67" spans="1:31" ht="12.75" customHeight="1" x14ac:dyDescent="0.25"/>
    <row r="68" spans="1:31" ht="12.75" customHeight="1" x14ac:dyDescent="0.25"/>
    <row r="69" spans="1:31" ht="15.75" customHeight="1" x14ac:dyDescent="0.3">
      <c r="F69" s="238" t="s">
        <v>197</v>
      </c>
      <c r="G69" s="201"/>
      <c r="H69" s="201"/>
      <c r="I69" s="201"/>
      <c r="J69" s="201"/>
      <c r="K69" s="201"/>
      <c r="L69" s="201"/>
      <c r="M69" s="201"/>
      <c r="N69" s="201"/>
      <c r="O69" s="201"/>
      <c r="P69" s="201"/>
      <c r="Q69" s="201"/>
    </row>
    <row r="70" spans="1:31" ht="15.75" customHeight="1" x14ac:dyDescent="0.3">
      <c r="F70" s="239" t="s">
        <v>198</v>
      </c>
      <c r="G70" s="240"/>
      <c r="H70" s="240"/>
      <c r="I70" s="240"/>
      <c r="J70" s="240"/>
      <c r="K70" s="240"/>
      <c r="L70" s="240"/>
      <c r="M70" s="240"/>
      <c r="N70" s="240"/>
      <c r="O70" s="240"/>
      <c r="P70" s="240"/>
      <c r="Q70" s="240"/>
    </row>
    <row r="71" spans="1:31" ht="12.75" customHeight="1" x14ac:dyDescent="0.25"/>
    <row r="72" spans="1:31" ht="12.75" customHeight="1" x14ac:dyDescent="0.25">
      <c r="A72" s="1"/>
      <c r="B72" s="1"/>
      <c r="C72" s="1"/>
      <c r="D72" s="1"/>
      <c r="E72" s="1"/>
      <c r="F72" s="241" t="s">
        <v>206</v>
      </c>
      <c r="G72" s="201"/>
      <c r="H72" s="201"/>
      <c r="I72" s="201"/>
      <c r="J72" s="201"/>
      <c r="K72" s="201"/>
      <c r="L72" s="201"/>
      <c r="M72" s="201"/>
      <c r="N72" s="201"/>
      <c r="O72" s="201"/>
      <c r="P72" s="201"/>
      <c r="Q72" s="20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:31" ht="12.75" customHeight="1" x14ac:dyDescent="0.25"/>
    <row r="74" spans="1:31" ht="12.75" customHeight="1" x14ac:dyDescent="0.25">
      <c r="N74" s="9"/>
      <c r="O74" s="9">
        <v>2025</v>
      </c>
    </row>
    <row r="75" spans="1:31" ht="12.75" customHeight="1" x14ac:dyDescent="0.25">
      <c r="N75" s="9"/>
      <c r="O75" s="9" t="s">
        <v>79</v>
      </c>
    </row>
    <row r="76" spans="1:31" ht="12.75" customHeight="1" x14ac:dyDescent="0.25">
      <c r="H76" s="51" t="s">
        <v>207</v>
      </c>
    </row>
    <row r="77" spans="1:31" ht="12.75" customHeight="1" x14ac:dyDescent="0.25">
      <c r="A77" s="1"/>
      <c r="B77" s="1"/>
    </row>
    <row r="78" spans="1:31" ht="12.75" customHeight="1" x14ac:dyDescent="0.25">
      <c r="A78" s="1"/>
      <c r="B78" s="1"/>
      <c r="E78" s="183" t="s">
        <v>45</v>
      </c>
      <c r="H78" s="1" t="s">
        <v>57</v>
      </c>
      <c r="I78" s="1"/>
      <c r="J78" s="1"/>
      <c r="O78" s="4">
        <f>+'Monthly Analysis'!V13</f>
        <v>0</v>
      </c>
    </row>
    <row r="79" spans="1:31" ht="12.75" customHeight="1" x14ac:dyDescent="0.25">
      <c r="A79" s="1"/>
      <c r="B79" s="1"/>
      <c r="E79" s="183" t="s">
        <v>50</v>
      </c>
      <c r="H79" s="1" t="s">
        <v>122</v>
      </c>
      <c r="I79" s="1"/>
      <c r="J79" s="1"/>
      <c r="O79" s="4">
        <f>+'Monthly Analysis'!V14</f>
        <v>0</v>
      </c>
    </row>
    <row r="80" spans="1:31" ht="12.75" customHeight="1" x14ac:dyDescent="0.25">
      <c r="A80" s="1"/>
      <c r="B80" s="1"/>
      <c r="E80" s="183" t="s">
        <v>53</v>
      </c>
      <c r="H80" s="1" t="s">
        <v>184</v>
      </c>
      <c r="I80" s="1"/>
      <c r="J80" s="1"/>
      <c r="K80" s="1"/>
      <c r="L80" s="1"/>
      <c r="M80" s="1"/>
      <c r="N80" s="4"/>
      <c r="O80" s="4">
        <f>+'Monthly Analysis'!V15</f>
        <v>0</v>
      </c>
    </row>
    <row r="81" spans="1:15" ht="12.75" customHeight="1" x14ac:dyDescent="0.25">
      <c r="A81" s="1"/>
      <c r="B81" s="1"/>
      <c r="E81" s="183" t="s">
        <v>39</v>
      </c>
      <c r="H81" s="169" t="s">
        <v>185</v>
      </c>
      <c r="I81" s="1"/>
      <c r="J81" s="1"/>
      <c r="K81" s="1"/>
      <c r="L81" s="1"/>
      <c r="M81" s="1"/>
      <c r="N81" s="4"/>
      <c r="O81" s="4">
        <f>+'Monthly Analysis'!V16</f>
        <v>0</v>
      </c>
    </row>
    <row r="82" spans="1:15" ht="12.75" customHeight="1" x14ac:dyDescent="0.25">
      <c r="A82" s="1"/>
      <c r="B82" s="1"/>
      <c r="E82" s="183" t="s">
        <v>208</v>
      </c>
      <c r="H82" s="169" t="s">
        <v>34</v>
      </c>
      <c r="I82" s="1"/>
      <c r="J82" s="1"/>
      <c r="O82" s="4">
        <f>+'Monthly Analysis'!V17</f>
        <v>0</v>
      </c>
    </row>
    <row r="83" spans="1:15" ht="12.75" customHeight="1" x14ac:dyDescent="0.25">
      <c r="A83" s="1"/>
      <c r="B83" s="1"/>
      <c r="E83" s="183" t="s">
        <v>48</v>
      </c>
      <c r="H83" s="1"/>
      <c r="I83" s="1"/>
      <c r="J83" s="1"/>
      <c r="O83" s="4">
        <f>+'Monthly Analysis'!V18</f>
        <v>0</v>
      </c>
    </row>
    <row r="84" spans="1:15" ht="12.75" customHeight="1" x14ac:dyDescent="0.25">
      <c r="A84" s="1"/>
      <c r="B84" s="1"/>
      <c r="E84" s="183"/>
      <c r="H84" s="1"/>
      <c r="I84" s="1"/>
      <c r="J84" s="1"/>
      <c r="O84" s="4">
        <f>+'Monthly Analysis'!V19</f>
        <v>0</v>
      </c>
    </row>
    <row r="85" spans="1:15" ht="12.75" customHeight="1" x14ac:dyDescent="0.25">
      <c r="E85" s="183"/>
      <c r="H85" s="1"/>
      <c r="I85" s="1"/>
      <c r="J85" s="1"/>
      <c r="O85" s="4">
        <f>+'Monthly Analysis'!V20</f>
        <v>0</v>
      </c>
    </row>
    <row r="86" spans="1:15" ht="12.75" customHeight="1" x14ac:dyDescent="0.25">
      <c r="E86" s="183"/>
      <c r="H86" s="1" t="s">
        <v>209</v>
      </c>
      <c r="I86" s="1"/>
      <c r="J86" s="1"/>
      <c r="O86" s="157">
        <f>SUM(O78:O85)</f>
        <v>0</v>
      </c>
    </row>
    <row r="87" spans="1:15" ht="12.75" customHeight="1" x14ac:dyDescent="0.25">
      <c r="E87" s="183"/>
      <c r="H87" s="1"/>
      <c r="I87" s="1"/>
      <c r="J87" s="1"/>
      <c r="O87" s="4"/>
    </row>
    <row r="88" spans="1:15" ht="12.75" customHeight="1" x14ac:dyDescent="0.25">
      <c r="E88" s="183"/>
      <c r="H88" s="1"/>
      <c r="I88" s="1"/>
      <c r="J88" s="1"/>
      <c r="O88" s="4"/>
    </row>
    <row r="89" spans="1:15" ht="12.75" customHeight="1" x14ac:dyDescent="0.25">
      <c r="E89" s="183"/>
      <c r="H89" s="51" t="s">
        <v>133</v>
      </c>
      <c r="I89" s="1"/>
      <c r="J89" s="1"/>
      <c r="O89" s="4"/>
    </row>
    <row r="90" spans="1:15" ht="12.75" customHeight="1" x14ac:dyDescent="0.25">
      <c r="E90" s="183"/>
      <c r="H90" s="1"/>
      <c r="I90" s="1"/>
      <c r="J90" s="1"/>
      <c r="O90" s="4"/>
    </row>
    <row r="91" spans="1:15" ht="12.75" customHeight="1" x14ac:dyDescent="0.25">
      <c r="A91" s="22" t="s">
        <v>63</v>
      </c>
      <c r="E91" s="183" t="s">
        <v>63</v>
      </c>
      <c r="H91" s="1" t="s">
        <v>72</v>
      </c>
      <c r="J91" s="1"/>
      <c r="K91" s="1"/>
      <c r="L91" s="1"/>
      <c r="O91" s="4">
        <f>+'Monthly Analysis'!V25</f>
        <v>0</v>
      </c>
    </row>
    <row r="92" spans="1:15" ht="12.75" customHeight="1" x14ac:dyDescent="0.25">
      <c r="A92" s="22" t="s">
        <v>38</v>
      </c>
      <c r="E92" s="183" t="s">
        <v>38</v>
      </c>
      <c r="H92" s="1" t="s">
        <v>65</v>
      </c>
      <c r="J92" s="1"/>
      <c r="O92" s="4">
        <f>+'Monthly Analysis'!V26</f>
        <v>0</v>
      </c>
    </row>
    <row r="93" spans="1:15" ht="12.75" customHeight="1" x14ac:dyDescent="0.25">
      <c r="A93" s="22" t="s">
        <v>53</v>
      </c>
      <c r="E93" s="183" t="s">
        <v>53</v>
      </c>
      <c r="H93" s="1" t="s">
        <v>66</v>
      </c>
      <c r="J93" s="1"/>
      <c r="O93" s="4">
        <f>+'Monthly Analysis'!V27</f>
        <v>0</v>
      </c>
    </row>
    <row r="94" spans="1:15" ht="12.75" customHeight="1" x14ac:dyDescent="0.25">
      <c r="A94" s="22" t="s">
        <v>70</v>
      </c>
      <c r="E94" s="183" t="s">
        <v>70</v>
      </c>
      <c r="H94" s="1" t="s">
        <v>67</v>
      </c>
      <c r="J94" s="1"/>
      <c r="O94" s="4">
        <f>+'Monthly Analysis'!V28</f>
        <v>0</v>
      </c>
    </row>
    <row r="95" spans="1:15" ht="12.75" customHeight="1" x14ac:dyDescent="0.25">
      <c r="A95" s="22" t="s">
        <v>30</v>
      </c>
      <c r="E95" s="183" t="s">
        <v>30</v>
      </c>
      <c r="H95" s="1" t="s">
        <v>188</v>
      </c>
      <c r="J95" s="1"/>
      <c r="O95" s="4">
        <f>+'Monthly Analysis'!V29</f>
        <v>0</v>
      </c>
    </row>
    <row r="96" spans="1:15" ht="12.75" customHeight="1" x14ac:dyDescent="0.25">
      <c r="A96" s="22" t="s">
        <v>173</v>
      </c>
      <c r="E96" s="183" t="s">
        <v>210</v>
      </c>
      <c r="H96" s="169" t="s">
        <v>189</v>
      </c>
      <c r="J96" s="1"/>
      <c r="O96" s="4">
        <f>+'Monthly Analysis'!V30</f>
        <v>0</v>
      </c>
    </row>
    <row r="97" spans="1:24" ht="12.75" customHeight="1" x14ac:dyDescent="0.25">
      <c r="A97" s="22"/>
      <c r="E97" s="183" t="s">
        <v>35</v>
      </c>
      <c r="H97" s="169" t="s">
        <v>34</v>
      </c>
      <c r="J97" s="1"/>
      <c r="O97" s="4">
        <f>+'Monthly Analysis'!V31</f>
        <v>0</v>
      </c>
    </row>
    <row r="98" spans="1:24" ht="12.75" customHeight="1" x14ac:dyDescent="0.25">
      <c r="A98" s="22"/>
      <c r="E98" s="183" t="s">
        <v>175</v>
      </c>
      <c r="H98" s="1"/>
      <c r="J98" s="1"/>
      <c r="K98" s="1"/>
      <c r="O98" s="4">
        <f>+'Monthly Analysis'!V32</f>
        <v>0</v>
      </c>
    </row>
    <row r="99" spans="1:24" ht="12.75" customHeight="1" x14ac:dyDescent="0.25">
      <c r="A99" s="22"/>
      <c r="E99" s="183" t="s">
        <v>55</v>
      </c>
      <c r="H99" s="1"/>
      <c r="O99" s="4">
        <f>+'Monthly Analysis'!V33</f>
        <v>0</v>
      </c>
    </row>
    <row r="100" spans="1:24" ht="12.75" customHeight="1" x14ac:dyDescent="0.25">
      <c r="A100" s="22" t="s">
        <v>35</v>
      </c>
      <c r="E100" s="183"/>
      <c r="H100" s="1"/>
      <c r="I100" s="1"/>
      <c r="O100" s="4">
        <f>+'Monthly Analysis'!V34</f>
        <v>0</v>
      </c>
    </row>
    <row r="101" spans="1:24" ht="12.75" customHeight="1" x14ac:dyDescent="0.25">
      <c r="E101" s="183"/>
      <c r="H101" s="1"/>
      <c r="I101" s="1"/>
      <c r="J101" s="1"/>
      <c r="K101" s="1"/>
      <c r="L101" s="1"/>
      <c r="M101" s="1"/>
      <c r="N101" s="1"/>
      <c r="O101" s="4">
        <f>+'Monthly Analysis'!V35</f>
        <v>0</v>
      </c>
    </row>
    <row r="102" spans="1:24" ht="12.75" customHeight="1" x14ac:dyDescent="0.25">
      <c r="E102" s="183"/>
      <c r="H102" s="1"/>
      <c r="I102" s="1"/>
      <c r="J102" s="1"/>
      <c r="K102" s="1"/>
      <c r="L102" s="1"/>
      <c r="M102" s="1"/>
      <c r="N102" s="1"/>
      <c r="O102" s="4">
        <f>+'Monthly Analysis'!V36</f>
        <v>0</v>
      </c>
    </row>
    <row r="103" spans="1:24" ht="12.75" customHeight="1" x14ac:dyDescent="0.25">
      <c r="E103" s="9"/>
      <c r="O103" s="4">
        <f>+'Monthly Analysis'!V37</f>
        <v>0</v>
      </c>
    </row>
    <row r="104" spans="1:24" ht="12.75" customHeight="1" x14ac:dyDescent="0.25">
      <c r="E104" s="9"/>
      <c r="H104" s="8" t="s">
        <v>147</v>
      </c>
      <c r="O104" s="157">
        <f>SUM(O91:O103)</f>
        <v>0</v>
      </c>
    </row>
    <row r="105" spans="1:24" ht="12.75" customHeight="1" x14ac:dyDescent="0.25"/>
    <row r="106" spans="1:24" ht="12.75" customHeight="1" x14ac:dyDescent="0.25">
      <c r="Q106" s="1"/>
      <c r="R106" s="1"/>
      <c r="S106" s="1"/>
      <c r="T106" s="1"/>
      <c r="U106" s="1"/>
      <c r="V106" s="1"/>
      <c r="W106" s="1"/>
      <c r="X106" s="1"/>
    </row>
    <row r="107" spans="1:24" ht="13.5" customHeight="1" x14ac:dyDescent="0.25">
      <c r="H107" s="8" t="s">
        <v>211</v>
      </c>
      <c r="O107" s="158">
        <f>O86-O104</f>
        <v>0</v>
      </c>
      <c r="Q107" s="1"/>
      <c r="R107" s="4"/>
      <c r="S107" s="1"/>
      <c r="T107" s="1"/>
      <c r="U107" s="1"/>
      <c r="V107" s="1"/>
      <c r="W107" s="1"/>
      <c r="X107" s="1"/>
    </row>
    <row r="108" spans="1:24" ht="12.75" customHeight="1" x14ac:dyDescent="0.25"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Q109" s="4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Q112" s="1"/>
      <c r="R112" s="1"/>
      <c r="S112" s="1"/>
      <c r="T112" s="1"/>
      <c r="U112" s="1"/>
      <c r="V112" s="1"/>
      <c r="W112" s="1"/>
      <c r="X112" s="1"/>
    </row>
    <row r="113" spans="6:31" ht="15.75" customHeight="1" x14ac:dyDescent="0.3">
      <c r="F113" s="238" t="s">
        <v>197</v>
      </c>
      <c r="G113" s="201"/>
      <c r="H113" s="201"/>
      <c r="I113" s="201"/>
      <c r="J113" s="201"/>
      <c r="K113" s="201"/>
      <c r="L113" s="201"/>
      <c r="M113" s="201"/>
      <c r="N113" s="201"/>
      <c r="O113" s="201"/>
      <c r="P113" s="201"/>
      <c r="Q113" s="201"/>
    </row>
    <row r="114" spans="6:31" ht="15.75" customHeight="1" x14ac:dyDescent="0.3">
      <c r="F114" s="239" t="s">
        <v>198</v>
      </c>
      <c r="G114" s="240"/>
      <c r="H114" s="240"/>
      <c r="I114" s="240"/>
      <c r="J114" s="240"/>
      <c r="K114" s="240"/>
      <c r="L114" s="240"/>
      <c r="M114" s="240"/>
      <c r="N114" s="240"/>
      <c r="O114" s="240"/>
      <c r="P114" s="240"/>
      <c r="Q114" s="240"/>
    </row>
    <row r="115" spans="6:31" ht="12.75" customHeight="1" x14ac:dyDescent="0.25">
      <c r="Q115" s="1"/>
      <c r="R115" s="1"/>
      <c r="S115" s="1"/>
      <c r="T115" s="1"/>
      <c r="U115" s="1"/>
      <c r="V115" s="1"/>
      <c r="W115" s="1"/>
      <c r="X115" s="1"/>
    </row>
    <row r="116" spans="6:31" ht="12.75" customHeight="1" x14ac:dyDescent="0.25">
      <c r="H116" s="51" t="s">
        <v>212</v>
      </c>
    </row>
    <row r="117" spans="6:31" ht="12.75" customHeight="1" x14ac:dyDescent="0.25"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6:31" ht="12.75" customHeight="1" x14ac:dyDescent="0.25"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6:31" ht="12.75" customHeight="1" x14ac:dyDescent="0.25">
      <c r="H119" s="8" t="s">
        <v>213</v>
      </c>
      <c r="O119" s="4">
        <f>+Cashbook!N12</f>
        <v>0</v>
      </c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6:31" ht="12.75" customHeight="1" x14ac:dyDescent="0.25"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9"/>
    </row>
    <row r="121" spans="6:31" ht="12.75" customHeight="1" x14ac:dyDescent="0.25"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9"/>
    </row>
    <row r="122" spans="6:31" ht="12.75" customHeight="1" x14ac:dyDescent="0.25">
      <c r="H122" s="8" t="s">
        <v>214</v>
      </c>
      <c r="O122" s="4">
        <f>O107</f>
        <v>0</v>
      </c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6:31" ht="12.75" customHeight="1" x14ac:dyDescent="0.25"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4"/>
    </row>
    <row r="124" spans="6:31" ht="13.5" customHeight="1" x14ac:dyDescent="0.25">
      <c r="O124" s="49">
        <f>SUM(O119:O122)</f>
        <v>0</v>
      </c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4"/>
    </row>
    <row r="125" spans="6:31" ht="13.5" customHeight="1" x14ac:dyDescent="0.25"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6:31" ht="12.75" customHeight="1" x14ac:dyDescent="0.25">
      <c r="H126" s="8" t="s">
        <v>215</v>
      </c>
      <c r="O126" s="4"/>
      <c r="Q126" s="1"/>
      <c r="R126" s="1"/>
      <c r="S126" s="1"/>
      <c r="T126" s="1"/>
      <c r="U126" s="4"/>
      <c r="V126" s="1"/>
      <c r="W126" s="1"/>
      <c r="X126" s="1"/>
      <c r="Y126" s="1"/>
      <c r="Z126" s="1"/>
      <c r="AA126" s="1"/>
      <c r="AB126" s="1"/>
      <c r="AC126" s="1"/>
      <c r="AD126" s="1"/>
    </row>
    <row r="127" spans="6:31" ht="12.75" customHeight="1" x14ac:dyDescent="0.25">
      <c r="Q127" s="1"/>
      <c r="R127" s="1"/>
      <c r="S127" s="1"/>
      <c r="T127" s="1"/>
      <c r="U127" s="4"/>
      <c r="V127" s="1"/>
      <c r="W127" s="1"/>
      <c r="X127" s="1"/>
      <c r="Y127" s="1"/>
      <c r="Z127" s="1"/>
      <c r="AA127" s="1"/>
      <c r="AB127" s="1"/>
      <c r="AC127" s="1"/>
      <c r="AD127" s="1"/>
    </row>
    <row r="128" spans="6:31" ht="12.75" customHeight="1" x14ac:dyDescent="0.25">
      <c r="H128" s="1" t="s">
        <v>216</v>
      </c>
      <c r="N128" s="4">
        <f>+'Monthly Analysis'!D11</f>
        <v>0</v>
      </c>
      <c r="O128" s="4"/>
      <c r="Q128" s="1"/>
      <c r="R128" s="1"/>
      <c r="S128" s="1"/>
      <c r="T128" s="1"/>
      <c r="U128" s="4"/>
      <c r="V128" s="1"/>
      <c r="W128" s="1"/>
      <c r="X128" s="1"/>
      <c r="Y128" s="1"/>
      <c r="Z128" s="1"/>
      <c r="AA128" s="1"/>
      <c r="AB128" s="1"/>
      <c r="AC128" s="1"/>
      <c r="AD128" s="1"/>
    </row>
    <row r="129" spans="8:31" ht="12.75" customHeight="1" x14ac:dyDescent="0.25">
      <c r="H129" s="1"/>
      <c r="N129" s="4"/>
      <c r="O129" s="4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8:31" ht="12.75" customHeight="1" x14ac:dyDescent="0.25">
      <c r="H130" s="1"/>
      <c r="N130" s="4"/>
      <c r="O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8:31" ht="12.75" customHeight="1" x14ac:dyDescent="0.25">
      <c r="H131" s="1"/>
      <c r="N131" s="4"/>
      <c r="O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8:31" ht="12.75" customHeight="1" x14ac:dyDescent="0.25">
      <c r="H132" s="1"/>
      <c r="N132" s="4"/>
      <c r="O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4"/>
    </row>
    <row r="133" spans="8:31" ht="12.75" customHeight="1" x14ac:dyDescent="0.25">
      <c r="H133" s="1"/>
      <c r="N133" s="56"/>
      <c r="O133" s="1"/>
      <c r="Q133" s="4"/>
      <c r="R133" s="1"/>
      <c r="S133" s="4"/>
      <c r="T133" s="1"/>
      <c r="U133" s="1"/>
      <c r="V133" s="1"/>
      <c r="W133" s="1"/>
      <c r="X133" s="1"/>
      <c r="Y133" s="1"/>
      <c r="Z133" s="1"/>
      <c r="AA133" s="1"/>
      <c r="AB133" s="1"/>
      <c r="AC133" s="4"/>
      <c r="AD133" s="4"/>
    </row>
    <row r="134" spans="8:31" ht="13.5" customHeight="1" x14ac:dyDescent="0.25">
      <c r="O134" s="49">
        <f>SUM(N126:O133)</f>
        <v>0</v>
      </c>
      <c r="Q134" s="4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4"/>
      <c r="AE134" s="1"/>
    </row>
    <row r="135" spans="8:31" ht="13.5" customHeight="1" x14ac:dyDescent="0.25"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4"/>
    </row>
    <row r="136" spans="8:31" ht="12.75" customHeight="1" x14ac:dyDescent="0.25"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</row>
    <row r="137" spans="8:31" ht="13.5" customHeight="1" x14ac:dyDescent="0.25"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49"/>
    </row>
    <row r="138" spans="8:31" ht="13.5" customHeight="1" x14ac:dyDescent="0.25"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8:31" ht="12.75" customHeight="1" x14ac:dyDescent="0.25">
      <c r="Q139" s="1"/>
      <c r="R139" s="1"/>
      <c r="S139" s="1"/>
      <c r="T139" s="1"/>
      <c r="U139" s="1"/>
      <c r="V139" s="4"/>
      <c r="W139" s="1"/>
      <c r="X139" s="1"/>
      <c r="Y139" s="1"/>
      <c r="Z139" s="1"/>
      <c r="AA139" s="1"/>
      <c r="AB139" s="1"/>
      <c r="AC139" s="1"/>
      <c r="AD139" s="1"/>
    </row>
    <row r="140" spans="8:31" ht="12.75" customHeight="1" x14ac:dyDescent="0.25"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4"/>
    </row>
    <row r="141" spans="8:31" ht="12.75" customHeight="1" x14ac:dyDescent="0.25"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4"/>
    </row>
    <row r="142" spans="8:31" ht="12.75" customHeight="1" x14ac:dyDescent="0.25">
      <c r="Q142" s="1"/>
      <c r="R142" s="1"/>
      <c r="S142" s="1"/>
      <c r="T142" s="4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8:31" ht="12.75" customHeight="1" x14ac:dyDescent="0.25"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8:31" ht="13.5" customHeight="1" x14ac:dyDescent="0.25"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49"/>
    </row>
    <row r="145" spans="8:30" ht="13.5" customHeight="1" x14ac:dyDescent="0.25">
      <c r="Q145" s="1"/>
      <c r="R145" s="1"/>
      <c r="S145" s="1"/>
      <c r="T145" s="4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8:30" ht="12.75" customHeight="1" x14ac:dyDescent="0.25"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8:30" ht="12.75" customHeight="1" x14ac:dyDescent="0.25"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8:30" ht="12.75" customHeight="1" x14ac:dyDescent="0.25">
      <c r="Q148" s="1"/>
      <c r="R148" s="1"/>
      <c r="S148" s="1"/>
      <c r="T148" s="1"/>
      <c r="U148" s="4"/>
      <c r="V148" s="1"/>
      <c r="W148" s="1"/>
      <c r="X148" s="1"/>
      <c r="Y148" s="1"/>
      <c r="Z148" s="1"/>
      <c r="AA148" s="1"/>
      <c r="AB148" s="1"/>
      <c r="AC148" s="1"/>
      <c r="AD148" s="1"/>
    </row>
    <row r="149" spans="8:30" ht="12.75" customHeight="1" x14ac:dyDescent="0.25">
      <c r="Q149" s="1"/>
      <c r="R149" s="1"/>
      <c r="S149" s="1"/>
      <c r="T149" s="1"/>
      <c r="U149" s="1"/>
      <c r="V149" s="4"/>
      <c r="W149" s="1"/>
      <c r="X149" s="1"/>
      <c r="Y149" s="1"/>
      <c r="Z149" s="1"/>
      <c r="AA149" s="1"/>
      <c r="AB149" s="1"/>
      <c r="AC149" s="1"/>
      <c r="AD149" s="1"/>
    </row>
    <row r="150" spans="8:30" ht="12.75" customHeight="1" x14ac:dyDescent="0.25"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8:30" ht="12.75" customHeight="1" x14ac:dyDescent="0.25"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8:30" ht="12.75" customHeight="1" x14ac:dyDescent="0.25">
      <c r="H152" s="8" t="s">
        <v>217</v>
      </c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8:30" ht="12.75" customHeight="1" x14ac:dyDescent="0.25"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8:30" ht="12.75" customHeight="1" x14ac:dyDescent="0.25"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8:30" ht="12.75" customHeight="1" x14ac:dyDescent="0.25"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8:30" ht="12.75" customHeight="1" x14ac:dyDescent="0.25"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8:30" ht="12.75" customHeight="1" x14ac:dyDescent="0.25">
      <c r="H157" s="1"/>
      <c r="I157" s="1"/>
      <c r="J157" s="1"/>
      <c r="K157" s="1"/>
      <c r="L157" s="1"/>
      <c r="M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8:30" ht="12.75" customHeight="1" x14ac:dyDescent="0.25">
      <c r="H158" s="170"/>
      <c r="I158" s="170"/>
      <c r="J158" s="170"/>
      <c r="K158" s="170"/>
      <c r="L158" s="170"/>
      <c r="M158" s="170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8:30" ht="13.5" customHeight="1" x14ac:dyDescent="0.25">
      <c r="H159" s="170"/>
      <c r="I159" s="170"/>
      <c r="J159" s="170"/>
      <c r="K159" s="170"/>
      <c r="L159" s="170"/>
      <c r="M159" s="170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8:30" ht="13.5" customHeight="1" x14ac:dyDescent="0.25">
      <c r="H160" s="170"/>
      <c r="I160" s="170"/>
      <c r="J160" s="170"/>
      <c r="K160" s="170"/>
      <c r="L160" s="170"/>
      <c r="M160" s="170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6:30" ht="13.5" customHeight="1" x14ac:dyDescent="0.25">
      <c r="H161" s="170"/>
      <c r="I161" s="170"/>
      <c r="J161" s="170"/>
      <c r="K161" s="170"/>
      <c r="L161" s="170"/>
      <c r="M161" s="170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6:30" ht="13.5" customHeight="1" x14ac:dyDescent="0.25">
      <c r="H162" s="170"/>
      <c r="I162" s="170"/>
      <c r="J162" s="170"/>
      <c r="K162" s="170"/>
      <c r="L162" s="170"/>
      <c r="M162" s="170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6:30" ht="13.5" customHeight="1" x14ac:dyDescent="0.25"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6:30" ht="12.75" customHeight="1" x14ac:dyDescent="0.25"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6:30" ht="12.75" customHeight="1" x14ac:dyDescent="0.25"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6:30" ht="12.75" customHeight="1" x14ac:dyDescent="0.25"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6:30" ht="18" customHeight="1" x14ac:dyDescent="0.3">
      <c r="F167" s="236"/>
      <c r="G167" s="201"/>
      <c r="H167" s="201"/>
      <c r="I167" s="201"/>
      <c r="J167" s="201"/>
      <c r="K167" s="201"/>
      <c r="L167" s="201"/>
      <c r="M167" s="201"/>
      <c r="N167" s="201"/>
      <c r="O167" s="201"/>
      <c r="P167" s="201"/>
      <c r="Q167" s="20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6:30" ht="12.75" customHeight="1" x14ac:dyDescent="0.25"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6:30" ht="12.75" customHeight="1" x14ac:dyDescent="0.25"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6:30" ht="12.75" customHeight="1" x14ac:dyDescent="0.25">
      <c r="H170" s="51" t="s">
        <v>218</v>
      </c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6:30" ht="18" customHeight="1" x14ac:dyDescent="0.3">
      <c r="G171" s="236"/>
      <c r="H171" s="201"/>
      <c r="I171" s="201"/>
      <c r="J171" s="201"/>
      <c r="K171" s="201"/>
      <c r="L171" s="201"/>
      <c r="M171" s="201"/>
      <c r="N171" s="201"/>
      <c r="O171" s="201"/>
      <c r="P171" s="20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6:30" ht="12.75" customHeight="1" x14ac:dyDescent="0.25">
      <c r="I172" s="8">
        <v>1</v>
      </c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6:30" ht="12.75" customHeight="1" x14ac:dyDescent="0.25">
      <c r="I173" s="8">
        <v>2</v>
      </c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6:30" ht="12.75" customHeight="1" x14ac:dyDescent="0.25">
      <c r="H174" s="51"/>
      <c r="I174" s="8">
        <v>3</v>
      </c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6:30" ht="12.75" customHeight="1" x14ac:dyDescent="0.25">
      <c r="I175" s="8">
        <v>4</v>
      </c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6:30" ht="12.75" customHeight="1" x14ac:dyDescent="0.25">
      <c r="I176" s="8">
        <v>5</v>
      </c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7:30" ht="12.75" customHeight="1" x14ac:dyDescent="0.25">
      <c r="I177" s="8">
        <v>6</v>
      </c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7:30" ht="12.75" customHeight="1" x14ac:dyDescent="0.25">
      <c r="H178" s="51"/>
      <c r="I178" s="8">
        <v>7</v>
      </c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7:30" ht="12.75" customHeight="1" x14ac:dyDescent="0.25"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7:30" ht="12.75" customHeight="1" x14ac:dyDescent="0.25">
      <c r="H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7:30" ht="12.75" customHeight="1" x14ac:dyDescent="0.25">
      <c r="G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7:30" ht="12.75" customHeight="1" x14ac:dyDescent="0.25">
      <c r="G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7:30" ht="12.75" customHeight="1" x14ac:dyDescent="0.25"/>
    <row r="184" spans="7:30" ht="12.75" customHeight="1" x14ac:dyDescent="0.25"/>
    <row r="185" spans="7:30" ht="12.75" customHeight="1" x14ac:dyDescent="0.25"/>
    <row r="186" spans="7:30" ht="12.75" customHeight="1" x14ac:dyDescent="0.25"/>
    <row r="187" spans="7:30" ht="12.75" customHeight="1" x14ac:dyDescent="0.25"/>
    <row r="188" spans="7:30" ht="12.75" customHeight="1" x14ac:dyDescent="0.25"/>
    <row r="189" spans="7:30" ht="12.75" customHeight="1" x14ac:dyDescent="0.25"/>
    <row r="190" spans="7:30" ht="12.75" customHeight="1" x14ac:dyDescent="0.25"/>
    <row r="191" spans="7:30" ht="12.75" customHeight="1" x14ac:dyDescent="0.25"/>
    <row r="192" spans="7:30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</sheetData>
  <mergeCells count="18">
    <mergeCell ref="F9:Q9"/>
    <mergeCell ref="F10:Q10"/>
    <mergeCell ref="F11:Q11"/>
    <mergeCell ref="F14:Q14"/>
    <mergeCell ref="F15:Q15"/>
    <mergeCell ref="F16:Q16"/>
    <mergeCell ref="F22:Q22"/>
    <mergeCell ref="F113:Q113"/>
    <mergeCell ref="F114:Q114"/>
    <mergeCell ref="F167:Q167"/>
    <mergeCell ref="G171:P171"/>
    <mergeCell ref="F23:Q23"/>
    <mergeCell ref="F24:Q24"/>
    <mergeCell ref="F50:Q50"/>
    <mergeCell ref="F51:Q51"/>
    <mergeCell ref="F69:Q69"/>
    <mergeCell ref="F70:Q70"/>
    <mergeCell ref="F72:Q72"/>
  </mergeCells>
  <conditionalFormatting sqref="N80:N81 AE124 U126:U128 O128:O129 AD132:AD134 S133 AC133 Q133:Q134 AE135 V139 T142 T145 U148 V149">
    <cfRule type="cellIs" dxfId="1" priority="1" operator="equal">
      <formula>0</formula>
    </cfRule>
  </conditionalFormatting>
  <pageMargins left="0.7" right="0.7" top="0.75" bottom="0.75" header="0" footer="0"/>
  <pageSetup orientation="portrait" r:id="rId1"/>
  <rowBreaks count="3" manualBreakCount="3">
    <brk id="46" max="16383" man="1"/>
    <brk id="65" max="16383" man="1"/>
    <brk id="109" max="16383" man="1"/>
  </rowBreaks>
  <ignoredErrors>
    <ignoredError sqref="H62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>
      <selection activeCell="J16" sqref="J16"/>
    </sheetView>
  </sheetViews>
  <sheetFormatPr defaultColWidth="12.5546875" defaultRowHeight="15" customHeight="1" x14ac:dyDescent="0.25"/>
  <cols>
    <col min="1" max="1" width="9.33203125" bestFit="1" customWidth="1"/>
    <col min="2" max="2" width="19.5546875" customWidth="1"/>
    <col min="3" max="26" width="8" customWidth="1"/>
  </cols>
  <sheetData>
    <row r="1" spans="1:5" ht="12.75" customHeight="1" x14ac:dyDescent="0.25">
      <c r="A1" s="8" t="s">
        <v>219</v>
      </c>
    </row>
    <row r="2" spans="1:5" ht="12.75" customHeight="1" x14ac:dyDescent="0.25">
      <c r="A2" s="22" t="s">
        <v>39</v>
      </c>
      <c r="B2" s="149" t="s">
        <v>57</v>
      </c>
    </row>
    <row r="3" spans="1:5" ht="12.75" customHeight="1" x14ac:dyDescent="0.25">
      <c r="A3" s="22" t="s">
        <v>50</v>
      </c>
      <c r="B3" s="149" t="s">
        <v>122</v>
      </c>
    </row>
    <row r="4" spans="1:5" ht="12.75" customHeight="1" x14ac:dyDescent="0.25">
      <c r="A4" s="22" t="s">
        <v>31</v>
      </c>
      <c r="B4" s="149" t="s">
        <v>184</v>
      </c>
    </row>
    <row r="5" spans="1:5" ht="12.75" customHeight="1" x14ac:dyDescent="0.25">
      <c r="A5" s="22" t="s">
        <v>33</v>
      </c>
      <c r="B5" s="149" t="s">
        <v>185</v>
      </c>
    </row>
    <row r="6" spans="1:5" ht="12.75" customHeight="1" x14ac:dyDescent="0.25">
      <c r="A6" s="22"/>
      <c r="B6" s="149"/>
    </row>
    <row r="7" spans="1:5" ht="12.75" customHeight="1" x14ac:dyDescent="0.25">
      <c r="A7" s="22"/>
      <c r="B7" s="149"/>
    </row>
    <row r="8" spans="1:5" ht="12.75" customHeight="1" x14ac:dyDescent="0.25">
      <c r="A8" s="22"/>
      <c r="B8" s="149"/>
    </row>
    <row r="9" spans="1:5" ht="12.75" customHeight="1" x14ac:dyDescent="0.25">
      <c r="A9" s="22"/>
      <c r="B9" s="149"/>
    </row>
    <row r="10" spans="1:5" ht="12.75" customHeight="1" x14ac:dyDescent="0.25">
      <c r="A10" s="22"/>
      <c r="B10" s="149"/>
    </row>
    <row r="11" spans="1:5" ht="12.75" customHeight="1" x14ac:dyDescent="0.25">
      <c r="A11" s="22"/>
      <c r="B11" s="149"/>
    </row>
    <row r="12" spans="1:5" ht="12.75" customHeight="1" x14ac:dyDescent="0.25">
      <c r="A12" s="1"/>
    </row>
    <row r="13" spans="1:5" ht="12.75" customHeight="1" x14ac:dyDescent="0.25">
      <c r="A13" s="1" t="s">
        <v>220</v>
      </c>
    </row>
    <row r="14" spans="1:5" ht="12.75" customHeight="1" x14ac:dyDescent="0.25">
      <c r="A14" s="22" t="s">
        <v>30</v>
      </c>
      <c r="B14" s="149" t="s">
        <v>72</v>
      </c>
      <c r="E14" s="8" t="s">
        <v>221</v>
      </c>
    </row>
    <row r="15" spans="1:5" ht="12.75" customHeight="1" x14ac:dyDescent="0.25">
      <c r="A15" s="22" t="s">
        <v>38</v>
      </c>
      <c r="B15" s="149" t="s">
        <v>65</v>
      </c>
    </row>
    <row r="16" spans="1:5" ht="12.75" customHeight="1" x14ac:dyDescent="0.25">
      <c r="A16" s="22" t="s">
        <v>35</v>
      </c>
      <c r="B16" s="149" t="s">
        <v>66</v>
      </c>
    </row>
    <row r="17" spans="1:26" ht="12.75" customHeight="1" x14ac:dyDescent="0.25">
      <c r="A17" s="22" t="s">
        <v>175</v>
      </c>
      <c r="B17" s="149" t="s">
        <v>67</v>
      </c>
    </row>
    <row r="18" spans="1:26" ht="12.75" customHeight="1" x14ac:dyDescent="0.25">
      <c r="A18" s="22" t="s">
        <v>37</v>
      </c>
      <c r="B18" s="149" t="s">
        <v>188</v>
      </c>
    </row>
    <row r="19" spans="1:26" ht="12.75" customHeight="1" x14ac:dyDescent="0.25">
      <c r="A19" s="22" t="s">
        <v>36</v>
      </c>
      <c r="B19" s="149" t="s">
        <v>222</v>
      </c>
    </row>
    <row r="20" spans="1:26" ht="12.75" customHeight="1" x14ac:dyDescent="0.25">
      <c r="A20" s="22" t="s">
        <v>223</v>
      </c>
      <c r="B20" s="149" t="s">
        <v>224</v>
      </c>
    </row>
    <row r="21" spans="1:26" ht="12.75" customHeight="1" x14ac:dyDescent="0.25">
      <c r="A21" s="22"/>
      <c r="B21" s="149"/>
    </row>
    <row r="22" spans="1:26" ht="12.75" customHeight="1" x14ac:dyDescent="0.25">
      <c r="A22" s="22"/>
      <c r="B22" s="149"/>
    </row>
    <row r="23" spans="1:26" ht="12.75" customHeight="1" x14ac:dyDescent="0.25">
      <c r="A23" s="22"/>
      <c r="B23" s="149"/>
    </row>
    <row r="24" spans="1:26" ht="12.75" customHeight="1" x14ac:dyDescent="0.25"/>
    <row r="25" spans="1:26" ht="12.75" customHeight="1" x14ac:dyDescent="0.25"/>
    <row r="26" spans="1:26" ht="12.75" customHeight="1" x14ac:dyDescent="0.25"/>
    <row r="27" spans="1:26" ht="12.75" customHeight="1" x14ac:dyDescent="0.25"/>
    <row r="28" spans="1:26" ht="12.75" customHeight="1" x14ac:dyDescent="0.25"/>
    <row r="29" spans="1:26" ht="12.75" customHeight="1" x14ac:dyDescent="0.25"/>
    <row r="30" spans="1:26" ht="12.75" customHeight="1" x14ac:dyDescent="0.25"/>
    <row r="31" spans="1:26" ht="12.75" customHeight="1" x14ac:dyDescent="0.25"/>
    <row r="32" spans="1:26" ht="12.75" customHeight="1" x14ac:dyDescent="0.25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2.75" customHeight="1" x14ac:dyDescent="0.25"/>
    <row r="34" spans="1:26" ht="12.75" customHeight="1" x14ac:dyDescent="0.25"/>
    <row r="35" spans="1:26" ht="12.75" customHeight="1" x14ac:dyDescent="0.25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2.75" customHeight="1" x14ac:dyDescent="0.25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2.75" customHeight="1" x14ac:dyDescent="0.25"/>
    <row r="38" spans="1:26" ht="12.75" customHeight="1" x14ac:dyDescent="0.25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2.75" customHeight="1" x14ac:dyDescent="0.25"/>
    <row r="40" spans="1:26" ht="12.75" customHeight="1" x14ac:dyDescent="0.25"/>
    <row r="41" spans="1:26" ht="12.75" customHeight="1" x14ac:dyDescent="0.25"/>
    <row r="42" spans="1:26" ht="12.75" customHeight="1" x14ac:dyDescent="0.25"/>
    <row r="43" spans="1:26" ht="12.75" customHeight="1" x14ac:dyDescent="0.25"/>
    <row r="44" spans="1:26" ht="12.75" customHeight="1" x14ac:dyDescent="0.25"/>
    <row r="45" spans="1:26" ht="12.75" customHeight="1" x14ac:dyDescent="0.25"/>
    <row r="46" spans="1:26" ht="12.75" customHeight="1" x14ac:dyDescent="0.25"/>
    <row r="47" spans="1:26" ht="12.75" customHeight="1" x14ac:dyDescent="0.25"/>
    <row r="48" spans="1:26" ht="12.75" customHeight="1" x14ac:dyDescent="0.25"/>
    <row r="49" ht="12.75" customHeight="1" x14ac:dyDescent="0.25"/>
    <row r="50" ht="12.75" customHeight="1" x14ac:dyDescent="0.25"/>
    <row r="51" ht="12.75" customHeight="1" x14ac:dyDescent="0.25"/>
    <row r="52" ht="12.75" customHeight="1" x14ac:dyDescent="0.25"/>
    <row r="53" ht="12.75" customHeight="1" x14ac:dyDescent="0.25"/>
    <row r="54" ht="12.75" customHeight="1" x14ac:dyDescent="0.25"/>
    <row r="55" ht="12.75" customHeight="1" x14ac:dyDescent="0.25"/>
    <row r="56" ht="12.75" customHeight="1" x14ac:dyDescent="0.25"/>
    <row r="57" ht="12.75" customHeight="1" x14ac:dyDescent="0.25"/>
    <row r="58" ht="12.75" customHeight="1" x14ac:dyDescent="0.25"/>
    <row r="59" ht="12.75" customHeight="1" x14ac:dyDescent="0.25"/>
    <row r="60" ht="12.75" customHeight="1" x14ac:dyDescent="0.25"/>
    <row r="61" ht="12.75" customHeight="1" x14ac:dyDescent="0.25"/>
    <row r="62" ht="12.75" customHeight="1" x14ac:dyDescent="0.25"/>
    <row r="63" ht="12.75" customHeight="1" x14ac:dyDescent="0.25"/>
    <row r="64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808080"/>
  </sheetPr>
  <dimension ref="A1:AE1000"/>
  <sheetViews>
    <sheetView workbookViewId="0"/>
  </sheetViews>
  <sheetFormatPr defaultColWidth="12.5546875" defaultRowHeight="15" customHeight="1" x14ac:dyDescent="0.25"/>
  <cols>
    <col min="1" max="6" width="8" customWidth="1"/>
    <col min="7" max="7" width="5.5546875" customWidth="1"/>
    <col min="8" max="8" width="6" customWidth="1"/>
    <col min="9" max="13" width="8" customWidth="1"/>
    <col min="14" max="15" width="9.6640625" customWidth="1"/>
    <col min="16" max="16" width="4.44140625" customWidth="1"/>
    <col min="17" max="18" width="8" customWidth="1"/>
    <col min="19" max="19" width="19.33203125" customWidth="1"/>
    <col min="20" max="20" width="9.5546875" customWidth="1"/>
    <col min="21" max="22" width="9.6640625" customWidth="1"/>
    <col min="23" max="30" width="8" customWidth="1"/>
    <col min="31" max="31" width="9.6640625" customWidth="1"/>
  </cols>
  <sheetData>
    <row r="1" spans="7:16" ht="18" customHeight="1" x14ac:dyDescent="0.3">
      <c r="O1" s="156"/>
    </row>
    <row r="2" spans="7:16" ht="12.75" customHeight="1" x14ac:dyDescent="0.25"/>
    <row r="3" spans="7:16" ht="12.75" customHeight="1" x14ac:dyDescent="0.25"/>
    <row r="4" spans="7:16" ht="12.75" customHeight="1" x14ac:dyDescent="0.25"/>
    <row r="5" spans="7:16" ht="18" customHeight="1" x14ac:dyDescent="0.3">
      <c r="G5" s="236" t="s">
        <v>225</v>
      </c>
      <c r="H5" s="201"/>
      <c r="I5" s="201"/>
      <c r="J5" s="201"/>
      <c r="K5" s="201"/>
      <c r="L5" s="201"/>
      <c r="M5" s="201"/>
      <c r="N5" s="201"/>
      <c r="O5" s="201"/>
      <c r="P5" s="201"/>
    </row>
    <row r="6" spans="7:16" ht="12.75" customHeight="1" x14ac:dyDescent="0.25"/>
    <row r="7" spans="7:16" ht="12.75" customHeight="1" x14ac:dyDescent="0.25"/>
    <row r="8" spans="7:16" ht="12.75" customHeight="1" x14ac:dyDescent="0.25"/>
    <row r="9" spans="7:16" ht="12.75" customHeight="1" x14ac:dyDescent="0.25"/>
    <row r="10" spans="7:16" ht="12.75" customHeight="1" x14ac:dyDescent="0.25"/>
    <row r="11" spans="7:16" ht="12.75" customHeight="1" x14ac:dyDescent="0.25"/>
    <row r="12" spans="7:16" ht="12.75" customHeight="1" x14ac:dyDescent="0.25"/>
    <row r="13" spans="7:16" ht="12.75" customHeight="1" x14ac:dyDescent="0.25"/>
    <row r="14" spans="7:16" ht="12.75" customHeight="1" x14ac:dyDescent="0.25"/>
    <row r="15" spans="7:16" ht="12.75" customHeight="1" x14ac:dyDescent="0.25"/>
    <row r="16" spans="7:16" ht="12.75" customHeight="1" x14ac:dyDescent="0.25"/>
    <row r="17" spans="7:16" ht="12.75" customHeight="1" x14ac:dyDescent="0.25"/>
    <row r="18" spans="7:16" ht="12.75" customHeight="1" x14ac:dyDescent="0.25"/>
    <row r="19" spans="7:16" ht="12.75" customHeight="1" x14ac:dyDescent="0.25"/>
    <row r="20" spans="7:16" ht="12.75" customHeight="1" x14ac:dyDescent="0.25"/>
    <row r="21" spans="7:16" ht="12.75" customHeight="1" x14ac:dyDescent="0.25"/>
    <row r="22" spans="7:16" ht="12.75" customHeight="1" x14ac:dyDescent="0.25"/>
    <row r="23" spans="7:16" ht="12.75" customHeight="1" x14ac:dyDescent="0.25"/>
    <row r="24" spans="7:16" ht="12.75" customHeight="1" x14ac:dyDescent="0.25"/>
    <row r="25" spans="7:16" ht="12.75" customHeight="1" x14ac:dyDescent="0.25"/>
    <row r="26" spans="7:16" ht="12.75" customHeight="1" x14ac:dyDescent="0.25"/>
    <row r="27" spans="7:16" ht="12.75" customHeight="1" x14ac:dyDescent="0.25"/>
    <row r="28" spans="7:16" ht="12.75" customHeight="1" x14ac:dyDescent="0.25"/>
    <row r="29" spans="7:16" ht="12.75" customHeight="1" x14ac:dyDescent="0.25"/>
    <row r="30" spans="7:16" ht="12.75" customHeight="1" x14ac:dyDescent="0.25"/>
    <row r="31" spans="7:16" ht="12.75" customHeight="1" x14ac:dyDescent="0.25"/>
    <row r="32" spans="7:16" ht="15.75" customHeight="1" x14ac:dyDescent="0.3">
      <c r="G32" s="237" t="s">
        <v>226</v>
      </c>
      <c r="H32" s="201"/>
      <c r="I32" s="201"/>
      <c r="J32" s="201"/>
      <c r="K32" s="201"/>
      <c r="L32" s="201"/>
      <c r="M32" s="201"/>
      <c r="N32" s="201"/>
      <c r="O32" s="201"/>
      <c r="P32" s="201"/>
    </row>
    <row r="33" ht="12.75" customHeight="1" x14ac:dyDescent="0.25"/>
    <row r="34" ht="12.75" customHeight="1" x14ac:dyDescent="0.25"/>
    <row r="35" ht="12.75" customHeight="1" x14ac:dyDescent="0.25"/>
    <row r="36" ht="12.75" customHeight="1" x14ac:dyDescent="0.25"/>
    <row r="37" ht="12.75" customHeight="1" x14ac:dyDescent="0.25"/>
    <row r="38" ht="12.75" customHeight="1" x14ac:dyDescent="0.25"/>
    <row r="39" ht="12.75" customHeight="1" x14ac:dyDescent="0.25"/>
    <row r="40" ht="12.75" customHeight="1" x14ac:dyDescent="0.25"/>
    <row r="41" ht="12.75" customHeight="1" x14ac:dyDescent="0.25"/>
    <row r="42" ht="12.75" customHeight="1" x14ac:dyDescent="0.25"/>
    <row r="43" ht="12.75" customHeight="1" x14ac:dyDescent="0.25"/>
    <row r="44" ht="12.75" customHeight="1" x14ac:dyDescent="0.25"/>
    <row r="45" ht="12.75" customHeight="1" x14ac:dyDescent="0.25"/>
    <row r="46" ht="12.75" customHeight="1" x14ac:dyDescent="0.25"/>
    <row r="47" ht="12.75" customHeight="1" x14ac:dyDescent="0.25"/>
    <row r="48" ht="12.75" customHeight="1" x14ac:dyDescent="0.25"/>
    <row r="49" spans="7:16" ht="12.75" customHeight="1" x14ac:dyDescent="0.25"/>
    <row r="50" spans="7:16" ht="12.75" customHeight="1" x14ac:dyDescent="0.25"/>
    <row r="51" spans="7:16" ht="12.75" customHeight="1" x14ac:dyDescent="0.25"/>
    <row r="52" spans="7:16" ht="12.75" customHeight="1" x14ac:dyDescent="0.25"/>
    <row r="53" spans="7:16" ht="12.75" customHeight="1" x14ac:dyDescent="0.25"/>
    <row r="54" spans="7:16" ht="12.75" customHeight="1" x14ac:dyDescent="0.25"/>
    <row r="55" spans="7:16" ht="12.75" customHeight="1" x14ac:dyDescent="0.25"/>
    <row r="56" spans="7:16" ht="12.75" customHeight="1" x14ac:dyDescent="0.25"/>
    <row r="57" spans="7:16" ht="12.75" customHeight="1" x14ac:dyDescent="0.25"/>
    <row r="58" spans="7:16" ht="12.75" customHeight="1" x14ac:dyDescent="0.25"/>
    <row r="59" spans="7:16" ht="18" customHeight="1" x14ac:dyDescent="0.3">
      <c r="O59" s="156"/>
    </row>
    <row r="60" spans="7:16" ht="12.75" customHeight="1" x14ac:dyDescent="0.25"/>
    <row r="61" spans="7:16" ht="12.75" customHeight="1" x14ac:dyDescent="0.25"/>
    <row r="62" spans="7:16" ht="12.75" customHeight="1" x14ac:dyDescent="0.25"/>
    <row r="63" spans="7:16" ht="18" customHeight="1" x14ac:dyDescent="0.3">
      <c r="G63" s="236" t="s">
        <v>225</v>
      </c>
      <c r="H63" s="201"/>
      <c r="I63" s="201"/>
      <c r="J63" s="201"/>
      <c r="K63" s="201"/>
      <c r="L63" s="201"/>
      <c r="M63" s="201"/>
      <c r="N63" s="201"/>
      <c r="O63" s="201"/>
      <c r="P63" s="201"/>
    </row>
    <row r="64" spans="7:16" ht="12.75" customHeight="1" x14ac:dyDescent="0.25"/>
    <row r="65" spans="7:8" ht="12.75" customHeight="1" x14ac:dyDescent="0.25"/>
    <row r="66" spans="7:8" ht="12.75" customHeight="1" x14ac:dyDescent="0.25"/>
    <row r="67" spans="7:8" ht="12.75" customHeight="1" x14ac:dyDescent="0.25"/>
    <row r="68" spans="7:8" ht="12.75" customHeight="1" x14ac:dyDescent="0.25"/>
    <row r="69" spans="7:8" ht="12.75" customHeight="1" x14ac:dyDescent="0.25"/>
    <row r="70" spans="7:8" ht="12.75" customHeight="1" x14ac:dyDescent="0.25">
      <c r="G70" s="1" t="s">
        <v>201</v>
      </c>
    </row>
    <row r="71" spans="7:8" ht="12.75" customHeight="1" x14ac:dyDescent="0.25">
      <c r="G71" s="1"/>
    </row>
    <row r="72" spans="7:8" ht="12.75" customHeight="1" x14ac:dyDescent="0.25">
      <c r="G72" s="1"/>
    </row>
    <row r="73" spans="7:8" ht="12.75" customHeight="1" x14ac:dyDescent="0.25">
      <c r="G73" s="1" t="s">
        <v>202</v>
      </c>
    </row>
    <row r="74" spans="7:8" ht="12.75" customHeight="1" x14ac:dyDescent="0.25">
      <c r="G74" s="1"/>
    </row>
    <row r="75" spans="7:8" ht="12.75" customHeight="1" x14ac:dyDescent="0.25">
      <c r="G75" s="181">
        <v>1</v>
      </c>
      <c r="H75" s="8" t="s">
        <v>203</v>
      </c>
    </row>
    <row r="76" spans="7:8" ht="12.75" customHeight="1" x14ac:dyDescent="0.25">
      <c r="G76" s="181"/>
    </row>
    <row r="77" spans="7:8" ht="12.75" customHeight="1" x14ac:dyDescent="0.25">
      <c r="G77" s="181">
        <v>2</v>
      </c>
      <c r="H77" s="8" t="s">
        <v>204</v>
      </c>
    </row>
    <row r="78" spans="7:8" ht="12.75" customHeight="1" x14ac:dyDescent="0.25">
      <c r="G78" s="181"/>
    </row>
    <row r="79" spans="7:8" ht="12.75" customHeight="1" x14ac:dyDescent="0.25">
      <c r="G79" s="182"/>
    </row>
    <row r="80" spans="7:8" ht="12.75" customHeight="1" x14ac:dyDescent="0.25"/>
    <row r="81" spans="1:16" ht="12.75" customHeight="1" x14ac:dyDescent="0.25"/>
    <row r="82" spans="1:16" ht="18" customHeight="1" x14ac:dyDescent="0.3">
      <c r="O82" s="156"/>
    </row>
    <row r="83" spans="1:16" ht="12.75" customHeight="1" x14ac:dyDescent="0.25"/>
    <row r="84" spans="1:16" ht="12.75" customHeight="1" x14ac:dyDescent="0.25"/>
    <row r="85" spans="1:16" ht="12.75" customHeight="1" x14ac:dyDescent="0.25"/>
    <row r="86" spans="1:16" ht="18" customHeight="1" x14ac:dyDescent="0.3">
      <c r="G86" s="236" t="s">
        <v>225</v>
      </c>
      <c r="H86" s="201"/>
      <c r="I86" s="201"/>
      <c r="J86" s="201"/>
      <c r="K86" s="201"/>
      <c r="L86" s="201"/>
      <c r="M86" s="201"/>
      <c r="N86" s="201"/>
      <c r="O86" s="201"/>
      <c r="P86" s="201"/>
    </row>
    <row r="87" spans="1:16" ht="12.75" customHeight="1" x14ac:dyDescent="0.25"/>
    <row r="88" spans="1:16" ht="12.75" customHeight="1" x14ac:dyDescent="0.25"/>
    <row r="89" spans="1:16" ht="12.75" customHeight="1" x14ac:dyDescent="0.25">
      <c r="G89" s="242" t="s">
        <v>227</v>
      </c>
      <c r="H89" s="201"/>
      <c r="I89" s="201"/>
      <c r="J89" s="201"/>
      <c r="K89" s="201"/>
      <c r="L89" s="201"/>
      <c r="M89" s="201"/>
      <c r="N89" s="201"/>
      <c r="O89" s="201"/>
      <c r="P89" s="201"/>
    </row>
    <row r="90" spans="1:16" ht="12.75" customHeight="1" x14ac:dyDescent="0.25"/>
    <row r="91" spans="1:16" ht="12.75" customHeight="1" x14ac:dyDescent="0.25">
      <c r="N91" s="9"/>
      <c r="O91" s="9">
        <v>2017</v>
      </c>
    </row>
    <row r="92" spans="1:16" ht="12.75" customHeight="1" x14ac:dyDescent="0.25">
      <c r="N92" s="9"/>
      <c r="O92" s="9" t="s">
        <v>79</v>
      </c>
    </row>
    <row r="93" spans="1:16" ht="12.75" customHeight="1" x14ac:dyDescent="0.25">
      <c r="H93" s="51" t="s">
        <v>207</v>
      </c>
    </row>
    <row r="94" spans="1:16" ht="12.75" customHeight="1" x14ac:dyDescent="0.25">
      <c r="A94" s="22"/>
      <c r="B94" s="1"/>
    </row>
    <row r="95" spans="1:16" ht="12.75" customHeight="1" x14ac:dyDescent="0.25">
      <c r="A95" s="22" t="s">
        <v>161</v>
      </c>
      <c r="B95" s="1"/>
      <c r="E95" s="183" t="s">
        <v>161</v>
      </c>
      <c r="H95" s="8" t="s">
        <v>162</v>
      </c>
      <c r="J95" s="1"/>
      <c r="O95" s="4">
        <f>VLOOKUP(E95,TAB,3)</f>
        <v>0</v>
      </c>
    </row>
    <row r="96" spans="1:16" ht="12.75" customHeight="1" x14ac:dyDescent="0.25">
      <c r="A96" s="22" t="s">
        <v>163</v>
      </c>
      <c r="B96" s="1"/>
      <c r="E96" s="183" t="s">
        <v>163</v>
      </c>
      <c r="H96" s="8" t="s">
        <v>164</v>
      </c>
      <c r="J96" s="1"/>
      <c r="O96" s="4">
        <f>VLOOKUP(E96,TAB,3)</f>
        <v>0</v>
      </c>
    </row>
    <row r="97" spans="1:15" ht="12.75" customHeight="1" x14ac:dyDescent="0.25">
      <c r="A97" s="22" t="s">
        <v>165</v>
      </c>
      <c r="B97" s="1"/>
      <c r="E97" s="183" t="s">
        <v>165</v>
      </c>
      <c r="H97" s="8" t="s">
        <v>166</v>
      </c>
      <c r="J97" s="1"/>
      <c r="K97" s="1"/>
      <c r="L97" s="1"/>
      <c r="M97" s="1"/>
      <c r="N97" s="4"/>
      <c r="O97" s="4">
        <f>VLOOKUP(E97,TAB,3)</f>
        <v>0</v>
      </c>
    </row>
    <row r="98" spans="1:15" ht="12.75" customHeight="1" x14ac:dyDescent="0.25">
      <c r="A98" s="22" t="s">
        <v>167</v>
      </c>
      <c r="B98" s="1"/>
      <c r="E98" s="183" t="s">
        <v>167</v>
      </c>
      <c r="H98" s="8" t="s">
        <v>168</v>
      </c>
      <c r="J98" s="1"/>
      <c r="K98" s="1"/>
      <c r="L98" s="1"/>
      <c r="M98" s="1"/>
      <c r="N98" s="4"/>
      <c r="O98" s="4" t="e">
        <f>VLOOKUP(E98,TAB,3)</f>
        <v>#N/A</v>
      </c>
    </row>
    <row r="99" spans="1:15" ht="12.75" customHeight="1" x14ac:dyDescent="0.25">
      <c r="A99" s="22" t="s">
        <v>169</v>
      </c>
      <c r="B99" s="1"/>
      <c r="E99" s="183" t="s">
        <v>169</v>
      </c>
      <c r="H99" s="8" t="s">
        <v>170</v>
      </c>
      <c r="J99" s="1"/>
      <c r="O99" s="4">
        <f>VLOOKUP(E99,TAB,3)</f>
        <v>0</v>
      </c>
    </row>
    <row r="100" spans="1:15" ht="12.75" customHeight="1" x14ac:dyDescent="0.25">
      <c r="A100" s="22"/>
      <c r="B100" s="1"/>
      <c r="E100" s="183"/>
      <c r="J100" s="1"/>
      <c r="O100" s="4"/>
    </row>
    <row r="101" spans="1:15" ht="12.75" customHeight="1" x14ac:dyDescent="0.25">
      <c r="A101" s="22"/>
      <c r="B101" s="1"/>
      <c r="E101" s="183"/>
      <c r="J101" s="1"/>
      <c r="O101" s="4"/>
    </row>
    <row r="102" spans="1:15" ht="12.75" customHeight="1" x14ac:dyDescent="0.25">
      <c r="A102" s="22"/>
      <c r="B102" s="1"/>
      <c r="E102" s="183"/>
      <c r="H102" s="1"/>
      <c r="I102" s="1"/>
      <c r="J102" s="1"/>
      <c r="O102" s="4"/>
    </row>
    <row r="103" spans="1:15" ht="12.75" customHeight="1" x14ac:dyDescent="0.25">
      <c r="A103" s="1"/>
      <c r="B103" s="1"/>
      <c r="E103" s="183"/>
      <c r="H103" s="1"/>
      <c r="I103" s="1"/>
      <c r="J103" s="1"/>
      <c r="O103" s="4"/>
    </row>
    <row r="104" spans="1:15" ht="12.75" customHeight="1" x14ac:dyDescent="0.25">
      <c r="A104" s="1"/>
      <c r="B104" s="1"/>
      <c r="E104" s="183"/>
      <c r="H104" s="1"/>
      <c r="I104" s="1"/>
      <c r="J104" s="1"/>
      <c r="O104" s="4"/>
    </row>
    <row r="105" spans="1:15" ht="12.75" customHeight="1" x14ac:dyDescent="0.25">
      <c r="E105" s="183"/>
      <c r="H105" s="1"/>
      <c r="I105" s="1"/>
      <c r="J105" s="1"/>
      <c r="O105" s="4"/>
    </row>
    <row r="106" spans="1:15" ht="12.75" customHeight="1" x14ac:dyDescent="0.25">
      <c r="E106" s="183"/>
      <c r="H106" s="1"/>
      <c r="I106" s="1"/>
      <c r="J106" s="1"/>
      <c r="N106" s="4"/>
      <c r="O106" s="4"/>
    </row>
    <row r="107" spans="1:15" ht="12.75" customHeight="1" x14ac:dyDescent="0.25">
      <c r="E107" s="183"/>
      <c r="H107" s="1"/>
      <c r="I107" s="1"/>
      <c r="J107" s="1"/>
      <c r="O107" s="4"/>
    </row>
    <row r="108" spans="1:15" ht="12.75" customHeight="1" x14ac:dyDescent="0.25">
      <c r="E108" s="183"/>
      <c r="H108" s="1" t="s">
        <v>209</v>
      </c>
      <c r="I108" s="1"/>
      <c r="J108" s="1"/>
      <c r="O108" s="157" t="e">
        <f>SUM(O95:O107)</f>
        <v>#N/A</v>
      </c>
    </row>
    <row r="109" spans="1:15" ht="12.75" customHeight="1" x14ac:dyDescent="0.25">
      <c r="E109" s="183"/>
      <c r="H109" s="1"/>
      <c r="I109" s="1"/>
      <c r="J109" s="1"/>
      <c r="O109" s="4"/>
    </row>
    <row r="110" spans="1:15" ht="12.75" customHeight="1" x14ac:dyDescent="0.25">
      <c r="E110" s="183"/>
      <c r="H110" s="1"/>
      <c r="I110" s="1"/>
      <c r="J110" s="1"/>
      <c r="O110" s="4"/>
    </row>
    <row r="111" spans="1:15" ht="12.75" customHeight="1" x14ac:dyDescent="0.25">
      <c r="E111" s="183"/>
      <c r="H111" s="51" t="s">
        <v>133</v>
      </c>
      <c r="I111" s="1"/>
      <c r="J111" s="1"/>
      <c r="O111" s="4"/>
    </row>
    <row r="112" spans="1:15" ht="12.75" customHeight="1" x14ac:dyDescent="0.25">
      <c r="E112" s="183"/>
      <c r="H112" s="1"/>
      <c r="I112" s="1"/>
      <c r="J112" s="1"/>
      <c r="O112" s="4"/>
    </row>
    <row r="113" spans="1:15" ht="12.75" customHeight="1" x14ac:dyDescent="0.25">
      <c r="A113" s="22" t="s">
        <v>171</v>
      </c>
      <c r="E113" s="183" t="s">
        <v>171</v>
      </c>
      <c r="H113" s="8" t="s">
        <v>172</v>
      </c>
      <c r="K113" s="1"/>
      <c r="L113" s="1"/>
      <c r="O113" s="4" t="e">
        <f t="shared" ref="O113:O120" si="0">VLOOKUP(D113,TAB2,3)+VLOOKUP(E113,TAB2,3)+VLOOKUP(C113,TAB2,3)</f>
        <v>#N/A</v>
      </c>
    </row>
    <row r="114" spans="1:15" ht="12.75" customHeight="1" x14ac:dyDescent="0.25">
      <c r="A114" s="22" t="s">
        <v>38</v>
      </c>
      <c r="E114" s="183" t="s">
        <v>38</v>
      </c>
      <c r="H114" s="8" t="s">
        <v>65</v>
      </c>
      <c r="O114" s="4" t="e">
        <f t="shared" si="0"/>
        <v>#N/A</v>
      </c>
    </row>
    <row r="115" spans="1:15" ht="12.75" customHeight="1" x14ac:dyDescent="0.25">
      <c r="A115" s="22" t="s">
        <v>70</v>
      </c>
      <c r="E115" s="183" t="s">
        <v>70</v>
      </c>
      <c r="H115" s="8" t="s">
        <v>71</v>
      </c>
      <c r="O115" s="4" t="e">
        <f t="shared" si="0"/>
        <v>#N/A</v>
      </c>
    </row>
    <row r="116" spans="1:15" ht="12.75" customHeight="1" x14ac:dyDescent="0.25">
      <c r="A116" s="22" t="s">
        <v>30</v>
      </c>
      <c r="E116" s="183" t="s">
        <v>30</v>
      </c>
      <c r="H116" s="8" t="s">
        <v>72</v>
      </c>
      <c r="O116" s="4" t="e">
        <f t="shared" si="0"/>
        <v>#N/A</v>
      </c>
    </row>
    <row r="117" spans="1:15" ht="12.75" customHeight="1" x14ac:dyDescent="0.25">
      <c r="A117" s="22" t="s">
        <v>173</v>
      </c>
      <c r="E117" s="183" t="s">
        <v>173</v>
      </c>
      <c r="H117" s="8" t="s">
        <v>174</v>
      </c>
      <c r="O117" s="4" t="e">
        <f t="shared" si="0"/>
        <v>#N/A</v>
      </c>
    </row>
    <row r="118" spans="1:15" ht="12.75" customHeight="1" x14ac:dyDescent="0.25">
      <c r="A118" s="22" t="s">
        <v>35</v>
      </c>
      <c r="E118" s="183" t="s">
        <v>35</v>
      </c>
      <c r="H118" s="8" t="s">
        <v>66</v>
      </c>
      <c r="O118" s="4" t="e">
        <f t="shared" si="0"/>
        <v>#N/A</v>
      </c>
    </row>
    <row r="119" spans="1:15" ht="12.75" customHeight="1" x14ac:dyDescent="0.25">
      <c r="A119" s="22" t="s">
        <v>175</v>
      </c>
      <c r="E119" s="183" t="s">
        <v>175</v>
      </c>
      <c r="H119" s="8" t="s">
        <v>67</v>
      </c>
      <c r="O119" s="4" t="e">
        <f t="shared" si="0"/>
        <v>#N/A</v>
      </c>
    </row>
    <row r="120" spans="1:15" ht="12.75" customHeight="1" x14ac:dyDescent="0.25">
      <c r="A120" s="22" t="s">
        <v>55</v>
      </c>
      <c r="E120" s="183" t="s">
        <v>55</v>
      </c>
      <c r="H120" s="8" t="s">
        <v>68</v>
      </c>
      <c r="K120" s="1"/>
      <c r="O120" s="4" t="e">
        <f t="shared" si="0"/>
        <v>#N/A</v>
      </c>
    </row>
    <row r="121" spans="1:15" ht="12.75" customHeight="1" x14ac:dyDescent="0.25">
      <c r="A121" s="22"/>
      <c r="E121" s="183"/>
      <c r="O121" s="4"/>
    </row>
    <row r="122" spans="1:15" ht="12.75" customHeight="1" x14ac:dyDescent="0.25">
      <c r="A122" s="22"/>
      <c r="E122" s="183"/>
      <c r="O122" s="4"/>
    </row>
    <row r="123" spans="1:15" ht="12.75" customHeight="1" x14ac:dyDescent="0.25">
      <c r="A123" s="22"/>
      <c r="E123" s="183"/>
      <c r="O123" s="4"/>
    </row>
    <row r="124" spans="1:15" ht="12.75" customHeight="1" x14ac:dyDescent="0.25">
      <c r="A124" s="22"/>
      <c r="E124" s="183"/>
      <c r="I124" s="1"/>
      <c r="O124" s="4"/>
    </row>
    <row r="125" spans="1:15" ht="12.75" customHeight="1" x14ac:dyDescent="0.25">
      <c r="E125" s="183"/>
      <c r="I125" s="1"/>
      <c r="O125" s="4"/>
    </row>
    <row r="126" spans="1:15" ht="12.75" customHeight="1" x14ac:dyDescent="0.25">
      <c r="E126" s="183"/>
      <c r="H126" s="1"/>
      <c r="I126" s="1"/>
      <c r="J126" s="1"/>
      <c r="K126" s="1"/>
      <c r="L126" s="1"/>
      <c r="M126" s="1"/>
      <c r="N126" s="1"/>
      <c r="O126" s="4"/>
    </row>
    <row r="127" spans="1:15" ht="12.75" customHeight="1" x14ac:dyDescent="0.25">
      <c r="E127" s="183"/>
      <c r="H127" s="1"/>
      <c r="I127" s="1"/>
      <c r="J127" s="1"/>
      <c r="K127" s="1"/>
      <c r="L127" s="1"/>
      <c r="M127" s="1"/>
      <c r="N127" s="1"/>
      <c r="O127" s="1"/>
    </row>
    <row r="128" spans="1:15" ht="12.75" customHeight="1" x14ac:dyDescent="0.25">
      <c r="E128" s="183"/>
      <c r="H128" s="1"/>
      <c r="I128" s="1"/>
      <c r="J128" s="1"/>
      <c r="K128" s="1"/>
      <c r="L128" s="1"/>
      <c r="M128" s="1"/>
      <c r="N128" s="1"/>
      <c r="O128" s="1"/>
    </row>
    <row r="129" spans="5:24" ht="12.75" customHeight="1" x14ac:dyDescent="0.25">
      <c r="E129" s="183"/>
      <c r="H129" s="1"/>
      <c r="I129" s="1"/>
      <c r="J129" s="1"/>
      <c r="K129" s="1"/>
      <c r="L129" s="1"/>
      <c r="M129" s="1"/>
      <c r="N129" s="1"/>
      <c r="O129" s="4"/>
    </row>
    <row r="130" spans="5:24" ht="12.75" customHeight="1" x14ac:dyDescent="0.25">
      <c r="E130" s="183"/>
      <c r="H130" s="1"/>
      <c r="I130" s="1"/>
      <c r="J130" s="1"/>
      <c r="K130" s="1"/>
      <c r="L130" s="1"/>
      <c r="M130" s="1"/>
      <c r="N130" s="1"/>
      <c r="O130" s="1"/>
    </row>
    <row r="131" spans="5:24" ht="12.75" customHeight="1" x14ac:dyDescent="0.25">
      <c r="E131" s="183"/>
      <c r="H131" s="1"/>
      <c r="I131" s="1"/>
      <c r="J131" s="1"/>
      <c r="K131" s="1"/>
      <c r="L131" s="1"/>
      <c r="M131" s="1"/>
      <c r="N131" s="1"/>
      <c r="O131" s="4"/>
    </row>
    <row r="132" spans="5:24" ht="12.75" customHeight="1" x14ac:dyDescent="0.25">
      <c r="E132" s="9"/>
    </row>
    <row r="133" spans="5:24" ht="12.75" customHeight="1" x14ac:dyDescent="0.25">
      <c r="E133" s="9"/>
      <c r="H133" s="8" t="s">
        <v>147</v>
      </c>
      <c r="O133" s="157" t="e">
        <f>O116+O126+O131</f>
        <v>#N/A</v>
      </c>
    </row>
    <row r="134" spans="5:24" ht="12.75" customHeight="1" x14ac:dyDescent="0.25"/>
    <row r="135" spans="5:24" ht="12.75" customHeight="1" x14ac:dyDescent="0.25">
      <c r="Q135" s="1"/>
      <c r="R135" s="1"/>
      <c r="S135" s="1"/>
      <c r="T135" s="1"/>
      <c r="U135" s="1"/>
      <c r="V135" s="1"/>
      <c r="W135" s="1"/>
      <c r="X135" s="1"/>
    </row>
    <row r="136" spans="5:24" ht="12.75" customHeight="1" x14ac:dyDescent="0.25">
      <c r="H136" s="8" t="s">
        <v>211</v>
      </c>
      <c r="O136" s="158" t="e">
        <f>O108-O133</f>
        <v>#N/A</v>
      </c>
      <c r="Q136" s="1"/>
      <c r="R136" s="4"/>
      <c r="S136" s="1"/>
      <c r="T136" s="1"/>
      <c r="U136" s="1"/>
      <c r="V136" s="1"/>
      <c r="W136" s="1"/>
      <c r="X136" s="1"/>
    </row>
    <row r="137" spans="5:24" ht="12.75" customHeight="1" x14ac:dyDescent="0.25">
      <c r="Q137" s="1"/>
      <c r="R137" s="1"/>
      <c r="S137" s="1"/>
      <c r="T137" s="1"/>
      <c r="U137" s="1"/>
      <c r="V137" s="1"/>
      <c r="W137" s="1"/>
      <c r="X137" s="1"/>
    </row>
    <row r="138" spans="5:24" ht="12.75" customHeight="1" x14ac:dyDescent="0.25">
      <c r="Q138" s="4"/>
      <c r="R138" s="1"/>
      <c r="S138" s="1"/>
      <c r="T138" s="1"/>
      <c r="U138" s="1"/>
      <c r="V138" s="1"/>
      <c r="W138" s="1"/>
      <c r="X138" s="1"/>
    </row>
    <row r="139" spans="5:24" ht="12.75" customHeight="1" x14ac:dyDescent="0.25">
      <c r="Q139" s="1"/>
      <c r="R139" s="1"/>
      <c r="S139" s="1"/>
      <c r="T139" s="1"/>
      <c r="U139" s="1"/>
      <c r="V139" s="1"/>
      <c r="W139" s="1"/>
      <c r="X139" s="1"/>
    </row>
    <row r="140" spans="5:24" ht="18" customHeight="1" x14ac:dyDescent="0.3">
      <c r="O140" s="156"/>
      <c r="Q140" s="1"/>
      <c r="R140" s="1"/>
      <c r="S140" s="1"/>
      <c r="T140" s="4"/>
      <c r="U140" s="1"/>
      <c r="V140" s="1"/>
      <c r="W140" s="1"/>
      <c r="X140" s="1"/>
    </row>
    <row r="141" spans="5:24" ht="12.75" customHeight="1" x14ac:dyDescent="0.25">
      <c r="Q141" s="1"/>
      <c r="R141" s="1"/>
      <c r="S141" s="1"/>
      <c r="T141" s="1"/>
      <c r="U141" s="1"/>
      <c r="V141" s="1"/>
      <c r="W141" s="1"/>
      <c r="X141" s="1"/>
    </row>
    <row r="142" spans="5:24" ht="18" customHeight="1" x14ac:dyDescent="0.3">
      <c r="G142" s="236" t="s">
        <v>225</v>
      </c>
      <c r="H142" s="201"/>
      <c r="I142" s="201"/>
      <c r="J142" s="201"/>
      <c r="K142" s="201"/>
      <c r="L142" s="201"/>
      <c r="M142" s="201"/>
      <c r="N142" s="201"/>
      <c r="O142" s="201"/>
      <c r="P142" s="201"/>
      <c r="Q142" s="1"/>
      <c r="R142" s="1"/>
      <c r="S142" s="1"/>
      <c r="T142" s="1"/>
      <c r="U142" s="4"/>
      <c r="V142" s="1"/>
      <c r="W142" s="1"/>
      <c r="X142" s="1"/>
    </row>
    <row r="143" spans="5:24" ht="18" customHeight="1" x14ac:dyDescent="0.3">
      <c r="G143" s="159"/>
      <c r="H143" s="159"/>
      <c r="I143" s="159"/>
      <c r="J143" s="159"/>
      <c r="K143" s="159"/>
      <c r="L143" s="159"/>
      <c r="M143" s="159"/>
      <c r="N143" s="159"/>
      <c r="O143" s="159"/>
      <c r="P143" s="159"/>
    </row>
    <row r="144" spans="5:24" ht="12.75" customHeight="1" x14ac:dyDescent="0.25"/>
    <row r="145" spans="8:31" ht="12.75" customHeight="1" x14ac:dyDescent="0.25">
      <c r="H145" s="51" t="s">
        <v>228</v>
      </c>
    </row>
    <row r="146" spans="8:31" ht="12.75" customHeight="1" x14ac:dyDescent="0.25"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8:31" ht="12.75" customHeight="1" x14ac:dyDescent="0.25"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8:31" ht="12.75" customHeight="1" x14ac:dyDescent="0.25">
      <c r="H148" s="8" t="s">
        <v>213</v>
      </c>
      <c r="O148" s="4">
        <f>Cashbook!U12</f>
        <v>0</v>
      </c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8:31" ht="12.75" customHeight="1" x14ac:dyDescent="0.25"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9"/>
    </row>
    <row r="150" spans="8:31" ht="12.75" customHeight="1" x14ac:dyDescent="0.25"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9"/>
    </row>
    <row r="151" spans="8:31" ht="12.75" customHeight="1" x14ac:dyDescent="0.25">
      <c r="H151" s="8" t="s">
        <v>214</v>
      </c>
      <c r="O151" s="4" t="e">
        <f>O136</f>
        <v>#N/A</v>
      </c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8:31" ht="12.75" customHeight="1" x14ac:dyDescent="0.25"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4"/>
    </row>
    <row r="153" spans="8:31" ht="12.75" customHeight="1" x14ac:dyDescent="0.25">
      <c r="O153" s="49" t="e">
        <f>SUM(O148:O151)</f>
        <v>#N/A</v>
      </c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4"/>
    </row>
    <row r="154" spans="8:31" ht="12.75" customHeight="1" x14ac:dyDescent="0.25"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8:31" ht="12.75" customHeight="1" x14ac:dyDescent="0.25">
      <c r="H155" s="8" t="s">
        <v>215</v>
      </c>
      <c r="Q155" s="1"/>
      <c r="R155" s="1"/>
      <c r="S155" s="1"/>
      <c r="T155" s="1"/>
      <c r="U155" s="4"/>
      <c r="V155" s="1"/>
      <c r="W155" s="1"/>
      <c r="X155" s="1"/>
      <c r="Y155" s="1"/>
      <c r="Z155" s="1"/>
      <c r="AA155" s="1"/>
      <c r="AB155" s="1"/>
      <c r="AC155" s="1"/>
      <c r="AD155" s="1"/>
    </row>
    <row r="156" spans="8:31" ht="12.75" customHeight="1" x14ac:dyDescent="0.25">
      <c r="Q156" s="1"/>
      <c r="R156" s="1"/>
      <c r="S156" s="1"/>
      <c r="T156" s="1"/>
      <c r="U156" s="4"/>
      <c r="V156" s="1"/>
      <c r="W156" s="1"/>
      <c r="X156" s="1"/>
      <c r="Y156" s="1"/>
      <c r="Z156" s="1"/>
      <c r="AA156" s="1"/>
      <c r="AB156" s="1"/>
      <c r="AC156" s="1"/>
      <c r="AD156" s="1"/>
    </row>
    <row r="157" spans="8:31" ht="12.75" customHeight="1" x14ac:dyDescent="0.25">
      <c r="H157" s="1" t="s">
        <v>216</v>
      </c>
      <c r="N157" s="4">
        <f>Cashbook!N142</f>
        <v>0</v>
      </c>
      <c r="O157" s="4"/>
      <c r="Q157" s="1"/>
      <c r="R157" s="1"/>
      <c r="S157" s="1"/>
      <c r="T157" s="1"/>
      <c r="U157" s="4"/>
      <c r="V157" s="1"/>
      <c r="W157" s="1"/>
      <c r="X157" s="1"/>
      <c r="Y157" s="1"/>
      <c r="Z157" s="1"/>
      <c r="AA157" s="1"/>
      <c r="AB157" s="1"/>
      <c r="AC157" s="1"/>
      <c r="AD157" s="1"/>
    </row>
    <row r="158" spans="8:31" ht="12.75" customHeight="1" x14ac:dyDescent="0.25">
      <c r="H158" s="1"/>
      <c r="N158" s="4"/>
      <c r="O158" s="4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8:31" ht="12.75" customHeight="1" x14ac:dyDescent="0.25">
      <c r="H159" s="1"/>
      <c r="N159" s="4"/>
      <c r="O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8:31" ht="12.75" customHeight="1" x14ac:dyDescent="0.25">
      <c r="H160" s="1"/>
      <c r="N160" s="4"/>
      <c r="O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8:31" ht="12.75" customHeight="1" x14ac:dyDescent="0.25">
      <c r="H161" s="1"/>
      <c r="N161" s="4"/>
      <c r="O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4"/>
    </row>
    <row r="162" spans="8:31" ht="12.75" customHeight="1" x14ac:dyDescent="0.25">
      <c r="H162" s="1"/>
      <c r="N162" s="56"/>
      <c r="O162" s="1"/>
      <c r="Q162" s="4"/>
      <c r="R162" s="1"/>
      <c r="S162" s="4"/>
      <c r="T162" s="1"/>
      <c r="U162" s="1"/>
      <c r="V162" s="1"/>
      <c r="W162" s="1"/>
      <c r="X162" s="1"/>
      <c r="Y162" s="1"/>
      <c r="Z162" s="1"/>
      <c r="AA162" s="1"/>
      <c r="AB162" s="1"/>
      <c r="AC162" s="4"/>
      <c r="AD162" s="4"/>
    </row>
    <row r="163" spans="8:31" ht="12.75" customHeight="1" x14ac:dyDescent="0.25">
      <c r="O163" s="49">
        <f>SUM(N157:N162)</f>
        <v>0</v>
      </c>
      <c r="Q163" s="4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4"/>
      <c r="AE163" s="1"/>
    </row>
    <row r="164" spans="8:31" ht="12.75" customHeight="1" x14ac:dyDescent="0.25"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4"/>
    </row>
    <row r="165" spans="8:31" ht="12.75" customHeight="1" x14ac:dyDescent="0.25"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</row>
    <row r="166" spans="8:31" ht="12.75" customHeight="1" x14ac:dyDescent="0.25"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49"/>
    </row>
    <row r="167" spans="8:31" ht="12.75" customHeight="1" x14ac:dyDescent="0.25"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8:31" ht="12.75" customHeight="1" x14ac:dyDescent="0.25">
      <c r="Q168" s="1"/>
      <c r="R168" s="1"/>
      <c r="S168" s="1"/>
      <c r="T168" s="1"/>
      <c r="U168" s="1"/>
      <c r="V168" s="4"/>
      <c r="W168" s="1"/>
      <c r="X168" s="1"/>
      <c r="Y168" s="1"/>
      <c r="Z168" s="1"/>
      <c r="AA168" s="1"/>
      <c r="AB168" s="1"/>
      <c r="AC168" s="1"/>
      <c r="AD168" s="1"/>
    </row>
    <row r="169" spans="8:31" ht="12.75" customHeight="1" x14ac:dyDescent="0.25"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4"/>
    </row>
    <row r="170" spans="8:31" ht="12.75" customHeight="1" x14ac:dyDescent="0.25"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4"/>
    </row>
    <row r="171" spans="8:31" ht="12.75" customHeight="1" x14ac:dyDescent="0.25">
      <c r="Q171" s="1"/>
      <c r="R171" s="1"/>
      <c r="S171" s="1"/>
      <c r="T171" s="4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8:31" ht="12.75" customHeight="1" x14ac:dyDescent="0.25"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8:31" ht="12.75" customHeight="1" x14ac:dyDescent="0.25"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49"/>
    </row>
    <row r="174" spans="8:31" ht="12.75" customHeight="1" x14ac:dyDescent="0.25">
      <c r="Q174" s="1"/>
      <c r="R174" s="1"/>
      <c r="S174" s="1"/>
      <c r="T174" s="4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8:31" ht="12.75" customHeight="1" x14ac:dyDescent="0.25"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8:31" ht="12.75" customHeight="1" x14ac:dyDescent="0.25"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4:30" ht="12.75" customHeight="1" x14ac:dyDescent="0.25"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4:30" ht="12.75" customHeight="1" x14ac:dyDescent="0.25">
      <c r="Q178" s="1"/>
      <c r="R178" s="1"/>
      <c r="S178" s="1"/>
      <c r="T178" s="1"/>
      <c r="U178" s="1"/>
      <c r="V178" s="4"/>
      <c r="W178" s="1"/>
      <c r="X178" s="1"/>
      <c r="Y178" s="1"/>
      <c r="Z178" s="1"/>
      <c r="AA178" s="1"/>
      <c r="AB178" s="1"/>
      <c r="AC178" s="1"/>
      <c r="AD178" s="1"/>
    </row>
    <row r="179" spans="4:30" ht="12.75" customHeight="1" x14ac:dyDescent="0.25"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4:30" ht="12.75" customHeight="1" x14ac:dyDescent="0.25">
      <c r="D180" s="8" t="s">
        <v>229</v>
      </c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4:30" ht="12.75" customHeight="1" x14ac:dyDescent="0.25">
      <c r="Q181" s="1"/>
      <c r="R181" s="1"/>
      <c r="S181" s="1"/>
      <c r="T181" s="1"/>
      <c r="U181" s="4"/>
      <c r="V181" s="1"/>
      <c r="W181" s="1"/>
      <c r="X181" s="1"/>
      <c r="Y181" s="1"/>
      <c r="Z181" s="1"/>
      <c r="AA181" s="1"/>
      <c r="AB181" s="1"/>
      <c r="AC181" s="1"/>
      <c r="AD181" s="1"/>
    </row>
    <row r="182" spans="4:30" ht="12.75" customHeight="1" x14ac:dyDescent="0.25">
      <c r="Q182" s="1"/>
      <c r="R182" s="1"/>
      <c r="S182" s="1"/>
      <c r="T182" s="1"/>
      <c r="U182" s="4"/>
      <c r="V182" s="1"/>
      <c r="W182" s="1"/>
      <c r="X182" s="1"/>
      <c r="Y182" s="1"/>
      <c r="Z182" s="1"/>
      <c r="AA182" s="1"/>
      <c r="AB182" s="1"/>
      <c r="AC182" s="1"/>
      <c r="AD182" s="1"/>
    </row>
    <row r="183" spans="4:30" ht="12.75" customHeight="1" x14ac:dyDescent="0.25">
      <c r="Q183" s="1"/>
      <c r="R183" s="1"/>
      <c r="S183" s="1"/>
      <c r="T183" s="1"/>
      <c r="U183" s="1"/>
      <c r="V183" s="4"/>
      <c r="W183" s="1"/>
      <c r="X183" s="1"/>
      <c r="Y183" s="1"/>
      <c r="Z183" s="1"/>
      <c r="AA183" s="1"/>
      <c r="AB183" s="1"/>
      <c r="AC183" s="1"/>
      <c r="AD183" s="1"/>
    </row>
    <row r="184" spans="4:30" ht="12.75" customHeight="1" x14ac:dyDescent="0.25"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4:30" ht="12.75" customHeight="1" x14ac:dyDescent="0.25"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4:30" ht="12.75" customHeight="1" x14ac:dyDescent="0.25"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4:30" ht="12.75" customHeight="1" x14ac:dyDescent="0.25"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4:30" ht="12.75" customHeight="1" x14ac:dyDescent="0.25"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4:30" ht="12.75" customHeight="1" x14ac:dyDescent="0.25"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4:30" ht="12.75" customHeight="1" x14ac:dyDescent="0.25"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4:30" ht="12.75" customHeight="1" x14ac:dyDescent="0.25">
      <c r="G191" s="1"/>
      <c r="H191" s="1"/>
      <c r="I191" s="1"/>
      <c r="J191" s="1"/>
      <c r="K191" s="1"/>
      <c r="L191" s="1"/>
      <c r="M191" s="1"/>
      <c r="N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4:30" ht="12.75" customHeight="1" x14ac:dyDescent="0.25">
      <c r="G192" s="1"/>
      <c r="H192" s="1"/>
      <c r="I192" s="1"/>
      <c r="J192" s="1"/>
      <c r="K192" s="1"/>
      <c r="L192" s="1"/>
      <c r="M192" s="1"/>
      <c r="N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7:30" ht="12.75" customHeight="1" x14ac:dyDescent="0.25">
      <c r="G193" s="1"/>
      <c r="H193" s="1"/>
      <c r="I193" s="1"/>
      <c r="J193" s="1"/>
      <c r="K193" s="1"/>
      <c r="L193" s="1"/>
      <c r="M193" s="1"/>
      <c r="N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7:30" ht="18" customHeight="1" x14ac:dyDescent="0.3">
      <c r="G194" s="1"/>
      <c r="H194" s="1"/>
      <c r="I194" s="1"/>
      <c r="J194" s="1"/>
      <c r="K194" s="1"/>
      <c r="L194" s="1"/>
      <c r="M194" s="1"/>
      <c r="N194" s="1"/>
      <c r="O194" s="156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7:30" ht="12.75" customHeight="1" x14ac:dyDescent="0.25">
      <c r="G195" s="1"/>
      <c r="H195" s="1"/>
      <c r="I195" s="1"/>
      <c r="J195" s="1"/>
      <c r="K195" s="1"/>
      <c r="L195" s="1"/>
      <c r="M195" s="1"/>
      <c r="N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7:30" ht="12.75" customHeight="1" x14ac:dyDescent="0.25"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7:30" ht="12.75" customHeight="1" x14ac:dyDescent="0.25"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7:30" ht="18" customHeight="1" x14ac:dyDescent="0.3">
      <c r="G198" s="236"/>
      <c r="H198" s="201"/>
      <c r="I198" s="201"/>
      <c r="J198" s="201"/>
      <c r="K198" s="201"/>
      <c r="L198" s="201"/>
      <c r="M198" s="201"/>
      <c r="N198" s="201"/>
      <c r="O198" s="201"/>
      <c r="P198" s="20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7:30" ht="12.75" customHeight="1" x14ac:dyDescent="0.25"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7:30" ht="12.75" customHeight="1" x14ac:dyDescent="0.25"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7:30" ht="12.75" customHeight="1" x14ac:dyDescent="0.25">
      <c r="G201" s="5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7:30" ht="12.75" customHeight="1" x14ac:dyDescent="0.25"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7:30" ht="12.75" customHeight="1" x14ac:dyDescent="0.25">
      <c r="G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7:30" ht="12.75" customHeight="1" x14ac:dyDescent="0.25"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7:30" ht="12.75" customHeight="1" x14ac:dyDescent="0.25"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7:30" ht="12.75" customHeight="1" x14ac:dyDescent="0.25">
      <c r="G206" s="5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7:30" ht="12.75" customHeight="1" x14ac:dyDescent="0.25"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7:30" ht="12.75" customHeight="1" x14ac:dyDescent="0.25">
      <c r="G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7:30" ht="12.75" customHeight="1" x14ac:dyDescent="0.25">
      <c r="G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7:30" ht="12.75" customHeight="1" x14ac:dyDescent="0.25">
      <c r="G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7:30" ht="12.75" customHeight="1" x14ac:dyDescent="0.25"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7:30" ht="12.75" customHeight="1" x14ac:dyDescent="0.25">
      <c r="G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7:30" ht="12.75" customHeight="1" x14ac:dyDescent="0.25"/>
    <row r="214" spans="7:30" ht="12.75" customHeight="1" x14ac:dyDescent="0.25">
      <c r="G214" s="51"/>
    </row>
    <row r="215" spans="7:30" ht="12.75" customHeight="1" x14ac:dyDescent="0.25"/>
    <row r="216" spans="7:30" ht="12.75" customHeight="1" x14ac:dyDescent="0.25"/>
    <row r="217" spans="7:30" ht="12.75" customHeight="1" x14ac:dyDescent="0.25"/>
    <row r="218" spans="7:30" ht="12.75" customHeight="1" x14ac:dyDescent="0.25"/>
    <row r="219" spans="7:30" ht="12.75" customHeight="1" x14ac:dyDescent="0.25"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7:30" ht="12.75" customHeight="1" x14ac:dyDescent="0.25"/>
    <row r="221" spans="7:30" ht="12.75" customHeight="1" x14ac:dyDescent="0.25"/>
    <row r="222" spans="7:30" ht="12.75" customHeight="1" x14ac:dyDescent="0.25"/>
    <row r="223" spans="7:30" ht="12.75" customHeight="1" x14ac:dyDescent="0.25">
      <c r="G223" s="51"/>
    </row>
    <row r="224" spans="7:30" ht="12.75" customHeight="1" x14ac:dyDescent="0.25"/>
    <row r="225" spans="7:7" ht="12.75" customHeight="1" x14ac:dyDescent="0.25"/>
    <row r="226" spans="7:7" ht="12.75" customHeight="1" x14ac:dyDescent="0.25"/>
    <row r="227" spans="7:7" ht="12.75" customHeight="1" x14ac:dyDescent="0.25">
      <c r="G227" s="12"/>
    </row>
    <row r="228" spans="7:7" ht="12.75" customHeight="1" x14ac:dyDescent="0.25">
      <c r="G228" s="9"/>
    </row>
    <row r="229" spans="7:7" ht="12.75" customHeight="1" x14ac:dyDescent="0.25"/>
    <row r="230" spans="7:7" ht="12.75" customHeight="1" x14ac:dyDescent="0.25">
      <c r="G230" s="9"/>
    </row>
    <row r="231" spans="7:7" ht="12.75" customHeight="1" x14ac:dyDescent="0.25"/>
    <row r="232" spans="7:7" ht="12.75" customHeight="1" x14ac:dyDescent="0.25"/>
    <row r="233" spans="7:7" ht="12.75" customHeight="1" x14ac:dyDescent="0.25"/>
    <row r="234" spans="7:7" ht="12.75" customHeight="1" x14ac:dyDescent="0.25"/>
    <row r="235" spans="7:7" ht="12.75" customHeight="1" x14ac:dyDescent="0.25">
      <c r="G235" s="12"/>
    </row>
    <row r="236" spans="7:7" ht="12.75" customHeight="1" x14ac:dyDescent="0.25"/>
    <row r="237" spans="7:7" ht="12.75" customHeight="1" x14ac:dyDescent="0.25"/>
    <row r="238" spans="7:7" ht="12.75" customHeight="1" x14ac:dyDescent="0.25"/>
    <row r="239" spans="7:7" ht="12.75" customHeight="1" x14ac:dyDescent="0.25"/>
    <row r="240" spans="7:7" ht="12.75" customHeight="1" x14ac:dyDescent="0.25"/>
    <row r="241" spans="7:9" ht="12.75" customHeight="1" x14ac:dyDescent="0.25"/>
    <row r="242" spans="7:9" ht="12.75" customHeight="1" x14ac:dyDescent="0.25"/>
    <row r="243" spans="7:9" ht="12.75" customHeight="1" x14ac:dyDescent="0.25"/>
    <row r="244" spans="7:9" ht="12.75" customHeight="1" x14ac:dyDescent="0.25"/>
    <row r="245" spans="7:9" ht="12.75" customHeight="1" x14ac:dyDescent="0.25"/>
    <row r="246" spans="7:9" ht="12.75" customHeight="1" x14ac:dyDescent="0.25"/>
    <row r="247" spans="7:9" ht="12.75" customHeight="1" x14ac:dyDescent="0.25"/>
    <row r="248" spans="7:9" ht="12.75" customHeight="1" x14ac:dyDescent="0.25">
      <c r="G248" s="1"/>
      <c r="H248" s="170"/>
      <c r="I248" s="170"/>
    </row>
    <row r="249" spans="7:9" ht="12.75" customHeight="1" x14ac:dyDescent="0.25"/>
    <row r="250" spans="7:9" ht="12.75" customHeight="1" x14ac:dyDescent="0.25"/>
    <row r="251" spans="7:9" ht="12.75" customHeight="1" x14ac:dyDescent="0.25"/>
    <row r="252" spans="7:9" ht="12.75" customHeight="1" x14ac:dyDescent="0.25"/>
    <row r="253" spans="7:9" ht="12.75" customHeight="1" x14ac:dyDescent="0.25"/>
    <row r="254" spans="7:9" ht="12.75" customHeight="1" x14ac:dyDescent="0.25"/>
    <row r="255" spans="7:9" ht="12.75" customHeight="1" x14ac:dyDescent="0.25"/>
    <row r="256" spans="7:9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7">
    <mergeCell ref="G142:P142"/>
    <mergeCell ref="G198:P198"/>
    <mergeCell ref="G5:P5"/>
    <mergeCell ref="G32:P32"/>
    <mergeCell ref="G63:P63"/>
    <mergeCell ref="G86:P86"/>
    <mergeCell ref="G89:P89"/>
  </mergeCells>
  <conditionalFormatting sqref="N97:N98 O113:O126 O131 AE153 U155:U157 O157:O158 AD161:AD163 S162 AC162 Q162:Q163 AE164 V168 T171 T174 V178 U181:U182 V183">
    <cfRule type="cellIs" dxfId="0" priority="1" operator="equal">
      <formula>0</formula>
    </cfRule>
  </conditionalFormatting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cb20c-a255-4ef4-a666-2774ba48434a">
      <Terms xmlns="http://schemas.microsoft.com/office/infopath/2007/PartnerControls"/>
    </lcf76f155ced4ddcb4097134ff3c332f>
    <TaxCatchAll xmlns="531408f3-8ac9-4346-8fae-7a8076793e8c" xsi:nil="true"/>
    <DocTags xmlns="0efcb20c-a255-4ef4-a666-2774ba48434a">
      <Value>trustee annual report</Value>
    </DocTag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04853568B40F4E8366B3070197220F" ma:contentTypeVersion="19" ma:contentTypeDescription="Create a new document." ma:contentTypeScope="" ma:versionID="92e2f34063cad783ae2806e55cede758">
  <xsd:schema xmlns:xsd="http://www.w3.org/2001/XMLSchema" xmlns:xs="http://www.w3.org/2001/XMLSchema" xmlns:p="http://schemas.microsoft.com/office/2006/metadata/properties" xmlns:ns2="0efcb20c-a255-4ef4-a666-2774ba48434a" xmlns:ns3="531408f3-8ac9-4346-8fae-7a8076793e8c" targetNamespace="http://schemas.microsoft.com/office/2006/metadata/properties" ma:root="true" ma:fieldsID="b4ca0a0b40554e6041aa1af748586c6c" ns2:_="" ns3:_="">
    <xsd:import namespace="0efcb20c-a255-4ef4-a666-2774ba48434a"/>
    <xsd:import namespace="531408f3-8ac9-4346-8fae-7a8076793e8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Doc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cb20c-a255-4ef4-a666-2774ba4843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description="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f9bda7b3-fa30-4866-a047-bdcbe10387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cTags" ma:index="26" nillable="true" ma:displayName="DocTags" ma:format="Dropdown" ma:internalName="DocTag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ccounts"/>
                    <xsd:enumeration value="External Scrutiny Report"/>
                    <xsd:enumeration value="Trustee Annual Report"/>
                    <xsd:enumeration value="Other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408f3-8ac9-4346-8fae-7a8076793e8c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928c1bd-2f72-4b7f-b28c-a0ac07293b38}" ma:internalName="TaxCatchAll" ma:showField="CatchAllData" ma:web="531408f3-8ac9-4346-8fae-7a8076793e8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2B054E3-154B-406F-8140-563CE3015E7B}">
  <ds:schemaRefs>
    <ds:schemaRef ds:uri="http://schemas.microsoft.com/office/2006/metadata/properties"/>
    <ds:schemaRef ds:uri="http://schemas.microsoft.com/office/infopath/2007/PartnerControls"/>
    <ds:schemaRef ds:uri="fc596b7f-bde6-4ace-9f9a-428dc50e094d"/>
    <ds:schemaRef ds:uri="dd386d7b-0540-49b4-ad9b-5eb0b7b3cc6e"/>
  </ds:schemaRefs>
</ds:datastoreItem>
</file>

<file path=customXml/itemProps2.xml><?xml version="1.0" encoding="utf-8"?>
<ds:datastoreItem xmlns:ds="http://schemas.openxmlformats.org/officeDocument/2006/customXml" ds:itemID="{08685C2D-F494-4836-B61F-544889375BD6}"/>
</file>

<file path=customXml/itemProps3.xml><?xml version="1.0" encoding="utf-8"?>
<ds:datastoreItem xmlns:ds="http://schemas.openxmlformats.org/officeDocument/2006/customXml" ds:itemID="{EA0BCBED-F41D-4E9A-9BE9-5DDDB1C053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7</vt:i4>
      </vt:variant>
    </vt:vector>
  </HeadingPairs>
  <TitlesOfParts>
    <vt:vector size="18" baseType="lpstr">
      <vt:lpstr>Cashbook</vt:lpstr>
      <vt:lpstr>Summary of Codes</vt:lpstr>
      <vt:lpstr>Notes</vt:lpstr>
      <vt:lpstr>Additional notes (1)</vt:lpstr>
      <vt:lpstr>Additional notes (2)</vt:lpstr>
      <vt:lpstr>Additional notes (3)</vt:lpstr>
      <vt:lpstr>Codes</vt:lpstr>
      <vt:lpstr>Monthly Analysis</vt:lpstr>
      <vt:lpstr>Annual Accounts</vt:lpstr>
      <vt:lpstr>Categories</vt:lpstr>
      <vt:lpstr>Pivot</vt:lpstr>
      <vt:lpstr>Clean_Sheet</vt:lpstr>
      <vt:lpstr>Cashbook!Excel_BuiltIn__FilterDatabase</vt:lpstr>
      <vt:lpstr>Pivot!Excel_BuiltIn__FilterDatabase</vt:lpstr>
      <vt:lpstr>'Summary of Codes'!Excel_BuiltIn__FilterDatabase</vt:lpstr>
      <vt:lpstr>'Annual Accounts'!Print_Area</vt:lpstr>
      <vt:lpstr>Sort</vt:lpstr>
      <vt:lpstr>TAB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Malcolm Laptop</dc:creator>
  <cp:keywords/>
  <dc:description/>
  <cp:lastModifiedBy>diane tinklin</cp:lastModifiedBy>
  <cp:revision/>
  <dcterms:created xsi:type="dcterms:W3CDTF">2016-11-14T11:45:56Z</dcterms:created>
  <dcterms:modified xsi:type="dcterms:W3CDTF">2026-04-07T12:48:59Z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0x010100CD04853568B40F4E8366B3070197220F</vt:lpwstr>
  </property>
  <property fmtid="{D5CDD505-2E9C-101B-9397-08002B2CF9AE}" pid="3" name="MediaServiceImageTags">
    <vt:lpwstr/>
  </property>
</Properties>
</file>