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xr:revisionPtr revIDLastSave="0" documentId="8_{48E0912F-1ABE-4A4A-B833-FC27502E5333}" xr6:coauthVersionLast="47" xr6:coauthVersionMax="47" xr10:uidLastSave="{00000000-0000-0000-0000-000000000000}"/>
  <bookViews>
    <workbookView xWindow="0" yWindow="0" windowWidth="0" windowHeight="0" firstSheet="1" activeTab="1" xr2:uid="{00000000-000D-0000-FFFF-FFFF00000000}"/>
  </bookViews>
  <sheets>
    <sheet name="Table 1" sheetId="1" r:id="rId1"/>
    <sheet name="P &amp; L" sheetId="2" r:id="rId2"/>
    <sheet name="Ban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L28" i="2"/>
  <c r="L13" i="2"/>
  <c r="L30" i="2"/>
  <c r="Y65" i="1"/>
  <c r="X65" i="1"/>
  <c r="W65" i="1"/>
  <c r="E24" i="2"/>
  <c r="V65" i="1"/>
  <c r="U65" i="1"/>
  <c r="E23" i="2"/>
  <c r="T65" i="1"/>
  <c r="E22" i="2"/>
  <c r="S65" i="1"/>
  <c r="E21" i="2"/>
  <c r="R65" i="1"/>
  <c r="E20" i="2"/>
  <c r="Q65" i="1"/>
  <c r="E19" i="2"/>
  <c r="P65" i="1"/>
  <c r="E18" i="2"/>
  <c r="O65" i="1"/>
  <c r="N65" i="1"/>
  <c r="M65" i="1"/>
  <c r="L65" i="1"/>
  <c r="E9" i="2"/>
  <c r="K65" i="1"/>
  <c r="J65" i="1"/>
  <c r="E8" i="2"/>
  <c r="I65" i="1"/>
  <c r="E7" i="2"/>
  <c r="H65" i="1"/>
  <c r="E6" i="2"/>
  <c r="G65" i="1"/>
  <c r="D65" i="1"/>
  <c r="B65" i="1"/>
  <c r="F10" i="3"/>
  <c r="B67" i="1"/>
  <c r="B69" i="1"/>
  <c r="F14" i="3"/>
  <c r="D67" i="1"/>
  <c r="D69" i="1"/>
  <c r="E5" i="2"/>
  <c r="E13" i="2"/>
  <c r="M69" i="1"/>
  <c r="E16" i="2"/>
  <c r="E28" i="2"/>
  <c r="N69" i="1"/>
  <c r="E30" i="2"/>
  <c r="F16" i="3"/>
  <c r="F12" i="3"/>
</calcChain>
</file>

<file path=xl/sharedStrings.xml><?xml version="1.0" encoding="utf-8"?>
<sst xmlns="http://schemas.openxmlformats.org/spreadsheetml/2006/main" count="140" uniqueCount="109">
  <si>
    <r>
      <rPr>
        <b/>
        <sz val="7"/>
        <rFont val="Arial"/>
      </rPr>
      <t>Parklands School Parent Council Expenses 2025/2026</t>
    </r>
  </si>
  <si>
    <r>
      <rPr>
        <b/>
        <sz val="7"/>
        <rFont val="Arial"/>
      </rPr>
      <t>Opening Balance £4,518.55</t>
    </r>
  </si>
  <si>
    <r>
      <rPr>
        <b/>
        <sz val="7"/>
        <rFont val="Arial"/>
      </rPr>
      <t>Closing Balance £6,518.56</t>
    </r>
  </si>
  <si>
    <r>
      <rPr>
        <b/>
        <sz val="7"/>
        <rFont val="Arial"/>
      </rPr>
      <t>Date</t>
    </r>
  </si>
  <si>
    <r>
      <rPr>
        <b/>
        <sz val="7"/>
        <rFont val="Arial"/>
      </rPr>
      <t>In</t>
    </r>
  </si>
  <si>
    <r>
      <rPr>
        <b/>
        <sz val="7"/>
        <rFont val="Arial"/>
      </rPr>
      <t>Out</t>
    </r>
  </si>
  <si>
    <r>
      <rPr>
        <b/>
        <sz val="7"/>
        <rFont val="Arial"/>
      </rPr>
      <t>Balance</t>
    </r>
  </si>
  <si>
    <r>
      <rPr>
        <b/>
        <sz val="7"/>
        <rFont val="Arial"/>
      </rPr>
      <t>Details</t>
    </r>
  </si>
  <si>
    <t>Donations</t>
  </si>
  <si>
    <t>Helensburgh Events Grant</t>
  </si>
  <si>
    <t>A&amp;B Council</t>
  </si>
  <si>
    <t>Xmas Café</t>
  </si>
  <si>
    <t>Ebay Refund</t>
  </si>
  <si>
    <t>Xmas Tea Towels</t>
  </si>
  <si>
    <t>Cash Raised</t>
  </si>
  <si>
    <t>Prom Expenses</t>
  </si>
  <si>
    <t>Prof Fees</t>
  </si>
  <si>
    <t>Café exps</t>
  </si>
  <si>
    <t>Sensory Garden</t>
  </si>
  <si>
    <t>Uniforms</t>
  </si>
  <si>
    <t>Card Machine</t>
  </si>
  <si>
    <t>Collection Tins</t>
  </si>
  <si>
    <t>T Towels</t>
  </si>
  <si>
    <t>PO Charge</t>
  </si>
  <si>
    <t>School Panto</t>
  </si>
  <si>
    <t>Lotto Licence</t>
  </si>
  <si>
    <r>
      <rPr>
        <sz val="7"/>
        <rFont val="Arial MT"/>
      </rPr>
      <t>Opening balance</t>
    </r>
  </si>
  <si>
    <r>
      <rPr>
        <sz val="7"/>
        <rFont val="Arial MT"/>
      </rPr>
      <t>Donation via Go Fund Me</t>
    </r>
  </si>
  <si>
    <r>
      <rPr>
        <sz val="7"/>
        <rFont val="Arial MT"/>
      </rPr>
      <t>Easter cafe cash raised</t>
    </r>
  </si>
  <si>
    <r>
      <rPr>
        <sz val="7"/>
        <rFont val="Arial MT"/>
      </rPr>
      <t>Easter cafe card payments raised (K Davidson)</t>
    </r>
  </si>
  <si>
    <r>
      <rPr>
        <sz val="7"/>
        <rFont val="Arial MT"/>
      </rPr>
      <t>Bethesda Church Donation</t>
    </r>
  </si>
  <si>
    <r>
      <rPr>
        <sz val="7"/>
        <rFont val="Arial MT"/>
      </rPr>
      <t>CHQ 010375 Tablecloths and glasses for prom</t>
    </r>
  </si>
  <si>
    <r>
      <rPr>
        <sz val="7"/>
        <rFont val="Arial MT"/>
      </rPr>
      <t>CHQ 010374 JD Bookkeeping annual accounts</t>
    </r>
  </si>
  <si>
    <r>
      <rPr>
        <sz val="7"/>
        <rFont val="Arial MT"/>
      </rPr>
      <t>CHQ 010376 K Davidson Easter cafe expenses</t>
    </r>
  </si>
  <si>
    <r>
      <rPr>
        <sz val="7"/>
        <rFont val="Arial MT"/>
      </rPr>
      <t>CHQ 010377 padlock for sensory garden container Keys Galore</t>
    </r>
  </si>
  <si>
    <r>
      <rPr>
        <sz val="7"/>
        <rFont val="Arial MT"/>
      </rPr>
      <t>CHQ 010378 sensory garden volunteer refreshments</t>
    </r>
  </si>
  <si>
    <r>
      <rPr>
        <sz val="7"/>
        <rFont val="Arial MT"/>
      </rPr>
      <t>CHQ 010380 to open new bank account</t>
    </r>
  </si>
  <si>
    <r>
      <rPr>
        <sz val="7"/>
        <rFont val="Arial MT"/>
      </rPr>
      <t>CHQ 010380 cancelled by bank</t>
    </r>
  </si>
  <si>
    <r>
      <rPr>
        <sz val="7"/>
        <rFont val="Arial MT"/>
      </rPr>
      <t>Transfer to new Co-op bank account and close of BOS account</t>
    </r>
  </si>
  <si>
    <r>
      <rPr>
        <sz val="7"/>
        <rFont val="Arial MT"/>
      </rPr>
      <t>Opening of new Co-op account</t>
    </r>
  </si>
  <si>
    <r>
      <rPr>
        <sz val="7"/>
        <rFont val="Arial MT"/>
      </rPr>
      <t>PayPal setup</t>
    </r>
  </si>
  <si>
    <r>
      <rPr>
        <sz val="7"/>
        <rFont val="Arial MT"/>
      </rPr>
      <t>Christmas tea towels payment x4</t>
    </r>
  </si>
  <si>
    <r>
      <rPr>
        <sz val="7"/>
        <rFont val="Arial MT"/>
      </rPr>
      <t>Christmas tea towels payment x1</t>
    </r>
  </si>
  <si>
    <r>
      <rPr>
        <sz val="7"/>
        <rFont val="Arial MT"/>
      </rPr>
      <t>Transfer to school for uniform payments</t>
    </r>
  </si>
  <si>
    <r>
      <rPr>
        <sz val="7"/>
        <rFont val="Arial MT"/>
      </rPr>
      <t>Christmas tea towels payment x2</t>
    </r>
  </si>
  <si>
    <r>
      <rPr>
        <sz val="7"/>
        <rFont val="Arial MT"/>
      </rPr>
      <t>Ardardan collection tin</t>
    </r>
  </si>
  <si>
    <r>
      <rPr>
        <sz val="7"/>
        <rFont val="Arial MT"/>
      </rPr>
      <t>Christmas tea towels payment x4 towels</t>
    </r>
  </si>
  <si>
    <r>
      <rPr>
        <sz val="7"/>
        <rFont val="Arial MT"/>
      </rPr>
      <t>Tea towel cash payments received</t>
    </r>
  </si>
  <si>
    <r>
      <rPr>
        <sz val="7"/>
        <rFont val="Arial MT"/>
      </rPr>
      <t>Christmas tea towels payment x1 towel</t>
    </r>
  </si>
  <si>
    <r>
      <rPr>
        <sz val="7"/>
        <rFont val="Arial MT"/>
      </rPr>
      <t>Refund from ebay purchase</t>
    </r>
  </si>
  <si>
    <r>
      <rPr>
        <sz val="7"/>
        <rFont val="Arial MT"/>
      </rPr>
      <t>Sumup card payment machine purchase</t>
    </r>
  </si>
  <si>
    <r>
      <rPr>
        <sz val="7"/>
        <rFont val="Arial MT"/>
      </rPr>
      <t>PayPal payment ECL Plastics for collection tins and buckets</t>
    </r>
  </si>
  <si>
    <r>
      <rPr>
        <sz val="7"/>
        <rFont val="Arial MT"/>
      </rPr>
      <t>Amazon marketplace expenses for Christmas cafe</t>
    </r>
  </si>
  <si>
    <r>
      <rPr>
        <sz val="7"/>
        <rFont val="Arial MT"/>
      </rPr>
      <t>SumUp card machine money received (checking machine)</t>
    </r>
  </si>
  <si>
    <r>
      <rPr>
        <sz val="7"/>
        <rFont val="Arial MT"/>
      </rPr>
      <t>Cash withdrawal for Christmas cafe float cash PO</t>
    </r>
  </si>
  <si>
    <r>
      <rPr>
        <sz val="7"/>
        <rFont val="Arial MT"/>
      </rPr>
      <t>Stuart Morris Textiles tea towels payment</t>
    </r>
  </si>
  <si>
    <r>
      <rPr>
        <sz val="7"/>
        <rFont val="Arial MT"/>
      </rPr>
      <t>SumUp card payments received at Christmas cafe</t>
    </r>
  </si>
  <si>
    <r>
      <rPr>
        <sz val="7"/>
        <rFont val="Arial MT"/>
      </rPr>
      <t>Oil burners payments received at Christmas cafe</t>
    </r>
  </si>
  <si>
    <r>
      <rPr>
        <sz val="7"/>
        <rFont val="Arial MT"/>
      </rPr>
      <t>Christmas cafe money received (including £90 float)</t>
    </r>
  </si>
  <si>
    <r>
      <rPr>
        <sz val="7"/>
        <rFont val="Arial MT"/>
      </rPr>
      <t>Charge for using PO for change for Christmas float</t>
    </r>
  </si>
  <si>
    <r>
      <rPr>
        <sz val="7"/>
        <rFont val="Arial MT"/>
      </rPr>
      <t>Argyll and Bute Council PTA admin costs</t>
    </r>
  </si>
  <si>
    <r>
      <rPr>
        <sz val="7"/>
        <rFont val="Arial MT"/>
      </rPr>
      <t>Payment to school for Pantomime</t>
    </r>
  </si>
  <si>
    <r>
      <rPr>
        <sz val="7"/>
        <rFont val="Arial MT"/>
      </rPr>
      <t>09/ 03/2026</t>
    </r>
  </si>
  <si>
    <r>
      <rPr>
        <sz val="7"/>
        <rFont val="Arial MT"/>
      </rPr>
      <t>Grant received from Helensburgh Events</t>
    </r>
  </si>
  <si>
    <r>
      <rPr>
        <sz val="7"/>
        <rFont val="Arial MT"/>
      </rPr>
      <t>Argyll and Bute Council Payment for Small Lotteries License</t>
    </r>
  </si>
  <si>
    <r>
      <rPr>
        <b/>
        <sz val="7"/>
        <rFont val="Arial"/>
      </rPr>
      <t>Closing balance £6,518.56</t>
    </r>
  </si>
  <si>
    <t xml:space="preserve">Parklands School Parent Council </t>
  </si>
  <si>
    <t>Profit and Loss Account for Year Ended 30th March 2026</t>
  </si>
  <si>
    <t>Profit and Loss Account for Year Ended 30th March 2025</t>
  </si>
  <si>
    <t>RECEIPTS</t>
  </si>
  <si>
    <t>Raffle at café</t>
  </si>
  <si>
    <t>Grant - Helensburgh Events</t>
  </si>
  <si>
    <t>Go Fund Me</t>
  </si>
  <si>
    <t>Argyll &amp; Bute Admin</t>
  </si>
  <si>
    <t>Money Raised Xmas Café/Asda</t>
  </si>
  <si>
    <t>Christmas Café</t>
  </si>
  <si>
    <t>Christmas Tea Towels</t>
  </si>
  <si>
    <t>Total Receipts from Charitable Activities</t>
  </si>
  <si>
    <t>PAYMENTS</t>
  </si>
  <si>
    <t>School Uniforms</t>
  </si>
  <si>
    <t>Professional Fees</t>
  </si>
  <si>
    <t>Pantomine</t>
  </si>
  <si>
    <t>Café Expenses</t>
  </si>
  <si>
    <t>Easter/Xmas Floats</t>
  </si>
  <si>
    <t>Garden Maintenance/Decorations</t>
  </si>
  <si>
    <t xml:space="preserve">Card Machine </t>
  </si>
  <si>
    <t>Raffle Expense</t>
  </si>
  <si>
    <t>Collection Tins Purchased</t>
  </si>
  <si>
    <t>Family Fun Night</t>
  </si>
  <si>
    <t>Tea Towels</t>
  </si>
  <si>
    <t>Card Readers</t>
  </si>
  <si>
    <t>Volunteer Snacks</t>
  </si>
  <si>
    <t>Post Office Charge</t>
  </si>
  <si>
    <t>Printing Calenders</t>
  </si>
  <si>
    <t>Total Payments to Charitable Activities</t>
  </si>
  <si>
    <t>Profit /(Loss)</t>
  </si>
  <si>
    <t>Profit/(Loss)</t>
  </si>
  <si>
    <t>Checked and agreed with paperwork supplied</t>
  </si>
  <si>
    <t>Prepared Profit and Loss Account</t>
  </si>
  <si>
    <t>Jean David CBT MIAB  t/as JD Bookkeeping</t>
  </si>
  <si>
    <t>Parklands School Council</t>
  </si>
  <si>
    <t>Year End 31st March 2026</t>
  </si>
  <si>
    <t>Bank Reconciliation @ 31st March 2026</t>
  </si>
  <si>
    <t>Bank Balance @ 31.03.25</t>
  </si>
  <si>
    <t>Income</t>
  </si>
  <si>
    <t>Expenses</t>
  </si>
  <si>
    <t>Balance @ 31.03.26</t>
  </si>
  <si>
    <t>Bank Balance @ 31.03.26</t>
  </si>
  <si>
    <t>Beginning 31/03/2025                 Year End 30/03/2026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</si>
</sst>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_-&quot;£&quot;* #,##0.00_-;\-&quot;£&quot;* #,##0.00_-;_-&quot;£&quot;* &quot;-&quot;??_-;_-@"/>
  </numFmts>
  <fonts count="9" x14ac:knownFonts="1">
    <font>
      <sz val="10"/>
      <color rgb="FF000000"/>
      <name val="Calibri"/>
      <scheme val="minor"/>
    </font>
    <font>
      <b/>
      <sz val="7"/>
      <name val="Arial"/>
    </font>
    <font>
      <sz val="10"/>
      <color rgb="FF000000"/>
      <name val="Times New Roman"/>
    </font>
    <font>
      <sz val="7"/>
      <name val="Arial"/>
    </font>
    <font>
      <sz val="7"/>
      <color rgb="FF000000"/>
      <name val="Arial"/>
    </font>
    <font>
      <sz val="10"/>
      <name val="Arial"/>
    </font>
    <font>
      <b/>
      <sz val="11"/>
      <name val="Calibri"/>
    </font>
    <font>
      <b/>
      <sz val="10"/>
      <color rgb="FF000000"/>
      <name val="Times New Roman"/>
    </font>
    <font>
      <sz val="7"/>
      <name val="Arial MT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8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8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8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8" fontId="2" fillId="0" borderId="3" xfId="0" applyNumberFormat="1" applyFont="1" applyBorder="1" applyAlignment="1">
      <alignment horizontal="left"/>
    </xf>
    <xf numFmtId="8" fontId="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14" fontId="4" fillId="2" borderId="1" xfId="0" applyNumberFormat="1" applyFont="1" applyFill="1" applyBorder="1" applyAlignment="1">
      <alignment horizontal="right" vertical="top" shrinkToFit="1"/>
    </xf>
    <xf numFmtId="8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8" fontId="3" fillId="0" borderId="0" xfId="0" applyNumberFormat="1" applyFont="1" applyAlignment="1">
      <alignment horizontal="right" vertical="top" wrapText="1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8" fontId="3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workbookViewId="0">
      <pane ySplit="9" topLeftCell="A110" activePane="bottomLeft" state="frozen"/>
      <selection pane="bottomLeft" activeCell="A2" sqref="A2:F2"/>
    </sheetView>
  </sheetViews>
  <sheetFormatPr defaultColWidth="16.8671875" defaultRowHeight="15" customHeight="1" x14ac:dyDescent="0.2"/>
  <cols>
    <col min="1" max="1" width="12.87109375" customWidth="1"/>
    <col min="2" max="2" width="18.79296875" customWidth="1"/>
    <col min="3" max="3" width="8.73046875" customWidth="1"/>
    <col min="4" max="5" width="13.01953125" customWidth="1"/>
    <col min="6" max="6" width="40.1015625" customWidth="1"/>
    <col min="7" max="25" width="8.875" customWidth="1"/>
  </cols>
  <sheetData>
    <row r="1" spans="1:25" ht="23.25" customHeight="1" x14ac:dyDescent="0.2">
      <c r="A1" s="37" t="s">
        <v>0</v>
      </c>
      <c r="B1" s="31"/>
      <c r="C1" s="31"/>
      <c r="D1" s="31"/>
      <c r="E1" s="31"/>
      <c r="F1" s="3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" customHeight="1" x14ac:dyDescent="0.2">
      <c r="A2" s="37" t="s">
        <v>108</v>
      </c>
      <c r="B2" s="31"/>
      <c r="C2" s="31"/>
      <c r="D2" s="31"/>
      <c r="E2" s="31"/>
      <c r="F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1.25" customHeight="1" x14ac:dyDescent="0.15">
      <c r="A3" s="22"/>
      <c r="B3" s="32"/>
      <c r="C3" s="31"/>
      <c r="D3" s="22"/>
      <c r="E3" s="22"/>
      <c r="F3" s="3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" customHeight="1" x14ac:dyDescent="0.2">
      <c r="A4" s="37" t="s">
        <v>1</v>
      </c>
      <c r="B4" s="31"/>
      <c r="C4" s="31"/>
      <c r="D4" s="31"/>
      <c r="E4" s="31"/>
      <c r="F4" s="3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15">
      <c r="A5" s="22"/>
      <c r="B5" s="32"/>
      <c r="C5" s="31"/>
      <c r="D5" s="22"/>
      <c r="E5" s="22"/>
      <c r="F5" s="3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" customHeight="1" x14ac:dyDescent="0.15">
      <c r="A6" s="37" t="s">
        <v>2</v>
      </c>
      <c r="B6" s="31"/>
      <c r="C6" s="31"/>
      <c r="D6" s="31"/>
      <c r="E6" s="31"/>
      <c r="F6" s="2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" customHeight="1" x14ac:dyDescent="0.15">
      <c r="A7" s="22"/>
      <c r="B7" s="32"/>
      <c r="C7" s="31"/>
      <c r="D7" s="22"/>
      <c r="E7" s="22"/>
      <c r="F7" s="2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" customHeight="1" x14ac:dyDescent="0.15">
      <c r="A8" s="22"/>
      <c r="B8" s="32"/>
      <c r="C8" s="31"/>
      <c r="D8" s="22"/>
      <c r="E8" s="22"/>
      <c r="F8" s="2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1.25" customHeight="1" x14ac:dyDescent="0.2">
      <c r="A9" s="24" t="s">
        <v>3</v>
      </c>
      <c r="B9" s="37" t="s">
        <v>4</v>
      </c>
      <c r="C9" s="31"/>
      <c r="D9" s="24" t="s">
        <v>5</v>
      </c>
      <c r="E9" s="24" t="s">
        <v>6</v>
      </c>
      <c r="F9" s="24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16</v>
      </c>
      <c r="P9" s="1" t="s">
        <v>17</v>
      </c>
      <c r="Q9" s="1" t="s">
        <v>18</v>
      </c>
      <c r="R9" s="1" t="s">
        <v>19</v>
      </c>
      <c r="S9" s="1" t="s">
        <v>20</v>
      </c>
      <c r="T9" s="1" t="s">
        <v>21</v>
      </c>
      <c r="U9" s="1" t="s">
        <v>22</v>
      </c>
      <c r="V9" s="1" t="s">
        <v>23</v>
      </c>
      <c r="W9" s="1" t="s">
        <v>24</v>
      </c>
      <c r="X9" s="1" t="s">
        <v>25</v>
      </c>
      <c r="Y9" s="1"/>
    </row>
    <row r="10" spans="1:25" ht="22.5" customHeight="1" x14ac:dyDescent="0.2">
      <c r="A10" s="23"/>
      <c r="B10" s="36"/>
      <c r="C10" s="31"/>
      <c r="D10" s="23"/>
      <c r="E10" s="2">
        <v>4518.55</v>
      </c>
      <c r="F10" s="3" t="s">
        <v>26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" customHeight="1" x14ac:dyDescent="0.15">
      <c r="A11" s="4">
        <v>45756</v>
      </c>
      <c r="B11" s="30">
        <v>67.459999999999994</v>
      </c>
      <c r="C11" s="31"/>
      <c r="D11" s="22"/>
      <c r="E11" s="21">
        <v>4586.01</v>
      </c>
      <c r="F11" s="5" t="s">
        <v>27</v>
      </c>
      <c r="G11" s="1">
        <v>67.459999999999994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" customHeight="1" x14ac:dyDescent="0.15">
      <c r="A12" s="4">
        <v>45761</v>
      </c>
      <c r="B12" s="30">
        <v>513</v>
      </c>
      <c r="C12" s="31"/>
      <c r="D12" s="22"/>
      <c r="E12" s="21">
        <v>5099.01</v>
      </c>
      <c r="F12" s="5" t="s">
        <v>28</v>
      </c>
      <c r="G12" s="1"/>
      <c r="H12" s="1"/>
      <c r="I12" s="1"/>
      <c r="J12" s="1"/>
      <c r="K12" s="1"/>
      <c r="L12" s="1"/>
      <c r="M12" s="1">
        <v>513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" customHeight="1" x14ac:dyDescent="0.15">
      <c r="A13" s="4">
        <v>45769</v>
      </c>
      <c r="B13" s="30">
        <v>89.89</v>
      </c>
      <c r="C13" s="31"/>
      <c r="D13" s="22"/>
      <c r="E13" s="21">
        <v>5188.8999999999996</v>
      </c>
      <c r="F13" s="5" t="s">
        <v>29</v>
      </c>
      <c r="G13" s="1"/>
      <c r="H13" s="1"/>
      <c r="I13" s="1"/>
      <c r="J13" s="1"/>
      <c r="K13" s="1"/>
      <c r="L13" s="1"/>
      <c r="M13" s="1">
        <v>89.89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1.25" customHeight="1" x14ac:dyDescent="0.15">
      <c r="A14" s="4">
        <v>45771</v>
      </c>
      <c r="B14" s="30">
        <v>300.29000000000002</v>
      </c>
      <c r="C14" s="31"/>
      <c r="D14" s="22"/>
      <c r="E14" s="21">
        <v>5489.19</v>
      </c>
      <c r="F14" s="5" t="s">
        <v>30</v>
      </c>
      <c r="G14" s="1">
        <v>300.29000000000002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0.5" customHeight="1" x14ac:dyDescent="0.15">
      <c r="A15" s="4">
        <v>45790</v>
      </c>
      <c r="B15" s="32"/>
      <c r="C15" s="31"/>
      <c r="D15" s="21">
        <v>140</v>
      </c>
      <c r="E15" s="21">
        <v>5349.19</v>
      </c>
      <c r="F15" s="5" t="s">
        <v>31</v>
      </c>
      <c r="G15" s="1"/>
      <c r="H15" s="1"/>
      <c r="I15" s="1"/>
      <c r="J15" s="1"/>
      <c r="K15" s="1"/>
      <c r="L15" s="1"/>
      <c r="M15" s="1"/>
      <c r="N15" s="1">
        <v>140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" customHeight="1" x14ac:dyDescent="0.15">
      <c r="A16" s="4">
        <v>45791</v>
      </c>
      <c r="B16" s="32"/>
      <c r="C16" s="31"/>
      <c r="D16" s="21">
        <v>55</v>
      </c>
      <c r="E16" s="21">
        <v>5294.19</v>
      </c>
      <c r="F16" s="5" t="s">
        <v>32</v>
      </c>
      <c r="G16" s="1"/>
      <c r="H16" s="1"/>
      <c r="I16" s="1"/>
      <c r="J16" s="1"/>
      <c r="K16" s="1"/>
      <c r="L16" s="1"/>
      <c r="M16" s="1"/>
      <c r="N16" s="1"/>
      <c r="O16" s="1">
        <v>55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" customHeight="1" x14ac:dyDescent="0.15">
      <c r="A17" s="4">
        <v>45797</v>
      </c>
      <c r="B17" s="32"/>
      <c r="C17" s="31"/>
      <c r="D17" s="21">
        <v>54.46</v>
      </c>
      <c r="E17" s="21">
        <v>5239.7299999999996</v>
      </c>
      <c r="F17" s="5" t="s">
        <v>33</v>
      </c>
      <c r="G17" s="1"/>
      <c r="H17" s="1"/>
      <c r="I17" s="1"/>
      <c r="J17" s="1"/>
      <c r="K17" s="1"/>
      <c r="L17" s="1"/>
      <c r="M17" s="1"/>
      <c r="N17" s="1"/>
      <c r="O17" s="1"/>
      <c r="P17" s="1">
        <v>54.46</v>
      </c>
      <c r="Q17" s="1"/>
      <c r="R17" s="1"/>
      <c r="S17" s="1"/>
      <c r="T17" s="1"/>
      <c r="U17" s="1"/>
      <c r="V17" s="1"/>
      <c r="W17" s="1"/>
      <c r="X17" s="1"/>
      <c r="Y17" s="1"/>
    </row>
    <row r="18" spans="1:25" ht="12" customHeight="1" x14ac:dyDescent="0.15">
      <c r="A18" s="4">
        <v>45797</v>
      </c>
      <c r="B18" s="32"/>
      <c r="C18" s="31"/>
      <c r="D18" s="21">
        <v>27.5</v>
      </c>
      <c r="E18" s="21">
        <v>5212.2299999999996</v>
      </c>
      <c r="F18" s="5" t="s">
        <v>34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>
        <v>27.5</v>
      </c>
      <c r="R18" s="1"/>
      <c r="S18" s="1"/>
      <c r="T18" s="1"/>
      <c r="U18" s="1"/>
      <c r="V18" s="1"/>
      <c r="W18" s="1"/>
      <c r="X18" s="1"/>
      <c r="Y18" s="1"/>
    </row>
    <row r="19" spans="1:25" ht="12" customHeight="1" x14ac:dyDescent="0.15">
      <c r="A19" s="4">
        <v>45812</v>
      </c>
      <c r="B19" s="32"/>
      <c r="C19" s="31"/>
      <c r="D19" s="21">
        <v>42.75</v>
      </c>
      <c r="E19" s="21">
        <v>5169.4799999999996</v>
      </c>
      <c r="F19" s="5" t="s">
        <v>35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>
        <v>42.75</v>
      </c>
      <c r="R19" s="1"/>
      <c r="S19" s="1"/>
      <c r="T19" s="1"/>
      <c r="U19" s="1"/>
      <c r="V19" s="1"/>
      <c r="W19" s="1"/>
      <c r="X19" s="1"/>
      <c r="Y19" s="1"/>
    </row>
    <row r="20" spans="1:25" ht="11.25" customHeight="1" x14ac:dyDescent="0.15">
      <c r="A20" s="4">
        <v>45833</v>
      </c>
      <c r="B20" s="32"/>
      <c r="C20" s="31"/>
      <c r="D20" s="27">
        <v>5169.4799999999996</v>
      </c>
      <c r="E20" s="21">
        <v>0</v>
      </c>
      <c r="F20" s="5" t="s">
        <v>36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0.5" customHeight="1" x14ac:dyDescent="0.15">
      <c r="A21" s="26">
        <v>45833</v>
      </c>
      <c r="B21" s="33">
        <v>5169.4799999999996</v>
      </c>
      <c r="C21" s="34"/>
      <c r="D21" s="29"/>
      <c r="E21" s="27">
        <v>5169.4799999999996</v>
      </c>
      <c r="F21" s="28" t="s">
        <v>37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" customHeight="1" x14ac:dyDescent="0.15">
      <c r="A22" s="26">
        <v>45838</v>
      </c>
      <c r="B22" s="35"/>
      <c r="C22" s="34"/>
      <c r="D22" s="27">
        <v>5169.4799999999996</v>
      </c>
      <c r="E22" s="27">
        <v>0</v>
      </c>
      <c r="F22" s="28" t="s">
        <v>38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" customHeight="1" x14ac:dyDescent="0.15">
      <c r="A23" s="4">
        <v>45838</v>
      </c>
      <c r="B23" s="33">
        <v>5169.4799999999996</v>
      </c>
      <c r="C23" s="34"/>
      <c r="D23" s="22"/>
      <c r="E23" s="21">
        <v>5169.4799999999996</v>
      </c>
      <c r="F23" s="5" t="s">
        <v>39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" customHeight="1" x14ac:dyDescent="0.2">
      <c r="A24" s="4">
        <v>45911</v>
      </c>
      <c r="B24" s="30">
        <v>0.01</v>
      </c>
      <c r="C24" s="31"/>
      <c r="D24" s="38"/>
      <c r="E24" s="21">
        <v>5169.49</v>
      </c>
      <c r="F24" s="5" t="s">
        <v>40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1.25" customHeight="1" x14ac:dyDescent="0.2">
      <c r="A25" s="4">
        <v>45953</v>
      </c>
      <c r="B25" s="30">
        <v>35</v>
      </c>
      <c r="C25" s="31"/>
      <c r="D25" s="31"/>
      <c r="E25" s="21">
        <v>5204.49</v>
      </c>
      <c r="F25" s="5" t="s">
        <v>41</v>
      </c>
      <c r="G25" s="1"/>
      <c r="H25" s="1"/>
      <c r="I25" s="1"/>
      <c r="J25" s="1"/>
      <c r="K25" s="1"/>
      <c r="L25" s="1">
        <v>35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1.25" customHeight="1" x14ac:dyDescent="0.2">
      <c r="A26" s="4">
        <v>45954</v>
      </c>
      <c r="B26" s="30">
        <v>35</v>
      </c>
      <c r="C26" s="31"/>
      <c r="D26" s="31"/>
      <c r="E26" s="21">
        <v>5239.49</v>
      </c>
      <c r="F26" s="5" t="s">
        <v>41</v>
      </c>
      <c r="G26" s="1"/>
      <c r="H26" s="1"/>
      <c r="I26" s="1"/>
      <c r="J26" s="1"/>
      <c r="K26" s="1"/>
      <c r="L26" s="1">
        <v>35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0.5" customHeight="1" x14ac:dyDescent="0.2">
      <c r="A27" s="4">
        <v>45954</v>
      </c>
      <c r="B27" s="30">
        <v>35</v>
      </c>
      <c r="C27" s="31"/>
      <c r="D27" s="31"/>
      <c r="E27" s="21">
        <v>5274.49</v>
      </c>
      <c r="F27" s="5" t="s">
        <v>41</v>
      </c>
      <c r="G27" s="1"/>
      <c r="H27" s="1"/>
      <c r="I27" s="1"/>
      <c r="J27" s="1"/>
      <c r="K27" s="1"/>
      <c r="L27" s="1">
        <v>35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" customHeight="1" x14ac:dyDescent="0.15">
      <c r="A28" s="4">
        <v>45954</v>
      </c>
      <c r="B28" s="30">
        <v>35</v>
      </c>
      <c r="C28" s="31"/>
      <c r="D28" s="22"/>
      <c r="E28" s="21">
        <v>5309.49</v>
      </c>
      <c r="F28" s="5" t="s">
        <v>41</v>
      </c>
      <c r="G28" s="1"/>
      <c r="H28" s="1"/>
      <c r="I28" s="1"/>
      <c r="J28" s="1"/>
      <c r="K28" s="1"/>
      <c r="L28" s="1">
        <v>35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" customHeight="1" x14ac:dyDescent="0.15">
      <c r="A29" s="4">
        <v>45957</v>
      </c>
      <c r="B29" s="30">
        <v>10</v>
      </c>
      <c r="C29" s="31"/>
      <c r="D29" s="22"/>
      <c r="E29" s="21">
        <v>5319.49</v>
      </c>
      <c r="F29" s="5" t="s">
        <v>42</v>
      </c>
      <c r="G29" s="1"/>
      <c r="H29" s="1"/>
      <c r="I29" s="1"/>
      <c r="J29" s="1"/>
      <c r="K29" s="1"/>
      <c r="L29" s="1">
        <v>10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" customHeight="1" x14ac:dyDescent="0.2">
      <c r="A30" s="4">
        <v>45957</v>
      </c>
      <c r="B30" s="30">
        <v>10</v>
      </c>
      <c r="C30" s="31"/>
      <c r="D30" s="38"/>
      <c r="E30" s="21">
        <v>5329.49</v>
      </c>
      <c r="F30" s="5" t="s">
        <v>42</v>
      </c>
      <c r="G30" s="1"/>
      <c r="H30" s="1"/>
      <c r="I30" s="1"/>
      <c r="J30" s="1"/>
      <c r="K30" s="1"/>
      <c r="L30" s="1">
        <v>10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1.25" customHeight="1" x14ac:dyDescent="0.2">
      <c r="A31" s="4">
        <v>45957</v>
      </c>
      <c r="B31" s="30">
        <v>35</v>
      </c>
      <c r="C31" s="31"/>
      <c r="D31" s="31"/>
      <c r="E31" s="21">
        <v>5364.49</v>
      </c>
      <c r="F31" s="5" t="s">
        <v>41</v>
      </c>
      <c r="G31" s="1"/>
      <c r="H31" s="1"/>
      <c r="I31" s="1"/>
      <c r="J31" s="1"/>
      <c r="K31" s="1"/>
      <c r="L31" s="1">
        <v>35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0.5" customHeight="1" x14ac:dyDescent="0.2">
      <c r="A32" s="4">
        <v>45957</v>
      </c>
      <c r="B32" s="30">
        <v>35</v>
      </c>
      <c r="C32" s="31"/>
      <c r="D32" s="31"/>
      <c r="E32" s="21">
        <v>5399.49</v>
      </c>
      <c r="F32" s="5" t="s">
        <v>41</v>
      </c>
      <c r="G32" s="1"/>
      <c r="H32" s="1"/>
      <c r="I32" s="1"/>
      <c r="J32" s="1"/>
      <c r="K32" s="1"/>
      <c r="L32" s="1">
        <v>35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" customHeight="1" x14ac:dyDescent="0.15">
      <c r="A33" s="4">
        <v>45957</v>
      </c>
      <c r="B33" s="30">
        <v>35</v>
      </c>
      <c r="C33" s="31"/>
      <c r="D33" s="22"/>
      <c r="E33" s="21">
        <v>5434.49</v>
      </c>
      <c r="F33" s="5" t="s">
        <v>41</v>
      </c>
      <c r="G33" s="1"/>
      <c r="H33" s="1"/>
      <c r="I33" s="1"/>
      <c r="J33" s="1"/>
      <c r="K33" s="1"/>
      <c r="L33" s="1">
        <v>35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" customHeight="1" x14ac:dyDescent="0.15">
      <c r="A34" s="4">
        <v>45957</v>
      </c>
      <c r="B34" s="30">
        <v>35</v>
      </c>
      <c r="C34" s="31"/>
      <c r="D34" s="22"/>
      <c r="E34" s="21">
        <v>5469.49</v>
      </c>
      <c r="F34" s="5" t="s">
        <v>41</v>
      </c>
      <c r="G34" s="1"/>
      <c r="H34" s="1"/>
      <c r="I34" s="1"/>
      <c r="J34" s="1"/>
      <c r="K34" s="1"/>
      <c r="L34" s="1">
        <v>35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" customHeight="1" x14ac:dyDescent="0.15">
      <c r="A35" s="4">
        <v>45958</v>
      </c>
      <c r="B35" s="32"/>
      <c r="C35" s="31"/>
      <c r="D35" s="21">
        <v>638.45000000000005</v>
      </c>
      <c r="E35" s="21">
        <v>4831.04</v>
      </c>
      <c r="F35" s="5" t="s">
        <v>43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>
        <v>638.45000000000005</v>
      </c>
      <c r="S35" s="1"/>
      <c r="T35" s="1"/>
      <c r="U35" s="1"/>
      <c r="V35" s="1"/>
      <c r="W35" s="1"/>
      <c r="X35" s="1"/>
      <c r="Y35" s="1"/>
    </row>
    <row r="36" spans="1:25" ht="12" customHeight="1" x14ac:dyDescent="0.2">
      <c r="A36" s="4">
        <v>45958</v>
      </c>
      <c r="B36" s="30">
        <v>35</v>
      </c>
      <c r="C36" s="31"/>
      <c r="D36" s="38"/>
      <c r="E36" s="21">
        <v>4866.04</v>
      </c>
      <c r="F36" s="5" t="s">
        <v>41</v>
      </c>
      <c r="G36" s="1"/>
      <c r="H36" s="1"/>
      <c r="I36" s="1"/>
      <c r="J36" s="1"/>
      <c r="K36" s="1"/>
      <c r="L36" s="1">
        <v>35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1.25" customHeight="1" x14ac:dyDescent="0.2">
      <c r="A37" s="4">
        <v>45958</v>
      </c>
      <c r="B37" s="30">
        <v>35</v>
      </c>
      <c r="C37" s="31"/>
      <c r="D37" s="31"/>
      <c r="E37" s="21">
        <v>4901.04</v>
      </c>
      <c r="F37" s="5" t="s">
        <v>41</v>
      </c>
      <c r="G37" s="1"/>
      <c r="H37" s="1"/>
      <c r="I37" s="1"/>
      <c r="J37" s="1"/>
      <c r="K37" s="1"/>
      <c r="L37" s="1">
        <v>35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0.5" customHeight="1" x14ac:dyDescent="0.2">
      <c r="A38" s="4">
        <v>45959</v>
      </c>
      <c r="B38" s="30">
        <v>10</v>
      </c>
      <c r="C38" s="31"/>
      <c r="D38" s="31"/>
      <c r="E38" s="21">
        <v>4911.04</v>
      </c>
      <c r="F38" s="5" t="s">
        <v>42</v>
      </c>
      <c r="G38" s="1"/>
      <c r="H38" s="1"/>
      <c r="I38" s="1"/>
      <c r="J38" s="1"/>
      <c r="K38" s="1"/>
      <c r="L38" s="1">
        <v>10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" customHeight="1" x14ac:dyDescent="0.15">
      <c r="A39" s="4">
        <v>45959</v>
      </c>
      <c r="B39" s="30">
        <v>10</v>
      </c>
      <c r="C39" s="31"/>
      <c r="D39" s="22"/>
      <c r="E39" s="21">
        <v>4921.04</v>
      </c>
      <c r="F39" s="5" t="s">
        <v>42</v>
      </c>
      <c r="G39" s="1"/>
      <c r="H39" s="1"/>
      <c r="I39" s="1"/>
      <c r="J39" s="1"/>
      <c r="K39" s="1"/>
      <c r="L39" s="1">
        <v>10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" customHeight="1" x14ac:dyDescent="0.15">
      <c r="A40" s="4">
        <v>45959</v>
      </c>
      <c r="B40" s="30">
        <v>20</v>
      </c>
      <c r="C40" s="31"/>
      <c r="D40" s="22"/>
      <c r="E40" s="21">
        <v>4941.04</v>
      </c>
      <c r="F40" s="5" t="s">
        <v>44</v>
      </c>
      <c r="G40" s="1"/>
      <c r="H40" s="1"/>
      <c r="I40" s="1"/>
      <c r="J40" s="1"/>
      <c r="K40" s="1"/>
      <c r="L40" s="1">
        <v>20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" customHeight="1" x14ac:dyDescent="0.2">
      <c r="A41" s="4">
        <v>45959</v>
      </c>
      <c r="B41" s="30">
        <v>20</v>
      </c>
      <c r="C41" s="31"/>
      <c r="D41" s="38"/>
      <c r="E41" s="21">
        <v>4961.04</v>
      </c>
      <c r="F41" s="5" t="s">
        <v>44</v>
      </c>
      <c r="G41" s="1"/>
      <c r="H41" s="1"/>
      <c r="I41" s="1"/>
      <c r="J41" s="1"/>
      <c r="K41" s="1"/>
      <c r="L41" s="1">
        <v>20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4">
        <v>45960</v>
      </c>
      <c r="B42" s="30">
        <v>10</v>
      </c>
      <c r="C42" s="31"/>
      <c r="D42" s="31"/>
      <c r="E42" s="21">
        <v>4971.04</v>
      </c>
      <c r="F42" s="5" t="s">
        <v>42</v>
      </c>
      <c r="G42" s="1"/>
      <c r="H42" s="1"/>
      <c r="I42" s="1"/>
      <c r="J42" s="1"/>
      <c r="K42" s="1"/>
      <c r="L42" s="1">
        <v>10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4">
        <v>45960</v>
      </c>
      <c r="B43" s="30">
        <v>20</v>
      </c>
      <c r="C43" s="31"/>
      <c r="D43" s="31"/>
      <c r="E43" s="21">
        <v>4991.04</v>
      </c>
      <c r="F43" s="5" t="s">
        <v>44</v>
      </c>
      <c r="G43" s="1"/>
      <c r="H43" s="1"/>
      <c r="I43" s="1"/>
      <c r="J43" s="1"/>
      <c r="K43" s="1"/>
      <c r="L43" s="1">
        <v>20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0.5" customHeight="1" x14ac:dyDescent="0.2">
      <c r="A44" s="4">
        <v>45960</v>
      </c>
      <c r="B44" s="30">
        <v>31.65</v>
      </c>
      <c r="C44" s="31"/>
      <c r="D44" s="31"/>
      <c r="E44" s="21">
        <v>5022.6899999999996</v>
      </c>
      <c r="F44" s="5" t="s">
        <v>45</v>
      </c>
      <c r="G44" s="1">
        <v>31.65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" customHeight="1" x14ac:dyDescent="0.15">
      <c r="A45" s="4">
        <v>45960</v>
      </c>
      <c r="B45" s="30">
        <v>35</v>
      </c>
      <c r="C45" s="31"/>
      <c r="D45" s="22"/>
      <c r="E45" s="21">
        <v>5057.6899999999996</v>
      </c>
      <c r="F45" s="5" t="s">
        <v>46</v>
      </c>
      <c r="G45" s="1"/>
      <c r="H45" s="1"/>
      <c r="I45" s="1"/>
      <c r="J45" s="1"/>
      <c r="K45" s="1"/>
      <c r="L45" s="1">
        <v>35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" customHeight="1" x14ac:dyDescent="0.15">
      <c r="A46" s="4">
        <v>45964</v>
      </c>
      <c r="B46" s="30">
        <v>35</v>
      </c>
      <c r="C46" s="31"/>
      <c r="D46" s="22"/>
      <c r="E46" s="21">
        <v>5092.6899999999996</v>
      </c>
      <c r="F46" s="5" t="s">
        <v>46</v>
      </c>
      <c r="G46" s="1"/>
      <c r="H46" s="1"/>
      <c r="I46" s="1"/>
      <c r="J46" s="1"/>
      <c r="K46" s="1"/>
      <c r="L46" s="1">
        <v>35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" customHeight="1" x14ac:dyDescent="0.2">
      <c r="A47" s="4">
        <v>45964</v>
      </c>
      <c r="B47" s="30">
        <v>115</v>
      </c>
      <c r="C47" s="31"/>
      <c r="D47" s="38"/>
      <c r="E47" s="21">
        <v>5207.6899999999996</v>
      </c>
      <c r="F47" s="5" t="s">
        <v>47</v>
      </c>
      <c r="G47" s="1"/>
      <c r="H47" s="1"/>
      <c r="I47" s="1"/>
      <c r="J47" s="1"/>
      <c r="K47" s="1"/>
      <c r="L47" s="1">
        <v>115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1.25" customHeight="1" x14ac:dyDescent="0.2">
      <c r="A48" s="4">
        <v>45965</v>
      </c>
      <c r="B48" s="30">
        <v>35</v>
      </c>
      <c r="C48" s="31"/>
      <c r="D48" s="31"/>
      <c r="E48" s="21">
        <v>5242.6899999999996</v>
      </c>
      <c r="F48" s="5" t="s">
        <v>48</v>
      </c>
      <c r="G48" s="1"/>
      <c r="H48" s="1"/>
      <c r="I48" s="1"/>
      <c r="J48" s="1"/>
      <c r="K48" s="1"/>
      <c r="L48" s="1">
        <v>35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0.5" customHeight="1" x14ac:dyDescent="0.2">
      <c r="A49" s="4">
        <v>45971</v>
      </c>
      <c r="B49" s="30">
        <v>3.09</v>
      </c>
      <c r="C49" s="31"/>
      <c r="D49" s="31"/>
      <c r="E49" s="21">
        <v>5245.78</v>
      </c>
      <c r="F49" s="5" t="s">
        <v>49</v>
      </c>
      <c r="G49" s="1"/>
      <c r="H49" s="1"/>
      <c r="I49" s="1"/>
      <c r="J49" s="1"/>
      <c r="K49" s="1">
        <v>3.09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" customHeight="1" x14ac:dyDescent="0.15">
      <c r="A50" s="4">
        <v>45978</v>
      </c>
      <c r="B50" s="32"/>
      <c r="C50" s="31"/>
      <c r="D50" s="21">
        <v>48</v>
      </c>
      <c r="E50" s="21">
        <v>5197.78</v>
      </c>
      <c r="F50" s="5" t="s">
        <v>50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48</v>
      </c>
      <c r="T50" s="1"/>
      <c r="U50" s="1"/>
      <c r="V50" s="1"/>
      <c r="W50" s="1"/>
      <c r="X50" s="1"/>
      <c r="Y50" s="1"/>
    </row>
    <row r="51" spans="1:25" ht="12" customHeight="1" x14ac:dyDescent="0.15">
      <c r="A51" s="4">
        <v>45982</v>
      </c>
      <c r="B51" s="32"/>
      <c r="C51" s="31"/>
      <c r="D51" s="21">
        <v>67.099999999999994</v>
      </c>
      <c r="E51" s="21">
        <v>5130.68</v>
      </c>
      <c r="F51" s="5" t="s">
        <v>51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>
        <v>67.09</v>
      </c>
      <c r="U51" s="1"/>
      <c r="V51" s="1"/>
      <c r="W51" s="1"/>
      <c r="X51" s="1"/>
      <c r="Y51" s="1"/>
    </row>
    <row r="52" spans="1:25" ht="12" customHeight="1" x14ac:dyDescent="0.15">
      <c r="A52" s="4">
        <v>45985</v>
      </c>
      <c r="B52" s="32"/>
      <c r="C52" s="31"/>
      <c r="D52" s="21">
        <v>48.22</v>
      </c>
      <c r="E52" s="21">
        <v>5082.46</v>
      </c>
      <c r="F52" s="5" t="s">
        <v>52</v>
      </c>
      <c r="G52" s="1"/>
      <c r="H52" s="1"/>
      <c r="I52" s="1"/>
      <c r="J52" s="1"/>
      <c r="K52" s="1"/>
      <c r="L52" s="1"/>
      <c r="M52" s="1"/>
      <c r="N52" s="1"/>
      <c r="O52" s="1"/>
      <c r="P52" s="1">
        <v>48.22</v>
      </c>
      <c r="Q52" s="1"/>
      <c r="R52" s="1"/>
      <c r="S52" s="1"/>
      <c r="T52" s="1"/>
      <c r="U52" s="1"/>
      <c r="V52" s="1"/>
      <c r="W52" s="1"/>
      <c r="X52" s="1"/>
      <c r="Y52" s="1"/>
    </row>
    <row r="53" spans="1:25" ht="12" customHeight="1" x14ac:dyDescent="0.15">
      <c r="A53" s="4">
        <v>45985</v>
      </c>
      <c r="B53" s="30">
        <v>0.98</v>
      </c>
      <c r="C53" s="31"/>
      <c r="D53" s="22"/>
      <c r="E53" s="21">
        <v>5083.4399999999996</v>
      </c>
      <c r="F53" s="5" t="s">
        <v>53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>
        <v>-0.98</v>
      </c>
      <c r="T53" s="1"/>
      <c r="U53" s="1"/>
      <c r="V53" s="1"/>
      <c r="W53" s="1"/>
      <c r="X53" s="1"/>
      <c r="Y53" s="1"/>
    </row>
    <row r="54" spans="1:25" ht="11.25" customHeight="1" x14ac:dyDescent="0.15">
      <c r="A54" s="4">
        <v>45992</v>
      </c>
      <c r="B54" s="32"/>
      <c r="C54" s="31"/>
      <c r="D54" s="21">
        <v>90</v>
      </c>
      <c r="E54" s="21">
        <v>4993.4399999999996</v>
      </c>
      <c r="F54" s="5" t="s">
        <v>54</v>
      </c>
      <c r="G54" s="1"/>
      <c r="H54" s="1"/>
      <c r="I54" s="1"/>
      <c r="J54" s="1"/>
      <c r="K54" s="1"/>
      <c r="L54" s="1"/>
      <c r="M54" s="1"/>
      <c r="N54" s="1"/>
      <c r="O54" s="1"/>
      <c r="P54" s="1">
        <v>90</v>
      </c>
      <c r="Q54" s="1"/>
      <c r="R54" s="1"/>
      <c r="S54" s="1"/>
      <c r="T54" s="1"/>
      <c r="U54" s="1"/>
      <c r="V54" s="1"/>
      <c r="W54" s="1"/>
      <c r="X54" s="1"/>
      <c r="Y54" s="1"/>
    </row>
    <row r="55" spans="1:25" ht="10.5" customHeight="1" x14ac:dyDescent="0.15">
      <c r="A55" s="4">
        <v>45993</v>
      </c>
      <c r="B55" s="32"/>
      <c r="C55" s="31"/>
      <c r="D55" s="21">
        <v>391.2</v>
      </c>
      <c r="E55" s="21">
        <v>4602.24</v>
      </c>
      <c r="F55" s="5" t="s">
        <v>55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>
        <v>391.2</v>
      </c>
      <c r="V55" s="1"/>
      <c r="W55" s="1"/>
      <c r="X55" s="1"/>
      <c r="Y55" s="1"/>
    </row>
    <row r="56" spans="1:25" ht="11.25" customHeight="1" x14ac:dyDescent="0.15">
      <c r="A56" s="4">
        <v>45999</v>
      </c>
      <c r="B56" s="30">
        <v>13.76</v>
      </c>
      <c r="C56" s="31"/>
      <c r="D56" s="22"/>
      <c r="E56" s="21">
        <v>4616</v>
      </c>
      <c r="F56" s="5" t="s">
        <v>56</v>
      </c>
      <c r="G56" s="1"/>
      <c r="H56" s="1"/>
      <c r="I56" s="1"/>
      <c r="J56" s="1">
        <v>13.76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" customHeight="1" x14ac:dyDescent="0.15">
      <c r="A57" s="4">
        <v>45999</v>
      </c>
      <c r="B57" s="30">
        <v>20</v>
      </c>
      <c r="C57" s="31"/>
      <c r="D57" s="22"/>
      <c r="E57" s="21">
        <v>4636</v>
      </c>
      <c r="F57" s="5" t="s">
        <v>57</v>
      </c>
      <c r="G57" s="1"/>
      <c r="H57" s="1"/>
      <c r="I57" s="1"/>
      <c r="J57" s="1">
        <v>20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" customHeight="1" x14ac:dyDescent="0.15">
      <c r="A58" s="4">
        <v>46008</v>
      </c>
      <c r="B58" s="30">
        <v>485</v>
      </c>
      <c r="C58" s="31"/>
      <c r="D58" s="22"/>
      <c r="E58" s="21">
        <v>5121</v>
      </c>
      <c r="F58" s="5" t="s">
        <v>58</v>
      </c>
      <c r="G58" s="1"/>
      <c r="H58" s="1"/>
      <c r="I58" s="1"/>
      <c r="J58" s="1">
        <v>485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" customHeight="1" x14ac:dyDescent="0.15">
      <c r="A59" s="4">
        <v>46027</v>
      </c>
      <c r="B59" s="32"/>
      <c r="C59" s="31"/>
      <c r="D59" s="21">
        <v>1.44</v>
      </c>
      <c r="E59" s="21">
        <v>5119.5600000000004</v>
      </c>
      <c r="F59" s="5" t="s">
        <v>59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>
        <v>1.44</v>
      </c>
      <c r="W59" s="1"/>
      <c r="X59" s="1"/>
      <c r="Y59" s="1"/>
    </row>
    <row r="60" spans="1:25" ht="11.25" customHeight="1" x14ac:dyDescent="0.15">
      <c r="A60" s="4">
        <v>46031</v>
      </c>
      <c r="B60" s="30">
        <v>139</v>
      </c>
      <c r="C60" s="31"/>
      <c r="D60" s="22"/>
      <c r="E60" s="21">
        <v>5258.56</v>
      </c>
      <c r="F60" s="5" t="s">
        <v>60</v>
      </c>
      <c r="G60" s="1"/>
      <c r="H60" s="1"/>
      <c r="I60" s="1">
        <v>139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 x14ac:dyDescent="0.15">
      <c r="A61" s="4">
        <v>46083</v>
      </c>
      <c r="B61" s="32"/>
      <c r="C61" s="31"/>
      <c r="D61" s="21">
        <v>300</v>
      </c>
      <c r="E61" s="21">
        <v>4958.5600000000004</v>
      </c>
      <c r="F61" s="5" t="s">
        <v>61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>
        <v>300</v>
      </c>
      <c r="X61" s="1"/>
      <c r="Y61" s="1"/>
    </row>
    <row r="62" spans="1:25" ht="12" customHeight="1" x14ac:dyDescent="0.15">
      <c r="A62" s="6" t="s">
        <v>62</v>
      </c>
      <c r="B62" s="30">
        <v>1600</v>
      </c>
      <c r="C62" s="31"/>
      <c r="D62" s="22"/>
      <c r="E62" s="21">
        <v>6558.56</v>
      </c>
      <c r="F62" s="5" t="s">
        <v>63</v>
      </c>
      <c r="G62" s="1"/>
      <c r="H62" s="1">
        <v>1600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" customHeight="1" x14ac:dyDescent="0.15">
      <c r="A63" s="4">
        <v>46107</v>
      </c>
      <c r="B63" s="32"/>
      <c r="C63" s="31"/>
      <c r="D63" s="21">
        <v>40</v>
      </c>
      <c r="E63" s="21">
        <v>6518.56</v>
      </c>
      <c r="F63" s="5" t="s">
        <v>64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>
        <v>40</v>
      </c>
      <c r="Y63" s="1"/>
    </row>
    <row r="64" spans="1:25" ht="12" customHeight="1" x14ac:dyDescent="0.15">
      <c r="A64" s="4"/>
      <c r="B64" s="32"/>
      <c r="C64" s="31"/>
      <c r="D64" s="21"/>
      <c r="E64" s="6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" customHeight="1" x14ac:dyDescent="0.2">
      <c r="A65" s="4"/>
      <c r="B65" s="32">
        <f>SUM(B10:C63)</f>
        <v>14283.089999999998</v>
      </c>
      <c r="C65" s="31"/>
      <c r="D65" s="21">
        <f>SUM(D11:D63)</f>
        <v>12283.08</v>
      </c>
      <c r="E65" s="6"/>
      <c r="F65" s="5"/>
      <c r="G65" s="1">
        <f t="shared" ref="G65:Y65" si="0">SUM(G10:G64)</f>
        <v>399.4</v>
      </c>
      <c r="H65" s="1">
        <f t="shared" si="0"/>
        <v>1600</v>
      </c>
      <c r="I65" s="1">
        <f t="shared" si="0"/>
        <v>139</v>
      </c>
      <c r="J65" s="1">
        <f t="shared" si="0"/>
        <v>518.76</v>
      </c>
      <c r="K65" s="1">
        <f t="shared" si="0"/>
        <v>3.09</v>
      </c>
      <c r="L65" s="1">
        <f t="shared" si="0"/>
        <v>680</v>
      </c>
      <c r="M65" s="1">
        <f t="shared" si="0"/>
        <v>602.89</v>
      </c>
      <c r="N65" s="1">
        <f t="shared" si="0"/>
        <v>140</v>
      </c>
      <c r="O65" s="1">
        <f t="shared" si="0"/>
        <v>55</v>
      </c>
      <c r="P65" s="1">
        <f t="shared" si="0"/>
        <v>192.68</v>
      </c>
      <c r="Q65" s="1">
        <f t="shared" si="0"/>
        <v>70.25</v>
      </c>
      <c r="R65" s="1">
        <f t="shared" si="0"/>
        <v>638.45000000000005</v>
      </c>
      <c r="S65" s="1">
        <f t="shared" si="0"/>
        <v>47.02</v>
      </c>
      <c r="T65" s="1">
        <f t="shared" si="0"/>
        <v>67.09</v>
      </c>
      <c r="U65" s="1">
        <f t="shared" si="0"/>
        <v>391.2</v>
      </c>
      <c r="V65" s="1">
        <f t="shared" si="0"/>
        <v>1.44</v>
      </c>
      <c r="W65" s="1">
        <f t="shared" si="0"/>
        <v>300</v>
      </c>
      <c r="X65" s="1">
        <f t="shared" si="0"/>
        <v>40</v>
      </c>
      <c r="Y65" s="1">
        <f t="shared" si="0"/>
        <v>0</v>
      </c>
    </row>
    <row r="66" spans="1:25" ht="12" customHeight="1" x14ac:dyDescent="0.2">
      <c r="A66" s="4"/>
      <c r="B66" s="32">
        <v>-10338.959999999999</v>
      </c>
      <c r="C66" s="31"/>
      <c r="D66" s="22">
        <v>-10338.959999999999</v>
      </c>
      <c r="E66" s="6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" customHeight="1" x14ac:dyDescent="0.2">
      <c r="A67" s="4"/>
      <c r="B67" s="32">
        <f>SUM(B65:C66)</f>
        <v>3944.1299999999992</v>
      </c>
      <c r="C67" s="31"/>
      <c r="D67" s="21">
        <f>SUM(D65:D66)</f>
        <v>1944.1200000000008</v>
      </c>
      <c r="E67" s="6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15">
      <c r="A68" s="22"/>
      <c r="B68" s="32">
        <v>-0.99</v>
      </c>
      <c r="C68" s="31"/>
      <c r="D68" s="6">
        <v>-0.99</v>
      </c>
      <c r="E68" s="22"/>
      <c r="F68" s="2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" customHeight="1" x14ac:dyDescent="0.2">
      <c r="A69" s="7" t="s">
        <v>65</v>
      </c>
      <c r="B69" s="7">
        <f>SUM(B67:C68)</f>
        <v>3943.1399999999994</v>
      </c>
      <c r="C69" s="7"/>
      <c r="D69" s="8">
        <f>SUM(D67:D68)</f>
        <v>1943.1300000000008</v>
      </c>
      <c r="E69" s="7"/>
      <c r="F69" s="7"/>
      <c r="G69" s="1"/>
      <c r="H69" s="1"/>
      <c r="I69" s="1"/>
      <c r="J69" s="1"/>
      <c r="K69" s="1"/>
      <c r="L69" s="1"/>
      <c r="M69" s="1">
        <f>SUM(G65:M65)</f>
        <v>3943.14</v>
      </c>
      <c r="N69" s="1">
        <f>SUM(N65:Y65)</f>
        <v>1943.13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">
      <c r="A70" s="36"/>
      <c r="B70" s="31"/>
      <c r="C70" s="1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</sheetData>
  <mergeCells count="75">
    <mergeCell ref="B46:C46"/>
    <mergeCell ref="B47:C47"/>
    <mergeCell ref="B48:C48"/>
    <mergeCell ref="B49:C49"/>
    <mergeCell ref="B39:C39"/>
    <mergeCell ref="B40:C40"/>
    <mergeCell ref="B41:C41"/>
    <mergeCell ref="B42:C42"/>
    <mergeCell ref="B43:C43"/>
    <mergeCell ref="B44:C44"/>
    <mergeCell ref="B45:C45"/>
    <mergeCell ref="D24:D27"/>
    <mergeCell ref="D36:D38"/>
    <mergeCell ref="D30:D32"/>
    <mergeCell ref="D41:D44"/>
    <mergeCell ref="D47:D49"/>
    <mergeCell ref="B17:C17"/>
    <mergeCell ref="A6:E6"/>
    <mergeCell ref="A1:F1"/>
    <mergeCell ref="A2:F2"/>
    <mergeCell ref="B3:C3"/>
    <mergeCell ref="F3:F5"/>
    <mergeCell ref="A4:E4"/>
    <mergeCell ref="B12:C12"/>
    <mergeCell ref="B13:C13"/>
    <mergeCell ref="B14:C14"/>
    <mergeCell ref="B15:C15"/>
    <mergeCell ref="B16:C16"/>
    <mergeCell ref="B5:C5"/>
    <mergeCell ref="B11:C11"/>
    <mergeCell ref="B10:C10"/>
    <mergeCell ref="B9:C9"/>
    <mergeCell ref="B8:C8"/>
    <mergeCell ref="B7:C7"/>
    <mergeCell ref="A70:B70"/>
    <mergeCell ref="B64:C64"/>
    <mergeCell ref="B65:C65"/>
    <mergeCell ref="B66:C66"/>
    <mergeCell ref="B62:C62"/>
    <mergeCell ref="B63:C63"/>
    <mergeCell ref="B37:C37"/>
    <mergeCell ref="B38:C38"/>
    <mergeCell ref="B67:C67"/>
    <mergeCell ref="B68:C68"/>
    <mergeCell ref="B61:C61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18:C18"/>
    <mergeCell ref="B19:C19"/>
    <mergeCell ref="B30:C30"/>
    <mergeCell ref="B31:C31"/>
    <mergeCell ref="B32:C32"/>
    <mergeCell ref="B20:C20"/>
    <mergeCell ref="B28:C28"/>
    <mergeCell ref="B29:C29"/>
    <mergeCell ref="B21:C21"/>
    <mergeCell ref="B22:C22"/>
    <mergeCell ref="B23:C23"/>
    <mergeCell ref="B24:C24"/>
    <mergeCell ref="B25:C25"/>
    <mergeCell ref="B26:C26"/>
    <mergeCell ref="B27:C27"/>
    <mergeCell ref="B33:C33"/>
    <mergeCell ref="B34:C34"/>
    <mergeCell ref="B35:C35"/>
    <mergeCell ref="B36:C3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"/>
  <sheetViews>
    <sheetView tabSelected="1" topLeftCell="A13" workbookViewId="0">
      <selection activeCell="A13" sqref="A13:L43"/>
    </sheetView>
  </sheetViews>
  <sheetFormatPr defaultColWidth="16.8671875" defaultRowHeight="15" customHeight="1" x14ac:dyDescent="0.2"/>
  <cols>
    <col min="1" max="1" width="51.05078125" bestFit="1" customWidth="1"/>
    <col min="2" max="7" width="8.875" customWidth="1"/>
    <col min="8" max="8" width="9.0234375" customWidth="1"/>
    <col min="9" max="10" width="8.875" customWidth="1"/>
    <col min="11" max="11" width="6.65625" customWidth="1"/>
    <col min="12" max="12" width="8.28515625" customWidth="1"/>
    <col min="13" max="14" width="8.875" customWidth="1"/>
    <col min="15" max="15" width="9.0234375" customWidth="1"/>
    <col min="16" max="17" width="8.875" customWidth="1"/>
    <col min="18" max="18" width="6.65625" customWidth="1"/>
    <col min="19" max="21" width="8.28515625" customWidth="1"/>
    <col min="22" max="22" width="8.875" customWidth="1"/>
    <col min="23" max="23" width="9.0234375" customWidth="1"/>
    <col min="24" max="25" width="8.875" customWidth="1"/>
    <col min="26" max="26" width="6.65625" customWidth="1"/>
    <col min="27" max="27" width="5.02734375" customWidth="1"/>
    <col min="28" max="30" width="8.875" customWidth="1"/>
    <col min="31" max="31" width="10.35546875" customWidth="1"/>
  </cols>
  <sheetData>
    <row r="1" spans="1:31" ht="13.5" customHeight="1" x14ac:dyDescent="0.2">
      <c r="A1" s="25" t="s">
        <v>66</v>
      </c>
      <c r="B1" s="9"/>
      <c r="C1" s="9"/>
      <c r="D1" s="9"/>
      <c r="E1" s="9"/>
      <c r="F1" s="9"/>
      <c r="G1" s="9"/>
      <c r="H1" s="25" t="s">
        <v>66</v>
      </c>
      <c r="I1" s="9"/>
      <c r="J1" s="9"/>
      <c r="K1" s="9"/>
      <c r="L1" s="9"/>
      <c r="M1" s="9"/>
      <c r="N1" s="9"/>
      <c r="O1" s="9"/>
      <c r="P1" s="25"/>
      <c r="Q1" s="9"/>
      <c r="R1" s="9"/>
      <c r="S1" s="9"/>
      <c r="T1" s="10"/>
      <c r="U1" s="9"/>
      <c r="V1" s="9"/>
      <c r="W1" s="9"/>
      <c r="X1" s="10"/>
      <c r="Y1" s="9"/>
      <c r="Z1" s="9"/>
      <c r="AA1" s="9"/>
      <c r="AB1" s="9"/>
      <c r="AC1" s="9"/>
      <c r="AD1" s="9"/>
      <c r="AE1" s="9"/>
    </row>
    <row r="2" spans="1:31" ht="13.5" customHeight="1" x14ac:dyDescent="0.2">
      <c r="A2" s="25" t="s">
        <v>67</v>
      </c>
      <c r="B2" s="25"/>
      <c r="C2" s="25"/>
      <c r="D2" s="25"/>
      <c r="E2" s="25"/>
      <c r="F2" s="25"/>
      <c r="G2" s="25"/>
      <c r="H2" s="39" t="s">
        <v>68</v>
      </c>
      <c r="I2" s="31"/>
      <c r="J2" s="31"/>
      <c r="K2" s="31"/>
      <c r="L2" s="31"/>
      <c r="M2" s="31"/>
      <c r="N2" s="31"/>
      <c r="O2" s="31"/>
      <c r="P2" s="39"/>
      <c r="Q2" s="31"/>
      <c r="R2" s="31"/>
      <c r="S2" s="31"/>
      <c r="T2" s="31"/>
      <c r="U2" s="40"/>
      <c r="V2" s="31"/>
      <c r="W2" s="31"/>
      <c r="X2" s="31"/>
      <c r="Y2" s="25"/>
      <c r="Z2" s="25"/>
      <c r="AA2" s="25"/>
      <c r="AB2" s="25"/>
      <c r="AC2" s="25"/>
      <c r="AD2" s="25"/>
      <c r="AE2" s="25"/>
    </row>
    <row r="3" spans="1:31" ht="13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9"/>
      <c r="AC3" s="9"/>
      <c r="AD3" s="9"/>
      <c r="AE3" s="10"/>
    </row>
    <row r="4" spans="1:31" ht="13.5" customHeight="1" x14ac:dyDescent="0.2">
      <c r="A4" s="25" t="s">
        <v>69</v>
      </c>
      <c r="B4" s="9"/>
      <c r="C4" s="9"/>
      <c r="D4" s="9"/>
      <c r="E4" s="9"/>
      <c r="F4" s="9"/>
      <c r="G4" s="9"/>
      <c r="H4" s="25" t="s">
        <v>69</v>
      </c>
      <c r="I4" s="9"/>
      <c r="J4" s="9"/>
      <c r="K4" s="9"/>
      <c r="L4" s="9"/>
      <c r="M4" s="9"/>
      <c r="N4" s="9"/>
      <c r="O4" s="25"/>
      <c r="P4" s="9"/>
      <c r="Q4" s="9"/>
      <c r="R4" s="9"/>
      <c r="S4" s="9"/>
      <c r="T4" s="9"/>
      <c r="U4" s="9"/>
      <c r="V4" s="9"/>
      <c r="W4" s="25"/>
      <c r="X4" s="9"/>
      <c r="Y4" s="9"/>
      <c r="Z4" s="9"/>
      <c r="AA4" s="10"/>
      <c r="AB4" s="25"/>
      <c r="AC4" s="9"/>
      <c r="AD4" s="9"/>
      <c r="AE4" s="9"/>
    </row>
    <row r="5" spans="1:31" ht="13.5" customHeight="1" x14ac:dyDescent="0.15">
      <c r="A5" s="9" t="s">
        <v>8</v>
      </c>
      <c r="B5" s="9"/>
      <c r="C5" s="9"/>
      <c r="D5" s="9"/>
      <c r="E5" s="9">
        <f>SUM('Table 1'!G65,'Table 1'!M65)</f>
        <v>1002.29</v>
      </c>
      <c r="F5" s="9"/>
      <c r="G5" s="9"/>
      <c r="H5" s="9" t="s">
        <v>70</v>
      </c>
      <c r="I5" s="9"/>
      <c r="J5" s="9"/>
      <c r="K5" s="9"/>
      <c r="L5" s="11">
        <v>143.66</v>
      </c>
      <c r="M5" s="9"/>
      <c r="N5" s="9"/>
      <c r="O5" s="9"/>
      <c r="P5" s="9"/>
      <c r="Q5" s="9"/>
      <c r="R5" s="9"/>
      <c r="S5" s="11"/>
      <c r="T5" s="11"/>
      <c r="U5" s="11"/>
      <c r="V5" s="11"/>
      <c r="W5" s="9"/>
      <c r="X5" s="9"/>
      <c r="Y5" s="9"/>
      <c r="Z5" s="9"/>
      <c r="AA5" s="10"/>
      <c r="AB5" s="9"/>
      <c r="AC5" s="9"/>
      <c r="AD5" s="9"/>
      <c r="AE5" s="9"/>
    </row>
    <row r="6" spans="1:31" ht="13.5" customHeight="1" x14ac:dyDescent="0.15">
      <c r="A6" s="9" t="s">
        <v>71</v>
      </c>
      <c r="B6" s="9"/>
      <c r="C6" s="9"/>
      <c r="D6" s="9"/>
      <c r="E6" s="9">
        <f>SUM('Table 1'!H65)</f>
        <v>1600</v>
      </c>
      <c r="F6" s="9"/>
      <c r="G6" s="9"/>
      <c r="H6" s="9" t="s">
        <v>72</v>
      </c>
      <c r="I6" s="9"/>
      <c r="J6" s="9"/>
      <c r="K6" s="9"/>
      <c r="L6" s="11">
        <v>436.26</v>
      </c>
      <c r="M6" s="9"/>
      <c r="N6" s="9"/>
      <c r="O6" s="9"/>
      <c r="P6" s="9"/>
      <c r="Q6" s="9"/>
      <c r="R6" s="9"/>
      <c r="S6" s="11"/>
      <c r="T6" s="11"/>
      <c r="U6" s="11"/>
      <c r="V6" s="9"/>
      <c r="W6" s="9"/>
      <c r="X6" s="9"/>
      <c r="Y6" s="9"/>
      <c r="Z6" s="9"/>
      <c r="AA6" s="10"/>
      <c r="AB6" s="9"/>
      <c r="AC6" s="9"/>
      <c r="AD6" s="9"/>
      <c r="AE6" s="9"/>
    </row>
    <row r="7" spans="1:31" ht="13.5" customHeight="1" x14ac:dyDescent="0.15">
      <c r="A7" s="9" t="s">
        <v>73</v>
      </c>
      <c r="B7" s="9"/>
      <c r="C7" s="9"/>
      <c r="D7" s="9"/>
      <c r="E7" s="9">
        <f>SUM('Table 1'!I65)</f>
        <v>139</v>
      </c>
      <c r="F7" s="9"/>
      <c r="G7" s="9"/>
      <c r="H7" s="9" t="s">
        <v>74</v>
      </c>
      <c r="I7" s="9"/>
      <c r="J7" s="9"/>
      <c r="K7" s="9"/>
      <c r="L7" s="11">
        <v>782.58</v>
      </c>
      <c r="M7" s="9"/>
      <c r="N7" s="9"/>
      <c r="O7" s="9"/>
      <c r="P7" s="9"/>
      <c r="Q7" s="9"/>
      <c r="R7" s="9"/>
      <c r="S7" s="11"/>
      <c r="T7" s="11"/>
      <c r="U7" s="11"/>
      <c r="V7" s="9"/>
      <c r="W7" s="9"/>
      <c r="X7" s="9"/>
      <c r="Y7" s="9"/>
      <c r="Z7" s="9"/>
      <c r="AA7" s="10"/>
      <c r="AB7" s="9"/>
      <c r="AC7" s="9"/>
      <c r="AD7" s="9"/>
      <c r="AE7" s="9"/>
    </row>
    <row r="8" spans="1:31" ht="13.5" customHeight="1" x14ac:dyDescent="0.15">
      <c r="A8" s="9" t="s">
        <v>75</v>
      </c>
      <c r="B8" s="9"/>
      <c r="C8" s="9"/>
      <c r="D8" s="9"/>
      <c r="E8" s="9">
        <f>SUM('Table 1'!J65)</f>
        <v>518.76</v>
      </c>
      <c r="F8" s="9"/>
      <c r="G8" s="9"/>
      <c r="H8" s="9" t="s">
        <v>73</v>
      </c>
      <c r="I8" s="9"/>
      <c r="J8" s="9"/>
      <c r="K8" s="9"/>
      <c r="L8" s="9">
        <v>139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0"/>
      <c r="AB8" s="9"/>
      <c r="AC8" s="9"/>
      <c r="AD8" s="9"/>
      <c r="AE8" s="9"/>
    </row>
    <row r="9" spans="1:31" ht="13.5" customHeight="1" x14ac:dyDescent="0.15">
      <c r="A9" s="9" t="s">
        <v>76</v>
      </c>
      <c r="B9" s="9"/>
      <c r="C9" s="9"/>
      <c r="D9" s="9"/>
      <c r="E9" s="9">
        <f>SUM('Table 1'!L65)</f>
        <v>680</v>
      </c>
      <c r="F9" s="9"/>
      <c r="G9" s="9"/>
      <c r="H9" s="9" t="s">
        <v>21</v>
      </c>
      <c r="I9" s="9"/>
      <c r="J9" s="9"/>
      <c r="K9" s="9"/>
      <c r="L9" s="9">
        <v>131.84</v>
      </c>
      <c r="M9" s="9"/>
      <c r="N9" s="9"/>
      <c r="O9" s="9"/>
      <c r="P9" s="9"/>
      <c r="Q9" s="9"/>
      <c r="R9" s="9"/>
      <c r="S9" s="9"/>
      <c r="T9" s="9"/>
      <c r="U9" s="9"/>
      <c r="V9" s="11"/>
      <c r="W9" s="9"/>
      <c r="X9" s="9"/>
      <c r="Y9" s="9"/>
      <c r="Z9" s="9"/>
      <c r="AA9" s="10"/>
      <c r="AB9" s="9"/>
      <c r="AC9" s="9"/>
      <c r="AD9" s="9"/>
      <c r="AE9" s="9"/>
    </row>
    <row r="10" spans="1:31" ht="13.5" customHeight="1" x14ac:dyDescent="0.15">
      <c r="A10" s="9" t="s">
        <v>12</v>
      </c>
      <c r="B10" s="9"/>
      <c r="C10" s="9"/>
      <c r="D10" s="9"/>
      <c r="E10" s="9">
        <v>3.09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1"/>
      <c r="W10" s="9"/>
      <c r="X10" s="9"/>
      <c r="Y10" s="9"/>
      <c r="Z10" s="9"/>
      <c r="AA10" s="10"/>
      <c r="AB10" s="9"/>
      <c r="AC10" s="9"/>
      <c r="AD10" s="9"/>
      <c r="AE10" s="9"/>
    </row>
    <row r="11" spans="1:31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  <c r="AB11" s="9"/>
      <c r="AC11" s="9"/>
      <c r="AD11" s="9"/>
      <c r="AE11" s="9"/>
    </row>
    <row r="12" spans="1:31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9"/>
      <c r="AC12" s="9"/>
      <c r="AD12" s="9"/>
      <c r="AE12" s="9"/>
    </row>
    <row r="13" spans="1:31" ht="13.5" customHeight="1" x14ac:dyDescent="0.2">
      <c r="A13" s="25" t="s">
        <v>77</v>
      </c>
      <c r="B13" s="9"/>
      <c r="C13" s="9"/>
      <c r="D13" s="9"/>
      <c r="E13" s="12">
        <f>SUM(E5:E12)</f>
        <v>3943.1400000000003</v>
      </c>
      <c r="F13" s="9"/>
      <c r="G13" s="9"/>
      <c r="H13" s="25" t="s">
        <v>77</v>
      </c>
      <c r="I13" s="9"/>
      <c r="J13" s="9"/>
      <c r="K13" s="9"/>
      <c r="L13" s="13">
        <f>SUM(L5:L12)</f>
        <v>1633.34</v>
      </c>
      <c r="M13" s="9"/>
      <c r="N13" s="9"/>
      <c r="O13" s="25"/>
      <c r="P13" s="9"/>
      <c r="Q13" s="9"/>
      <c r="R13" s="9"/>
      <c r="S13" s="11"/>
      <c r="T13" s="11"/>
      <c r="U13" s="11"/>
      <c r="V13" s="9"/>
      <c r="W13" s="25"/>
      <c r="X13" s="9"/>
      <c r="Y13" s="9"/>
      <c r="Z13" s="9"/>
      <c r="AA13" s="10"/>
      <c r="AB13" s="9"/>
      <c r="AC13" s="9"/>
      <c r="AD13" s="9"/>
      <c r="AE13" s="9"/>
    </row>
    <row r="14" spans="1:31" ht="13.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  <c r="AB14" s="9"/>
      <c r="AC14" s="9"/>
      <c r="AD14" s="9"/>
      <c r="AE14" s="9"/>
    </row>
    <row r="15" spans="1:31" ht="13.5" customHeight="1" x14ac:dyDescent="0.2">
      <c r="A15" s="25" t="s">
        <v>78</v>
      </c>
      <c r="B15" s="9"/>
      <c r="C15" s="9"/>
      <c r="D15" s="9"/>
      <c r="E15" s="9"/>
      <c r="F15" s="9"/>
      <c r="G15" s="9"/>
      <c r="H15" s="25" t="s">
        <v>78</v>
      </c>
      <c r="I15" s="9"/>
      <c r="J15" s="9"/>
      <c r="K15" s="9"/>
      <c r="L15" s="9"/>
      <c r="M15" s="9"/>
      <c r="N15" s="9"/>
      <c r="O15" s="25"/>
      <c r="P15" s="9"/>
      <c r="Q15" s="9"/>
      <c r="R15" s="9"/>
      <c r="S15" s="9"/>
      <c r="T15" s="9"/>
      <c r="U15" s="9"/>
      <c r="V15" s="9"/>
      <c r="W15" s="25"/>
      <c r="X15" s="9"/>
      <c r="Y15" s="9"/>
      <c r="Z15" s="9"/>
      <c r="AA15" s="10"/>
      <c r="AB15" s="9"/>
      <c r="AC15" s="9"/>
      <c r="AD15" s="9"/>
      <c r="AE15" s="9"/>
    </row>
    <row r="16" spans="1:31" ht="13.5" customHeight="1" x14ac:dyDescent="0.2">
      <c r="A16" s="9" t="s">
        <v>15</v>
      </c>
      <c r="B16" s="9"/>
      <c r="C16" s="9"/>
      <c r="D16" s="9"/>
      <c r="E16" s="9">
        <f>SUM('Table 1'!N65)</f>
        <v>140</v>
      </c>
      <c r="F16" s="9"/>
      <c r="G16" s="9"/>
      <c r="H16" s="9" t="s">
        <v>79</v>
      </c>
      <c r="I16" s="9"/>
      <c r="J16" s="9"/>
      <c r="K16" s="9"/>
      <c r="L16" s="9">
        <v>3700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  <c r="AB16" s="25"/>
      <c r="AC16" s="9"/>
      <c r="AD16" s="9"/>
      <c r="AE16" s="9"/>
    </row>
    <row r="17" spans="1:31" ht="13.5" customHeight="1" x14ac:dyDescent="0.15">
      <c r="A17" s="9" t="s">
        <v>80</v>
      </c>
      <c r="B17" s="9"/>
      <c r="C17" s="9"/>
      <c r="D17" s="9"/>
      <c r="E17" s="9">
        <v>55</v>
      </c>
      <c r="F17" s="9"/>
      <c r="G17" s="9"/>
      <c r="H17" s="9" t="s">
        <v>81</v>
      </c>
      <c r="I17" s="9"/>
      <c r="J17" s="9"/>
      <c r="K17" s="9"/>
      <c r="L17" s="9">
        <v>640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0"/>
      <c r="AB17" s="9"/>
      <c r="AC17" s="9"/>
      <c r="AD17" s="9"/>
      <c r="AE17" s="9"/>
    </row>
    <row r="18" spans="1:31" ht="13.5" customHeight="1" x14ac:dyDescent="0.2">
      <c r="A18" s="9" t="s">
        <v>82</v>
      </c>
      <c r="B18" s="9"/>
      <c r="C18" s="9"/>
      <c r="D18" s="9"/>
      <c r="E18" s="9">
        <f>SUM('Table 1'!P65)</f>
        <v>192.68</v>
      </c>
      <c r="F18" s="9"/>
      <c r="G18" s="9"/>
      <c r="H18" s="9" t="s">
        <v>83</v>
      </c>
      <c r="I18" s="9"/>
      <c r="J18" s="9"/>
      <c r="K18" s="9"/>
      <c r="L18" s="9">
        <v>200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0"/>
      <c r="AB18" s="25"/>
      <c r="AC18" s="9"/>
      <c r="AD18" s="9"/>
      <c r="AE18" s="9"/>
    </row>
    <row r="19" spans="1:31" ht="13.5" customHeight="1" x14ac:dyDescent="0.15">
      <c r="A19" s="9" t="s">
        <v>18</v>
      </c>
      <c r="B19" s="9"/>
      <c r="C19" s="9"/>
      <c r="D19" s="9"/>
      <c r="E19" s="9">
        <f>SUM('Table 1'!Q65)</f>
        <v>70.25</v>
      </c>
      <c r="F19" s="9"/>
      <c r="G19" s="9"/>
      <c r="H19" s="9" t="s">
        <v>80</v>
      </c>
      <c r="I19" s="9"/>
      <c r="J19" s="9"/>
      <c r="K19" s="9"/>
      <c r="L19" s="9">
        <v>50</v>
      </c>
      <c r="M19" s="9"/>
      <c r="N19" s="9"/>
      <c r="O19" s="9"/>
      <c r="P19" s="9"/>
      <c r="Q19" s="9"/>
      <c r="R19" s="9"/>
      <c r="S19" s="9"/>
      <c r="T19" s="9"/>
      <c r="U19" s="9"/>
      <c r="V19" s="11"/>
      <c r="W19" s="9"/>
      <c r="X19" s="9"/>
      <c r="Y19" s="9"/>
      <c r="Z19" s="9"/>
      <c r="AA19" s="10"/>
      <c r="AB19" s="9"/>
      <c r="AC19" s="9"/>
      <c r="AD19" s="9"/>
      <c r="AE19" s="9"/>
    </row>
    <row r="20" spans="1:31" ht="13.5" customHeight="1" x14ac:dyDescent="0.15">
      <c r="A20" s="9" t="s">
        <v>79</v>
      </c>
      <c r="B20" s="9"/>
      <c r="C20" s="9"/>
      <c r="D20" s="9"/>
      <c r="E20" s="9">
        <f>SUM('Table 1'!R65)</f>
        <v>638.45000000000005</v>
      </c>
      <c r="F20" s="9"/>
      <c r="G20" s="9"/>
      <c r="H20" s="9" t="s">
        <v>84</v>
      </c>
      <c r="I20" s="9"/>
      <c r="J20" s="9"/>
      <c r="K20" s="9"/>
      <c r="L20" s="9">
        <v>342.95</v>
      </c>
      <c r="M20" s="9"/>
      <c r="N20" s="9"/>
      <c r="O20" s="9"/>
      <c r="P20" s="9"/>
      <c r="Q20" s="9"/>
      <c r="R20" s="9"/>
      <c r="S20" s="9"/>
      <c r="T20" s="9"/>
      <c r="U20" s="9"/>
      <c r="V20" s="11"/>
      <c r="W20" s="9"/>
      <c r="X20" s="9"/>
      <c r="Y20" s="9"/>
      <c r="Z20" s="9"/>
      <c r="AA20" s="10"/>
      <c r="AB20" s="9"/>
      <c r="AC20" s="9"/>
      <c r="AD20" s="9"/>
      <c r="AE20" s="9"/>
    </row>
    <row r="21" spans="1:31" ht="13.5" customHeight="1" x14ac:dyDescent="0.15">
      <c r="A21" s="9" t="s">
        <v>85</v>
      </c>
      <c r="B21" s="9"/>
      <c r="C21" s="9"/>
      <c r="D21" s="9"/>
      <c r="E21" s="9">
        <f>SUM('Table 1'!S65)</f>
        <v>47.02</v>
      </c>
      <c r="F21" s="9"/>
      <c r="G21" s="9"/>
      <c r="H21" s="9" t="s">
        <v>86</v>
      </c>
      <c r="I21" s="9"/>
      <c r="J21" s="9"/>
      <c r="K21" s="9"/>
      <c r="L21" s="9">
        <v>98.6</v>
      </c>
      <c r="M21" s="9"/>
      <c r="N21" s="9"/>
      <c r="O21" s="9"/>
      <c r="P21" s="9"/>
      <c r="Q21" s="9"/>
      <c r="R21" s="9"/>
      <c r="S21" s="9"/>
      <c r="T21" s="9"/>
      <c r="U21" s="9"/>
      <c r="V21" s="11"/>
      <c r="W21" s="9"/>
      <c r="X21" s="9"/>
      <c r="Y21" s="9"/>
      <c r="Z21" s="9"/>
      <c r="AA21" s="10"/>
      <c r="AB21" s="9"/>
      <c r="AC21" s="9"/>
      <c r="AD21" s="9"/>
      <c r="AE21" s="9"/>
    </row>
    <row r="22" spans="1:31" ht="13.5" customHeight="1" x14ac:dyDescent="0.15">
      <c r="A22" s="9" t="s">
        <v>87</v>
      </c>
      <c r="B22" s="9"/>
      <c r="C22" s="9"/>
      <c r="D22" s="9"/>
      <c r="E22" s="9">
        <f>SUM('Table 1'!T65)</f>
        <v>67.09</v>
      </c>
      <c r="F22" s="9"/>
      <c r="G22" s="9"/>
      <c r="H22" s="9" t="s">
        <v>88</v>
      </c>
      <c r="I22" s="9"/>
      <c r="J22" s="9"/>
      <c r="K22" s="9"/>
      <c r="L22" s="9">
        <v>42.29</v>
      </c>
      <c r="M22" s="9"/>
      <c r="N22" s="9"/>
      <c r="O22" s="9"/>
      <c r="P22" s="9"/>
      <c r="Q22" s="9"/>
      <c r="R22" s="9"/>
      <c r="S22" s="9"/>
      <c r="T22" s="9"/>
      <c r="U22" s="9"/>
      <c r="V22" s="11"/>
      <c r="W22" s="9"/>
      <c r="X22" s="9"/>
      <c r="Y22" s="9"/>
      <c r="Z22" s="9"/>
      <c r="AA22" s="10"/>
      <c r="AB22" s="9"/>
      <c r="AC22" s="9"/>
      <c r="AD22" s="9"/>
      <c r="AE22" s="9"/>
    </row>
    <row r="23" spans="1:31" ht="13.5" customHeight="1" x14ac:dyDescent="0.15">
      <c r="A23" s="9" t="s">
        <v>89</v>
      </c>
      <c r="B23" s="9"/>
      <c r="C23" s="9"/>
      <c r="D23" s="9"/>
      <c r="E23" s="9">
        <f>SUM('Table 1'!U65)</f>
        <v>391.2</v>
      </c>
      <c r="F23" s="9"/>
      <c r="G23" s="9"/>
      <c r="H23" s="9" t="s">
        <v>90</v>
      </c>
      <c r="I23" s="9"/>
      <c r="J23" s="9"/>
      <c r="K23" s="9"/>
      <c r="L23" s="9">
        <v>95.8</v>
      </c>
      <c r="M23" s="9"/>
      <c r="N23" s="9"/>
      <c r="O23" s="9"/>
      <c r="P23" s="9"/>
      <c r="Q23" s="9"/>
      <c r="R23" s="9"/>
      <c r="S23" s="9"/>
      <c r="T23" s="9"/>
      <c r="U23" s="9"/>
      <c r="V23" s="11"/>
      <c r="W23" s="9"/>
      <c r="X23" s="9"/>
      <c r="Y23" s="9"/>
      <c r="Z23" s="9"/>
      <c r="AA23" s="10"/>
      <c r="AB23" s="9"/>
      <c r="AC23" s="9"/>
      <c r="AD23" s="9"/>
      <c r="AE23" s="9"/>
    </row>
    <row r="24" spans="1:31" ht="13.5" customHeight="1" x14ac:dyDescent="0.15">
      <c r="A24" s="9" t="s">
        <v>24</v>
      </c>
      <c r="B24" s="9"/>
      <c r="C24" s="9"/>
      <c r="D24" s="9"/>
      <c r="E24" s="9">
        <f>SUM('Table 1'!W65)</f>
        <v>300</v>
      </c>
      <c r="F24" s="9"/>
      <c r="G24" s="9"/>
      <c r="H24" s="9" t="s">
        <v>91</v>
      </c>
      <c r="I24" s="9"/>
      <c r="J24" s="9"/>
      <c r="K24" s="9"/>
      <c r="L24" s="11">
        <v>38.42</v>
      </c>
      <c r="M24" s="9"/>
      <c r="N24" s="9"/>
      <c r="O24" s="9"/>
      <c r="P24" s="9"/>
      <c r="Q24" s="9"/>
      <c r="R24" s="9"/>
      <c r="S24" s="11"/>
      <c r="T24" s="11"/>
      <c r="U24" s="11"/>
      <c r="V24" s="11"/>
      <c r="W24" s="9"/>
      <c r="X24" s="9"/>
      <c r="Y24" s="9"/>
      <c r="Z24" s="9"/>
      <c r="AA24" s="10"/>
      <c r="AB24" s="9"/>
      <c r="AC24" s="9"/>
      <c r="AD24" s="9"/>
      <c r="AE24" s="9"/>
    </row>
    <row r="25" spans="1:31" ht="13.5" customHeight="1" x14ac:dyDescent="0.15">
      <c r="A25" s="22" t="s">
        <v>92</v>
      </c>
      <c r="B25" s="9"/>
      <c r="C25" s="9"/>
      <c r="D25" s="9"/>
      <c r="E25" s="9">
        <v>1.44</v>
      </c>
      <c r="F25" s="9"/>
      <c r="G25" s="9"/>
      <c r="H25" s="9" t="s">
        <v>93</v>
      </c>
      <c r="I25" s="9"/>
      <c r="J25" s="9"/>
      <c r="K25" s="9"/>
      <c r="L25" s="11">
        <v>199.03</v>
      </c>
      <c r="M25" s="9"/>
      <c r="N25" s="9"/>
      <c r="O25" s="9"/>
      <c r="P25" s="9"/>
      <c r="Q25" s="9"/>
      <c r="R25" s="9"/>
      <c r="S25" s="11"/>
      <c r="T25" s="11"/>
      <c r="U25" s="11"/>
      <c r="V25" s="11"/>
      <c r="W25" s="9"/>
      <c r="X25" s="9"/>
      <c r="Y25" s="9"/>
      <c r="Z25" s="9"/>
      <c r="AA25" s="10"/>
      <c r="AB25" s="9"/>
      <c r="AC25" s="9"/>
      <c r="AD25" s="9"/>
      <c r="AE25" s="9"/>
    </row>
    <row r="26" spans="1:31" ht="13.5" customHeight="1" x14ac:dyDescent="0.15">
      <c r="A26" s="9" t="s">
        <v>25</v>
      </c>
      <c r="B26" s="9"/>
      <c r="C26" s="9"/>
      <c r="D26" s="9"/>
      <c r="E26" s="9">
        <v>40</v>
      </c>
      <c r="F26" s="9"/>
      <c r="G26" s="9"/>
      <c r="H26" s="9"/>
      <c r="I26" s="9"/>
      <c r="J26" s="9"/>
      <c r="K26" s="9"/>
      <c r="L26" s="11"/>
      <c r="M26" s="9"/>
      <c r="N26" s="9"/>
      <c r="O26" s="9"/>
      <c r="P26" s="9"/>
      <c r="Q26" s="9"/>
      <c r="R26" s="9"/>
      <c r="S26" s="11"/>
      <c r="T26" s="11"/>
      <c r="U26" s="11"/>
      <c r="V26" s="11"/>
      <c r="W26" s="9"/>
      <c r="X26" s="9"/>
      <c r="Y26" s="9"/>
      <c r="Z26" s="9"/>
      <c r="AA26" s="10"/>
      <c r="AB26" s="9"/>
      <c r="AC26" s="9"/>
      <c r="AD26" s="9"/>
      <c r="AE26" s="9"/>
    </row>
    <row r="27" spans="1:31" ht="13.5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1"/>
      <c r="M27" s="9"/>
      <c r="N27" s="9"/>
      <c r="O27" s="9"/>
      <c r="P27" s="9"/>
      <c r="Q27" s="9"/>
      <c r="R27" s="9"/>
      <c r="S27" s="11"/>
      <c r="T27" s="11"/>
      <c r="U27" s="11"/>
      <c r="V27" s="11"/>
      <c r="W27" s="9"/>
      <c r="X27" s="9"/>
      <c r="Y27" s="9"/>
      <c r="Z27" s="9"/>
      <c r="AA27" s="10"/>
      <c r="AB27" s="9"/>
      <c r="AC27" s="9"/>
      <c r="AD27" s="9"/>
      <c r="AE27" s="9"/>
    </row>
    <row r="28" spans="1:31" ht="13.5" customHeight="1" x14ac:dyDescent="0.2">
      <c r="A28" s="25" t="s">
        <v>94</v>
      </c>
      <c r="B28" s="9"/>
      <c r="C28" s="9"/>
      <c r="D28" s="9"/>
      <c r="E28" s="12">
        <f>SUM(E16:E27)</f>
        <v>1943.13</v>
      </c>
      <c r="F28" s="9"/>
      <c r="G28" s="9"/>
      <c r="H28" s="25" t="s">
        <v>94</v>
      </c>
      <c r="I28" s="9"/>
      <c r="J28" s="9"/>
      <c r="K28" s="9"/>
      <c r="L28" s="12">
        <f>SUM(L16:L25)</f>
        <v>5407.09</v>
      </c>
      <c r="M28" s="9"/>
      <c r="N28" s="9"/>
      <c r="O28" s="25"/>
      <c r="P28" s="9"/>
      <c r="Q28" s="9"/>
      <c r="R28" s="9"/>
      <c r="S28" s="9"/>
      <c r="T28" s="9"/>
      <c r="U28" s="9"/>
      <c r="V28" s="11"/>
      <c r="W28" s="25"/>
      <c r="X28" s="9"/>
      <c r="Y28" s="9"/>
      <c r="Z28" s="9"/>
      <c r="AA28" s="10"/>
      <c r="AB28" s="9"/>
      <c r="AC28" s="9"/>
      <c r="AD28" s="9"/>
      <c r="AE28" s="9"/>
    </row>
    <row r="29" spans="1:31" ht="13.5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1"/>
      <c r="W29" s="9"/>
      <c r="X29" s="9"/>
      <c r="Y29" s="9"/>
      <c r="Z29" s="9"/>
      <c r="AA29" s="10"/>
      <c r="AB29" s="9"/>
      <c r="AC29" s="9"/>
      <c r="AD29" s="9"/>
      <c r="AE29" s="9"/>
    </row>
    <row r="30" spans="1:31" ht="13.5" customHeight="1" x14ac:dyDescent="0.2">
      <c r="A30" s="14" t="s">
        <v>95</v>
      </c>
      <c r="B30" s="9"/>
      <c r="C30" s="9"/>
      <c r="D30" s="9"/>
      <c r="E30" s="15">
        <f>SUM(E13-E28)</f>
        <v>2000.0100000000002</v>
      </c>
      <c r="F30" s="9"/>
      <c r="G30" s="9"/>
      <c r="H30" s="9"/>
      <c r="I30" s="25" t="s">
        <v>96</v>
      </c>
      <c r="J30" s="9"/>
      <c r="K30" s="9"/>
      <c r="L30" s="16">
        <f>SUM(L13-L28)</f>
        <v>-3773.75</v>
      </c>
      <c r="M30" s="9"/>
      <c r="N30" s="9"/>
      <c r="O30" s="9"/>
      <c r="P30" s="25"/>
      <c r="Q30" s="9"/>
      <c r="R30" s="9"/>
      <c r="S30" s="9"/>
      <c r="T30" s="9"/>
      <c r="U30" s="9"/>
      <c r="V30" s="11"/>
      <c r="W30" s="9"/>
      <c r="X30" s="25"/>
      <c r="Y30" s="9"/>
      <c r="Z30" s="9"/>
      <c r="AA30" s="10"/>
      <c r="AB30" s="9"/>
      <c r="AC30" s="9"/>
      <c r="AD30" s="9"/>
      <c r="AE30" s="9"/>
    </row>
    <row r="31" spans="1:31" ht="13.5" customHeight="1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1"/>
      <c r="W31" s="9"/>
      <c r="X31" s="9"/>
      <c r="Y31" s="9"/>
      <c r="Z31" s="9"/>
      <c r="AA31" s="10"/>
      <c r="AB31" s="9"/>
      <c r="AC31" s="9"/>
      <c r="AD31" s="9"/>
      <c r="AE31" s="9"/>
    </row>
    <row r="32" spans="1:31" ht="13.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0"/>
      <c r="AB32" s="9"/>
      <c r="AC32" s="9"/>
      <c r="AD32" s="9"/>
      <c r="AE32" s="9"/>
    </row>
    <row r="33" spans="1:31" ht="13.5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0"/>
      <c r="AB33" s="9"/>
      <c r="AC33" s="9"/>
      <c r="AD33" s="9"/>
      <c r="AE33" s="9"/>
    </row>
    <row r="34" spans="1:31" ht="13.5" customHeight="1" x14ac:dyDescent="0.2">
      <c r="A34" s="9" t="s">
        <v>97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0"/>
      <c r="AB34" s="25"/>
      <c r="AC34" s="9"/>
      <c r="AD34" s="9"/>
      <c r="AE34" s="9"/>
    </row>
    <row r="35" spans="1:31" ht="13.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  <c r="AB35" s="9"/>
      <c r="AC35" s="9"/>
      <c r="AD35" s="9"/>
      <c r="AE35" s="9"/>
    </row>
    <row r="36" spans="1:31" ht="13.5" customHeight="1" x14ac:dyDescent="0.2">
      <c r="A36" s="9" t="s">
        <v>98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  <c r="AB36" s="9"/>
      <c r="AC36" s="25"/>
      <c r="AD36" s="9"/>
      <c r="AE36" s="9"/>
    </row>
    <row r="37" spans="1:31" ht="13.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0"/>
      <c r="AB37" s="9"/>
      <c r="AC37" s="9"/>
      <c r="AD37" s="9"/>
      <c r="AE37" s="9"/>
    </row>
    <row r="38" spans="1:31" ht="13.5" customHeight="1" x14ac:dyDescent="0.15">
      <c r="A38" s="9" t="s">
        <v>99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0"/>
      <c r="AB38" s="9"/>
      <c r="AC38" s="9"/>
      <c r="AD38" s="9"/>
      <c r="AE38" s="10"/>
    </row>
    <row r="39" spans="1:31" ht="13.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  <c r="AB39" s="9"/>
      <c r="AC39" s="9"/>
      <c r="AD39" s="9"/>
      <c r="AE39" s="10"/>
    </row>
    <row r="40" spans="1:31" ht="13.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  <c r="AB40" s="9"/>
      <c r="AC40" s="9"/>
      <c r="AD40" s="9"/>
      <c r="AE40" s="10"/>
    </row>
    <row r="41" spans="1:31" ht="13.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0"/>
      <c r="AB41" s="9"/>
      <c r="AC41" s="9"/>
      <c r="AD41" s="9"/>
      <c r="AE41" s="10"/>
    </row>
    <row r="42" spans="1:31" ht="13.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0"/>
      <c r="AB42" s="9"/>
      <c r="AC42" s="9"/>
      <c r="AD42" s="9"/>
      <c r="AE42" s="10"/>
    </row>
    <row r="43" spans="1:31" ht="13.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  <c r="AB43" s="9"/>
      <c r="AC43" s="9"/>
      <c r="AD43" s="9"/>
      <c r="AE43" s="10"/>
    </row>
    <row r="44" spans="1:31" ht="13.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0"/>
      <c r="AB44" s="9"/>
      <c r="AC44" s="9"/>
      <c r="AD44" s="9"/>
      <c r="AE44" s="10"/>
    </row>
    <row r="45" spans="1:31" ht="13.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0"/>
      <c r="AB45" s="9"/>
      <c r="AC45" s="9"/>
      <c r="AD45" s="9"/>
      <c r="AE45" s="10"/>
    </row>
    <row r="46" spans="1:31" ht="13.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10"/>
      <c r="AB46" s="9"/>
      <c r="AC46" s="9"/>
      <c r="AD46" s="9"/>
      <c r="AE46" s="10"/>
    </row>
    <row r="47" spans="1:31" ht="13.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  <c r="AB47" s="9"/>
      <c r="AC47" s="9"/>
      <c r="AD47" s="9"/>
      <c r="AE47" s="10"/>
    </row>
    <row r="48" spans="1:31" ht="13.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0"/>
      <c r="AB48" s="9"/>
      <c r="AC48" s="9"/>
      <c r="AD48" s="9"/>
      <c r="AE48" s="10"/>
    </row>
    <row r="49" spans="1:31" ht="13.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0"/>
      <c r="AB49" s="9"/>
      <c r="AC49" s="9"/>
      <c r="AD49" s="9"/>
      <c r="AE49" s="10"/>
    </row>
    <row r="50" spans="1:31" ht="13.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0"/>
      <c r="AB50" s="9"/>
      <c r="AC50" s="9"/>
      <c r="AD50" s="9"/>
      <c r="AE50" s="10"/>
    </row>
    <row r="51" spans="1:31" ht="13.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  <c r="AB51" s="9"/>
      <c r="AC51" s="9"/>
      <c r="AD51" s="9"/>
      <c r="AE51" s="10"/>
    </row>
    <row r="52" spans="1:31" ht="13.5" customHeight="1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0"/>
      <c r="AB52" s="9"/>
      <c r="AC52" s="9"/>
      <c r="AD52" s="9"/>
      <c r="AE52" s="10"/>
    </row>
    <row r="53" spans="1:31" ht="13.5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0"/>
      <c r="AB53" s="9"/>
      <c r="AC53" s="9"/>
      <c r="AD53" s="9"/>
      <c r="AE53" s="10"/>
    </row>
    <row r="54" spans="1:31" ht="13.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0"/>
      <c r="AB54" s="9"/>
      <c r="AC54" s="9"/>
      <c r="AD54" s="9"/>
      <c r="AE54" s="10"/>
    </row>
    <row r="55" spans="1:31" ht="13.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  <c r="AB55" s="9"/>
      <c r="AC55" s="9"/>
      <c r="AD55" s="9"/>
      <c r="AE55" s="10"/>
    </row>
    <row r="56" spans="1:31" ht="13.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0"/>
      <c r="AB56" s="9"/>
      <c r="AC56" s="9"/>
      <c r="AD56" s="9"/>
      <c r="AE56" s="10"/>
    </row>
    <row r="57" spans="1:31" ht="13.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0"/>
      <c r="AB57" s="9"/>
      <c r="AC57" s="9"/>
      <c r="AD57" s="9"/>
      <c r="AE57" s="10"/>
    </row>
    <row r="58" spans="1:31" ht="13.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0"/>
      <c r="AB58" s="9"/>
      <c r="AC58" s="9"/>
      <c r="AD58" s="9"/>
      <c r="AE58" s="10"/>
    </row>
    <row r="59" spans="1:31" ht="13.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  <c r="AB59" s="9"/>
      <c r="AC59" s="9"/>
      <c r="AD59" s="9"/>
      <c r="AE59" s="10"/>
    </row>
    <row r="60" spans="1:31" ht="13.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0"/>
      <c r="AB60" s="9"/>
      <c r="AC60" s="9"/>
      <c r="AD60" s="9"/>
      <c r="AE60" s="10"/>
    </row>
    <row r="61" spans="1:31" ht="13.5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0"/>
      <c r="AB61" s="9"/>
      <c r="AC61" s="9"/>
      <c r="AD61" s="9"/>
      <c r="AE61" s="10"/>
    </row>
    <row r="62" spans="1:31" ht="13.5" customHeight="1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10"/>
      <c r="AB62" s="9"/>
      <c r="AC62" s="9"/>
      <c r="AD62" s="9"/>
      <c r="AE62" s="10"/>
    </row>
    <row r="63" spans="1:31" ht="13.5" customHeight="1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  <c r="AB63" s="9"/>
      <c r="AC63" s="9"/>
      <c r="AD63" s="9"/>
      <c r="AE63" s="10"/>
    </row>
    <row r="64" spans="1:31" ht="13.5" customHeight="1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10"/>
      <c r="AB64" s="9"/>
      <c r="AC64" s="9"/>
      <c r="AD64" s="9"/>
      <c r="AE64" s="10"/>
    </row>
    <row r="65" spans="1:31" ht="13.5" customHeight="1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10"/>
      <c r="AB65" s="9"/>
      <c r="AC65" s="9"/>
      <c r="AD65" s="9"/>
      <c r="AE65" s="10"/>
    </row>
    <row r="66" spans="1:31" ht="13.5" customHeight="1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10"/>
      <c r="AB66" s="9"/>
      <c r="AC66" s="9"/>
      <c r="AD66" s="9"/>
      <c r="AE66" s="10"/>
    </row>
    <row r="67" spans="1:31" ht="13.5" customHeight="1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  <c r="AB67" s="9"/>
      <c r="AC67" s="9"/>
      <c r="AD67" s="9"/>
      <c r="AE67" s="10"/>
    </row>
    <row r="68" spans="1:31" ht="13.5" customHeight="1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10"/>
      <c r="AB68" s="9"/>
      <c r="AC68" s="9"/>
      <c r="AD68" s="9"/>
      <c r="AE68" s="10"/>
    </row>
    <row r="69" spans="1:31" ht="13.5" customHeight="1" x14ac:dyDescent="0.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10"/>
      <c r="AB69" s="9"/>
      <c r="AC69" s="9"/>
      <c r="AD69" s="9"/>
      <c r="AE69" s="10"/>
    </row>
    <row r="70" spans="1:31" ht="13.5" customHeight="1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10"/>
      <c r="AB70" s="9"/>
      <c r="AC70" s="9"/>
      <c r="AD70" s="9"/>
      <c r="AE70" s="10"/>
    </row>
    <row r="71" spans="1:31" ht="13.5" customHeight="1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  <c r="AB71" s="9"/>
      <c r="AC71" s="9"/>
      <c r="AD71" s="9"/>
      <c r="AE71" s="10"/>
    </row>
    <row r="72" spans="1:31" ht="13.5" customHeight="1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10"/>
      <c r="AB72" s="9"/>
      <c r="AC72" s="9"/>
      <c r="AD72" s="9"/>
      <c r="AE72" s="10"/>
    </row>
    <row r="73" spans="1:31" ht="13.5" customHeight="1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10"/>
      <c r="AB73" s="9"/>
      <c r="AC73" s="9"/>
      <c r="AD73" s="9"/>
      <c r="AE73" s="10"/>
    </row>
    <row r="74" spans="1:31" ht="13.5" customHeight="1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10"/>
      <c r="AB74" s="9"/>
      <c r="AC74" s="9"/>
      <c r="AD74" s="9"/>
      <c r="AE74" s="10"/>
    </row>
    <row r="75" spans="1:31" ht="13.5" customHeight="1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  <c r="AB75" s="9"/>
      <c r="AC75" s="9"/>
      <c r="AD75" s="9"/>
      <c r="AE75" s="10"/>
    </row>
    <row r="76" spans="1:31" ht="13.5" customHeight="1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10"/>
      <c r="AB76" s="9"/>
      <c r="AC76" s="9"/>
      <c r="AD76" s="9"/>
      <c r="AE76" s="10"/>
    </row>
    <row r="77" spans="1:31" ht="13.5" customHeight="1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10"/>
      <c r="AB77" s="9"/>
      <c r="AC77" s="9"/>
      <c r="AD77" s="9"/>
      <c r="AE77" s="10"/>
    </row>
    <row r="78" spans="1:31" ht="13.5" customHeight="1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10"/>
      <c r="AB78" s="9"/>
      <c r="AC78" s="9"/>
      <c r="AD78" s="9"/>
      <c r="AE78" s="10"/>
    </row>
    <row r="79" spans="1:31" ht="13.5" customHeight="1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  <c r="AB79" s="9"/>
      <c r="AC79" s="9"/>
      <c r="AD79" s="9"/>
      <c r="AE79" s="10"/>
    </row>
    <row r="80" spans="1:31" ht="13.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10"/>
      <c r="AB80" s="9"/>
      <c r="AC80" s="9"/>
      <c r="AD80" s="9"/>
      <c r="AE80" s="10"/>
    </row>
    <row r="81" spans="1:31" ht="13.5" customHeight="1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10"/>
      <c r="AB81" s="9"/>
      <c r="AC81" s="9"/>
      <c r="AD81" s="9"/>
      <c r="AE81" s="10"/>
    </row>
    <row r="82" spans="1:31" ht="13.5" customHeight="1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10"/>
      <c r="AB82" s="9"/>
      <c r="AC82" s="9"/>
      <c r="AD82" s="9"/>
      <c r="AE82" s="10"/>
    </row>
    <row r="83" spans="1:31" ht="13.5" customHeight="1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  <c r="AB83" s="9"/>
      <c r="AC83" s="9"/>
      <c r="AD83" s="9"/>
      <c r="AE83" s="10"/>
    </row>
    <row r="84" spans="1:31" ht="13.5" customHeight="1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10"/>
      <c r="AB84" s="9"/>
      <c r="AC84" s="9"/>
      <c r="AD84" s="9"/>
      <c r="AE84" s="10"/>
    </row>
    <row r="85" spans="1:31" ht="13.5" customHeight="1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10"/>
      <c r="AB85" s="9"/>
      <c r="AC85" s="9"/>
      <c r="AD85" s="9"/>
      <c r="AE85" s="10"/>
    </row>
    <row r="86" spans="1:31" ht="13.5" customHeight="1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10"/>
      <c r="AB86" s="9"/>
      <c r="AC86" s="9"/>
      <c r="AD86" s="9"/>
      <c r="AE86" s="10"/>
    </row>
    <row r="87" spans="1:31" ht="13.5" customHeight="1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  <c r="AB87" s="9"/>
      <c r="AC87" s="9"/>
      <c r="AD87" s="9"/>
      <c r="AE87" s="10"/>
    </row>
    <row r="88" spans="1:31" ht="13.5" customHeight="1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10"/>
      <c r="AB88" s="9"/>
      <c r="AC88" s="9"/>
      <c r="AD88" s="9"/>
      <c r="AE88" s="10"/>
    </row>
    <row r="89" spans="1:31" ht="13.5" customHeight="1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10"/>
      <c r="AB89" s="9"/>
      <c r="AC89" s="9"/>
      <c r="AD89" s="9"/>
      <c r="AE89" s="10"/>
    </row>
    <row r="90" spans="1:31" ht="13.5" customHeight="1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10"/>
      <c r="AB90" s="9"/>
      <c r="AC90" s="9"/>
      <c r="AD90" s="9"/>
      <c r="AE90" s="10"/>
    </row>
    <row r="91" spans="1:31" ht="13.5" customHeight="1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  <c r="AB91" s="9"/>
      <c r="AC91" s="9"/>
      <c r="AD91" s="9"/>
      <c r="AE91" s="10"/>
    </row>
    <row r="92" spans="1:31" ht="13.5" customHeight="1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10"/>
      <c r="AB92" s="9"/>
      <c r="AC92" s="9"/>
      <c r="AD92" s="9"/>
      <c r="AE92" s="10"/>
    </row>
    <row r="93" spans="1:31" ht="13.5" customHeight="1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10"/>
      <c r="AB93" s="9"/>
      <c r="AC93" s="9"/>
      <c r="AD93" s="9"/>
      <c r="AE93" s="10"/>
    </row>
    <row r="94" spans="1:31" ht="13.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10"/>
      <c r="AB94" s="9"/>
      <c r="AC94" s="9"/>
      <c r="AD94" s="9"/>
      <c r="AE94" s="10"/>
    </row>
    <row r="95" spans="1:31" ht="13.5" customHeight="1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  <c r="AB95" s="9"/>
      <c r="AC95" s="9"/>
      <c r="AD95" s="9"/>
      <c r="AE95" s="10"/>
    </row>
    <row r="96" spans="1:31" ht="13.5" customHeight="1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10"/>
      <c r="AB96" s="9"/>
      <c r="AC96" s="9"/>
      <c r="AD96" s="9"/>
      <c r="AE96" s="10"/>
    </row>
    <row r="97" spans="1:31" ht="13.5" customHeight="1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10"/>
      <c r="AB97" s="9"/>
      <c r="AC97" s="9"/>
      <c r="AD97" s="9"/>
      <c r="AE97" s="10"/>
    </row>
    <row r="98" spans="1:31" ht="13.5" customHeight="1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10"/>
      <c r="AB98" s="9"/>
      <c r="AC98" s="9"/>
      <c r="AD98" s="9"/>
      <c r="AE98" s="10"/>
    </row>
    <row r="99" spans="1:31" ht="13.5" customHeight="1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  <c r="AB99" s="9"/>
      <c r="AC99" s="9"/>
      <c r="AD99" s="9"/>
      <c r="AE99" s="10"/>
    </row>
    <row r="100" spans="1:31" ht="13.5" customHeight="1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10"/>
      <c r="AB100" s="9"/>
      <c r="AC100" s="9"/>
      <c r="AD100" s="9"/>
      <c r="AE100" s="10"/>
    </row>
  </sheetData>
  <mergeCells count="3">
    <mergeCell ref="H2:O2"/>
    <mergeCell ref="P2:T2"/>
    <mergeCell ref="U2:X2"/>
  </mergeCells>
  <pageMargins left="0.7" right="0.7" top="0.75" bottom="0.75" header="0" footer="0"/>
  <pageSetup scale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"/>
  <sheetViews>
    <sheetView workbookViewId="0">
      <selection activeCell="A2" sqref="A2:I2"/>
    </sheetView>
  </sheetViews>
  <sheetFormatPr defaultColWidth="16.8671875" defaultRowHeight="15" customHeight="1" x14ac:dyDescent="0.2"/>
  <cols>
    <col min="1" max="5" width="8.875" customWidth="1"/>
    <col min="6" max="6" width="11.390625" customWidth="1"/>
    <col min="7" max="15" width="8.875" customWidth="1"/>
  </cols>
  <sheetData>
    <row r="1" spans="1:15" ht="13.5" customHeight="1" x14ac:dyDescent="0.2">
      <c r="A1" s="41" t="s">
        <v>100</v>
      </c>
      <c r="B1" s="31"/>
      <c r="C1" s="31"/>
      <c r="D1" s="31"/>
      <c r="E1" s="31"/>
      <c r="F1" s="31"/>
      <c r="G1" s="31"/>
      <c r="H1" s="31"/>
      <c r="I1" s="31"/>
      <c r="J1" s="17"/>
      <c r="K1" s="17"/>
      <c r="L1" s="17"/>
      <c r="M1" s="17"/>
      <c r="N1" s="17"/>
      <c r="O1" s="17"/>
    </row>
    <row r="2" spans="1:15" ht="13.5" customHeight="1" x14ac:dyDescent="0.2">
      <c r="A2" s="41" t="s">
        <v>101</v>
      </c>
      <c r="B2" s="31"/>
      <c r="C2" s="31"/>
      <c r="D2" s="31"/>
      <c r="E2" s="31"/>
      <c r="F2" s="31"/>
      <c r="G2" s="31"/>
      <c r="H2" s="31"/>
      <c r="I2" s="31"/>
      <c r="J2" s="17"/>
      <c r="K2" s="17"/>
      <c r="L2" s="17"/>
      <c r="M2" s="17"/>
      <c r="N2" s="17"/>
      <c r="O2" s="17"/>
    </row>
    <row r="3" spans="1:15" ht="13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3.5" customHeight="1" x14ac:dyDescent="0.2">
      <c r="A5" s="9"/>
      <c r="B5" s="9"/>
      <c r="C5" s="40" t="s">
        <v>102</v>
      </c>
      <c r="D5" s="31"/>
      <c r="E5" s="31"/>
      <c r="F5" s="31"/>
      <c r="G5" s="9"/>
      <c r="H5" s="9"/>
      <c r="I5" s="9"/>
      <c r="J5" s="9"/>
      <c r="K5" s="9"/>
      <c r="L5" s="9"/>
      <c r="M5" s="9"/>
      <c r="N5" s="9"/>
      <c r="O5" s="9"/>
    </row>
    <row r="6" spans="1:15" ht="13.5" customHeight="1" x14ac:dyDescent="0.15">
      <c r="A6" s="9"/>
      <c r="B6" s="9"/>
      <c r="C6" s="9"/>
      <c r="D6" s="9"/>
      <c r="E6" s="9"/>
      <c r="F6" s="10"/>
      <c r="G6" s="9"/>
      <c r="H6" s="9"/>
      <c r="I6" s="9"/>
      <c r="J6" s="9"/>
      <c r="K6" s="9"/>
      <c r="L6" s="9"/>
      <c r="M6" s="9"/>
      <c r="N6" s="9"/>
      <c r="O6" s="9"/>
    </row>
    <row r="7" spans="1:15" ht="13.5" customHeight="1" x14ac:dyDescent="0.15">
      <c r="A7" s="9"/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  <c r="O7" s="9"/>
    </row>
    <row r="8" spans="1:15" ht="13.5" customHeight="1" x14ac:dyDescent="0.15">
      <c r="A8" s="9"/>
      <c r="B8" s="9"/>
      <c r="C8" s="9" t="s">
        <v>103</v>
      </c>
      <c r="D8" s="9"/>
      <c r="E8" s="9"/>
      <c r="F8" s="9">
        <v>4518.55</v>
      </c>
      <c r="G8" s="9"/>
      <c r="H8" s="9"/>
      <c r="I8" s="9"/>
      <c r="J8" s="9"/>
      <c r="K8" s="9"/>
      <c r="L8" s="9"/>
      <c r="M8" s="9"/>
      <c r="N8" s="9"/>
      <c r="O8" s="9"/>
    </row>
    <row r="9" spans="1:15" ht="13.5" customHeight="1" x14ac:dyDescent="0.15">
      <c r="A9" s="9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</row>
    <row r="10" spans="1:15" ht="13.5" customHeight="1" x14ac:dyDescent="0.15">
      <c r="A10" s="9"/>
      <c r="B10" s="9"/>
      <c r="C10" s="9" t="s">
        <v>104</v>
      </c>
      <c r="D10" s="9"/>
      <c r="E10" s="9"/>
      <c r="F10" s="10">
        <f>SUM('Table 1'!B65:C65)</f>
        <v>14283.089999999998</v>
      </c>
      <c r="G10" s="9"/>
      <c r="H10" s="9"/>
      <c r="I10" s="9"/>
      <c r="J10" s="9"/>
      <c r="K10" s="9"/>
      <c r="L10" s="9"/>
      <c r="M10" s="9"/>
      <c r="N10" s="9"/>
      <c r="O10" s="9"/>
    </row>
    <row r="11" spans="1:15" ht="13.5" customHeight="1" x14ac:dyDescent="0.15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</row>
    <row r="12" spans="1:15" ht="13.5" customHeight="1" x14ac:dyDescent="0.15">
      <c r="A12" s="9"/>
      <c r="B12" s="9"/>
      <c r="C12" s="9"/>
      <c r="D12" s="9"/>
      <c r="E12" s="9"/>
      <c r="F12" s="18">
        <f>SUM(F8:F10)</f>
        <v>18801.64</v>
      </c>
      <c r="G12" s="9"/>
      <c r="H12" s="9"/>
      <c r="I12" s="9"/>
      <c r="J12" s="9"/>
      <c r="K12" s="9"/>
      <c r="L12" s="9"/>
      <c r="M12" s="9"/>
      <c r="N12" s="9"/>
      <c r="O12" s="9"/>
    </row>
    <row r="13" spans="1:15" ht="13.5" customHeight="1" x14ac:dyDescent="0.15">
      <c r="A13" s="9"/>
      <c r="B13" s="9"/>
      <c r="C13" s="9"/>
      <c r="D13" s="9"/>
      <c r="E13" s="9"/>
      <c r="F13" s="10"/>
      <c r="G13" s="9"/>
      <c r="H13" s="9"/>
      <c r="I13" s="9"/>
      <c r="J13" s="9"/>
      <c r="K13" s="9"/>
      <c r="L13" s="9"/>
      <c r="M13" s="9"/>
      <c r="N13" s="9"/>
      <c r="O13" s="9"/>
    </row>
    <row r="14" spans="1:15" ht="13.5" customHeight="1" x14ac:dyDescent="0.15">
      <c r="A14" s="9"/>
      <c r="B14" s="9"/>
      <c r="C14" s="9" t="s">
        <v>105</v>
      </c>
      <c r="D14" s="9"/>
      <c r="E14" s="9"/>
      <c r="F14" s="10">
        <f>SUM('Table 1'!D65:E65)</f>
        <v>12283.08</v>
      </c>
      <c r="G14" s="9"/>
      <c r="H14" s="9"/>
      <c r="I14" s="9"/>
      <c r="J14" s="9"/>
      <c r="K14" s="9"/>
      <c r="L14" s="9"/>
      <c r="M14" s="9"/>
      <c r="N14" s="9"/>
      <c r="O14" s="9"/>
    </row>
    <row r="15" spans="1:15" ht="13.5" customHeight="1" x14ac:dyDescent="0.15">
      <c r="A15" s="9"/>
      <c r="B15" s="9"/>
      <c r="C15" s="9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  <c r="O15" s="9"/>
    </row>
    <row r="16" spans="1:15" ht="13.5" customHeight="1" x14ac:dyDescent="0.15">
      <c r="A16" s="9"/>
      <c r="B16" s="9"/>
      <c r="C16" s="9" t="s">
        <v>106</v>
      </c>
      <c r="D16" s="9"/>
      <c r="E16" s="9"/>
      <c r="F16" s="19">
        <f>SUM(F8,F9,F10-F14)</f>
        <v>6518.5599999999986</v>
      </c>
      <c r="G16" s="9"/>
      <c r="H16" s="9"/>
      <c r="I16" s="9"/>
      <c r="J16" s="9"/>
      <c r="K16" s="9"/>
      <c r="L16" s="9"/>
      <c r="M16" s="9"/>
      <c r="N16" s="9"/>
      <c r="O16" s="9"/>
    </row>
    <row r="17" spans="1:15" ht="13.5" customHeight="1" x14ac:dyDescent="0.15">
      <c r="A17" s="9"/>
      <c r="B17" s="9"/>
      <c r="C17" s="9"/>
      <c r="D17" s="9"/>
      <c r="E17" s="9"/>
      <c r="F17" s="10"/>
      <c r="G17" s="9"/>
      <c r="H17" s="9"/>
      <c r="I17" s="9"/>
      <c r="J17" s="9"/>
      <c r="K17" s="9"/>
      <c r="L17" s="9"/>
      <c r="M17" s="9"/>
      <c r="N17" s="9"/>
      <c r="O17" s="9"/>
    </row>
    <row r="18" spans="1:15" ht="13.5" customHeight="1" x14ac:dyDescent="0.15">
      <c r="A18" s="9"/>
      <c r="B18" s="9"/>
      <c r="C18" s="9"/>
      <c r="D18" s="9"/>
      <c r="E18" s="9"/>
      <c r="F18" s="10"/>
      <c r="G18" s="9"/>
      <c r="H18" s="9"/>
      <c r="I18" s="9"/>
      <c r="J18" s="9"/>
      <c r="K18" s="9"/>
      <c r="L18" s="9"/>
      <c r="M18" s="9"/>
      <c r="N18" s="9"/>
      <c r="O18" s="9"/>
    </row>
    <row r="19" spans="1:15" ht="13.5" customHeight="1" x14ac:dyDescent="0.15">
      <c r="A19" s="9"/>
      <c r="B19" s="9"/>
      <c r="C19" s="9"/>
      <c r="D19" s="9"/>
      <c r="E19" s="9"/>
      <c r="F19" s="10"/>
      <c r="G19" s="9"/>
      <c r="H19" s="9"/>
      <c r="I19" s="9"/>
      <c r="J19" s="9"/>
      <c r="K19" s="9"/>
      <c r="L19" s="9"/>
      <c r="M19" s="9"/>
      <c r="N19" s="9"/>
      <c r="O19" s="9"/>
    </row>
    <row r="20" spans="1:15" ht="13.5" customHeight="1" x14ac:dyDescent="0.15">
      <c r="A20" s="9"/>
      <c r="B20" s="9"/>
      <c r="C20" s="9"/>
      <c r="D20" s="9"/>
      <c r="E20" s="9"/>
      <c r="F20" s="10"/>
      <c r="G20" s="9"/>
      <c r="H20" s="9"/>
      <c r="I20" s="9"/>
      <c r="J20" s="9"/>
      <c r="K20" s="9"/>
      <c r="L20" s="9"/>
      <c r="M20" s="9"/>
      <c r="N20" s="9"/>
      <c r="O20" s="9"/>
    </row>
    <row r="21" spans="1:15" ht="13.5" customHeight="1" x14ac:dyDescent="0.15">
      <c r="A21" s="9"/>
      <c r="B21" s="9"/>
      <c r="C21" s="9" t="s">
        <v>107</v>
      </c>
      <c r="D21" s="9"/>
      <c r="E21" s="9"/>
      <c r="F21" s="20">
        <f>SUM('Table 1'!E63)</f>
        <v>6518.56</v>
      </c>
      <c r="G21" s="9"/>
      <c r="H21" s="9"/>
      <c r="I21" s="9"/>
      <c r="J21" s="9"/>
      <c r="K21" s="9"/>
      <c r="L21" s="9"/>
      <c r="M21" s="9"/>
      <c r="N21" s="9"/>
      <c r="O21" s="9"/>
    </row>
    <row r="22" spans="1:15" ht="13.5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3.5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3.5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13.5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13.5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3.5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13.5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3.5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3.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13.5" customHeight="1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3.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13.5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ht="13.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13.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3.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13.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13.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3.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13.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13.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13.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13.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13.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13.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13.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13.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ht="13.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ht="13.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13.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13.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ht="13.5" customHeight="1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ht="13.5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ht="13.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13.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13.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ht="13.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13.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3.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3.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3.5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13.5" customHeight="1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13.5" customHeight="1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13.5" customHeight="1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3.5" customHeight="1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3.5" customHeight="1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3.5" customHeight="1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3.5" customHeight="1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3.5" customHeight="1" x14ac:dyDescent="0.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13.5" customHeight="1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ht="13.5" customHeight="1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13.5" customHeight="1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13.5" customHeight="1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3.5" customHeight="1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ht="13.5" customHeight="1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13.5" customHeight="1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13.5" customHeight="1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3.5" customHeight="1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13.5" customHeight="1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ht="13.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3.5" customHeight="1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ht="13.5" customHeight="1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ht="13.5" customHeight="1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3.5" customHeight="1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13.5" customHeight="1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ht="13.5" customHeight="1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13.5" customHeight="1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ht="13.5" customHeight="1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3.5" customHeight="1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3.5" customHeight="1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3.5" customHeight="1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3.5" customHeight="1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13.5" customHeight="1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ht="13.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3.5" customHeight="1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ht="13.5" customHeight="1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t="13.5" customHeight="1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t="13.5" customHeight="1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t="13.5" customHeight="1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3.5" customHeight="1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</sheetData>
  <mergeCells count="3">
    <mergeCell ref="A1:I1"/>
    <mergeCell ref="A2:I2"/>
    <mergeCell ref="C5:F5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58E6817-FCED-4E33-A809-377EEEAB3613}"/>
</file>

<file path=customXml/itemProps2.xml><?xml version="1.0" encoding="utf-8"?>
<ds:datastoreItem xmlns:ds="http://schemas.openxmlformats.org/officeDocument/2006/customXml" ds:itemID="{DAC841EE-7384-45D1-A770-84634FAB9749}"/>
</file>

<file path=customXml/itemProps3.xml><?xml version="1.0" encoding="utf-8"?>
<ds:datastoreItem xmlns:ds="http://schemas.openxmlformats.org/officeDocument/2006/customXml" ds:itemID="{0814F1DD-47E6-4A70-A312-5F7EA0C02A3C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P &amp; L</vt:lpstr>
      <vt:lpstr>Bank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David</dc:creator>
  <cp:keywords/>
  <dc:description/>
  <cp:lastModifiedBy/>
  <cp:revision/>
  <dcterms:created xsi:type="dcterms:W3CDTF">2026-03-30T12:52:46Z</dcterms:created>
  <dcterms:modified xsi:type="dcterms:W3CDTF">2026-05-05T10:58:48Z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2026-03-30T00:00:00Z</vt:filetime>
  </property>
  <property fmtid="{D5CDD505-2E9C-101B-9397-08002B2CF9AE}" pid="3" name="Creator">
    <vt:lpwstr>Google Sheets</vt:lpwstr>
  </property>
  <property fmtid="{D5CDD505-2E9C-101B-9397-08002B2CF9AE}" pid="4" name="LastSaved">
    <vt:filetime>2026-03-30T00:00:00Z</vt:filetime>
  </property>
  <property fmtid="{D5CDD505-2E9C-101B-9397-08002B2CF9AE}" pid="5" name="ContentTypeId">
    <vt:lpwstr>0x010100CD04853568B40F4E8366B3070197220F</vt:lpwstr>
  </property>
</Properties>
</file>