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ink/ink1.xml" ContentType="application/inkml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https://trustha-my.sharepoint.com/personal/jenniferw_trustha_org_uk/Documents/Attachments/TWS/"/>
    </mc:Choice>
  </mc:AlternateContent>
  <xr:revisionPtr revIDLastSave="0" documentId="8_{0566CC7D-D11F-4888-8E25-B173DF3BB602}" xr6:coauthVersionLast="47" xr6:coauthVersionMax="47" xr10:uidLastSave="{00000000-0000-0000-0000-000000000000}"/>
  <bookViews>
    <workbookView xWindow="-28920" yWindow="7125" windowWidth="29040" windowHeight="15720" tabRatio="840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externalReferences>
    <externalReference r:id="rId7"/>
  </externalReference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5" l="1"/>
  <c r="C50" i="5"/>
  <c r="C49" i="5"/>
  <c r="C48" i="5"/>
  <c r="C47" i="5"/>
  <c r="C12" i="5"/>
  <c r="C11" i="5"/>
  <c r="C10" i="5"/>
  <c r="B40" i="2"/>
  <c r="B34" i="2"/>
  <c r="B15" i="2"/>
  <c r="B12" i="2"/>
  <c r="C14" i="5" l="1"/>
  <c r="C16" i="5" s="1"/>
  <c r="K42" i="7"/>
  <c r="K43" i="7"/>
  <c r="K44" i="7" s="1"/>
  <c r="K50" i="6"/>
  <c r="K50" i="7"/>
  <c r="K11" i="5"/>
  <c r="K22" i="5"/>
  <c r="J12" i="2"/>
  <c r="K10" i="5"/>
  <c r="K12" i="5"/>
  <c r="K13" i="5"/>
  <c r="I14" i="5"/>
  <c r="I16" i="5" s="1"/>
  <c r="G14" i="5"/>
  <c r="G16" i="5" s="1"/>
  <c r="E14" i="5"/>
  <c r="E16" i="5" s="1"/>
  <c r="M14" i="5"/>
  <c r="M16" i="5" s="1"/>
  <c r="L16" i="5"/>
  <c r="J16" i="5"/>
  <c r="H16" i="5"/>
  <c r="F16" i="5"/>
  <c r="M25" i="5"/>
  <c r="M27" i="5" s="1"/>
  <c r="L27" i="5"/>
  <c r="J14" i="2"/>
  <c r="K21" i="5"/>
  <c r="K23" i="5"/>
  <c r="K24" i="5"/>
  <c r="J27" i="5"/>
  <c r="F27" i="5"/>
  <c r="E25" i="5"/>
  <c r="E27" i="5" s="1"/>
  <c r="C25" i="5"/>
  <c r="C27" i="5" s="1"/>
  <c r="C40" i="5"/>
  <c r="C42" i="5" s="1"/>
  <c r="K57" i="5"/>
  <c r="K56" i="5"/>
  <c r="K55" i="5"/>
  <c r="K54" i="5"/>
  <c r="K53" i="5"/>
  <c r="K52" i="5"/>
  <c r="K51" i="5"/>
  <c r="K50" i="5"/>
  <c r="K49" i="5"/>
  <c r="K48" i="5"/>
  <c r="K47" i="5"/>
  <c r="K39" i="5"/>
  <c r="K38" i="5"/>
  <c r="K37" i="5"/>
  <c r="K36" i="5"/>
  <c r="K35" i="5"/>
  <c r="K34" i="5"/>
  <c r="K33" i="5"/>
  <c r="K32" i="5"/>
  <c r="L26" i="2"/>
  <c r="L28" i="2" s="1"/>
  <c r="L21" i="2"/>
  <c r="L47" i="2"/>
  <c r="L42" i="2"/>
  <c r="L49" i="2" s="1"/>
  <c r="B42" i="2"/>
  <c r="B47" i="2"/>
  <c r="B21" i="2"/>
  <c r="B26" i="2"/>
  <c r="J34" i="2"/>
  <c r="J39" i="2"/>
  <c r="J33" i="2"/>
  <c r="J37" i="2"/>
  <c r="J31" i="2"/>
  <c r="J32" i="2"/>
  <c r="J35" i="2"/>
  <c r="J36" i="2"/>
  <c r="J38" i="2"/>
  <c r="J40" i="2"/>
  <c r="J41" i="2"/>
  <c r="J45" i="2"/>
  <c r="J47" i="2" s="1"/>
  <c r="J46" i="2"/>
  <c r="H21" i="2"/>
  <c r="D21" i="2"/>
  <c r="F21" i="2"/>
  <c r="J24" i="2"/>
  <c r="J25" i="2"/>
  <c r="D26" i="2"/>
  <c r="D28" i="2" s="1"/>
  <c r="D47" i="2"/>
  <c r="D42" i="2"/>
  <c r="F26" i="2"/>
  <c r="F47" i="2"/>
  <c r="F42" i="2"/>
  <c r="H26" i="2"/>
  <c r="H28" i="2" s="1"/>
  <c r="H47" i="2"/>
  <c r="H49" i="2" s="1"/>
  <c r="H42" i="2"/>
  <c r="J53" i="2"/>
  <c r="K17" i="4"/>
  <c r="K9" i="7"/>
  <c r="K17" i="7" s="1"/>
  <c r="K10" i="7"/>
  <c r="K11" i="7"/>
  <c r="K12" i="7"/>
  <c r="K13" i="7"/>
  <c r="K14" i="7"/>
  <c r="K15" i="7"/>
  <c r="K16" i="7"/>
  <c r="K20" i="7"/>
  <c r="K21" i="7"/>
  <c r="K28" i="7"/>
  <c r="K39" i="7" s="1"/>
  <c r="K29" i="7"/>
  <c r="K30" i="7"/>
  <c r="K31" i="7"/>
  <c r="K32" i="7"/>
  <c r="K33" i="7"/>
  <c r="K34" i="7"/>
  <c r="K35" i="7"/>
  <c r="K36" i="7"/>
  <c r="K37" i="7"/>
  <c r="K38" i="7"/>
  <c r="M17" i="7"/>
  <c r="M22" i="7"/>
  <c r="M44" i="7"/>
  <c r="M39" i="7"/>
  <c r="I17" i="7"/>
  <c r="I24" i="7" s="1"/>
  <c r="I22" i="7"/>
  <c r="I44" i="7"/>
  <c r="I39" i="7"/>
  <c r="G17" i="7"/>
  <c r="G24" i="7" s="1"/>
  <c r="G22" i="7"/>
  <c r="G44" i="7"/>
  <c r="G39" i="7"/>
  <c r="E17" i="7"/>
  <c r="E22" i="7"/>
  <c r="E44" i="7"/>
  <c r="E39" i="7"/>
  <c r="C17" i="7"/>
  <c r="C24" i="7" s="1"/>
  <c r="C22" i="7"/>
  <c r="C44" i="7"/>
  <c r="C39" i="7"/>
  <c r="M1" i="7"/>
  <c r="C1" i="7"/>
  <c r="K9" i="6"/>
  <c r="K10" i="6"/>
  <c r="K11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2" i="6"/>
  <c r="M24" i="6" s="1"/>
  <c r="M44" i="6"/>
  <c r="M39" i="6"/>
  <c r="M46" i="6" s="1"/>
  <c r="I17" i="6"/>
  <c r="I22" i="6"/>
  <c r="I44" i="6"/>
  <c r="I39" i="6"/>
  <c r="G17" i="6"/>
  <c r="G22" i="6"/>
  <c r="G44" i="6"/>
  <c r="G39" i="6"/>
  <c r="E17" i="6"/>
  <c r="E22" i="6"/>
  <c r="E44" i="6"/>
  <c r="E39" i="6"/>
  <c r="C17" i="6"/>
  <c r="C24" i="6" s="1"/>
  <c r="C22" i="6"/>
  <c r="C44" i="6"/>
  <c r="C39" i="6"/>
  <c r="C46" i="6" s="1"/>
  <c r="M1" i="6"/>
  <c r="C1" i="6"/>
  <c r="M58" i="5"/>
  <c r="M60" i="5" s="1"/>
  <c r="I58" i="5"/>
  <c r="I60" i="5" s="1"/>
  <c r="G58" i="5"/>
  <c r="G60" i="5" s="1"/>
  <c r="E58" i="5"/>
  <c r="E60" i="5" s="1"/>
  <c r="C58" i="5"/>
  <c r="C60" i="5" s="1"/>
  <c r="M40" i="5"/>
  <c r="M42" i="5" s="1"/>
  <c r="J19" i="2"/>
  <c r="I40" i="5"/>
  <c r="I42" i="5" s="1"/>
  <c r="G40" i="5"/>
  <c r="G42" i="5" s="1"/>
  <c r="E40" i="5"/>
  <c r="E42" i="5" s="1"/>
  <c r="M1" i="5"/>
  <c r="H9" i="3"/>
  <c r="J9" i="3"/>
  <c r="L9" i="3"/>
  <c r="N48" i="3"/>
  <c r="P48" i="3"/>
  <c r="P41" i="3"/>
  <c r="N41" i="3"/>
  <c r="P32" i="3"/>
  <c r="N32" i="3"/>
  <c r="L32" i="3"/>
  <c r="P19" i="3"/>
  <c r="N19" i="3"/>
  <c r="C1" i="5"/>
  <c r="N7" i="3"/>
  <c r="J20" i="2"/>
  <c r="J18" i="2"/>
  <c r="J17" i="2"/>
  <c r="J16" i="2"/>
  <c r="J15" i="2"/>
  <c r="J13" i="2"/>
  <c r="N8" i="3"/>
  <c r="N5" i="3"/>
  <c r="K1" i="4"/>
  <c r="B1" i="4"/>
  <c r="B1" i="3"/>
  <c r="N1" i="3"/>
  <c r="P9" i="3"/>
  <c r="K18" i="7" l="1"/>
  <c r="B49" i="2"/>
  <c r="K40" i="7"/>
  <c r="K14" i="5"/>
  <c r="K16" i="5" s="1"/>
  <c r="K22" i="7"/>
  <c r="K17" i="6"/>
  <c r="K18" i="6" s="1"/>
  <c r="E24" i="7"/>
  <c r="M24" i="7"/>
  <c r="E24" i="6"/>
  <c r="G46" i="7"/>
  <c r="G46" i="6"/>
  <c r="F49" i="2"/>
  <c r="F28" i="2"/>
  <c r="I46" i="7"/>
  <c r="G24" i="6"/>
  <c r="G48" i="6" s="1"/>
  <c r="G52" i="6" s="1"/>
  <c r="C46" i="7"/>
  <c r="J26" i="2"/>
  <c r="I24" i="6"/>
  <c r="E46" i="7"/>
  <c r="M46" i="7"/>
  <c r="K40" i="5"/>
  <c r="K42" i="5" s="1"/>
  <c r="J21" i="2"/>
  <c r="K58" i="5"/>
  <c r="K60" i="5" s="1"/>
  <c r="I46" i="6"/>
  <c r="I48" i="6" s="1"/>
  <c r="I52" i="6" s="1"/>
  <c r="K39" i="6"/>
  <c r="K40" i="6" s="1"/>
  <c r="K22" i="6"/>
  <c r="D49" i="2"/>
  <c r="J42" i="2"/>
  <c r="J49" i="2" s="1"/>
  <c r="K25" i="5"/>
  <c r="K27" i="5" s="1"/>
  <c r="E46" i="6"/>
  <c r="E48" i="6" s="1"/>
  <c r="E52" i="6" s="1"/>
  <c r="K44" i="6"/>
  <c r="B28" i="2"/>
  <c r="L51" i="2"/>
  <c r="L55" i="2" s="1"/>
  <c r="P10" i="3" s="1"/>
  <c r="K45" i="6"/>
  <c r="F51" i="2"/>
  <c r="F55" i="2" s="1"/>
  <c r="J10" i="3" s="1"/>
  <c r="K46" i="7"/>
  <c r="K45" i="7"/>
  <c r="C48" i="6"/>
  <c r="C52" i="6" s="1"/>
  <c r="M48" i="6"/>
  <c r="M52" i="6" s="1"/>
  <c r="C48" i="7"/>
  <c r="C52" i="7" s="1"/>
  <c r="E48" i="7"/>
  <c r="E52" i="7" s="1"/>
  <c r="G48" i="7"/>
  <c r="G52" i="7" s="1"/>
  <c r="I48" i="7"/>
  <c r="I52" i="7" s="1"/>
  <c r="M48" i="7"/>
  <c r="M52" i="7" s="1"/>
  <c r="H51" i="2"/>
  <c r="H55" i="2" s="1"/>
  <c r="L10" i="3" s="1"/>
  <c r="K24" i="6"/>
  <c r="K24" i="7"/>
  <c r="J27" i="2"/>
  <c r="B51" i="2" l="1"/>
  <c r="K47" i="7"/>
  <c r="K46" i="6"/>
  <c r="K47" i="6" s="1"/>
  <c r="D51" i="2"/>
  <c r="D55" i="2" s="1"/>
  <c r="H10" i="3" s="1"/>
  <c r="J28" i="2"/>
  <c r="J51" i="2" s="1"/>
  <c r="J55" i="2" s="1"/>
  <c r="K48" i="6"/>
  <c r="K52" i="6" s="1"/>
  <c r="K25" i="6"/>
  <c r="K25" i="7"/>
  <c r="K48" i="7"/>
  <c r="K52" i="7" s="1"/>
  <c r="B55" i="2"/>
  <c r="F6" i="3" s="1"/>
  <c r="N6" i="3" l="1"/>
  <c r="N10" i="3" s="1"/>
  <c r="F9" i="3"/>
  <c r="N9" i="3" s="1"/>
  <c r="K53" i="6"/>
  <c r="F10" i="3"/>
  <c r="K53" i="7"/>
</calcChain>
</file>

<file path=xl/sharedStrings.xml><?xml version="1.0" encoding="utf-8"?>
<sst xmlns="http://schemas.openxmlformats.org/spreadsheetml/2006/main" count="291" uniqueCount="147">
  <si>
    <t>Unrestricted funds</t>
  </si>
  <si>
    <t>Restricted funds</t>
  </si>
  <si>
    <t xml:space="preserve">Unrestricted funds </t>
  </si>
  <si>
    <t xml:space="preserve">Restricted funds </t>
  </si>
  <si>
    <t>to nearest £</t>
  </si>
  <si>
    <t xml:space="preserve">Details </t>
  </si>
  <si>
    <t>Categories</t>
  </si>
  <si>
    <t xml:space="preserve">A1 Receipts </t>
  </si>
  <si>
    <t>A3 Payments</t>
  </si>
  <si>
    <t>B1 Cash funds</t>
  </si>
  <si>
    <t>Last year</t>
  </si>
  <si>
    <t>Total receipts</t>
  </si>
  <si>
    <t>Total payments</t>
  </si>
  <si>
    <t>Receipts and payments accounts</t>
  </si>
  <si>
    <t>Fund to which asset belongs</t>
  </si>
  <si>
    <t>Fund to which liability relates</t>
  </si>
  <si>
    <t>Print Name</t>
  </si>
  <si>
    <t>Date of approval</t>
  </si>
  <si>
    <t>For the period from</t>
  </si>
  <si>
    <t>Details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</si>
  <si>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</si>
  <si>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</si>
  <si>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</si>
  <si>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</si>
  <si>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</si>
  <si>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</si>
  <si>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Proceeds from sale of fixed assets</t>
  </si>
  <si>
    <t>Proceeds from sale of investments</t>
  </si>
  <si>
    <t>Expenses for fundraising activities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</si>
  <si>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</si>
  <si>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</si>
  <si>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</si>
  <si>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</si>
  <si>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</si>
  <si>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</si>
  <si>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</si>
  <si>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Purchases of fixed assets</t>
  </si>
  <si>
    <t>Purchase of investments</t>
  </si>
  <si>
    <t>Cash and bank balances at end of year</t>
  </si>
  <si>
    <t>Cash and bank balances at start of year</t>
  </si>
  <si>
    <t>Surplus / (deficit) shown on receipts and payments account</t>
  </si>
  <si>
    <t>Surplus / (deficit) for year</t>
  </si>
  <si>
    <t>B2 Investments</t>
  </si>
  <si>
    <t>B3 Other assets</t>
  </si>
  <si>
    <t>B4 Liabilities</t>
  </si>
  <si>
    <t>Market valuation</t>
  </si>
  <si>
    <t>Cost (if available)</t>
  </si>
  <si>
    <t>£</t>
  </si>
  <si>
    <t>Individual / institution</t>
  </si>
  <si>
    <t>Type of activity or project supported</t>
  </si>
  <si>
    <t>Authority under which paid</t>
  </si>
  <si>
    <t>Nature of relationship</t>
  </si>
  <si>
    <t>Transaction amount (£)</t>
  </si>
  <si>
    <t>Balance outstanding at period end (£)</t>
  </si>
  <si>
    <t>Current value (if available)</t>
  </si>
  <si>
    <t>Amount due</t>
  </si>
  <si>
    <t>Amount due (estimate)</t>
  </si>
  <si>
    <t>Nature of transaction</t>
  </si>
  <si>
    <t>C2 Grants</t>
  </si>
  <si>
    <t>C3a Trustee remuneration</t>
  </si>
  <si>
    <t>C3b Trustee remuneration - details</t>
  </si>
  <si>
    <t>C4a Trustee expenses</t>
  </si>
  <si>
    <t>C4b Trustee expenses - details</t>
  </si>
  <si>
    <t>C5 Transactions with trustees and connected persons</t>
  </si>
  <si>
    <t>C6 Other information</t>
  </si>
  <si>
    <t>A2 Receipts from asset &amp; investment sales</t>
  </si>
  <si>
    <t>A4 Payments relating to asset and investment movements</t>
  </si>
  <si>
    <t>Rents from land &amp; buildings</t>
  </si>
  <si>
    <t>Gross receipts from other charitable activities</t>
  </si>
  <si>
    <t>B5 Contingent liabilities</t>
  </si>
  <si>
    <t xml:space="preserve">Enter charity name below </t>
  </si>
  <si>
    <t>to</t>
  </si>
  <si>
    <t xml:space="preserve">Enter SC No. below   </t>
  </si>
  <si>
    <t>Total funds current period</t>
  </si>
  <si>
    <t xml:space="preserve">Total funds last period </t>
  </si>
  <si>
    <t>Total current period</t>
  </si>
  <si>
    <t xml:space="preserve">Total last period </t>
  </si>
  <si>
    <t>(Agree balances with receipts and payments account(s))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</si>
  <si>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</si>
  <si>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 xml:space="preserve">Expendable endowment funds </t>
  </si>
  <si>
    <t>Permanent endowment funds</t>
  </si>
  <si>
    <t xml:space="preserve">Permanent endowment funds </t>
  </si>
  <si>
    <t xml:space="preserve">Number of trustees </t>
  </si>
  <si>
    <t xml:space="preserve">Total </t>
  </si>
  <si>
    <t>Total</t>
  </si>
  <si>
    <t xml:space="preserve">A1 Sub total </t>
  </si>
  <si>
    <t xml:space="preserve">A2 Sub total </t>
  </si>
  <si>
    <t>A3 Sub total</t>
  </si>
  <si>
    <t>A4 Sub total</t>
  </si>
  <si>
    <t xml:space="preserve">Number of grants made </t>
  </si>
  <si>
    <t xml:space="preserve">Receipts  </t>
  </si>
  <si>
    <t>Receipts from asset &amp; investment sales</t>
  </si>
  <si>
    <t>Payments</t>
  </si>
  <si>
    <t>Payments relating to asset and investment movements</t>
  </si>
  <si>
    <t xml:space="preserve"> Sub total</t>
  </si>
  <si>
    <t xml:space="preserve">Sub total </t>
  </si>
  <si>
    <t xml:space="preserve">Total receipts </t>
  </si>
  <si>
    <t xml:space="preserve">Total unrestricted funds </t>
  </si>
  <si>
    <t xml:space="preserve">Total unrestricted funds last period </t>
  </si>
  <si>
    <t xml:space="preserve">Total restricted funds </t>
  </si>
  <si>
    <t xml:space="preserve">Total restricted funds last period 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</si>
  <si>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</si>
  <si>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</si>
  <si>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</si>
  <si>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</si>
  <si>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</si>
  <si>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</si>
  <si>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</si>
  <si>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</si>
  <si>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>Net receipts / (payments)</t>
  </si>
  <si>
    <t xml:space="preserve">Section C Notes to the Accounts </t>
  </si>
  <si>
    <t xml:space="preserve">Nature and purpose of funds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</si>
  <si>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</si>
  <si>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Additional analysis (1)</t>
  </si>
  <si>
    <t>Additional analysis (2)</t>
  </si>
  <si>
    <t>Additional analysis (3)</t>
  </si>
  <si>
    <t>If no remuneration was paid during the period to any charity trustee or person connected to a trustee cross this box (otherwise complete section 3b)</t>
  </si>
  <si>
    <t>If no expenses were paid to any charity trustee during the period then cross this box (otherwise complete section 4b)</t>
  </si>
  <si>
    <t>Gross trading payments</t>
  </si>
  <si>
    <t>SC</t>
  </si>
  <si>
    <t xml:space="preserve">4  Payments relating directly to charitable activities </t>
  </si>
  <si>
    <t xml:space="preserve">3  Gross receipts from other charitable activities </t>
  </si>
  <si>
    <t xml:space="preserve">1 Donations </t>
  </si>
  <si>
    <t xml:space="preserve">2 Grants </t>
  </si>
  <si>
    <t>Section B Statement of balances</t>
  </si>
  <si>
    <t>A5 Transfers to / (from) funds</t>
  </si>
  <si>
    <t xml:space="preserve">Transfers to / (from) funds </t>
  </si>
  <si>
    <t xml:space="preserve">Other </t>
  </si>
  <si>
    <t>Section A Statement of receipts and payments</t>
  </si>
  <si>
    <t>Period start date</t>
  </si>
  <si>
    <t>Period end date</t>
  </si>
  <si>
    <t xml:space="preserve">Analysis of receipts and payments </t>
  </si>
  <si>
    <t>6  Breakdown of restricted funds</t>
  </si>
  <si>
    <t>5  Breakdown of unrestricted funds</t>
  </si>
  <si>
    <t>Signature*</t>
  </si>
  <si>
    <t>* Please note - OSCR will accept digital or typed signatures</t>
  </si>
  <si>
    <t>Donation elements</t>
  </si>
  <si>
    <t>Ticket sales revenue</t>
  </si>
  <si>
    <t>The funds all come from donations or ticket sales and the purpose of the funds is to pay for the organised events related to the core function of the charity.</t>
  </si>
  <si>
    <t>x</t>
  </si>
  <si>
    <t>Market place stall revenue</t>
  </si>
  <si>
    <t>Catering</t>
  </si>
  <si>
    <t>Jennifer Wallace</t>
  </si>
  <si>
    <t>Entertainment and Speaker costs</t>
  </si>
  <si>
    <t>Venue &amp; Technical Equipment</t>
  </si>
  <si>
    <t>Website</t>
  </si>
  <si>
    <t>Bank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</si>
</sst>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</numFmts>
  <fonts count="33" x14ac:knownFonts="1">
    <font>
      <sz val="10"/>
      <name val="Arial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</font>
    <font>
      <b/>
      <sz val="9"/>
      <color indexed="22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1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1" fontId="12" fillId="0" borderId="0" xfId="1" applyNumberFormat="1" applyFont="1" applyProtection="1">
      <protection locked="0"/>
    </xf>
    <xf numFmtId="41" fontId="3" fillId="0" borderId="0" xfId="1" applyNumberFormat="1" applyFont="1" applyAlignment="1" applyProtection="1">
      <alignment horizontal="center" vertical="center" wrapText="1"/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6" fillId="0" borderId="0" xfId="1" applyNumberFormat="1" applyFont="1" applyAlignment="1" applyProtection="1">
      <alignment wrapText="1"/>
      <protection locked="0"/>
    </xf>
    <xf numFmtId="41" fontId="9" fillId="0" borderId="0" xfId="1" applyNumberFormat="1" applyFont="1" applyAlignment="1" applyProtection="1">
      <protection locked="0"/>
    </xf>
    <xf numFmtId="41" fontId="10" fillId="0" borderId="1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4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41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1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41" fontId="12" fillId="0" borderId="0" xfId="1" applyNumberFormat="1" applyFont="1" applyBorder="1" applyProtection="1">
      <protection locked="0"/>
    </xf>
    <xf numFmtId="41" fontId="6" fillId="0" borderId="0" xfId="0" applyNumberFormat="1" applyFont="1" applyAlignment="1" applyProtection="1">
      <alignment wrapText="1"/>
      <protection locked="0"/>
    </xf>
    <xf numFmtId="41" fontId="12" fillId="0" borderId="0" xfId="0" applyNumberFormat="1" applyFont="1" applyProtection="1">
      <protection locked="0"/>
    </xf>
    <xf numFmtId="41" fontId="9" fillId="0" borderId="0" xfId="0" applyNumberFormat="1" applyFont="1" applyProtection="1">
      <protection locked="0"/>
    </xf>
    <xf numFmtId="41" fontId="9" fillId="0" borderId="3" xfId="0" applyNumberFormat="1" applyFont="1" applyBorder="1" applyProtection="1">
      <protection locked="0"/>
    </xf>
    <xf numFmtId="41" fontId="6" fillId="0" borderId="0" xfId="0" applyNumberFormat="1" applyFont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6" fontId="0" fillId="0" borderId="5" xfId="0" applyNumberFormat="1" applyBorder="1"/>
    <xf numFmtId="166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7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4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41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5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41" fontId="2" fillId="0" borderId="0" xfId="1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5" fontId="3" fillId="0" borderId="0" xfId="1" applyNumberFormat="1" applyFont="1" applyBorder="1" applyAlignment="1" applyProtection="1">
      <alignment horizontal="right" vertical="top" wrapText="1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41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41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1" fontId="15" fillId="0" borderId="0" xfId="1" applyNumberFormat="1" applyFont="1" applyBorder="1" applyAlignment="1" applyProtection="1">
      <alignment horizontal="center" vertical="top" wrapText="1"/>
      <protection locked="0"/>
    </xf>
    <xf numFmtId="41" fontId="31" fillId="0" borderId="0" xfId="1" applyNumberFormat="1" applyFont="1" applyBorder="1" applyAlignment="1" applyProtection="1">
      <alignment horizontal="center" vertical="top" wrapText="1"/>
      <protection locked="0"/>
    </xf>
    <xf numFmtId="41" fontId="2" fillId="0" borderId="0" xfId="1" applyNumberFormat="1" applyFont="1" applyFill="1" applyBorder="1" applyAlignment="1" applyProtection="1">
      <alignment vertical="top" wrapText="1"/>
      <protection locked="0"/>
    </xf>
    <xf numFmtId="41" fontId="2" fillId="0" borderId="0" xfId="1" applyNumberFormat="1" applyFont="1" applyFill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vertical="top" wrapText="1"/>
      <protection locked="0"/>
    </xf>
    <xf numFmtId="41" fontId="3" fillId="0" borderId="0" xfId="1" applyNumberFormat="1" applyFont="1" applyBorder="1" applyAlignment="1" applyProtection="1">
      <alignment vertical="top" wrapText="1"/>
      <protection locked="0"/>
    </xf>
    <xf numFmtId="41" fontId="3" fillId="0" borderId="6" xfId="1" applyNumberFormat="1" applyFont="1" applyBorder="1" applyAlignment="1" applyProtection="1">
      <alignment vertical="top" wrapText="1"/>
      <protection locked="0"/>
    </xf>
    <xf numFmtId="41" fontId="3" fillId="3" borderId="7" xfId="1" applyNumberFormat="1" applyFont="1" applyFill="1" applyBorder="1" applyAlignment="1" applyProtection="1">
      <alignment vertical="top" wrapText="1"/>
      <protection locked="0"/>
    </xf>
    <xf numFmtId="41" fontId="3" fillId="0" borderId="0" xfId="0" applyNumberFormat="1" applyFont="1" applyAlignment="1" applyProtection="1">
      <alignment vertical="top" wrapText="1"/>
      <protection locked="0"/>
    </xf>
    <xf numFmtId="41" fontId="3" fillId="0" borderId="5" xfId="0" applyNumberFormat="1" applyFont="1" applyBorder="1" applyProtection="1">
      <protection locked="0"/>
    </xf>
    <xf numFmtId="41" fontId="3" fillId="0" borderId="5" xfId="0" applyNumberFormat="1" applyFont="1" applyBorder="1" applyAlignment="1" applyProtection="1">
      <alignment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6" xfId="1" applyNumberFormat="1" applyFont="1" applyBorder="1" applyAlignment="1" applyProtection="1">
      <alignment horizontal="right" vertical="top" wrapText="1"/>
      <protection locked="0"/>
    </xf>
    <xf numFmtId="41" fontId="3" fillId="3" borderId="7" xfId="1" applyNumberFormat="1" applyFont="1" applyFill="1" applyBorder="1" applyAlignment="1" applyProtection="1">
      <alignment horizontal="right" vertical="top" wrapText="1"/>
      <protection locked="0"/>
    </xf>
    <xf numFmtId="41" fontId="3" fillId="0" borderId="0" xfId="0" applyNumberFormat="1" applyFont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/>
      <protection locked="0"/>
    </xf>
    <xf numFmtId="41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41" fontId="10" fillId="0" borderId="0" xfId="1" applyNumberFormat="1" applyFont="1" applyProtection="1">
      <protection locked="0"/>
    </xf>
    <xf numFmtId="41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4" fontId="29" fillId="3" borderId="0" xfId="0" applyNumberFormat="1" applyFont="1" applyFill="1" applyAlignment="1">
      <alignment horizontal="right" wrapText="1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68" fontId="3" fillId="3" borderId="11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Alignment="1" applyProtection="1">
      <alignment horizontal="right" shrinkToFit="1"/>
      <protection locked="0"/>
    </xf>
    <xf numFmtId="168" fontId="3" fillId="3" borderId="12" xfId="1" applyNumberFormat="1" applyFont="1" applyFill="1" applyBorder="1" applyAlignment="1" applyProtection="1">
      <alignment horizontal="right" shrinkToFit="1"/>
    </xf>
    <xf numFmtId="168" fontId="3" fillId="3" borderId="13" xfId="1" applyNumberFormat="1" applyFont="1" applyFill="1" applyBorder="1" applyAlignment="1" applyProtection="1">
      <alignment horizontal="right" shrinkToFit="1"/>
    </xf>
    <xf numFmtId="168" fontId="3" fillId="3" borderId="14" xfId="1" applyNumberFormat="1" applyFont="1" applyFill="1" applyBorder="1" applyAlignment="1" applyProtection="1">
      <alignment horizontal="right" shrinkToFit="1"/>
    </xf>
    <xf numFmtId="168" fontId="3" fillId="0" borderId="5" xfId="1" applyNumberFormat="1" applyFont="1" applyBorder="1" applyAlignment="1" applyProtection="1">
      <alignment horizontal="right" vertical="center" shrinkToFit="1"/>
      <protection locked="0"/>
    </xf>
    <xf numFmtId="168" fontId="2" fillId="0" borderId="0" xfId="0" applyNumberFormat="1" applyFont="1" applyAlignment="1" applyProtection="1">
      <alignment horizontal="right" vertical="top" shrinkToFit="1"/>
      <protection locked="0"/>
    </xf>
    <xf numFmtId="168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68" fontId="3" fillId="0" borderId="9" xfId="1" applyNumberFormat="1" applyFont="1" applyBorder="1" applyAlignment="1" applyProtection="1">
      <alignment horizontal="right" vertical="center" shrinkToFit="1"/>
      <protection locked="0"/>
    </xf>
    <xf numFmtId="168" fontId="3" fillId="0" borderId="15" xfId="1" applyNumberFormat="1" applyFont="1" applyBorder="1" applyAlignment="1" applyProtection="1">
      <alignment horizontal="right" vertical="center" shrinkToFit="1"/>
      <protection locked="0"/>
    </xf>
    <xf numFmtId="168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1" xfId="1" applyNumberFormat="1" applyFont="1" applyFill="1" applyBorder="1" applyAlignment="1" applyProtection="1">
      <alignment horizontal="right" vertical="center" shrinkToFit="1"/>
    </xf>
    <xf numFmtId="168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41" fontId="3" fillId="0" borderId="5" xfId="0" applyNumberFormat="1" applyFont="1" applyBorder="1" applyAlignment="1" applyProtection="1">
      <alignment horizontal="left" wrapText="1"/>
      <protection locked="0"/>
    </xf>
    <xf numFmtId="41" fontId="3" fillId="0" borderId="0" xfId="0" applyNumberFormat="1" applyFont="1" applyAlignment="1" applyProtection="1">
      <alignment horizontal="left" wrapTex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168" fontId="3" fillId="0" borderId="0" xfId="0" applyNumberFormat="1" applyFont="1" applyAlignment="1" applyProtection="1">
      <alignment horizontal="right" shrinkToFit="1"/>
      <protection locked="0"/>
    </xf>
    <xf numFmtId="41" fontId="3" fillId="3" borderId="10" xfId="1" applyNumberFormat="1" applyFont="1" applyFill="1" applyBorder="1" applyProtection="1">
      <protection locked="0"/>
    </xf>
    <xf numFmtId="41" fontId="3" fillId="0" borderId="0" xfId="0" applyNumberFormat="1" applyFont="1" applyProtection="1">
      <protection locked="0"/>
    </xf>
    <xf numFmtId="0" fontId="2" fillId="0" borderId="0" xfId="0" applyFont="1"/>
    <xf numFmtId="41" fontId="3" fillId="0" borderId="5" xfId="1" applyNumberFormat="1" applyFont="1" applyBorder="1" applyProtection="1">
      <protection locked="0"/>
    </xf>
    <xf numFmtId="41" fontId="3" fillId="3" borderId="7" xfId="1" applyNumberFormat="1" applyFont="1" applyFill="1" applyBorder="1" applyProtection="1">
      <protection locked="0"/>
    </xf>
    <xf numFmtId="41" fontId="3" fillId="0" borderId="6" xfId="0" applyNumberFormat="1" applyFont="1" applyBorder="1" applyProtection="1">
      <protection locked="0"/>
    </xf>
    <xf numFmtId="41" fontId="3" fillId="3" borderId="7" xfId="0" applyNumberFormat="1" applyFont="1" applyFill="1" applyBorder="1" applyProtection="1">
      <protection locked="0"/>
    </xf>
    <xf numFmtId="41" fontId="3" fillId="3" borderId="10" xfId="0" applyNumberFormat="1" applyFont="1" applyFill="1" applyBorder="1" applyProtection="1">
      <protection locked="0"/>
    </xf>
    <xf numFmtId="41" fontId="3" fillId="0" borderId="0" xfId="0" applyNumberFormat="1" applyFont="1" applyAlignment="1" applyProtection="1">
      <alignment horizontal="left" vertical="top" wrapText="1"/>
      <protection locked="0"/>
    </xf>
    <xf numFmtId="41" fontId="3" fillId="0" borderId="5" xfId="1" applyNumberFormat="1" applyFont="1" applyFill="1" applyBorder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horizontal="left" vertical="top" wrapText="1"/>
      <protection locked="0"/>
    </xf>
    <xf numFmtId="41" fontId="3" fillId="0" borderId="5" xfId="0" applyNumberFormat="1" applyFont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left"/>
      <protection locked="0"/>
    </xf>
    <xf numFmtId="41" fontId="3" fillId="0" borderId="9" xfId="0" applyNumberFormat="1" applyFont="1" applyBorder="1" applyAlignment="1" applyProtection="1">
      <alignment horizontal="left"/>
      <protection locked="0"/>
    </xf>
    <xf numFmtId="41" fontId="3" fillId="0" borderId="10" xfId="1" applyNumberFormat="1" applyFont="1" applyFill="1" applyBorder="1" applyAlignment="1" applyProtection="1">
      <alignment horizontal="left"/>
      <protection locked="0"/>
    </xf>
    <xf numFmtId="41" fontId="3" fillId="0" borderId="0" xfId="1" applyNumberFormat="1" applyFont="1" applyFill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center" vertical="top" wrapText="1"/>
      <protection locked="0"/>
    </xf>
    <xf numFmtId="41" fontId="2" fillId="0" borderId="5" xfId="1" applyNumberFormat="1" applyFont="1" applyBorder="1" applyAlignment="1" applyProtection="1">
      <alignment vertical="top" wrapText="1"/>
      <protection locked="0"/>
    </xf>
    <xf numFmtId="41" fontId="2" fillId="0" borderId="5" xfId="0" applyNumberFormat="1" applyFont="1" applyBorder="1" applyProtection="1">
      <protection locked="0"/>
    </xf>
    <xf numFmtId="41" fontId="2" fillId="0" borderId="0" xfId="0" applyNumberFormat="1" applyFont="1" applyProtection="1">
      <protection locked="0"/>
    </xf>
    <xf numFmtId="41" fontId="2" fillId="0" borderId="9" xfId="0" applyNumberFormat="1" applyFont="1" applyBorder="1" applyProtection="1">
      <protection locked="0"/>
    </xf>
    <xf numFmtId="168" fontId="2" fillId="0" borderId="0" xfId="1" applyNumberFormat="1" applyFont="1" applyAlignment="1" applyProtection="1">
      <alignment horizontal="right" shrinkToFit="1"/>
      <protection locked="0"/>
    </xf>
    <xf numFmtId="168" fontId="2" fillId="0" borderId="0" xfId="0" applyNumberFormat="1" applyFont="1" applyAlignment="1" applyProtection="1">
      <alignment horizontal="right" shrinkToFit="1"/>
      <protection locked="0"/>
    </xf>
    <xf numFmtId="0" fontId="19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3" fillId="3" borderId="5" xfId="1" applyNumberFormat="1" applyFont="1" applyFill="1" applyBorder="1" applyAlignment="1" applyProtection="1">
      <alignment wrapText="1"/>
    </xf>
    <xf numFmtId="41" fontId="2" fillId="0" borderId="0" xfId="0" applyNumberFormat="1" applyFont="1" applyAlignment="1" applyProtection="1">
      <alignment wrapText="1"/>
      <protection locked="0"/>
    </xf>
    <xf numFmtId="41" fontId="3" fillId="3" borderId="16" xfId="1" applyNumberFormat="1" applyFont="1" applyFill="1" applyBorder="1" applyAlignment="1" applyProtection="1">
      <alignment wrapText="1"/>
    </xf>
    <xf numFmtId="41" fontId="3" fillId="0" borderId="2" xfId="1" applyNumberFormat="1" applyFont="1" applyBorder="1" applyAlignment="1" applyProtection="1">
      <alignment wrapText="1"/>
      <protection locked="0"/>
    </xf>
    <xf numFmtId="41" fontId="3" fillId="3" borderId="7" xfId="1" applyNumberFormat="1" applyFont="1" applyFill="1" applyBorder="1" applyAlignment="1" applyProtection="1">
      <alignment wrapText="1"/>
    </xf>
    <xf numFmtId="41" fontId="8" fillId="0" borderId="0" xfId="1" applyNumberFormat="1" applyFont="1" applyAlignment="1" applyProtection="1">
      <alignment wrapText="1"/>
      <protection locked="0"/>
    </xf>
    <xf numFmtId="41" fontId="3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Alignment="1" applyProtection="1">
      <alignment wrapText="1"/>
      <protection locked="0"/>
    </xf>
    <xf numFmtId="41" fontId="3" fillId="3" borderId="17" xfId="1" applyNumberFormat="1" applyFont="1" applyFill="1" applyBorder="1" applyAlignment="1" applyProtection="1">
      <alignment wrapText="1"/>
    </xf>
    <xf numFmtId="41" fontId="12" fillId="0" borderId="0" xfId="1" applyNumberFormat="1" applyFont="1" applyAlignment="1" applyProtection="1">
      <protection locked="0"/>
    </xf>
    <xf numFmtId="41" fontId="7" fillId="0" borderId="0" xfId="1" applyNumberFormat="1" applyFont="1" applyAlignment="1" applyProtection="1">
      <alignment wrapText="1"/>
      <protection locked="0"/>
    </xf>
    <xf numFmtId="41" fontId="9" fillId="0" borderId="0" xfId="0" applyNumberFormat="1" applyFont="1" applyAlignment="1" applyProtection="1">
      <alignment wrapText="1"/>
      <protection locked="0"/>
    </xf>
    <xf numFmtId="41" fontId="3" fillId="0" borderId="15" xfId="1" applyNumberFormat="1" applyFont="1" applyBorder="1" applyAlignment="1" applyProtection="1">
      <alignment wrapText="1"/>
      <protection locked="0"/>
    </xf>
    <xf numFmtId="41" fontId="3" fillId="0" borderId="18" xfId="1" applyNumberFormat="1" applyFont="1" applyBorder="1" applyAlignment="1" applyProtection="1">
      <alignment wrapText="1"/>
      <protection locked="0"/>
    </xf>
    <xf numFmtId="41" fontId="3" fillId="3" borderId="11" xfId="1" applyNumberFormat="1" applyFont="1" applyFill="1" applyBorder="1" applyAlignment="1" applyProtection="1">
      <alignment wrapText="1"/>
    </xf>
    <xf numFmtId="41" fontId="3" fillId="0" borderId="9" xfId="1" applyNumberFormat="1" applyFont="1" applyBorder="1" applyAlignment="1" applyProtection="1">
      <alignment horizontal="right" vertical="top" wrapText="1"/>
      <protection locked="0"/>
    </xf>
    <xf numFmtId="41" fontId="3" fillId="0" borderId="10" xfId="1" applyNumberFormat="1" applyFont="1" applyBorder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43" fontId="19" fillId="0" borderId="0" xfId="0" applyNumberFormat="1" applyFont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vertical="top" wrapText="1"/>
      <protection locked="0"/>
    </xf>
    <xf numFmtId="168" fontId="3" fillId="0" borderId="0" xfId="1" applyNumberFormat="1" applyFont="1" applyBorder="1" applyAlignment="1" applyProtection="1">
      <alignment horizontal="right" shrinkToFit="1"/>
      <protection locked="0"/>
    </xf>
    <xf numFmtId="168" fontId="3" fillId="0" borderId="0" xfId="1" applyNumberFormat="1" applyFont="1" applyFill="1" applyBorder="1" applyAlignment="1" applyProtection="1">
      <alignment horizontal="right" shrinkToFit="1"/>
    </xf>
    <xf numFmtId="168" fontId="3" fillId="0" borderId="3" xfId="1" applyNumberFormat="1" applyFont="1" applyFill="1" applyBorder="1" applyAlignment="1" applyProtection="1">
      <alignment horizontal="right" shrinkToFit="1"/>
    </xf>
    <xf numFmtId="41" fontId="12" fillId="0" borderId="0" xfId="0" applyNumberFormat="1" applyFont="1" applyAlignment="1" applyProtection="1">
      <alignment vertical="top"/>
      <protection locked="0"/>
    </xf>
    <xf numFmtId="43" fontId="12" fillId="0" borderId="0" xfId="0" applyNumberFormat="1" applyFont="1" applyProtection="1">
      <protection locked="0"/>
    </xf>
    <xf numFmtId="43" fontId="12" fillId="0" borderId="0" xfId="0" applyNumberFormat="1" applyFont="1" applyAlignment="1" applyProtection="1">
      <alignment vertical="top"/>
      <protection locked="0"/>
    </xf>
    <xf numFmtId="168" fontId="3" fillId="0" borderId="0" xfId="1" applyNumberFormat="1" applyFont="1" applyFill="1" applyBorder="1" applyAlignment="1" applyProtection="1">
      <alignment horizontal="right" shrinkToFit="1"/>
      <protection locked="0"/>
    </xf>
    <xf numFmtId="168" fontId="3" fillId="3" borderId="10" xfId="0" applyNumberFormat="1" applyFont="1" applyFill="1" applyBorder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wrapText="1"/>
      <protection locked="0"/>
    </xf>
    <xf numFmtId="41" fontId="3" fillId="0" borderId="9" xfId="0" applyNumberFormat="1" applyFont="1" applyBorder="1" applyProtection="1">
      <protection locked="0"/>
    </xf>
    <xf numFmtId="41" fontId="3" fillId="3" borderId="10" xfId="1" applyNumberFormat="1" applyFont="1" applyFill="1" applyBorder="1" applyAlignment="1" applyProtection="1">
      <protection locked="0"/>
    </xf>
    <xf numFmtId="41" fontId="3" fillId="0" borderId="0" xfId="1" applyNumberFormat="1" applyFont="1" applyBorder="1" applyAlignment="1" applyProtection="1">
      <protection locked="0"/>
    </xf>
    <xf numFmtId="41" fontId="3" fillId="0" borderId="0" xfId="0" applyNumberFormat="1" applyFont="1" applyAlignment="1" applyProtection="1">
      <alignment wrapText="1"/>
      <protection locked="0"/>
    </xf>
    <xf numFmtId="41" fontId="24" fillId="0" borderId="0" xfId="1" applyNumberFormat="1" applyFont="1" applyProtection="1"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6" fontId="3" fillId="0" borderId="4" xfId="0" applyNumberFormat="1" applyFont="1" applyBorder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30" fillId="0" borderId="19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22" fillId="0" borderId="1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30" fillId="0" borderId="19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20" xfId="0" applyFont="1" applyBorder="1" applyAlignment="1">
      <alignment horizontal="center" vertical="top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23" fillId="0" borderId="0" xfId="0" applyFont="1" applyAlignment="1" applyProtection="1">
      <alignment horizontal="center" wrapText="1"/>
      <protection locked="0"/>
    </xf>
    <xf numFmtId="167" fontId="13" fillId="2" borderId="0" xfId="0" applyNumberFormat="1" applyFont="1" applyFill="1" applyAlignment="1" applyProtection="1">
      <alignment horizontal="left" vertical="center"/>
      <protection locked="0"/>
    </xf>
    <xf numFmtId="41" fontId="2" fillId="0" borderId="19" xfId="1" applyNumberFormat="1" applyFont="1" applyBorder="1" applyAlignment="1" applyProtection="1">
      <alignment horizontal="left" vertical="top" wrapText="1"/>
      <protection locked="0"/>
    </xf>
    <xf numFmtId="41" fontId="2" fillId="0" borderId="1" xfId="1" applyNumberFormat="1" applyFont="1" applyBorder="1" applyAlignment="1" applyProtection="1">
      <alignment horizontal="left" vertical="top" wrapText="1"/>
      <protection locked="0"/>
    </xf>
    <xf numFmtId="41" fontId="2" fillId="0" borderId="20" xfId="1" applyNumberFormat="1" applyFont="1" applyBorder="1" applyAlignment="1" applyProtection="1">
      <alignment horizontal="left" vertical="top" wrapText="1"/>
      <protection locked="0"/>
    </xf>
    <xf numFmtId="41" fontId="2" fillId="0" borderId="5" xfId="1" applyNumberFormat="1" applyFont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41" fontId="12" fillId="0" borderId="0" xfId="1" applyNumberFormat="1" applyFont="1" applyBorder="1" applyProtection="1">
      <protection locked="0"/>
    </xf>
    <xf numFmtId="41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41" fontId="2" fillId="0" borderId="5" xfId="1" applyNumberFormat="1" applyFont="1" applyBorder="1" applyAlignment="1" applyProtection="1">
      <alignment horizontal="left" vertical="top" wrapText="1"/>
      <protection locked="0"/>
    </xf>
    <xf numFmtId="41" fontId="12" fillId="0" borderId="0" xfId="1" applyNumberFormat="1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41" fontId="25" fillId="0" borderId="4" xfId="1" applyNumberFormat="1" applyFont="1" applyBorder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1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41" fontId="17" fillId="0" borderId="0" xfId="1" applyNumberFormat="1" applyFont="1" applyBorder="1" applyAlignment="1" applyProtection="1">
      <alignment horizontal="center" wrapText="1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4" xfId="1" applyNumberFormat="1" applyFont="1" applyBorder="1" applyAlignment="1" applyProtection="1">
      <alignment horizontal="left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8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4" xfId="1" applyNumberFormat="1" applyFont="1" applyBorder="1" applyAlignment="1" applyProtection="1">
      <alignment horizontal="left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20" xfId="1" applyNumberFormat="1" applyFont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left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0" fontId="23" fillId="0" borderId="4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165" fontId="3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30" fillId="0" borderId="27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25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41" fontId="13" fillId="0" borderId="0" xfId="1" applyNumberFormat="1" applyFont="1" applyFill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ustomXml" Target="../ink/ink1.xm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1st	12	</a:t>
          </a:r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January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2025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31st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March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2026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1895476</xdr:colOff>
      <xdr:row>5</xdr:row>
      <xdr:rowOff>180976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92075</xdr:colOff>
      <xdr:row>50</xdr:row>
      <xdr:rowOff>12700</xdr:rowOff>
    </xdr:from>
    <xdr:to>
      <xdr:col>3</xdr:col>
      <xdr:colOff>787400</xdr:colOff>
      <xdr:row>51</xdr:row>
      <xdr:rowOff>196850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3" name="Ink 6">
              <a:extLst>
                <a:ext uri="{FF2B5EF4-FFF2-40B4-BE49-F238E27FC236}">
                  <a16:creationId xmlns:a16="http://schemas.microsoft.com/office/drawing/2014/main" id="{DA5F80CA-4969-316A-2358-CC8EA84FFF81}"/>
                </a:ext>
              </a:extLst>
            </xdr14:cNvPr>
            <xdr14:cNvContentPartPr>
              <a14:cpLocks xmlns:a14="http://schemas.microsoft.com/office/drawing/2010/main" noRot="1" noChangeArrowheads="1"/>
            </xdr14:cNvContentPartPr>
          </xdr14:nvContentPartPr>
          <xdr14:nvPr macro=""/>
          <xdr14:xfrm>
            <a:off x="2098675" y="13373100"/>
            <a:ext cx="2282825" cy="615950"/>
          </xdr14:xfrm>
        </xdr:contentPart>
      </mc:Choice>
      <mc:Fallback xmlns="">
        <xdr:pic>
          <xdr:nvPicPr>
            <xdr:cNvPr id="3" name="Ink 6">
              <a:extLst>
                <a:ext uri="{FF2B5EF4-FFF2-40B4-BE49-F238E27FC236}">
                  <a16:creationId xmlns:a16="http://schemas.microsoft.com/office/drawing/2014/main" id="{DA5F80CA-4969-316A-2358-CC8EA84FFF81}"/>
                </a:ext>
              </a:extLst>
            </xdr:cNvPr>
            <xdr:cNvPicPr>
              <a:picLocks noRot="1" noChangeArrowheads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2092556" y="13366980"/>
              <a:ext cx="2295063" cy="62819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rustha-my.sharepoint.com/personal/jenniferw_trustha_org_uk/Documents/Attachments/TWS/Tideline%202025%20event%20budget.xlsx" TargetMode="External"/><Relationship Id="rId1" Type="http://schemas.openxmlformats.org/officeDocument/2006/relationships/externalLinkPath" Target="Tideline%202025%20event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verview"/>
      <sheetName val="Detailed tracker"/>
      <sheetName val="Bank"/>
      <sheetName val="Accounts"/>
    </sheetNames>
    <sheetDataSet>
      <sheetData sheetId="0"/>
      <sheetData sheetId="1"/>
      <sheetData sheetId="2"/>
      <sheetData sheetId="3">
        <row r="4">
          <cell r="E4">
            <v>4755.6100000000006</v>
          </cell>
        </row>
        <row r="5">
          <cell r="E5">
            <v>400</v>
          </cell>
        </row>
        <row r="6">
          <cell r="E6">
            <v>3248.8</v>
          </cell>
        </row>
        <row r="9">
          <cell r="E9">
            <v>-3168.86</v>
          </cell>
        </row>
        <row r="10">
          <cell r="E10">
            <v>-3300</v>
          </cell>
        </row>
        <row r="11">
          <cell r="E11">
            <v>-210.87</v>
          </cell>
        </row>
        <row r="12">
          <cell r="E12">
            <v>-364.6399999999997</v>
          </cell>
        </row>
        <row r="13">
          <cell r="E13">
            <v>-40.83</v>
          </cell>
        </row>
      </sheetData>
    </sheetDataSet>
  </externalBook>
</externalLink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7-14T20:57:47.899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513 416 13439,'0'0'8494,"-5"7"-8071,-6 15-434,1-1-1,-14 43 1,8-23-16,-19 55 43,-63 142 48,96-233-49,0-1 0,-1 1 0,0-1 0,-5 6 0,7-9 210,-18-10 363,15 5-463,0-2 1,1 1-1,-1 0 0,1 0 0,0 0 1,0-1-1,1 0 0,-1 0 0,1 1 1,-2-14-1,-2-7 50,-1-35 0,4 37-119,0-9-33,2 1-1,1-2 1,1 2 0,2 0-1,1-2 1,9-37 0,7-3-3,43-106 0,-49 141-53,-3 10 6,0 0-1,2 0 1,27-44-1,-33 65 28,-1 0 0,-5 8-11,0-1-1,-1 1 0,1-1 1,0 1-1,-1-1 1,1 1-1,0 0 0,0-1 1,-1 1-1,1 0 1,0 0-1,0-1 0,0 1 1,-1 0-1,1 0 1,0 0-1,0 0 1,0 0-1,-1 0 0,1 0 1,0 0-1,0 1 1,0-1-1,-1 0 0,1 0 1,0 1-1,0-1 1,-1 0-1,1 1 0,0-1 1,-1 1-1,1-1 1,0 1-1,-1-1 0,1 1 1,0-1-1,-1 1 1,1 0-1,-1-1 1,1 2-1,0-1 4,3 5-10,0-2-1,-1 1 0,1 0 0,-1 0 0,-1 1 0,1 0 0,-1-1 1,4 12-1,9 52-130,-13-54 118,17 107-84,-5 2-1,-2 164 1,-47 247-1027,25-460 591,-18 74-1,22-125 409,-1 0 0,-1 0 0,-1-1 0,-1-1 0,-1 0-1,0 0 1,-17 22 0,24-39 142,0 0 1,0-1-1,0 1 0,-1 0 1,1-1-1,-1 0 0,0 0 0,-1-1 1,1 0-1,-1 0 0,1 1 0,-1-2 1,-6 2-1,8-3 24,0 0 1,0 0-1,-1-1 0,1 0 1,0 0-1,0 0 0,0 0 1,0-1-1,0 1 0,0-1 1,0 0-1,0-1 0,0 1 1,0-1-1,0 1 0,0-2 1,1 1-1,-1 0 1,1-1-1,-6-4 0,-6-8 280,0 0-1,1-1 1,0-2-1,-14-21 0,-39-81 929,54 90-1109,1-1 0,1 0 1,2 0-1,1-2 0,1 1 1,2 0-1,1-2 0,2 2 1,1-1-1,3-38 0,0 54-96,0 0 0,2 2 0,-1-2 0,2 1 0,0 1 0,1-1 0,1 2 0,0-2 0,0 2 0,2 0 0,0 0 0,13-15 0,-7 10-13,2 1-1,1 0 0,0 1 1,0 1-1,2 2 1,0-1-1,31-14 0,-43 25-36,0 0-1,0 1 1,0-1-1,0 2 1,1 0-1,-1 0 0,1 1 1,0 0-1,-1 0 1,1 1-1,0 0 1,0 1-1,-1 0 0,1 0 1,-1 1-1,1 0 1,-1 0-1,1 2 0,-1-1 1,0 1-1,-1 0 1,9 5-1,28 19-165,-24-15 192,0 0 0,1-2-1,41 17 1,-56-27 21,0 1 0,0 0 1,0 0-1,0-1 0,1-1 0,-1 1 0,0-1 0,0-1 0,0 1 1,1-1-1,-1-1 0,0 1 0,0-1 0,0 1 0,0-2 1,0 1-1,-1 0 0,1-1 0,7-5 0,-5 1-3,-1 1 1,1-1-1,-1 0 0,-1 0 0,1-1 1,-1 1-1,-1-2 0,1 1 1,-1-2-1,-1 2 0,1-1 0,-2-1 1,1 1-1,2-11 0,-2 1 19,0 1 0,-1-1 0,-1 0 0,-1-1-1,-1 2 1,-3-33 0,3 42-38,-1 5-2,1-1-1,-1 1 1,1-1-1,-1 0 1,-1 1 0,1 0-1,0 0 1,-1-1-1,0 1 1,-3-6-1,4 9-67,-6 1-127,6-1 182,0 1 1,0 0 0,0 0 0,0 0-1,0 0 1,1 0 0,-1 0-1,0 1 1,0-1 0,0 0-1,0 0 1,0 1 0,0-1-1,0 0 1,0 1 0,0-1-1,1 1 1,-1-1 0,0 1-1,0-1 1,1 1 0,-1 0-1,-1 0 1,-1 4-28,-1 1-1,1-1 1,0 0-1,0 0 0,0 0 1,1 2-1,0-2 1,-3 13-1,-7 53-108,8-48 98,-2 20-19,-3 64-1,9-93 68,1 0-1,0 0 1,0 0 0,1 0 0,1 0 0,0 0-1,1 0 1,8 19 0,-10-29 21,-1-1-1,1 0 1,0 0 0,0 1 0,0-1 0,1-1-1,-1 2 1,0-1 0,1-1 0,0 1-1,0-1 1,0 0 0,0 0 0,0 0 0,0 0-1,0 0 1,1-1 0,-1 1 0,1 0-1,-1-1 1,1 0 0,5 0 0,-5-1 1,1 0-1,-1 0 1,1-1 0,0 1 0,-1-1 0,1 0 0,-1-1-1,1 0 1,-1 0 0,0 0 0,0 0 0,0 0-1,0 0 1,0-1 0,0 0 0,0 0 0,4-6-1,2-1-10,0-2-1,-1 1 0,-1-2 0,1 1 0,-2-1 0,0 0 1,7-18-1,2-13 166,11-47 1,-17 50-146,26-62 1,-30 91-43,-6 12 11,1-1 1,-1 0-1,1 1 1,-1-1-1,1 1 0,-1-1 1,1-1-1,-1 2 0,1-1 1,0 1-1,-1 0 1,1-1-1,0 1 0,-1-1 1,1 1-1,0 0 0,0 0 1,-1-1-1,1 1 1,0 0-1,0 0 0,-1 0 1,1 0-1,0 0 0,0 0 1,0 0-1,-1 0 1,1 0-1,0 0 0,0 0 1,-1 1-1,1-1 0,0 0 1,0 0-1,-1 1 1,1-1-1,0 1 0,-1-1 1,1 0-1,-1 1 0,1-1 1,0 2-1,-1-1 1,1-1-1,-1 1 0,1-1 1,-1 1-1,0 0 0,1-1 1,0 2-1,-1-1-3,6 6-60,-1 1 0,0 1 0,-1-1 1,0 0-1,0 2 0,-1-2 0,0 2 0,4 17 0,-1 8-36,1 39-1,-3-31 70,-2-12-6,-2-18 49,1-2 0,0 2 0,1-1 0,0 0 0,1 0-1,0 0 1,9 19 0,-12-30 2,0-1 0,1 1 0,-1-1 0,1 1 0,-1-1 0,0 1 0,1-1 0,-1 0 0,1 1 0,-1-1 0,1 0 0,-1 1 0,1-1 0,-1 0 0,1 1-1,-1-1 1,1 0 0,-1 0 0,1 0 0,0 0 0,-1 0 0,1 0 0,-1 1 0,1-1 0,0 0 0,-1-1 0,1 1 0,-1 0 0,1 0 0,0 0 0,-1 0 0,1 0 0,-1-1 0,1 1 0,-1 0 0,1 0 0,-1-1 0,1 1 0,-1 0 0,1-1-1,-1 1 1,1 0 0,-1-1 0,1 1 0,-1-1 0,0 1 0,1-2 0,2-1 55,1-1-1,-1-1 1,-1 2-1,5-8 0,13-31 242,-1-2 0,18-60-1,7-23-203,-37 113-91,-1 0 1,2 0 0,0 2-1,0-2 1,1 2 0,17-19-1,-25 29-29,1 0-1,-1 1 1,1-1-1,0 1 1,-1-1-1,1 1 1,0 0-1,0 0 1,0 0-1,0 0 1,0 0-1,0 0 1,0 1-1,0-1 1,0 1-1,0-1 1,0 1-1,0 0 1,1-1-1,-1 1 1,0 1-1,0-1 1,0 0-1,0 0 1,0 1-1,1-1 1,-1 1-1,0 0 1,0-1-1,0 1 1,0 0-1,0 0 1,-1 0-1,1 1 1,0-1-1,0 0 1,-1 1-1,1-1 1,2 4-1,2 3-60,0 0-1,-1 0 1,0 1-1,-1-1 1,1 1-1,-2 0 1,7 19-1,-4 0 92,0 1 0,-2-1 0,1 39 0,5 42 380,-8-97-386,-2-11-5,0 0 0,0-1 1,1 1-1,-1 0 0,0-1 1,0 1-1,0 0 0,1-1 1,-1 1-1,0-1 0,1 1 0,-1 0 1,0-1-1,1 2 0,-1-2 1,1 1-1,-1-1 0,1 1 1,-1-1-1,1 0 0,-1 1 1,1-1-1,-1 1 0,2-1 0,0 0 17,1-1 1,-1 0-1,1 0 0,-1 0 0,0-1 0,0 1 0,1 0 0,-1-1 0,0 1 0,0-1 0,0 1 0,0-1 0,-1 0 0,1 0 0,0 0 0,-1 0 0,1 0 0,-1 0 0,1-3 0,5-7 165,-2-1 0,7-20 0,-3 9 77,15-42 147,5-15-308,-24 70-99,1 0-1,-1 0 1,2 0-1,12-16 0,-2 11 11,-16 16-16,0-1 0,-1 1 0,1 0 0,0-1 1,0 1-1,-1 0 0,1-1 0,0 1 0,0 0 0,0 0 0,0 0 0,-1 0 0,1-1 0,0 1 0,0 0 0,0 1 1,0-1-1,-1 0 0,1 0 0,0 0 0,0 0 0,0 1 0,0-1 0,-1 0 0,1 1 0,0-1 0,0 1 0,-1-1 1,1 1-1,0-1 0,-1 2 0,1-2 0,0 2 0,1-1-39,2 3-20,0 0 0,0 0 1,-1 0-1,1 1 0,-1 0 0,0-1 0,0 1 0,0 0 0,4 11 0,1 6-68,5 27 0,-4-18 30,-1 0 14,-4-16 83,0 0 0,0-1 0,2 1 1,0-1-1,13 23 0,-19-36 19,1 0 0,0 0 0,-1 0 0,1 0 0,0 0 0,0 0 0,0 0 0,0 0 0,0-1 0,0 1 0,0 0 0,0-1 0,0 1 1,0-1-1,0 1 0,2 1 0,-2-2 1,0 0 0,-1 0 1,1 0-1,0-2 0,0 2 1,-1 0-1,1 0 0,0 0 1,0 0-1,-1-1 0,1 1 1,0 0-1,-1-1 0,1 1 1,0-1-1,-1 1 0,1-1 1,0 0-1,2-1 43,-1-1-1,0 0 1,0 1-1,-1-1 1,1 0 0,2-7-1,4-11 97,6-34-1,-8 32-30,9-28-1,-13 47-121,6-17 32,12-21 0,-18 37-26,1 0-1,0 1 0,0 0 0,1-2 0,-1 2 0,1 0 0,0 0 0,0 1 0,9-8 0,-12 11-20,0-1 1,-1 1-1,1 0 0,0-1 1,0 1-1,0 0 0,0-1 1,0 1-1,0 0 0,0 0 1,1 0-1,-1 0 0,0 0 0,0 0 1,0 0-1,0 0 0,0 1 1,0-1-1,0 0 0,0 0 1,0 1-1,1 0 0,0 1-22,1-1 0,-1 1 0,0 1 1,0-1-1,0 0 0,0 0 0,0 0 0,2 3 0,1 6-57,1-1 1,-1 0 0,4 14-1,11 51-11,-17-58 105,1-1 1,0 0-1,1 0 0,1-1 1,11 23-1,-15-36 4,-1 0 0,0 1 0,0-1 0,1-1 0,-1 1 0,1 0 0,-1-1-1,1 1 1,0-1 0,0 1 0,0-1 0,0 0 0,0 0 0,0 0 0,0 0 0,0 0 0,0 0 0,0-1 0,0 1 0,1-1-1,2 1 1,-2-1 22,0 0-1,-1-1 1,1 1-1,0-1 1,-1 0-1,1 0 0,-1 0 1,1 0-1,-1 0 1,0 0-1,1-1 1,-1 1-1,0-1 0,0 1 1,0-1-1,0 0 1,3-4-1,8-11 26,0-1 0,-1-1 0,0 0 0,-2 0 0,0-1 0,9-28 0,32-132 104,-43 146-216,-2 0 0,-1-1 1,-1 1-1,-2-2 0,-2 2 0,-4-46 0,4 75 38,-1 0-1,0 0 0,0 1 1,-1 0-1,1-1 0,-1 0 1,-3-4-1,5 8 14,-1 1 1,0-1-1,1 1 0,-1 0 0,1-1 1,-1 1-1,0 0 0,1-1 1,-1 1-1,0 0 0,1 0 0,-1-1 1,0 1-1,0 0 0,1 0 0,-1 0 1,0 0-1,0 0 0,1 0 0,-1 0 1,0 0-1,1 0 0,-1 1 1,0-1-1,0 0 0,0 1 0,-18 7-243,14-2 203,-1-2 0,1 1 0,0 0-1,0 1 1,1 0 0,0 0 0,0 0 0,-6 12 0,-22 58-2,27-61 8,-24 70-109,3 3 0,4-1 0,4 3 0,4 0-1,4-1 1,3 2 0,4 1 0,14 154 0,-7-214 24,1 1 0,1 0 0,2-1 0,1-1 0,1 2 1,2-3-1,1 0 0,1 0 0,1 0 0,34 46 0,-47-73 139,1 0-1,-1 0 1,1 0 0,0 0-1,0 0 1,0 0 0,0-1-1,1 1 1,-1-1 0,0 0-1,1-1 1,0 1 0,-1-1-1,1 1 1,0-1 0,0 0-1,4 0 1,-5-1-3,1 0-1,-1 0 1,1 0-1,-1-1 1,1 0 0,-1 1-1,1-1 1,-1-1-1,1 1 1,-1 0 0,0-1-1,0 0 1,0 1-1,0-1 1,0 0-1,0-1 1,0 0 0,2-3-1,4-4-49,0-2-1,0 1 1,-2-2 0,1 1-1,-2-1 1,1 1 0,-2-2-1,0 1 1,0-1-1,3-19 1,1-12 184,6-90-1,-12 58-79,-2 0 0,-5 0-1,-2 1 1,-16-79-1,18 135-84,-1 0-1,0 1 0,-1-1 1,-1 1-1,-1 1 0,-1-1 0,-14-23 1,19 36 4,-1 0 0,1 1 0,-1-1 0,0 1 0,-1 0 0,1 0 0,-1 0 0,0 1-1,0 0 1,-7-3 0,7 5 3,1 0 0,-1 0-1,0 1 1,1-2-1,-1 2 1,0 1-1,0-1 1,0 1-1,0 0 1,0 0-1,0 1 1,0 0 0,-10 3-1,4 0-17,1 1 0,-1 0 1,1 0-1,-1 2 0,2 0 0,-1 0 0,1 1 0,0 0 0,0 0 0,-10 13 1,-2 5 4,1 0 0,-31 50 0,46-66 20,0-1-1,1 0 0,0 2 0,1-1 0,0 1 0,-4 13 0,8-22 15,-1 1 1,1-1-1,0 0 0,0 0 0,0 0 1,0 1-1,0 0 0,0-1 1,0 0-1,1 0 0,-1 0 0,1 1 1,-1-1-1,1 0 0,0 0 0,0 0 1,0 0-1,0 0 0,0 1 0,1-2 1,-1 1-1,1 0 0,-1-1 0,1 1 1,-1-1-1,1 1 0,0-1 0,0 0 1,0 0-1,-1 1 0,1-1 1,0-1-1,1 1 0,-1 0 0,0 0 1,3 0-1,1 1 52,0-1 0,-1-1 0,1 1 0,0-1 0,0 0 0,0-1 0,-1 1 0,1-1 0,0-2 0,-1 2 0,1-1 0,-1 1 0,8-5 0,7-3 10,-1-2-1,22-16 0,-13 6-17,0-2 0,-2-1-1,0-1 1,23-30 0,81-119 379,26-30-140,-147 197-293,-4 11-12,-2 7-50,1 11-48,0 1 0,-2-1-1,0 1 1,-1-1 0,-3 27 0,1 15-25,1-13 52,0-12 26,1-1 1,8 58-1,-8-91 166,0 1 0,0-1 0,1-1 0,-1 1 0,1-1 0,0 2 0,0-2 0,0 1 0,1-1 0,-1 0 0,7 8 0,-8-11 121,0-1-182,0 0-1,0 0 0,0-1 1,1 1-1,-1 0 1,0 0-1,0-1 1,0 1-1,0 0 1,0-1-1,0 1 0,0-1 1,0 1-1,0-1 1,0 0-1,0 1 1,0-1-1,0 0 1,0-2-1,18-18 424,-15 16-340,17-24-19,-2 0 0,-1-1-1,22-50 1,-23 43-55,2 1 0,28-41 0,-44 72-54,1 0 0,0 1 1,0 0-1,0-2 0,1 3 0,7-7 0,-11 10-6,1-1-1,-1 0 0,0 1 0,0-1 1,0 1-1,0-1 0,1 1 0,-1 0 1,0-1-1,0 1 0,1 0 1,-1 0-1,0 0 0,1 0 0,-1 0 1,0 0-1,1 0 0,-1 0 0,0 1 1,0-1-1,1 0 0,-1 1 0,0-1 1,0 1-1,0 0 0,0-1 0,0 1 1,0 0-1,0 0 0,0-1 1,0 1-1,0 0 0,0 0 0,0 0 1,0 0-1,1 2 0,5 10-108,0-1 1,-1 1-1,0-1 0,-1 2 1,5 16-1,14 75-360,-6-20 409,15 18 122,-27-87 3,1-2 0,1 2 0,0-1-1,14 17 1,-22-31 722,2-3-487,1-1-176,0-1-1,-1-1 1,1 1-1,-1-1 1,0 1-1,0 0 1,0-2 0,0 2-1,-1-1 1,0 0-1,1-5 1,2-13 137,0-26 1,-3 29-120,62-551-1214,-54 516 276,-8 53 431,-1 4-1274,4 9 1265,0-1-1,-1 1 1,0 1 0,-1-1-1,0 1 1,0 18 0,0-9-50,0-1 345,3 29-417,2 0 1,17 69-1,-20-105 464,1 2 1,0-2-1,1 1 0,0-2 0,1 2 0,1-2 0,0 0 0,0 0 1,1 0-1,0-2 0,1 2 0,19 14 0,-27-24 106,1 0-1,-1-1 0,0 1 1,1-1-1,-1 1 1,1-1-1,-1 0 0,1 0 1,0 0-1,-1-1 1,1 1-1,0 0 1,0-1-1,-1 0 0,1 0 1,0 0-1,0 0 1,0 0-1,3-1 0,-3 0 27,-1 0-1,1 0 0,-1-1 0,0 1 1,1-1-1,-1 1 0,0-1 0,0 0 0,0 0 1,0 0-1,-1 0 0,1 0 0,-1-1 1,1 1-1,-1-1 0,1 1 0,-1-1 0,0 1 1,0-1-1,0-2 0,5-12 73,-2 0 0,0 1 0,-1-1 0,-1-1 0,0 1 0,-1 0 0,-1-1 0,-1 1 0,0 0 0,-1 0 0,-7-30 0,8 45-171,1 0 1,-1 0-1,1 0 0,-1 0 0,0 1 0,0-2 1,0 1-1,0 1 0,0-1 0,0 1 0,0-1 1,-1 1-1,1-1 0,-1 1 0,1 0 0,-1 0 1,1-1-1,-1 1 0,1 0 0,-1 1 0,0-1 1,0 0-1,0 0 0,1 1 0,-5-1 0,3-1-21,0 4 0,0-2 0,0 0-1,-1 1 1,1-1 0,0 1-1,0 0 1,0 0 0,0 0 0,0 0-1,0 1 1,0-1 0,1 1-1,-1 0 1,-2 2 0,-1 1-2,0 2-1,1-1 1,-1 0 0,1 0 0,1 2 0,-1-2-1,1 1 1,0 1 0,1 0 0,-1-1 0,-3 16-1,0 4-44,1 1-1,-4 34 0,7-38 48,1 1 0,1-1 0,0 1 0,5 34-1,-3-51 46,1-1 0,-1 0 0,1 0 0,0 0 0,1 0 0,0-1 0,0 1 0,6 9-1,-6-12 27,0 0-1,-1-1 1,2 0-1,-1 0 1,0 0-1,0-1 1,1 1-1,0-1 1,-1 2-1,1-2 1,0-1-1,0 1 1,0 0-1,0-1 1,5 1-1,-6-1-6,0 0 0,0-1 0,0 0 0,0 0 0,0 0 0,0 0 0,0 0 0,-1 0 1,1-1-1,0 1 0,0-1 0,0 0 0,-1 0 0,1 0 0,3-2 0,-2 0-2,0 1 0,-1-2 0,1 1 0,-1 0 0,0 0 1,0-1-1,0 1 0,0-1 0,2-4 0,4-8 30,-1-1-1,-1-1 1,10-35-1,-12 36-43,15-49 260,-12 32-254,3 1 0,0 0 0,24-47 0,-16 50-26,-11 23 0,0 7-13,-6 1-19,0 1 1,0-1-1,-1 1 1,1 0-1,-1 0 0,1 0 1,-1 0-1,0 0 1,0 1-1,0-1 1,0 0-1,0 0 1,0 0-1,0 1 0,0 2 1,7 38-494,-2 29 378,-4-43 95,1-1-1,1 0 1,9 34-1,-11-58 93,-1 0 0,1-1 0,0 2 1,0-2-1,0 1 0,1-1 0,-1 0 0,1 0 0,0 0 0,0 0 0,0 1 1,0-2-1,0 1 0,1-1 0,-1 0 0,1 0 0,-1 0 0,1 0 0,0-1 1,-1 1-1,9 0 0,-8 0 4,1-1 0,-1 0 1,1-1-1,0 1 1,-1-1-1,1-1 0,-1 1 1,1 0-1,0-1 0,-1 0 1,1-1-1,-1 0 0,0 1 1,1-1-1,-1 0 0,0 0 1,0 0-1,7-6 0,-3 0-72,-1 1 0,0-1 0,-1-1 0,0 1 0,0-1 0,-1 0 0,0 0 0,7-19 0,1-8 99,8-43 0,-6 23-223,-7 28 177,1 1 0,2-1 0,1 1 0,0 1 1,2 0-1,1 1 0,24-30 0,-33 48-40,-5 6-54,13 10-127,-12-6 167,0 1 0,-1-1 0,1 2 0,-1-1 0,0 0 0,0-1 0,0 1 0,-1 0 0,1 6 0,-1 40-280,-1-37 233,-1 39 121,0-3-122,5 77 0,-1-112 80,0 1 1,0-1 0,2 1-1,-1-1 1,2 0 0,0 0-1,0-1 1,2 0-1,11 21 1,-15-30 10,1 0 0,-1 1 0,1-1-1,-1 0 1,1 0 0,0-1 0,1 0 0,-1 2 0,9 2 0,-11-6-4,1 0 1,-1 0 0,0 0-1,0-1 1,0 1 0,1-1-1,-1 0 1,0 1 0,1-1-1,-1 0 1,0 0 0,1-1-1,-1 1 1,0 0 0,0-1-1,1 0 1,-1 1 0,0-1-1,0 0 1,0 0 0,0 0-1,0 0 1,0 0 0,3-4-1,1-1 55,0 0-1,0 0 0,-1 0 1,0-2-1,0 2 0,-1-1 1,0-1-1,0 1 0,-1-1 1,6-16-1,-1-5-166,8-54 0,-9 37 285,-1 18-143,19-92-157,-19 100 70,0 1 0,1-1 0,16-31 0,-22 50 184,0 2-152,0 1 1,0 0-1,0-1 1,0 1-1,0 0 0,-1 0 1,1 0-1,0 4 0,0-5 2,5 34-109,-1 2 1,-1-1 0,-2-1-1,-2 38 1,2 25-39,-1-70 207,2-1-1,7 35 1,-7-52-28,-1 0 0,1-1 0,1 1-1,0-1 1,0 1 0,1-1 0,0-1 0,0 1-1,10 10 1,-14-16 5,0-2 0,0 0-1,1 0 1,-1 0 0,1 0 0,-1 0-1,0 0 1,1 0 0,0 0 0,-1-1-1,1 1 1,-1-1 0,1 1 0,0-1-1,1 1 1,-2-1 0,1 0 0,2 0-1,0 0 28,-1-1 0,0 1-1,0-1 1,0 0 0,0 0 0,0 0-1,0 0 1,0-1 0,4-2-1,3-4 90,0 1-1,0-2 1,17-19-1,-7 3-162,0-2 0,-2 0 1,-1-1-1,16-34 0,12-21 13,-33 65-10,-11 17 12,-1 1 0,1-1 1,-1 1-1,1-1 0,0 1 0,-1-1 0,1 1 0,0-1 0,0 1 0,-1 0 1,1-1-1,0 1 0,0 0 0,0 0 0,-1 0 0,1-1 0,0 1 1,0 0-1,0 0 0,0 0 0,-1 0 0,1 1 0,0-1 0,0 0 1,0 0-1,-1 0 0,1 1 0,0-1 0,0 0 0,0 1 0,-1-1 1,1 0-1,0 1 0,-1-1 0,1 1 0,0 0 0,-1-1 0,2 2 1,0 1 6,1 0 0,0 0 0,-1 0 0,1 0 0,-1 0 0,3 7 0,2 8-169,0 1 0,6 31-1,-9-33 108,0-2-1,1 2 0,0-2 0,14 29 0,-17-42 79,-1 1 0,1 0-1,0-1 1,0 0 0,0 1-1,0-1 1,0 0 0,1 0-1,-1 1 1,1-1 0,-1 0-1,1-1 1,0 1 0,0-1-1,-1 0 1,6 2 0,-6-3 0,1 0 1,0 1 0,-1-1-1,1 0 1,0 0 0,0-1-1,-1 1 1,1-1 0,0 1-1,-1-1 1,1 0 0,-1 0-1,1 0 1,-1 0-1,1 0 1,-1-1 0,0 1-1,4-5 1,5-3-37,-1 0-1,-1-2 1,0 1 0,0-1 0,-1 0-1,0-1 1,11-22 0,-1-6-53,15-48 1,11-25-50,-44 113 117,0-1-1,1 1 0,-1-1 1,0 1-1,0-1 1,1 1-1,-1 0 1,0-1-1,0 1 1,1-1-1,-1 1 1,1 0-1,-1-1 1,0 1-1,1 0 0,-1-1 1,1 1-1,-1 0 1,0 0-1,1 0 1,-1-1-1,1 1 1,-1 0-1,1 0 1,-1 0-1,1 0 1,-1 0-1,1 0 0,-1 0 1,1 0-1,0 0 1,0 0-2,1 1 0,-1-1 1,0 1-1,0 0 0,0 0 0,0-1 0,1 1 1,-1 0-1,0 0 0,-1 0 0,3 2 1,1 4-46,0-1 1,0 0-1,5 11 1,-4-6-43,6 17 52,2-2 1,0 2-1,22 29 0,-30-51 103,0 0 1,0 2-1,1-3 0,0 1 1,0-1-1,0 1 1,1-1-1,0 0 0,0-1 1,0 0-1,0 1 0,1-2 1,-1 0-1,1-1 0,0 1 1,12 1-1,-5-3 2,1 0-1,-1-2 1,0 1-1,0-2 0,0 0 1,0-1-1,21-6 1,-18 2-373,0 0-1,0 0 1,0-3 0,-1 1-1,23-16 1,-35 20-438,1 0-1,-1 0 0,0 1 1,0-2-1,6-9 1,-3 3-6714</inkml:trace>
  <inkml:trace contextRef="#ctx0" brushRef="#br0" timeOffset="214.23">6311 896 18047,'3'1'987,"10"1"258,-2-7 4184,-10 5-5449,-1-1 0,0 1 0,1-2 0,-1 2-1,0-1 1,0 0 0,0 1 0,1-1 0,-1 1-1,0-1 1,0 1 0,0-1 0,0 0 0,0 1-1,0-1 1,0 1 0,0-1 0,0 0 0,0 1-1,-1-1 1,1 1 0,0-1 0,0 0-1,-1 1 1,1-1 0,0 0 0,-9-13-1240,-19-17-4101,6-6-1566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abSelected="1" topLeftCell="A6" zoomScale="75" zoomScaleNormal="85" zoomScaleSheetLayoutView="80" workbookViewId="0">
      <selection activeCell="Q33" sqref="Q33"/>
    </sheetView>
  </sheetViews>
  <sheetFormatPr defaultColWidth="9.1796875" defaultRowHeight="12.5" x14ac:dyDescent="0.25"/>
  <cols>
    <col min="1" max="1" width="35.26953125" style="1" customWidth="1"/>
    <col min="2" max="2" width="16.1796875" style="30" customWidth="1"/>
    <col min="3" max="3" width="1.7265625" style="1" customWidth="1"/>
    <col min="4" max="4" width="16.26953125" style="1" customWidth="1"/>
    <col min="5" max="5" width="1.54296875" style="1" customWidth="1"/>
    <col min="6" max="6" width="13.81640625" style="1" customWidth="1"/>
    <col min="7" max="7" width="3.54296875" style="1" customWidth="1"/>
    <col min="8" max="8" width="15.453125" style="1" customWidth="1"/>
    <col min="9" max="9" width="1.54296875" style="1" customWidth="1"/>
    <col min="10" max="10" width="16" style="1" customWidth="1"/>
    <col min="11" max="11" width="1.54296875" style="1" customWidth="1"/>
    <col min="12" max="12" width="16.81640625" style="1" customWidth="1"/>
    <col min="13" max="16384" width="9.1796875" style="1"/>
  </cols>
  <sheetData>
    <row r="1" spans="1:13" ht="18" customHeight="1" x14ac:dyDescent="0.25">
      <c r="A1" s="231"/>
      <c r="B1" s="235" t="s">
        <v>70</v>
      </c>
      <c r="C1" s="235"/>
      <c r="D1" s="235"/>
      <c r="E1" s="235"/>
      <c r="F1" s="235"/>
      <c r="G1" s="235"/>
      <c r="H1" s="235"/>
      <c r="I1" s="235"/>
      <c r="J1" s="235"/>
      <c r="L1" s="186" t="s">
        <v>72</v>
      </c>
      <c r="M1" s="185"/>
    </row>
    <row r="2" spans="1:13" ht="30.75" customHeight="1" x14ac:dyDescent="0.25">
      <c r="A2" s="231"/>
      <c r="B2" s="236"/>
      <c r="C2" s="236"/>
      <c r="D2" s="236"/>
      <c r="E2" s="236"/>
      <c r="F2" s="236"/>
      <c r="G2" s="236"/>
      <c r="H2" s="236"/>
      <c r="I2" s="236"/>
      <c r="J2" s="236"/>
      <c r="L2" s="187" t="s">
        <v>119</v>
      </c>
      <c r="M2" s="69"/>
    </row>
    <row r="3" spans="1:13" ht="24" customHeight="1" x14ac:dyDescent="0.25">
      <c r="A3" s="231"/>
      <c r="B3" s="232" t="s">
        <v>13</v>
      </c>
      <c r="C3" s="233"/>
      <c r="D3" s="233"/>
      <c r="E3" s="233"/>
      <c r="F3" s="233"/>
      <c r="G3" s="233"/>
      <c r="H3" s="233"/>
      <c r="I3" s="233"/>
      <c r="J3" s="234"/>
      <c r="L3" s="184"/>
    </row>
    <row r="4" spans="1:13" ht="14.25" customHeight="1" x14ac:dyDescent="0.25">
      <c r="A4" s="231"/>
      <c r="B4" s="237" t="s">
        <v>18</v>
      </c>
      <c r="C4" s="239"/>
      <c r="D4" s="240" t="s">
        <v>129</v>
      </c>
      <c r="E4" s="241"/>
      <c r="F4" s="242"/>
      <c r="G4" s="243" t="s">
        <v>71</v>
      </c>
      <c r="H4" s="240" t="s">
        <v>130</v>
      </c>
      <c r="I4" s="241"/>
      <c r="J4" s="242"/>
      <c r="L4" s="184"/>
    </row>
    <row r="5" spans="1:13" ht="16.5" customHeight="1" x14ac:dyDescent="0.25">
      <c r="A5" s="231"/>
      <c r="B5" s="237"/>
      <c r="C5" s="239"/>
      <c r="D5" s="246"/>
      <c r="E5" s="246"/>
      <c r="F5" s="246"/>
      <c r="G5" s="243"/>
      <c r="H5" s="247"/>
      <c r="I5" s="247"/>
      <c r="J5" s="247"/>
      <c r="L5" s="184"/>
    </row>
    <row r="6" spans="1:13" ht="21" customHeight="1" x14ac:dyDescent="0.25">
      <c r="A6" s="231"/>
      <c r="B6" s="238"/>
      <c r="C6" s="239"/>
      <c r="D6" s="244"/>
      <c r="E6" s="244"/>
      <c r="F6" s="244"/>
      <c r="G6" s="243"/>
      <c r="H6" s="245"/>
      <c r="I6" s="245"/>
      <c r="J6" s="245"/>
      <c r="L6" s="184"/>
    </row>
    <row r="8" spans="1:13" ht="20" x14ac:dyDescent="0.4">
      <c r="A8" s="47" t="s">
        <v>128</v>
      </c>
      <c r="B8" s="49"/>
      <c r="C8" s="47"/>
      <c r="D8" s="47"/>
      <c r="E8" s="47"/>
      <c r="F8" s="47"/>
      <c r="G8" s="47"/>
      <c r="H8" s="47"/>
      <c r="I8" s="47"/>
      <c r="J8" s="47"/>
      <c r="K8" s="28"/>
      <c r="L8" s="29"/>
    </row>
    <row r="9" spans="1:13" ht="42" x14ac:dyDescent="0.3">
      <c r="A9" s="48"/>
      <c r="B9" s="31" t="s">
        <v>0</v>
      </c>
      <c r="C9" s="2"/>
      <c r="D9" s="2" t="s">
        <v>1</v>
      </c>
      <c r="E9" s="2"/>
      <c r="F9" s="2" t="s">
        <v>79</v>
      </c>
      <c r="G9" s="2"/>
      <c r="H9" s="2" t="s">
        <v>80</v>
      </c>
      <c r="I9" s="2"/>
      <c r="J9" s="2" t="s">
        <v>73</v>
      </c>
      <c r="K9" s="3"/>
      <c r="L9" s="2" t="s">
        <v>74</v>
      </c>
    </row>
    <row r="10" spans="1:13" ht="24" customHeight="1" x14ac:dyDescent="0.3">
      <c r="A10" s="4"/>
      <c r="B10" s="32" t="s">
        <v>4</v>
      </c>
      <c r="C10" s="6"/>
      <c r="D10" s="32" t="s">
        <v>4</v>
      </c>
      <c r="E10" s="32"/>
      <c r="F10" s="32" t="s">
        <v>4</v>
      </c>
      <c r="G10" s="32"/>
      <c r="H10" s="32" t="s">
        <v>4</v>
      </c>
      <c r="I10" s="32"/>
      <c r="J10" s="32" t="s">
        <v>4</v>
      </c>
      <c r="K10" s="32"/>
      <c r="L10" s="32" t="s">
        <v>4</v>
      </c>
    </row>
    <row r="11" spans="1:13" ht="20.149999999999999" customHeight="1" x14ac:dyDescent="0.3">
      <c r="A11" s="26" t="s">
        <v>7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3" ht="20.149999999999999" customHeight="1" x14ac:dyDescent="0.3">
      <c r="A12" s="85" t="s">
        <v>20</v>
      </c>
      <c r="B12" s="193">
        <f>+[1]Accounts!$E$4</f>
        <v>4755.6100000000006</v>
      </c>
      <c r="C12" s="194"/>
      <c r="D12" s="193"/>
      <c r="E12" s="194"/>
      <c r="F12" s="193"/>
      <c r="G12" s="194"/>
      <c r="H12" s="193"/>
      <c r="I12" s="194"/>
      <c r="J12" s="195">
        <f>H12+D12+B12+F12</f>
        <v>4755.6100000000006</v>
      </c>
      <c r="K12" s="196"/>
      <c r="L12" s="193"/>
    </row>
    <row r="13" spans="1:13" ht="20.149999999999999" customHeight="1" x14ac:dyDescent="0.3">
      <c r="A13" s="85" t="s">
        <v>21</v>
      </c>
      <c r="B13" s="193"/>
      <c r="C13" s="194"/>
      <c r="D13" s="193"/>
      <c r="E13" s="194"/>
      <c r="F13" s="193"/>
      <c r="G13" s="194"/>
      <c r="H13" s="193"/>
      <c r="I13" s="194"/>
      <c r="J13" s="195">
        <f t="shared" ref="J13:J21" si="0">H13+D13+B13+F13</f>
        <v>0</v>
      </c>
      <c r="K13" s="196"/>
      <c r="L13" s="193"/>
    </row>
    <row r="14" spans="1:13" ht="20.149999999999999" customHeight="1" x14ac:dyDescent="0.3">
      <c r="A14" s="85" t="s">
        <v>22</v>
      </c>
      <c r="B14" s="193"/>
      <c r="C14" s="194"/>
      <c r="D14" s="193"/>
      <c r="E14" s="194"/>
      <c r="F14" s="193"/>
      <c r="G14" s="194"/>
      <c r="H14" s="193"/>
      <c r="I14" s="194"/>
      <c r="J14" s="195">
        <f t="shared" si="0"/>
        <v>0</v>
      </c>
      <c r="K14" s="196"/>
      <c r="L14" s="193"/>
    </row>
    <row r="15" spans="1:13" ht="20.149999999999999" customHeight="1" x14ac:dyDescent="0.3">
      <c r="A15" s="85" t="s">
        <v>23</v>
      </c>
      <c r="B15" s="193">
        <f>+[1]Accounts!$E$5+[1]Accounts!$E$6</f>
        <v>3648.8</v>
      </c>
      <c r="C15" s="194"/>
      <c r="D15" s="193"/>
      <c r="E15" s="194"/>
      <c r="F15" s="193"/>
      <c r="G15" s="194"/>
      <c r="H15" s="193"/>
      <c r="I15" s="194"/>
      <c r="J15" s="195">
        <f t="shared" si="0"/>
        <v>3648.8</v>
      </c>
      <c r="K15" s="196"/>
      <c r="L15" s="193"/>
    </row>
    <row r="16" spans="1:13" ht="20.149999999999999" customHeight="1" x14ac:dyDescent="0.3">
      <c r="A16" s="85" t="s">
        <v>24</v>
      </c>
      <c r="B16" s="193"/>
      <c r="C16" s="194"/>
      <c r="D16" s="193"/>
      <c r="E16" s="194"/>
      <c r="F16" s="193"/>
      <c r="G16" s="194"/>
      <c r="H16" s="193"/>
      <c r="I16" s="194"/>
      <c r="J16" s="195">
        <f t="shared" si="0"/>
        <v>0</v>
      </c>
      <c r="K16" s="196"/>
      <c r="L16" s="193"/>
    </row>
    <row r="17" spans="1:12" ht="28" x14ac:dyDescent="0.3">
      <c r="A17" s="85" t="s">
        <v>25</v>
      </c>
      <c r="B17" s="193"/>
      <c r="C17" s="194"/>
      <c r="D17" s="193"/>
      <c r="E17" s="194"/>
      <c r="F17" s="193"/>
      <c r="G17" s="194"/>
      <c r="H17" s="193"/>
      <c r="I17" s="194"/>
      <c r="J17" s="195">
        <f t="shared" si="0"/>
        <v>0</v>
      </c>
      <c r="K17" s="196"/>
      <c r="L17" s="193"/>
    </row>
    <row r="18" spans="1:12" ht="20.149999999999999" customHeight="1" x14ac:dyDescent="0.3">
      <c r="A18" s="85" t="s">
        <v>67</v>
      </c>
      <c r="B18" s="193"/>
      <c r="C18" s="194"/>
      <c r="D18" s="193"/>
      <c r="E18" s="194"/>
      <c r="F18" s="193"/>
      <c r="G18" s="194"/>
      <c r="H18" s="193"/>
      <c r="I18" s="194"/>
      <c r="J18" s="195">
        <f t="shared" si="0"/>
        <v>0</v>
      </c>
      <c r="K18" s="196"/>
      <c r="L18" s="193"/>
    </row>
    <row r="19" spans="1:12" ht="28" x14ac:dyDescent="0.3">
      <c r="A19" s="85" t="s">
        <v>68</v>
      </c>
      <c r="B19" s="193"/>
      <c r="C19" s="194"/>
      <c r="D19" s="193"/>
      <c r="E19" s="194"/>
      <c r="F19" s="193"/>
      <c r="G19" s="194"/>
      <c r="H19" s="193"/>
      <c r="I19" s="194"/>
      <c r="J19" s="195">
        <f t="shared" si="0"/>
        <v>0</v>
      </c>
      <c r="K19" s="196"/>
      <c r="L19" s="193"/>
    </row>
    <row r="20" spans="1:12" ht="20.149999999999999" customHeight="1" x14ac:dyDescent="0.3">
      <c r="A20" s="85"/>
      <c r="B20" s="193"/>
      <c r="C20" s="194"/>
      <c r="D20" s="193"/>
      <c r="E20" s="194"/>
      <c r="F20" s="193"/>
      <c r="G20" s="194"/>
      <c r="H20" s="193"/>
      <c r="I20" s="194"/>
      <c r="J20" s="195">
        <f t="shared" si="0"/>
        <v>0</v>
      </c>
      <c r="K20" s="196"/>
      <c r="L20" s="193"/>
    </row>
    <row r="21" spans="1:12" ht="17.25" customHeight="1" thickBot="1" x14ac:dyDescent="0.4">
      <c r="A21" s="9" t="s">
        <v>85</v>
      </c>
      <c r="B21" s="197">
        <f>SUM(B12:B20)</f>
        <v>8404.41</v>
      </c>
      <c r="C21" s="198"/>
      <c r="D21" s="197">
        <f>SUM(D12:D20)</f>
        <v>0</v>
      </c>
      <c r="E21" s="194"/>
      <c r="F21" s="197">
        <f>SUM(F12:F20)</f>
        <v>0</v>
      </c>
      <c r="G21" s="194"/>
      <c r="H21" s="197">
        <f>SUM(H12:H20)</f>
        <v>0</v>
      </c>
      <c r="I21" s="194"/>
      <c r="J21" s="199">
        <f t="shared" si="0"/>
        <v>8404.41</v>
      </c>
      <c r="K21" s="196"/>
      <c r="L21" s="197">
        <f>SUM(L12:L20)</f>
        <v>0</v>
      </c>
    </row>
    <row r="22" spans="1:12" ht="16.5" customHeight="1" thickTop="1" x14ac:dyDescent="0.25">
      <c r="A22" s="10"/>
      <c r="B22" s="34"/>
      <c r="C22" s="53"/>
      <c r="D22" s="53"/>
      <c r="E22" s="53"/>
      <c r="F22" s="53"/>
      <c r="G22" s="53"/>
      <c r="H22" s="53"/>
      <c r="I22" s="53"/>
      <c r="J22" s="55"/>
      <c r="K22" s="53"/>
      <c r="L22" s="54"/>
    </row>
    <row r="23" spans="1:12" ht="28" x14ac:dyDescent="0.3">
      <c r="A23" s="67" t="s">
        <v>65</v>
      </c>
      <c r="B23" s="200"/>
      <c r="C23" s="8"/>
      <c r="D23" s="8"/>
      <c r="E23" s="8"/>
      <c r="F23" s="8"/>
      <c r="G23" s="8"/>
      <c r="H23" s="8"/>
      <c r="I23" s="8"/>
      <c r="J23" s="8"/>
      <c r="K23" s="8"/>
    </row>
    <row r="24" spans="1:12" ht="20.149999999999999" customHeight="1" x14ac:dyDescent="0.3">
      <c r="A24" s="85" t="s">
        <v>26</v>
      </c>
      <c r="B24" s="193"/>
      <c r="C24" s="194"/>
      <c r="D24" s="193"/>
      <c r="E24" s="194"/>
      <c r="F24" s="193"/>
      <c r="G24" s="194"/>
      <c r="H24" s="193"/>
      <c r="I24" s="194"/>
      <c r="J24" s="195">
        <f>H24+D24+B24+F24</f>
        <v>0</v>
      </c>
      <c r="K24" s="196"/>
      <c r="L24" s="193"/>
    </row>
    <row r="25" spans="1:12" ht="20.149999999999999" customHeight="1" x14ac:dyDescent="0.3">
      <c r="A25" s="85" t="s">
        <v>27</v>
      </c>
      <c r="B25" s="193"/>
      <c r="C25" s="194"/>
      <c r="D25" s="193"/>
      <c r="E25" s="194"/>
      <c r="F25" s="193"/>
      <c r="G25" s="194"/>
      <c r="H25" s="193"/>
      <c r="I25" s="194"/>
      <c r="J25" s="195">
        <f>H25+D25+B25+F25</f>
        <v>0</v>
      </c>
      <c r="K25" s="196"/>
      <c r="L25" s="193"/>
    </row>
    <row r="26" spans="1:12" ht="17.25" customHeight="1" thickBot="1" x14ac:dyDescent="0.4">
      <c r="A26" s="9" t="s">
        <v>86</v>
      </c>
      <c r="B26" s="197">
        <f>SUM(B24:B25)</f>
        <v>0</v>
      </c>
      <c r="C26" s="198"/>
      <c r="D26" s="197">
        <f>SUM(D24:D25)</f>
        <v>0</v>
      </c>
      <c r="E26" s="194"/>
      <c r="F26" s="197">
        <f>SUM(F24:F25)</f>
        <v>0</v>
      </c>
      <c r="G26" s="194"/>
      <c r="H26" s="197">
        <f>SUM(H24:H25)</f>
        <v>0</v>
      </c>
      <c r="I26" s="194"/>
      <c r="J26" s="197">
        <f>SUM(J24:J25)</f>
        <v>0</v>
      </c>
      <c r="K26" s="196"/>
      <c r="L26" s="197">
        <f>SUM(L24:L25)</f>
        <v>0</v>
      </c>
    </row>
    <row r="27" spans="1:12" ht="8.25" customHeight="1" thickTop="1" x14ac:dyDescent="0.3">
      <c r="A27" s="25"/>
      <c r="B27" s="201"/>
      <c r="C27" s="202"/>
      <c r="D27" s="201"/>
      <c r="E27" s="202"/>
      <c r="F27" s="201"/>
      <c r="G27" s="202"/>
      <c r="H27" s="201"/>
      <c r="I27" s="203"/>
      <c r="J27" s="178" t="str">
        <f>IF(B26+D26+F26+H26-J26=0," ","error")</f>
        <v xml:space="preserve"> </v>
      </c>
      <c r="K27" s="196"/>
      <c r="L27" s="178"/>
    </row>
    <row r="28" spans="1:12" ht="20.149999999999999" customHeight="1" thickBot="1" x14ac:dyDescent="0.4">
      <c r="A28" s="9" t="s">
        <v>11</v>
      </c>
      <c r="B28" s="204">
        <f>B26+B21</f>
        <v>8404.41</v>
      </c>
      <c r="C28" s="203"/>
      <c r="D28" s="204">
        <f>D26+D21</f>
        <v>0</v>
      </c>
      <c r="E28" s="203"/>
      <c r="F28" s="204">
        <f>F26+F21</f>
        <v>0</v>
      </c>
      <c r="G28" s="203"/>
      <c r="H28" s="204">
        <f>H26+H21</f>
        <v>0</v>
      </c>
      <c r="I28" s="203"/>
      <c r="J28" s="204">
        <f>J26+J21</f>
        <v>8404.41</v>
      </c>
      <c r="K28" s="196"/>
      <c r="L28" s="204">
        <f>L26+L21</f>
        <v>0</v>
      </c>
    </row>
    <row r="29" spans="1:12" ht="16.5" customHeight="1" thickTop="1" x14ac:dyDescent="0.25">
      <c r="B29" s="205"/>
      <c r="C29" s="54"/>
      <c r="D29" s="54"/>
      <c r="E29" s="54"/>
      <c r="F29" s="54"/>
      <c r="G29" s="54"/>
      <c r="H29" s="54"/>
      <c r="I29" s="54"/>
      <c r="J29" s="55"/>
      <c r="K29" s="54"/>
      <c r="L29" s="54"/>
    </row>
    <row r="30" spans="1:12" ht="18" customHeight="1" x14ac:dyDescent="0.25">
      <c r="A30" s="27" t="s">
        <v>8</v>
      </c>
      <c r="B30" s="206"/>
      <c r="C30" s="207"/>
      <c r="D30" s="207"/>
      <c r="E30" s="207"/>
      <c r="F30" s="207"/>
      <c r="G30" s="207"/>
      <c r="H30" s="207"/>
      <c r="I30" s="207"/>
      <c r="J30" s="207"/>
      <c r="K30" s="207"/>
      <c r="L30" s="207"/>
    </row>
    <row r="31" spans="1:12" ht="20.149999999999999" customHeight="1" x14ac:dyDescent="0.3">
      <c r="A31" s="86" t="s">
        <v>28</v>
      </c>
      <c r="B31" s="193"/>
      <c r="C31" s="201"/>
      <c r="D31" s="193"/>
      <c r="E31" s="194"/>
      <c r="F31" s="193"/>
      <c r="G31" s="194"/>
      <c r="H31" s="193"/>
      <c r="I31" s="194"/>
      <c r="J31" s="195">
        <f>H31+D31+B31+F31</f>
        <v>0</v>
      </c>
      <c r="K31" s="178"/>
      <c r="L31" s="193"/>
    </row>
    <row r="32" spans="1:12" ht="20.149999999999999" customHeight="1" x14ac:dyDescent="0.3">
      <c r="A32" s="86" t="s">
        <v>118</v>
      </c>
      <c r="B32" s="193"/>
      <c r="C32" s="201"/>
      <c r="D32" s="193"/>
      <c r="E32" s="194"/>
      <c r="F32" s="193"/>
      <c r="G32" s="194"/>
      <c r="H32" s="193"/>
      <c r="I32" s="194"/>
      <c r="J32" s="195">
        <f t="shared" ref="J32:J41" si="1">H32+D32+B32+F32</f>
        <v>0</v>
      </c>
      <c r="K32" s="178"/>
      <c r="L32" s="193"/>
    </row>
    <row r="33" spans="1:12" ht="20.149999999999999" customHeight="1" x14ac:dyDescent="0.3">
      <c r="A33" s="86" t="s">
        <v>29</v>
      </c>
      <c r="B33" s="193"/>
      <c r="C33" s="201"/>
      <c r="D33" s="193"/>
      <c r="E33" s="194"/>
      <c r="F33" s="193"/>
      <c r="G33" s="194"/>
      <c r="H33" s="193"/>
      <c r="I33" s="194"/>
      <c r="J33" s="195">
        <f t="shared" si="1"/>
        <v>0</v>
      </c>
      <c r="K33" s="178"/>
      <c r="L33" s="193"/>
    </row>
    <row r="34" spans="1:12" ht="28" x14ac:dyDescent="0.3">
      <c r="A34" s="86" t="s">
        <v>30</v>
      </c>
      <c r="B34" s="193">
        <f>-[1]Accounts!$E$9-[1]Accounts!$E$10-[1]Accounts!$E$11</f>
        <v>6679.7300000000005</v>
      </c>
      <c r="C34" s="201"/>
      <c r="D34" s="193"/>
      <c r="E34" s="194"/>
      <c r="F34" s="193"/>
      <c r="G34" s="194"/>
      <c r="H34" s="193"/>
      <c r="I34" s="194"/>
      <c r="J34" s="195">
        <f t="shared" si="1"/>
        <v>6679.7300000000005</v>
      </c>
      <c r="K34" s="178"/>
      <c r="L34" s="193"/>
    </row>
    <row r="35" spans="1:12" ht="20.149999999999999" customHeight="1" x14ac:dyDescent="0.3">
      <c r="A35" s="86" t="s">
        <v>31</v>
      </c>
      <c r="B35" s="193"/>
      <c r="C35" s="201"/>
      <c r="D35" s="193"/>
      <c r="E35" s="194"/>
      <c r="F35" s="193"/>
      <c r="G35" s="194"/>
      <c r="H35" s="193"/>
      <c r="I35" s="194"/>
      <c r="J35" s="195">
        <f t="shared" si="1"/>
        <v>0</v>
      </c>
      <c r="K35" s="178"/>
      <c r="L35" s="193"/>
    </row>
    <row r="36" spans="1:12" ht="20.149999999999999" customHeight="1" x14ac:dyDescent="0.3">
      <c r="A36" s="86" t="s">
        <v>32</v>
      </c>
      <c r="B36" s="193"/>
      <c r="C36" s="201"/>
      <c r="D36" s="193"/>
      <c r="E36" s="194"/>
      <c r="F36" s="193"/>
      <c r="G36" s="194"/>
      <c r="H36" s="193"/>
      <c r="I36" s="194"/>
      <c r="J36" s="195">
        <f t="shared" si="1"/>
        <v>0</v>
      </c>
      <c r="K36" s="178"/>
      <c r="L36" s="193"/>
    </row>
    <row r="37" spans="1:12" ht="20.149999999999999" customHeight="1" x14ac:dyDescent="0.3">
      <c r="A37" s="87" t="s">
        <v>33</v>
      </c>
      <c r="B37" s="193"/>
      <c r="C37" s="201"/>
      <c r="D37" s="193"/>
      <c r="E37" s="194"/>
      <c r="F37" s="193"/>
      <c r="G37" s="194"/>
      <c r="H37" s="193"/>
      <c r="I37" s="194"/>
      <c r="J37" s="195">
        <f t="shared" si="1"/>
        <v>0</v>
      </c>
      <c r="K37" s="178"/>
      <c r="L37" s="193"/>
    </row>
    <row r="38" spans="1:12" ht="20.149999999999999" customHeight="1" x14ac:dyDescent="0.3">
      <c r="A38" s="87" t="s">
        <v>34</v>
      </c>
      <c r="B38" s="193"/>
      <c r="C38" s="201"/>
      <c r="D38" s="193"/>
      <c r="E38" s="194"/>
      <c r="F38" s="193"/>
      <c r="G38" s="194"/>
      <c r="H38" s="193"/>
      <c r="I38" s="194"/>
      <c r="J38" s="195">
        <f t="shared" si="1"/>
        <v>0</v>
      </c>
      <c r="K38" s="178"/>
      <c r="L38" s="193"/>
    </row>
    <row r="39" spans="1:12" ht="20.149999999999999" customHeight="1" x14ac:dyDescent="0.3">
      <c r="A39" s="87" t="s">
        <v>35</v>
      </c>
      <c r="B39" s="193"/>
      <c r="C39" s="201"/>
      <c r="D39" s="193"/>
      <c r="E39" s="194"/>
      <c r="F39" s="193"/>
      <c r="G39" s="194"/>
      <c r="H39" s="193"/>
      <c r="I39" s="194"/>
      <c r="J39" s="195">
        <f t="shared" si="1"/>
        <v>0</v>
      </c>
      <c r="K39" s="178"/>
      <c r="L39" s="193"/>
    </row>
    <row r="40" spans="1:12" ht="20.149999999999999" customHeight="1" x14ac:dyDescent="0.3">
      <c r="A40" s="87" t="s">
        <v>127</v>
      </c>
      <c r="B40" s="193">
        <f>-[1]Accounts!$E$12-[1]Accounts!$E$13</f>
        <v>405.46999999999969</v>
      </c>
      <c r="C40" s="201"/>
      <c r="D40" s="193"/>
      <c r="E40" s="194"/>
      <c r="F40" s="193"/>
      <c r="G40" s="194"/>
      <c r="H40" s="193"/>
      <c r="I40" s="194"/>
      <c r="J40" s="195">
        <f t="shared" si="1"/>
        <v>405.46999999999969</v>
      </c>
      <c r="K40" s="178"/>
      <c r="L40" s="193"/>
    </row>
    <row r="41" spans="1:12" ht="20.149999999999999" customHeight="1" thickBot="1" x14ac:dyDescent="0.35">
      <c r="A41" s="86"/>
      <c r="B41" s="208"/>
      <c r="C41" s="201"/>
      <c r="D41" s="208"/>
      <c r="E41" s="194"/>
      <c r="F41" s="208"/>
      <c r="G41" s="194"/>
      <c r="H41" s="208"/>
      <c r="I41" s="194"/>
      <c r="J41" s="195">
        <f t="shared" si="1"/>
        <v>0</v>
      </c>
      <c r="K41" s="178"/>
      <c r="L41" s="208"/>
    </row>
    <row r="42" spans="1:12" ht="20.149999999999999" customHeight="1" thickTop="1" thickBot="1" x14ac:dyDescent="0.35">
      <c r="A42" s="13" t="s">
        <v>87</v>
      </c>
      <c r="B42" s="197">
        <f>SUM(B31:B41)</f>
        <v>7085.2</v>
      </c>
      <c r="C42" s="209"/>
      <c r="D42" s="197">
        <f>SUM(D31:D41)</f>
        <v>0</v>
      </c>
      <c r="E42" s="194"/>
      <c r="F42" s="197">
        <f>SUM(F31:F41)</f>
        <v>0</v>
      </c>
      <c r="G42" s="194"/>
      <c r="H42" s="197">
        <f>SUM(H31:H41)</f>
        <v>0</v>
      </c>
      <c r="I42" s="194"/>
      <c r="J42" s="197">
        <f>SUM(J31:J41)</f>
        <v>7085.2</v>
      </c>
      <c r="K42" s="178"/>
      <c r="L42" s="197">
        <f>SUM(L31:L41)</f>
        <v>0</v>
      </c>
    </row>
    <row r="43" spans="1:12" s="14" customFormat="1" ht="17.25" customHeight="1" thickTop="1" x14ac:dyDescent="0.2">
      <c r="B43" s="35"/>
      <c r="C43" s="55"/>
      <c r="D43" s="56"/>
      <c r="E43" s="55"/>
      <c r="F43" s="55"/>
      <c r="G43" s="55"/>
      <c r="H43" s="55"/>
      <c r="I43" s="55"/>
      <c r="J43" s="55"/>
      <c r="K43" s="55"/>
      <c r="L43" s="55"/>
    </row>
    <row r="44" spans="1:12" ht="28" x14ac:dyDescent="0.3">
      <c r="A44" s="67" t="s">
        <v>66</v>
      </c>
      <c r="B44" s="200"/>
      <c r="C44" s="8"/>
      <c r="D44" s="8"/>
      <c r="E44" s="8"/>
      <c r="F44" s="8"/>
      <c r="G44" s="8"/>
      <c r="H44" s="8"/>
      <c r="I44" s="8"/>
      <c r="J44" s="8"/>
      <c r="K44" s="8"/>
    </row>
    <row r="45" spans="1:12" ht="20.149999999999999" customHeight="1" x14ac:dyDescent="0.3">
      <c r="A45" s="86" t="s">
        <v>36</v>
      </c>
      <c r="B45" s="193"/>
      <c r="C45" s="201"/>
      <c r="D45" s="193"/>
      <c r="E45" s="194"/>
      <c r="F45" s="193"/>
      <c r="G45" s="194"/>
      <c r="H45" s="193"/>
      <c r="I45" s="194"/>
      <c r="J45" s="195">
        <f>H45+D45+F45+B45</f>
        <v>0</v>
      </c>
      <c r="K45" s="178"/>
      <c r="L45" s="193"/>
    </row>
    <row r="46" spans="1:12" ht="20.149999999999999" customHeight="1" thickBot="1" x14ac:dyDescent="0.35">
      <c r="A46" s="86" t="s">
        <v>37</v>
      </c>
      <c r="B46" s="208"/>
      <c r="C46" s="201"/>
      <c r="D46" s="208"/>
      <c r="E46" s="194"/>
      <c r="F46" s="208"/>
      <c r="G46" s="194"/>
      <c r="H46" s="208"/>
      <c r="I46" s="194"/>
      <c r="J46" s="195">
        <f>H46+D46+F46+B46</f>
        <v>0</v>
      </c>
      <c r="K46" s="178"/>
      <c r="L46" s="208"/>
    </row>
    <row r="47" spans="1:12" ht="20.149999999999999" customHeight="1" thickTop="1" thickBot="1" x14ac:dyDescent="0.35">
      <c r="A47" s="13" t="s">
        <v>88</v>
      </c>
      <c r="B47" s="197">
        <f>SUM(B45:B46)</f>
        <v>0</v>
      </c>
      <c r="C47" s="209"/>
      <c r="D47" s="197">
        <f>SUM(D45:D46)</f>
        <v>0</v>
      </c>
      <c r="E47" s="194"/>
      <c r="F47" s="197">
        <f>SUM(F45:F46)</f>
        <v>0</v>
      </c>
      <c r="G47" s="194"/>
      <c r="H47" s="197">
        <f>SUM(H45:H46)</f>
        <v>0</v>
      </c>
      <c r="I47" s="194"/>
      <c r="J47" s="197">
        <f>SUM(J45:J46)</f>
        <v>0</v>
      </c>
      <c r="K47" s="178"/>
      <c r="L47" s="197">
        <f>SUM(L45:L46)</f>
        <v>0</v>
      </c>
    </row>
    <row r="48" spans="1:12" ht="13.5" customHeight="1" thickTop="1" thickBot="1" x14ac:dyDescent="0.35">
      <c r="B48" s="36"/>
      <c r="C48" s="54"/>
      <c r="D48" s="36"/>
      <c r="E48" s="54"/>
      <c r="F48" s="54"/>
      <c r="G48" s="54"/>
      <c r="H48" s="36"/>
      <c r="I48" s="54"/>
      <c r="J48" s="55"/>
      <c r="K48" s="54"/>
      <c r="L48" s="54"/>
    </row>
    <row r="49" spans="1:13" s="15" customFormat="1" ht="20.149999999999999" customHeight="1" thickTop="1" thickBot="1" x14ac:dyDescent="0.35">
      <c r="A49" s="39" t="s">
        <v>12</v>
      </c>
      <c r="B49" s="210">
        <f>+B47+B42</f>
        <v>7085.2</v>
      </c>
      <c r="C49" s="196"/>
      <c r="D49" s="210">
        <f>+D47+D42</f>
        <v>0</v>
      </c>
      <c r="E49" s="196"/>
      <c r="F49" s="210">
        <f>+F47+F42</f>
        <v>0</v>
      </c>
      <c r="G49" s="196"/>
      <c r="H49" s="210">
        <f>+H47+H42</f>
        <v>0</v>
      </c>
      <c r="I49" s="196"/>
      <c r="J49" s="210">
        <f>+J47+J42</f>
        <v>7085.2</v>
      </c>
      <c r="K49" s="196"/>
      <c r="L49" s="210">
        <f>+L47+L42</f>
        <v>0</v>
      </c>
    </row>
    <row r="50" spans="1:13" ht="13.5" thickTop="1" thickBot="1" x14ac:dyDescent="0.3">
      <c r="B50" s="37"/>
      <c r="C50" s="57"/>
      <c r="D50" s="57"/>
      <c r="E50" s="57"/>
      <c r="F50" s="57"/>
      <c r="G50" s="57"/>
      <c r="H50" s="57"/>
      <c r="I50" s="57"/>
      <c r="J50" s="55"/>
      <c r="K50" s="58"/>
      <c r="L50" s="54"/>
    </row>
    <row r="51" spans="1:13" ht="20.149999999999999" customHeight="1" thickTop="1" thickBot="1" x14ac:dyDescent="0.35">
      <c r="A51" s="40" t="s">
        <v>109</v>
      </c>
      <c r="B51" s="145">
        <f>+B28-B49</f>
        <v>1319.21</v>
      </c>
      <c r="C51" s="88"/>
      <c r="D51" s="145">
        <f>+D28-D49</f>
        <v>0</v>
      </c>
      <c r="E51" s="88"/>
      <c r="F51" s="145">
        <f>+F28-F49</f>
        <v>0</v>
      </c>
      <c r="G51" s="88"/>
      <c r="H51" s="145">
        <f>+H28-H49</f>
        <v>0</v>
      </c>
      <c r="I51" s="88"/>
      <c r="J51" s="146">
        <f>IF((B51+D51+F51+H51)=(+J28-J49),H51+F51+D51+B51,"Cross Add Error")</f>
        <v>1319.21</v>
      </c>
      <c r="K51" s="135"/>
      <c r="L51" s="145">
        <f>+L28-L49</f>
        <v>0</v>
      </c>
      <c r="M51" s="89"/>
    </row>
    <row r="52" spans="1:13" ht="14.25" customHeight="1" thickBot="1" x14ac:dyDescent="0.35">
      <c r="A52" s="40"/>
      <c r="B52" s="218"/>
      <c r="C52" s="88"/>
      <c r="D52" s="218"/>
      <c r="E52" s="88"/>
      <c r="F52" s="218"/>
      <c r="G52" s="88"/>
      <c r="H52" s="218"/>
      <c r="I52" s="88"/>
      <c r="J52" s="218"/>
      <c r="K52" s="135"/>
      <c r="L52" s="218"/>
      <c r="M52" s="89"/>
    </row>
    <row r="53" spans="1:13" ht="19.5" customHeight="1" thickTop="1" thickBot="1" x14ac:dyDescent="0.35">
      <c r="A53" s="97" t="s">
        <v>125</v>
      </c>
      <c r="B53" s="157"/>
      <c r="C53" s="88"/>
      <c r="D53" s="157"/>
      <c r="E53" s="88"/>
      <c r="F53" s="157"/>
      <c r="G53" s="88"/>
      <c r="H53" s="157"/>
      <c r="I53" s="88"/>
      <c r="J53" s="144">
        <f>IF(H53+F53+D53+B53=0,0,"Transfer error")</f>
        <v>0</v>
      </c>
      <c r="K53" s="135"/>
      <c r="L53" s="157"/>
    </row>
    <row r="54" spans="1:13" ht="14.25" customHeight="1" thickTop="1" thickBot="1" x14ac:dyDescent="0.35">
      <c r="A54" s="11"/>
      <c r="B54" s="217"/>
      <c r="C54" s="88"/>
      <c r="D54" s="217"/>
      <c r="E54" s="88"/>
      <c r="F54" s="143"/>
      <c r="G54" s="88"/>
      <c r="H54" s="217"/>
      <c r="I54" s="88"/>
      <c r="J54" s="219"/>
      <c r="K54" s="135"/>
      <c r="L54" s="217"/>
    </row>
    <row r="55" spans="1:13" ht="29.25" customHeight="1" thickTop="1" thickBot="1" x14ac:dyDescent="0.35">
      <c r="A55" s="13" t="s">
        <v>41</v>
      </c>
      <c r="B55" s="142">
        <f>+B51+B53</f>
        <v>1319.21</v>
      </c>
      <c r="C55" s="88"/>
      <c r="D55" s="142">
        <f>+D51+D53</f>
        <v>0</v>
      </c>
      <c r="E55" s="88"/>
      <c r="F55" s="142">
        <f>+F51+F53</f>
        <v>0</v>
      </c>
      <c r="G55" s="88"/>
      <c r="H55" s="142">
        <f>+H51+H53</f>
        <v>0</v>
      </c>
      <c r="I55" s="88"/>
      <c r="J55" s="142">
        <f>+J51+J53</f>
        <v>1319.21</v>
      </c>
      <c r="K55" s="135"/>
      <c r="L55" s="142">
        <f>+L51+L53</f>
        <v>0</v>
      </c>
    </row>
    <row r="56" spans="1:13" ht="13" thickTop="1" x14ac:dyDescent="0.25">
      <c r="J56" s="55"/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4"/>
  <sheetViews>
    <sheetView zoomScale="75" zoomScaleNormal="75" zoomScaleSheetLayoutView="80" workbookViewId="0">
      <pane ySplit="2" topLeftCell="A19" activePane="bottomLeft" state="frozen"/>
      <selection activeCell="D45" sqref="D45"/>
      <selection pane="bottomLeft" activeCell="F7" sqref="F7"/>
    </sheetView>
  </sheetViews>
  <sheetFormatPr defaultColWidth="9.1796875" defaultRowHeight="12.5" x14ac:dyDescent="0.25"/>
  <cols>
    <col min="1" max="1" width="28.81640625" style="1" customWidth="1"/>
    <col min="2" max="2" width="19" style="30" customWidth="1"/>
    <col min="3" max="3" width="3.81640625" style="1" customWidth="1"/>
    <col min="4" max="4" width="15.453125" style="1" customWidth="1"/>
    <col min="5" max="5" width="1.54296875" style="1" customWidth="1"/>
    <col min="6" max="6" width="15.453125" style="1" customWidth="1"/>
    <col min="7" max="7" width="1.453125" style="1" customWidth="1"/>
    <col min="8" max="8" width="15.453125" style="1" customWidth="1"/>
    <col min="9" max="9" width="1.54296875" style="1" customWidth="1"/>
    <col min="10" max="10" width="15.54296875" style="1" customWidth="1"/>
    <col min="11" max="11" width="1.54296875" style="1" customWidth="1"/>
    <col min="12" max="12" width="14.7265625" style="1" customWidth="1"/>
    <col min="13" max="13" width="1.54296875" style="1" customWidth="1"/>
    <col min="14" max="14" width="14.7265625" style="1" customWidth="1"/>
    <col min="15" max="15" width="1.54296875" style="1" customWidth="1"/>
    <col min="16" max="16" width="14.7265625" style="1" customWidth="1"/>
    <col min="17" max="16384" width="9.1796875" style="1"/>
  </cols>
  <sheetData>
    <row r="1" spans="1:16" ht="27" customHeight="1" x14ac:dyDescent="0.4">
      <c r="B1" s="287">
        <f>'R&amp;P Accounts'!B2</f>
        <v>0</v>
      </c>
      <c r="C1" s="287"/>
      <c r="D1" s="287"/>
      <c r="E1" s="287"/>
      <c r="F1" s="287"/>
      <c r="G1" s="287"/>
      <c r="H1" s="287"/>
      <c r="I1" s="287"/>
      <c r="J1" s="287"/>
      <c r="K1" s="287"/>
      <c r="L1" s="287"/>
      <c r="N1" s="287" t="str">
        <f>'R&amp;P Accounts'!L2</f>
        <v>SC</v>
      </c>
      <c r="O1" s="287"/>
      <c r="P1" s="287"/>
    </row>
    <row r="2" spans="1:16" s="46" customFormat="1" ht="26.25" customHeight="1" x14ac:dyDescent="0.25">
      <c r="A2" s="80" t="s">
        <v>124</v>
      </c>
      <c r="B2" s="43"/>
      <c r="C2" s="42"/>
      <c r="D2" s="42"/>
      <c r="E2" s="42"/>
      <c r="F2" s="269"/>
      <c r="G2" s="269"/>
      <c r="H2" s="269"/>
      <c r="I2" s="44"/>
      <c r="J2" s="44"/>
      <c r="K2" s="44"/>
      <c r="L2" s="45"/>
      <c r="M2" s="44"/>
      <c r="N2" s="45"/>
      <c r="O2" s="44"/>
      <c r="P2" s="45"/>
    </row>
    <row r="3" spans="1:16" ht="40.5" customHeight="1" x14ac:dyDescent="0.3">
      <c r="A3" s="50" t="s">
        <v>6</v>
      </c>
      <c r="B3" s="289" t="s">
        <v>5</v>
      </c>
      <c r="C3" s="289"/>
      <c r="D3" s="289"/>
      <c r="E3" s="18"/>
      <c r="F3" s="72" t="s">
        <v>2</v>
      </c>
      <c r="G3" s="15"/>
      <c r="H3" s="72" t="s">
        <v>3</v>
      </c>
      <c r="I3" s="82"/>
      <c r="J3" s="72" t="s">
        <v>79</v>
      </c>
      <c r="K3" s="82"/>
      <c r="L3" s="72" t="s">
        <v>81</v>
      </c>
      <c r="M3" s="82"/>
      <c r="N3" s="72" t="s">
        <v>75</v>
      </c>
      <c r="O3" s="82"/>
      <c r="P3" s="72" t="s">
        <v>76</v>
      </c>
    </row>
    <row r="4" spans="1:16" x14ac:dyDescent="0.25">
      <c r="B4" s="290"/>
      <c r="C4" s="290"/>
      <c r="D4" s="290"/>
      <c r="E4" s="68"/>
      <c r="F4" s="17" t="s">
        <v>4</v>
      </c>
      <c r="H4" s="17" t="s">
        <v>4</v>
      </c>
      <c r="I4" s="12"/>
      <c r="J4" s="17" t="s">
        <v>4</v>
      </c>
      <c r="K4" s="12"/>
      <c r="L4" s="17" t="s">
        <v>4</v>
      </c>
      <c r="M4" s="12"/>
      <c r="N4" s="17" t="s">
        <v>4</v>
      </c>
      <c r="O4" s="12"/>
      <c r="P4" s="17" t="s">
        <v>4</v>
      </c>
    </row>
    <row r="5" spans="1:16" ht="30" customHeight="1" x14ac:dyDescent="0.25">
      <c r="A5" s="275" t="s">
        <v>9</v>
      </c>
      <c r="B5" s="280" t="s">
        <v>39</v>
      </c>
      <c r="C5" s="280"/>
      <c r="D5" s="280"/>
      <c r="E5" s="23"/>
      <c r="F5" s="147">
        <v>0</v>
      </c>
      <c r="G5" s="148"/>
      <c r="H5" s="147"/>
      <c r="I5" s="148"/>
      <c r="J5" s="147"/>
      <c r="K5" s="148"/>
      <c r="L5" s="147"/>
      <c r="M5" s="148"/>
      <c r="N5" s="149">
        <f>F5+H5+J5+L5</f>
        <v>0</v>
      </c>
      <c r="O5" s="148"/>
      <c r="P5" s="147"/>
    </row>
    <row r="6" spans="1:16" ht="30" customHeight="1" x14ac:dyDescent="0.25">
      <c r="A6" s="276"/>
      <c r="B6" s="280" t="s">
        <v>40</v>
      </c>
      <c r="C6" s="280"/>
      <c r="D6" s="280"/>
      <c r="E6" s="23"/>
      <c r="F6" s="147">
        <f>+'R&amp;P Accounts'!B55</f>
        <v>1319.21</v>
      </c>
      <c r="G6" s="148"/>
      <c r="H6" s="147"/>
      <c r="I6" s="148"/>
      <c r="J6" s="147"/>
      <c r="K6" s="148"/>
      <c r="L6" s="147"/>
      <c r="M6" s="148"/>
      <c r="N6" s="149">
        <f>F6+H6+J6+L6</f>
        <v>1319.21</v>
      </c>
      <c r="O6" s="148"/>
      <c r="P6" s="147"/>
    </row>
    <row r="7" spans="1:16" ht="26.25" customHeight="1" x14ac:dyDescent="0.25">
      <c r="A7" s="276"/>
      <c r="B7" s="270"/>
      <c r="C7" s="271"/>
      <c r="D7" s="272"/>
      <c r="E7" s="23"/>
      <c r="F7" s="150"/>
      <c r="G7" s="148"/>
      <c r="H7" s="150"/>
      <c r="I7" s="148"/>
      <c r="J7" s="150"/>
      <c r="K7" s="148"/>
      <c r="L7" s="150"/>
      <c r="M7" s="148"/>
      <c r="N7" s="149">
        <f>F7+H7+J7+L7</f>
        <v>0</v>
      </c>
      <c r="O7" s="148"/>
      <c r="P7" s="150"/>
    </row>
    <row r="8" spans="1:16" ht="26.25" customHeight="1" thickBot="1" x14ac:dyDescent="0.3">
      <c r="A8" s="276"/>
      <c r="B8" s="280"/>
      <c r="C8" s="280"/>
      <c r="D8" s="280"/>
      <c r="E8" s="23"/>
      <c r="F8" s="151"/>
      <c r="G8" s="148"/>
      <c r="H8" s="151"/>
      <c r="I8" s="148"/>
      <c r="J8" s="151"/>
      <c r="K8" s="148"/>
      <c r="L8" s="151"/>
      <c r="M8" s="148"/>
      <c r="N8" s="152">
        <f>F8+H8+J8+L8</f>
        <v>0</v>
      </c>
      <c r="O8" s="148"/>
      <c r="P8" s="151"/>
    </row>
    <row r="9" spans="1:16" ht="30" customHeight="1" thickTop="1" thickBot="1" x14ac:dyDescent="0.3">
      <c r="B9" s="278" t="s">
        <v>38</v>
      </c>
      <c r="C9" s="278"/>
      <c r="D9" s="278"/>
      <c r="E9" s="41"/>
      <c r="F9" s="153">
        <f>SUM(F5:F8)</f>
        <v>1319.21</v>
      </c>
      <c r="G9" s="136"/>
      <c r="H9" s="153">
        <f>SUM(H5:H8)</f>
        <v>0</v>
      </c>
      <c r="I9" s="101"/>
      <c r="J9" s="153">
        <f>SUM(J5:J8)</f>
        <v>0</v>
      </c>
      <c r="K9" s="101"/>
      <c r="L9" s="153">
        <f>SUM(L5:L8)</f>
        <v>0</v>
      </c>
      <c r="M9" s="288"/>
      <c r="N9" s="154">
        <f>F9+H9+J9+L9</f>
        <v>1319.21</v>
      </c>
      <c r="O9" s="288"/>
      <c r="P9" s="153">
        <f>SUM(P5:P8)</f>
        <v>0</v>
      </c>
    </row>
    <row r="10" spans="1:16" ht="26.25" customHeight="1" thickTop="1" x14ac:dyDescent="0.3">
      <c r="B10" s="279" t="s">
        <v>77</v>
      </c>
      <c r="C10" s="279"/>
      <c r="D10" s="279"/>
      <c r="E10" s="22"/>
      <c r="F10" s="137">
        <f>F6-'R&amp;P Accounts'!B55</f>
        <v>0</v>
      </c>
      <c r="G10" s="101"/>
      <c r="H10" s="137">
        <f>H6-'R&amp;P Accounts'!D55</f>
        <v>0</v>
      </c>
      <c r="I10" s="101"/>
      <c r="J10" s="137">
        <f>J6-'R&amp;P Accounts'!F55</f>
        <v>0</v>
      </c>
      <c r="K10" s="101"/>
      <c r="L10" s="137">
        <f>L6-'R&amp;P Accounts'!H55</f>
        <v>0</v>
      </c>
      <c r="M10" s="288"/>
      <c r="N10" s="137">
        <f>N6-'R&amp;P Accounts'!J55</f>
        <v>0</v>
      </c>
      <c r="O10" s="288"/>
      <c r="P10" s="137">
        <f>P6-'R&amp;P Accounts'!L55</f>
        <v>0</v>
      </c>
    </row>
    <row r="11" spans="1:16" x14ac:dyDescent="0.25">
      <c r="B11" s="281"/>
      <c r="C11" s="281"/>
      <c r="D11" s="281"/>
      <c r="E11" s="19"/>
      <c r="G11" s="274"/>
      <c r="I11" s="274"/>
      <c r="J11" s="12"/>
      <c r="K11" s="12"/>
      <c r="M11" s="274"/>
      <c r="O11" s="274"/>
    </row>
    <row r="12" spans="1:16" ht="30.75" customHeight="1" x14ac:dyDescent="0.3">
      <c r="B12" s="268" t="s">
        <v>19</v>
      </c>
      <c r="C12" s="268"/>
      <c r="D12" s="268"/>
      <c r="E12" s="20"/>
      <c r="G12" s="274"/>
      <c r="H12" s="5"/>
      <c r="I12" s="274"/>
      <c r="J12" s="261" t="s">
        <v>14</v>
      </c>
      <c r="K12" s="261"/>
      <c r="L12" s="261"/>
      <c r="M12" s="274"/>
      <c r="N12" s="5" t="s">
        <v>45</v>
      </c>
      <c r="O12" s="274"/>
      <c r="P12" s="5" t="s">
        <v>10</v>
      </c>
    </row>
    <row r="13" spans="1:16" s="61" customFormat="1" ht="13" x14ac:dyDescent="0.3">
      <c r="B13" s="283"/>
      <c r="C13" s="283"/>
      <c r="D13" s="283"/>
      <c r="E13" s="62"/>
      <c r="F13" s="63"/>
      <c r="H13" s="63"/>
      <c r="I13" s="64"/>
      <c r="J13" s="64"/>
      <c r="K13" s="64"/>
      <c r="M13" s="64"/>
      <c r="N13" s="17" t="s">
        <v>4</v>
      </c>
      <c r="O13" s="12"/>
      <c r="P13" s="17" t="s">
        <v>4</v>
      </c>
    </row>
    <row r="14" spans="1:16" ht="20.149999999999999" customHeight="1" x14ac:dyDescent="0.3">
      <c r="A14" s="275" t="s">
        <v>42</v>
      </c>
      <c r="B14" s="273"/>
      <c r="C14" s="273"/>
      <c r="D14" s="273"/>
      <c r="E14" s="24"/>
      <c r="G14" s="274"/>
      <c r="I14" s="12"/>
      <c r="J14" s="248"/>
      <c r="K14" s="249"/>
      <c r="L14" s="250"/>
      <c r="M14" s="18"/>
      <c r="N14" s="138"/>
      <c r="O14" s="101"/>
      <c r="P14" s="138"/>
    </row>
    <row r="15" spans="1:16" ht="20.149999999999999" customHeight="1" x14ac:dyDescent="0.3">
      <c r="A15" s="276"/>
      <c r="B15" s="273"/>
      <c r="C15" s="273"/>
      <c r="D15" s="273"/>
      <c r="E15" s="24"/>
      <c r="G15" s="274"/>
      <c r="H15" s="5"/>
      <c r="I15" s="12"/>
      <c r="J15" s="248"/>
      <c r="K15" s="249"/>
      <c r="L15" s="250"/>
      <c r="M15" s="18"/>
      <c r="N15" s="138"/>
      <c r="O15" s="101"/>
      <c r="P15" s="138"/>
    </row>
    <row r="16" spans="1:16" ht="20.149999999999999" customHeight="1" x14ac:dyDescent="0.3">
      <c r="A16" s="276"/>
      <c r="B16" s="273"/>
      <c r="C16" s="273"/>
      <c r="D16" s="273"/>
      <c r="E16" s="24"/>
      <c r="F16" s="12"/>
      <c r="G16" s="12"/>
      <c r="H16" s="59"/>
      <c r="I16" s="12"/>
      <c r="J16" s="248"/>
      <c r="K16" s="249"/>
      <c r="L16" s="250"/>
      <c r="M16" s="18"/>
      <c r="N16" s="138"/>
      <c r="O16" s="101"/>
      <c r="P16" s="138"/>
    </row>
    <row r="17" spans="1:16" ht="20.149999999999999" customHeight="1" x14ac:dyDescent="0.3">
      <c r="A17" s="276"/>
      <c r="B17" s="273"/>
      <c r="C17" s="273"/>
      <c r="D17" s="273"/>
      <c r="E17" s="24"/>
      <c r="F17" s="12"/>
      <c r="G17" s="12"/>
      <c r="H17" s="59"/>
      <c r="I17" s="12"/>
      <c r="J17" s="248"/>
      <c r="K17" s="249"/>
      <c r="L17" s="250"/>
      <c r="M17" s="18"/>
      <c r="N17" s="138"/>
      <c r="O17" s="101"/>
      <c r="P17" s="138"/>
    </row>
    <row r="18" spans="1:16" ht="20.149999999999999" customHeight="1" thickBot="1" x14ac:dyDescent="0.35">
      <c r="A18" s="276"/>
      <c r="B18" s="273"/>
      <c r="C18" s="273"/>
      <c r="D18" s="273"/>
      <c r="E18" s="24"/>
      <c r="F18" s="12"/>
      <c r="G18" s="12"/>
      <c r="H18" s="59"/>
      <c r="I18" s="12"/>
      <c r="J18" s="248"/>
      <c r="K18" s="249"/>
      <c r="L18" s="250"/>
      <c r="M18" s="18"/>
      <c r="N18" s="139"/>
      <c r="O18" s="101"/>
      <c r="P18" s="139"/>
    </row>
    <row r="19" spans="1:16" ht="20.149999999999999" customHeight="1" thickBot="1" x14ac:dyDescent="0.3">
      <c r="A19" s="70"/>
      <c r="B19" s="71"/>
      <c r="C19" s="71"/>
      <c r="D19" s="71"/>
      <c r="E19" s="24"/>
      <c r="F19" s="12"/>
      <c r="G19" s="12"/>
      <c r="H19" s="59"/>
      <c r="I19" s="12"/>
      <c r="K19" s="12"/>
      <c r="L19" s="83" t="s">
        <v>83</v>
      </c>
      <c r="M19" s="18"/>
      <c r="N19" s="140">
        <f>SUM(N14:N18)</f>
        <v>0</v>
      </c>
      <c r="O19" s="101"/>
      <c r="P19" s="140">
        <f>SUM(P14:P18)</f>
        <v>0</v>
      </c>
    </row>
    <row r="20" spans="1:16" x14ac:dyDescent="0.25">
      <c r="B20" s="277"/>
      <c r="C20" s="277"/>
      <c r="D20" s="277"/>
      <c r="E20" s="12"/>
      <c r="G20" s="12"/>
      <c r="I20" s="12"/>
      <c r="J20" s="12"/>
      <c r="K20" s="12"/>
      <c r="L20" s="17"/>
      <c r="M20" s="12"/>
      <c r="N20" s="17"/>
      <c r="O20" s="12"/>
      <c r="P20" s="17"/>
    </row>
    <row r="21" spans="1:16" ht="27" customHeight="1" x14ac:dyDescent="0.3">
      <c r="B21" s="268" t="s">
        <v>19</v>
      </c>
      <c r="C21" s="268"/>
      <c r="D21" s="268"/>
      <c r="E21" s="21"/>
      <c r="G21" s="12"/>
      <c r="H21" s="261" t="s">
        <v>14</v>
      </c>
      <c r="I21" s="261"/>
      <c r="J21" s="261"/>
      <c r="K21" s="12"/>
      <c r="L21" s="5" t="s">
        <v>46</v>
      </c>
      <c r="M21" s="12"/>
      <c r="N21" s="5" t="s">
        <v>54</v>
      </c>
      <c r="O21" s="12"/>
      <c r="P21" s="5" t="s">
        <v>10</v>
      </c>
    </row>
    <row r="22" spans="1:16" s="61" customFormat="1" ht="13" x14ac:dyDescent="0.3">
      <c r="B22" s="283"/>
      <c r="C22" s="283"/>
      <c r="D22" s="283"/>
      <c r="E22" s="62"/>
      <c r="I22" s="64"/>
      <c r="J22" s="63"/>
      <c r="K22" s="64"/>
      <c r="L22" s="17" t="s">
        <v>4</v>
      </c>
      <c r="M22" s="12"/>
      <c r="N22" s="17" t="s">
        <v>4</v>
      </c>
      <c r="O22" s="12"/>
      <c r="P22" s="17" t="s">
        <v>4</v>
      </c>
    </row>
    <row r="23" spans="1:16" ht="20.149999999999999" customHeight="1" x14ac:dyDescent="0.3">
      <c r="A23" s="275" t="s">
        <v>43</v>
      </c>
      <c r="B23" s="273"/>
      <c r="C23" s="273"/>
      <c r="D23" s="273"/>
      <c r="E23" s="24"/>
      <c r="G23" s="12"/>
      <c r="H23" s="262"/>
      <c r="I23" s="263"/>
      <c r="J23" s="264"/>
      <c r="K23" s="18"/>
      <c r="L23" s="138"/>
      <c r="M23" s="101"/>
      <c r="N23" s="138"/>
      <c r="O23" s="101"/>
      <c r="P23" s="138"/>
    </row>
    <row r="24" spans="1:16" ht="20.149999999999999" customHeight="1" x14ac:dyDescent="0.3">
      <c r="A24" s="276"/>
      <c r="B24" s="273"/>
      <c r="C24" s="273"/>
      <c r="D24" s="273"/>
      <c r="E24" s="24"/>
      <c r="G24" s="12"/>
      <c r="H24" s="262"/>
      <c r="I24" s="263"/>
      <c r="J24" s="264"/>
      <c r="K24" s="18"/>
      <c r="L24" s="138"/>
      <c r="M24" s="101"/>
      <c r="N24" s="138"/>
      <c r="O24" s="101"/>
      <c r="P24" s="138"/>
    </row>
    <row r="25" spans="1:16" ht="20.149999999999999" customHeight="1" x14ac:dyDescent="0.3">
      <c r="A25" s="276"/>
      <c r="B25" s="273"/>
      <c r="C25" s="273"/>
      <c r="D25" s="273"/>
      <c r="E25" s="24"/>
      <c r="G25" s="12"/>
      <c r="H25" s="262"/>
      <c r="I25" s="263"/>
      <c r="J25" s="264"/>
      <c r="K25" s="18"/>
      <c r="L25" s="138"/>
      <c r="M25" s="101"/>
      <c r="N25" s="138"/>
      <c r="O25" s="101"/>
      <c r="P25" s="138"/>
    </row>
    <row r="26" spans="1:16" ht="20.149999999999999" customHeight="1" x14ac:dyDescent="0.3">
      <c r="A26" s="276"/>
      <c r="B26" s="273"/>
      <c r="C26" s="273"/>
      <c r="D26" s="273"/>
      <c r="E26" s="24"/>
      <c r="G26" s="12"/>
      <c r="H26" s="262"/>
      <c r="I26" s="263"/>
      <c r="J26" s="264"/>
      <c r="K26" s="18"/>
      <c r="L26" s="138"/>
      <c r="M26" s="101"/>
      <c r="N26" s="138"/>
      <c r="O26" s="101"/>
      <c r="P26" s="138"/>
    </row>
    <row r="27" spans="1:16" ht="20.149999999999999" customHeight="1" x14ac:dyDescent="0.3">
      <c r="A27" s="276"/>
      <c r="B27" s="273"/>
      <c r="C27" s="273"/>
      <c r="D27" s="273"/>
      <c r="E27" s="24"/>
      <c r="G27" s="12"/>
      <c r="H27" s="262"/>
      <c r="I27" s="263"/>
      <c r="J27" s="264"/>
      <c r="K27" s="18"/>
      <c r="L27" s="138"/>
      <c r="M27" s="101"/>
      <c r="N27" s="138"/>
      <c r="O27" s="101"/>
      <c r="P27" s="138"/>
    </row>
    <row r="28" spans="1:16" ht="20.149999999999999" customHeight="1" x14ac:dyDescent="0.3">
      <c r="A28" s="276"/>
      <c r="B28" s="273"/>
      <c r="C28" s="273"/>
      <c r="D28" s="273"/>
      <c r="E28" s="24"/>
      <c r="G28" s="12"/>
      <c r="H28" s="262"/>
      <c r="I28" s="263"/>
      <c r="J28" s="264"/>
      <c r="K28" s="18"/>
      <c r="L28" s="138"/>
      <c r="M28" s="101"/>
      <c r="N28" s="138"/>
      <c r="O28" s="101"/>
      <c r="P28" s="138"/>
    </row>
    <row r="29" spans="1:16" ht="20.149999999999999" customHeight="1" x14ac:dyDescent="0.3">
      <c r="A29" s="276"/>
      <c r="B29" s="273"/>
      <c r="C29" s="273"/>
      <c r="D29" s="273"/>
      <c r="E29" s="24"/>
      <c r="G29" s="12"/>
      <c r="H29" s="262"/>
      <c r="I29" s="263"/>
      <c r="J29" s="264"/>
      <c r="K29" s="18"/>
      <c r="L29" s="138"/>
      <c r="M29" s="101"/>
      <c r="N29" s="138"/>
      <c r="O29" s="101"/>
      <c r="P29" s="138"/>
    </row>
    <row r="30" spans="1:16" ht="20.149999999999999" customHeight="1" x14ac:dyDescent="0.3">
      <c r="A30" s="276"/>
      <c r="B30" s="273"/>
      <c r="C30" s="273"/>
      <c r="D30" s="273"/>
      <c r="E30" s="24"/>
      <c r="G30" s="12"/>
      <c r="H30" s="262"/>
      <c r="I30" s="263"/>
      <c r="J30" s="264"/>
      <c r="K30" s="18"/>
      <c r="L30" s="138"/>
      <c r="M30" s="101"/>
      <c r="N30" s="138"/>
      <c r="O30" s="101"/>
      <c r="P30" s="138"/>
    </row>
    <row r="31" spans="1:16" ht="20.149999999999999" customHeight="1" thickBot="1" x14ac:dyDescent="0.35">
      <c r="A31" s="276"/>
      <c r="B31" s="273"/>
      <c r="C31" s="273"/>
      <c r="D31" s="273"/>
      <c r="E31" s="24"/>
      <c r="G31" s="12"/>
      <c r="H31" s="262"/>
      <c r="I31" s="263"/>
      <c r="J31" s="264"/>
      <c r="K31" s="18"/>
      <c r="L31" s="139"/>
      <c r="M31" s="101"/>
      <c r="N31" s="139"/>
      <c r="O31" s="101"/>
      <c r="P31" s="139"/>
    </row>
    <row r="32" spans="1:16" ht="20.149999999999999" customHeight="1" thickBot="1" x14ac:dyDescent="0.3">
      <c r="A32" s="70"/>
      <c r="B32" s="71"/>
      <c r="C32" s="71"/>
      <c r="D32" s="71"/>
      <c r="E32" s="24"/>
      <c r="G32" s="12"/>
      <c r="I32" s="12"/>
      <c r="J32" s="72" t="s">
        <v>84</v>
      </c>
      <c r="K32" s="12"/>
      <c r="L32" s="140">
        <f>SUM(L23:L31)</f>
        <v>0</v>
      </c>
      <c r="M32" s="101"/>
      <c r="N32" s="140">
        <f>SUM(N23:N31)</f>
        <v>0</v>
      </c>
      <c r="O32" s="101"/>
      <c r="P32" s="140">
        <f>SUM(P23:P31)</f>
        <v>0</v>
      </c>
    </row>
    <row r="33" spans="1:16" ht="10.5" customHeight="1" x14ac:dyDescent="0.25">
      <c r="B33" s="281"/>
      <c r="C33" s="281"/>
      <c r="D33" s="281"/>
      <c r="E33" s="284"/>
      <c r="G33" s="284"/>
      <c r="H33" s="17"/>
      <c r="I33" s="274"/>
      <c r="J33" s="12"/>
      <c r="K33" s="12"/>
      <c r="L33" s="66"/>
      <c r="M33" s="274"/>
      <c r="N33" s="66"/>
      <c r="O33" s="282"/>
      <c r="P33" s="66"/>
    </row>
    <row r="34" spans="1:16" ht="19.5" customHeight="1" x14ac:dyDescent="0.3">
      <c r="B34" s="268" t="s">
        <v>19</v>
      </c>
      <c r="C34" s="268"/>
      <c r="D34" s="268"/>
      <c r="E34" s="284"/>
      <c r="G34" s="284"/>
      <c r="H34" s="17"/>
      <c r="I34" s="274"/>
      <c r="J34" s="261" t="s">
        <v>15</v>
      </c>
      <c r="K34" s="261"/>
      <c r="L34" s="261"/>
      <c r="M34" s="274"/>
      <c r="N34" s="5" t="s">
        <v>55</v>
      </c>
      <c r="O34" s="282"/>
      <c r="P34" s="5" t="s">
        <v>10</v>
      </c>
    </row>
    <row r="35" spans="1:16" s="61" customFormat="1" ht="13" x14ac:dyDescent="0.3">
      <c r="B35" s="283"/>
      <c r="C35" s="283"/>
      <c r="D35" s="283"/>
      <c r="E35" s="62"/>
      <c r="F35" s="1"/>
      <c r="H35" s="63"/>
      <c r="I35" s="64"/>
      <c r="J35" s="64"/>
      <c r="K35" s="64"/>
      <c r="M35" s="64"/>
      <c r="N35" s="17" t="s">
        <v>4</v>
      </c>
      <c r="O35" s="12"/>
      <c r="P35" s="17" t="s">
        <v>4</v>
      </c>
    </row>
    <row r="36" spans="1:16" ht="20.149999999999999" customHeight="1" x14ac:dyDescent="0.3">
      <c r="A36" s="275" t="s">
        <v>44</v>
      </c>
      <c r="B36" s="273"/>
      <c r="C36" s="273"/>
      <c r="D36" s="273"/>
      <c r="E36" s="24"/>
      <c r="G36" s="12"/>
      <c r="H36" s="17"/>
      <c r="I36" s="12"/>
      <c r="J36" s="265"/>
      <c r="K36" s="266"/>
      <c r="L36" s="267"/>
      <c r="M36" s="12"/>
      <c r="N36" s="126"/>
      <c r="O36" s="135"/>
      <c r="P36" s="126"/>
    </row>
    <row r="37" spans="1:16" ht="20.149999999999999" customHeight="1" x14ac:dyDescent="0.3">
      <c r="A37" s="276"/>
      <c r="B37" s="273"/>
      <c r="C37" s="273"/>
      <c r="D37" s="273"/>
      <c r="E37" s="24"/>
      <c r="G37" s="12"/>
      <c r="H37" s="17"/>
      <c r="I37" s="12"/>
      <c r="J37" s="265"/>
      <c r="K37" s="266"/>
      <c r="L37" s="267"/>
      <c r="M37" s="12"/>
      <c r="N37" s="126"/>
      <c r="O37" s="135"/>
      <c r="P37" s="126"/>
    </row>
    <row r="38" spans="1:16" ht="20.149999999999999" customHeight="1" x14ac:dyDescent="0.3">
      <c r="A38" s="276"/>
      <c r="B38" s="273"/>
      <c r="C38" s="273"/>
      <c r="D38" s="273"/>
      <c r="E38" s="24"/>
      <c r="G38" s="12"/>
      <c r="H38" s="17"/>
      <c r="I38" s="12"/>
      <c r="J38" s="265"/>
      <c r="K38" s="266"/>
      <c r="L38" s="267"/>
      <c r="M38" s="12"/>
      <c r="N38" s="126"/>
      <c r="O38" s="135"/>
      <c r="P38" s="126"/>
    </row>
    <row r="39" spans="1:16" ht="20.149999999999999" customHeight="1" x14ac:dyDescent="0.3">
      <c r="A39" s="276"/>
      <c r="B39" s="273"/>
      <c r="C39" s="273"/>
      <c r="D39" s="273"/>
      <c r="E39" s="24"/>
      <c r="G39" s="12"/>
      <c r="H39" s="17"/>
      <c r="I39" s="12"/>
      <c r="J39" s="265"/>
      <c r="K39" s="266"/>
      <c r="L39" s="267"/>
      <c r="M39" s="12"/>
      <c r="N39" s="126"/>
      <c r="O39" s="135"/>
      <c r="P39" s="126"/>
    </row>
    <row r="40" spans="1:16" ht="20.149999999999999" customHeight="1" thickBot="1" x14ac:dyDescent="0.35">
      <c r="A40" s="276"/>
      <c r="B40" s="273"/>
      <c r="C40" s="273"/>
      <c r="D40" s="273"/>
      <c r="E40" s="24"/>
      <c r="G40" s="12"/>
      <c r="H40" s="17"/>
      <c r="I40" s="12"/>
      <c r="J40" s="265"/>
      <c r="K40" s="266"/>
      <c r="L40" s="267"/>
      <c r="M40" s="12"/>
      <c r="N40" s="211"/>
      <c r="O40" s="135"/>
      <c r="P40" s="211"/>
    </row>
    <row r="41" spans="1:16" ht="20.149999999999999" customHeight="1" thickBot="1" x14ac:dyDescent="0.3">
      <c r="A41" s="70"/>
      <c r="B41" s="71"/>
      <c r="C41" s="71"/>
      <c r="D41" s="71"/>
      <c r="E41" s="24"/>
      <c r="G41" s="12"/>
      <c r="H41" s="17"/>
      <c r="I41" s="12"/>
      <c r="K41" s="12"/>
      <c r="L41" s="72" t="s">
        <v>84</v>
      </c>
      <c r="M41" s="12"/>
      <c r="N41" s="212">
        <f>SUM(N36:N40)</f>
        <v>0</v>
      </c>
      <c r="O41" s="135"/>
      <c r="P41" s="212">
        <f>SUM(P36:P40)</f>
        <v>0</v>
      </c>
    </row>
    <row r="42" spans="1:16" x14ac:dyDescent="0.25">
      <c r="A42" s="16"/>
      <c r="B42" s="38"/>
      <c r="C42" s="12"/>
      <c r="D42" s="12"/>
      <c r="E42" s="12"/>
      <c r="F42" s="12"/>
      <c r="G42" s="12"/>
      <c r="H42" s="12"/>
      <c r="I42" s="12"/>
      <c r="J42" s="12"/>
      <c r="K42" s="12"/>
      <c r="M42" s="12"/>
      <c r="O42" s="12"/>
    </row>
    <row r="43" spans="1:16" ht="23" x14ac:dyDescent="0.3">
      <c r="B43" s="268" t="s">
        <v>19</v>
      </c>
      <c r="C43" s="268"/>
      <c r="D43" s="268"/>
      <c r="E43" s="12"/>
      <c r="G43" s="12"/>
      <c r="H43" s="12"/>
      <c r="I43" s="12"/>
      <c r="J43" s="261" t="s">
        <v>15</v>
      </c>
      <c r="K43" s="261"/>
      <c r="L43" s="261"/>
      <c r="M43" s="12"/>
      <c r="N43" s="17" t="s">
        <v>56</v>
      </c>
      <c r="O43" s="12"/>
      <c r="P43" s="5" t="s">
        <v>10</v>
      </c>
    </row>
    <row r="44" spans="1:16" s="61" customFormat="1" ht="13" x14ac:dyDescent="0.3">
      <c r="B44" s="283"/>
      <c r="C44" s="283"/>
      <c r="D44" s="283"/>
      <c r="E44" s="62"/>
      <c r="F44" s="63"/>
      <c r="H44" s="63"/>
      <c r="I44" s="64"/>
      <c r="J44" s="64"/>
      <c r="K44" s="64"/>
      <c r="L44" s="63"/>
      <c r="M44" s="64"/>
      <c r="N44" s="17" t="s">
        <v>4</v>
      </c>
      <c r="O44" s="12"/>
      <c r="P44" s="17" t="s">
        <v>4</v>
      </c>
    </row>
    <row r="45" spans="1:16" ht="20.149999999999999" customHeight="1" x14ac:dyDescent="0.3">
      <c r="A45" s="275" t="s">
        <v>69</v>
      </c>
      <c r="B45" s="273"/>
      <c r="C45" s="273"/>
      <c r="D45" s="273"/>
      <c r="E45" s="24"/>
      <c r="G45" s="12"/>
      <c r="H45" s="12"/>
      <c r="I45" s="12"/>
      <c r="J45" s="265"/>
      <c r="K45" s="266"/>
      <c r="L45" s="267"/>
      <c r="M45" s="12"/>
      <c r="N45" s="102"/>
      <c r="O45" s="101"/>
      <c r="P45" s="102"/>
    </row>
    <row r="46" spans="1:16" ht="20.149999999999999" customHeight="1" x14ac:dyDescent="0.3">
      <c r="A46" s="276"/>
      <c r="B46" s="273"/>
      <c r="C46" s="273"/>
      <c r="D46" s="273"/>
      <c r="E46" s="24"/>
      <c r="G46" s="12"/>
      <c r="H46" s="12"/>
      <c r="I46" s="12"/>
      <c r="J46" s="265"/>
      <c r="K46" s="266"/>
      <c r="L46" s="267"/>
      <c r="M46" s="12"/>
      <c r="N46" s="102"/>
      <c r="O46" s="101"/>
      <c r="P46" s="102"/>
    </row>
    <row r="47" spans="1:16" ht="20.149999999999999" customHeight="1" thickBot="1" x14ac:dyDescent="0.35">
      <c r="A47" s="276"/>
      <c r="B47" s="273"/>
      <c r="C47" s="273"/>
      <c r="D47" s="273"/>
      <c r="E47" s="24"/>
      <c r="G47" s="12"/>
      <c r="H47" s="12"/>
      <c r="I47" s="12"/>
      <c r="J47" s="265"/>
      <c r="K47" s="266"/>
      <c r="L47" s="267"/>
      <c r="M47" s="12"/>
      <c r="N47" s="141"/>
      <c r="O47" s="101"/>
      <c r="P47" s="141"/>
    </row>
    <row r="48" spans="1:16" ht="20.149999999999999" customHeight="1" thickBot="1" x14ac:dyDescent="0.3">
      <c r="A48" s="70"/>
      <c r="B48" s="71"/>
      <c r="C48" s="71"/>
      <c r="D48" s="71"/>
      <c r="E48" s="24"/>
      <c r="G48" s="12"/>
      <c r="H48" s="12"/>
      <c r="I48" s="12"/>
      <c r="K48" s="12"/>
      <c r="L48" s="72" t="s">
        <v>84</v>
      </c>
      <c r="M48" s="12"/>
      <c r="N48" s="140">
        <f>SUM(N45:N47)</f>
        <v>0</v>
      </c>
      <c r="O48" s="101"/>
      <c r="P48" s="140">
        <f>SUM(P45:P47)</f>
        <v>0</v>
      </c>
    </row>
    <row r="49" spans="1:16" x14ac:dyDescent="0.25">
      <c r="A49" s="16"/>
      <c r="B49" s="38"/>
      <c r="C49" s="12"/>
      <c r="D49" s="12"/>
      <c r="E49" s="12"/>
      <c r="F49" s="12"/>
      <c r="G49" s="12"/>
      <c r="H49" s="12"/>
      <c r="I49" s="12"/>
      <c r="J49" s="12"/>
      <c r="K49" s="12"/>
      <c r="M49" s="12"/>
      <c r="O49" s="12"/>
    </row>
    <row r="50" spans="1:16" ht="40.5" customHeight="1" x14ac:dyDescent="0.3">
      <c r="A50" s="73" t="s">
        <v>78</v>
      </c>
      <c r="B50" s="285" t="s">
        <v>134</v>
      </c>
      <c r="C50" s="285"/>
      <c r="D50" s="285"/>
      <c r="E50" s="285"/>
      <c r="F50" s="285"/>
      <c r="G50" s="74"/>
      <c r="H50" s="286" t="s">
        <v>16</v>
      </c>
      <c r="I50" s="286"/>
      <c r="J50" s="286"/>
      <c r="K50" s="286"/>
      <c r="L50" s="286"/>
      <c r="M50" s="75"/>
      <c r="N50" s="75"/>
      <c r="O50" s="76"/>
      <c r="P50" s="77" t="s">
        <v>17</v>
      </c>
    </row>
    <row r="51" spans="1:16" ht="33.75" customHeight="1" x14ac:dyDescent="0.3">
      <c r="A51" s="51"/>
      <c r="B51" s="251"/>
      <c r="C51" s="252"/>
      <c r="D51" s="252"/>
      <c r="E51" s="252"/>
      <c r="F51" s="253"/>
      <c r="G51" s="65"/>
      <c r="H51" s="257" t="s">
        <v>142</v>
      </c>
      <c r="I51" s="252"/>
      <c r="J51" s="252"/>
      <c r="K51" s="252"/>
      <c r="L51" s="252"/>
      <c r="M51" s="252"/>
      <c r="N51" s="253"/>
      <c r="P51" s="78">
        <v>46140</v>
      </c>
    </row>
    <row r="52" spans="1:16" ht="33.75" customHeight="1" x14ac:dyDescent="0.3">
      <c r="A52" s="51"/>
      <c r="B52" s="254"/>
      <c r="C52" s="255"/>
      <c r="D52" s="255"/>
      <c r="E52" s="255"/>
      <c r="F52" s="256"/>
      <c r="G52" s="65"/>
      <c r="H52" s="258"/>
      <c r="I52" s="259"/>
      <c r="J52" s="259"/>
      <c r="K52" s="259"/>
      <c r="L52" s="259"/>
      <c r="M52" s="259"/>
      <c r="N52" s="260"/>
      <c r="P52" s="79"/>
    </row>
    <row r="53" spans="1:16" ht="14" x14ac:dyDescent="0.25">
      <c r="F53" s="65"/>
      <c r="G53" s="65"/>
    </row>
    <row r="54" spans="1:16" ht="13" x14ac:dyDescent="0.3">
      <c r="B54" s="230" t="s">
        <v>135</v>
      </c>
    </row>
  </sheetData>
  <mergeCells count="93"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B21:D21"/>
    <mergeCell ref="F2:H2"/>
    <mergeCell ref="B7:D7"/>
    <mergeCell ref="B23:D23"/>
    <mergeCell ref="B24:D24"/>
    <mergeCell ref="G11:G12"/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topLeftCell="A13" zoomScale="85" zoomScaleNormal="85" zoomScaleSheetLayoutView="80" workbookViewId="0">
      <selection activeCell="N37" sqref="N37"/>
    </sheetView>
  </sheetViews>
  <sheetFormatPr defaultColWidth="9.1796875" defaultRowHeight="12.5" x14ac:dyDescent="0.25"/>
  <cols>
    <col min="1" max="1" width="31.7265625" style="1" customWidth="1"/>
    <col min="2" max="2" width="15.453125" style="30" customWidth="1"/>
    <col min="3" max="3" width="1.7265625" style="1" customWidth="1"/>
    <col min="4" max="4" width="15.453125" style="1" customWidth="1"/>
    <col min="5" max="5" width="1.54296875" style="1" customWidth="1"/>
    <col min="6" max="6" width="15.453125" style="1" customWidth="1"/>
    <col min="7" max="7" width="1.453125" style="1" customWidth="1"/>
    <col min="8" max="8" width="15.453125" style="1" customWidth="1"/>
    <col min="9" max="9" width="1.54296875" style="1" customWidth="1"/>
    <col min="10" max="11" width="14.7265625" style="1" customWidth="1"/>
    <col min="12" max="16384" width="9.1796875" style="1"/>
  </cols>
  <sheetData>
    <row r="1" spans="1:12" ht="27.75" customHeight="1" x14ac:dyDescent="0.4">
      <c r="B1" s="287">
        <f>'R&amp;P Accounts'!B2</f>
        <v>0</v>
      </c>
      <c r="C1" s="287"/>
      <c r="D1" s="287"/>
      <c r="E1" s="287"/>
      <c r="F1" s="287"/>
      <c r="G1" s="287"/>
      <c r="H1" s="287"/>
      <c r="I1" s="287"/>
      <c r="J1" s="287"/>
      <c r="K1" s="305" t="str">
        <f>'R&amp;P Accounts'!L2</f>
        <v>SC</v>
      </c>
      <c r="L1" s="305"/>
    </row>
    <row r="2" spans="1:12" ht="10.5" customHeight="1" x14ac:dyDescent="0.25">
      <c r="A2" s="307"/>
      <c r="B2" s="307"/>
      <c r="C2" s="307"/>
      <c r="D2" s="307"/>
      <c r="E2" s="307"/>
      <c r="F2" s="307"/>
      <c r="G2" s="307"/>
      <c r="H2" s="307"/>
      <c r="I2" s="307"/>
      <c r="J2" s="307"/>
      <c r="K2" s="307"/>
    </row>
    <row r="3" spans="1:12" s="46" customFormat="1" ht="26.25" customHeight="1" x14ac:dyDescent="0.25">
      <c r="A3" s="42" t="s">
        <v>110</v>
      </c>
      <c r="B3" s="43"/>
      <c r="C3" s="42"/>
      <c r="D3" s="42"/>
      <c r="E3" s="42"/>
      <c r="F3" s="42"/>
      <c r="G3" s="306"/>
      <c r="H3" s="306"/>
      <c r="I3" s="306"/>
      <c r="J3" s="306"/>
      <c r="K3" s="81"/>
    </row>
    <row r="4" spans="1:12" ht="15" customHeight="1" x14ac:dyDescent="0.25">
      <c r="A4" s="307"/>
      <c r="B4" s="307"/>
      <c r="C4" s="307"/>
      <c r="D4" s="307"/>
      <c r="E4" s="307"/>
      <c r="F4" s="307"/>
      <c r="G4" s="307"/>
      <c r="H4" s="307"/>
      <c r="I4" s="307"/>
      <c r="J4" s="307"/>
      <c r="K4" s="307"/>
    </row>
    <row r="5" spans="1:12" ht="20.149999999999999" customHeight="1" x14ac:dyDescent="0.25">
      <c r="A5" s="300" t="s">
        <v>112</v>
      </c>
      <c r="B5" s="308" t="s">
        <v>138</v>
      </c>
      <c r="C5" s="309"/>
      <c r="D5" s="309"/>
      <c r="E5" s="309"/>
      <c r="F5" s="309"/>
      <c r="G5" s="309"/>
      <c r="H5" s="309"/>
      <c r="I5" s="309"/>
      <c r="J5" s="309"/>
      <c r="K5" s="310"/>
    </row>
    <row r="6" spans="1:12" ht="20.149999999999999" customHeight="1" x14ac:dyDescent="0.25">
      <c r="A6" s="301"/>
      <c r="B6" s="311"/>
      <c r="C6" s="312"/>
      <c r="D6" s="312"/>
      <c r="E6" s="312"/>
      <c r="F6" s="312"/>
      <c r="G6" s="312"/>
      <c r="H6" s="312"/>
      <c r="I6" s="312"/>
      <c r="J6" s="312"/>
      <c r="K6" s="313"/>
    </row>
    <row r="7" spans="1:12" ht="29.25" customHeight="1" x14ac:dyDescent="0.25">
      <c r="A7" s="301"/>
      <c r="B7" s="311"/>
      <c r="C7" s="312"/>
      <c r="D7" s="312"/>
      <c r="E7" s="312"/>
      <c r="F7" s="312"/>
      <c r="G7" s="312"/>
      <c r="H7" s="312"/>
      <c r="I7" s="312"/>
      <c r="J7" s="312"/>
      <c r="K7" s="313"/>
    </row>
    <row r="8" spans="1:12" ht="41.25" customHeight="1" x14ac:dyDescent="0.25">
      <c r="A8" s="301"/>
      <c r="B8" s="311"/>
      <c r="C8" s="312"/>
      <c r="D8" s="312"/>
      <c r="E8" s="312"/>
      <c r="F8" s="312"/>
      <c r="G8" s="312"/>
      <c r="H8" s="312"/>
      <c r="I8" s="312"/>
      <c r="J8" s="312"/>
      <c r="K8" s="313"/>
    </row>
    <row r="9" spans="1:12" ht="64.5" customHeight="1" x14ac:dyDescent="0.25">
      <c r="A9" s="301"/>
      <c r="B9" s="314"/>
      <c r="C9" s="315"/>
      <c r="D9" s="315"/>
      <c r="E9" s="315"/>
      <c r="F9" s="315"/>
      <c r="G9" s="315"/>
      <c r="H9" s="315"/>
      <c r="I9" s="315"/>
      <c r="J9" s="315"/>
      <c r="K9" s="316"/>
    </row>
    <row r="10" spans="1:12" x14ac:dyDescent="0.25">
      <c r="A10" s="284"/>
      <c r="B10" s="284"/>
      <c r="C10" s="284"/>
      <c r="D10" s="284"/>
      <c r="E10" s="284"/>
      <c r="F10" s="284"/>
      <c r="G10" s="284"/>
      <c r="H10" s="284"/>
      <c r="I10" s="284"/>
      <c r="J10" s="284"/>
      <c r="K10" s="284"/>
    </row>
    <row r="11" spans="1:12" ht="27" customHeight="1" x14ac:dyDescent="0.25">
      <c r="B11" s="317" t="s">
        <v>49</v>
      </c>
      <c r="C11" s="317"/>
      <c r="D11" s="317"/>
      <c r="E11" s="317"/>
      <c r="F11" s="317"/>
      <c r="G11" s="12"/>
      <c r="H11" s="17" t="s">
        <v>48</v>
      </c>
      <c r="I11" s="12"/>
      <c r="J11" s="17" t="s">
        <v>89</v>
      </c>
      <c r="K11" s="17" t="s">
        <v>47</v>
      </c>
    </row>
    <row r="12" spans="1:12" ht="20.149999999999999" customHeight="1" x14ac:dyDescent="0.3">
      <c r="A12" s="300" t="s">
        <v>58</v>
      </c>
      <c r="B12" s="302"/>
      <c r="C12" s="303"/>
      <c r="D12" s="303"/>
      <c r="E12" s="303"/>
      <c r="F12" s="304"/>
      <c r="G12" s="18"/>
      <c r="H12" s="188"/>
      <c r="I12" s="189"/>
      <c r="J12" s="190"/>
      <c r="K12" s="191">
        <v>0</v>
      </c>
    </row>
    <row r="13" spans="1:12" ht="20.149999999999999" customHeight="1" x14ac:dyDescent="0.3">
      <c r="A13" s="301"/>
      <c r="B13" s="302"/>
      <c r="C13" s="303"/>
      <c r="D13" s="303"/>
      <c r="E13" s="303"/>
      <c r="F13" s="304"/>
      <c r="G13" s="18"/>
      <c r="H13" s="188"/>
      <c r="I13" s="189"/>
      <c r="J13" s="190"/>
      <c r="K13" s="191"/>
    </row>
    <row r="14" spans="1:12" ht="20.149999999999999" customHeight="1" x14ac:dyDescent="0.3">
      <c r="A14" s="301"/>
      <c r="B14" s="302"/>
      <c r="C14" s="303"/>
      <c r="D14" s="303"/>
      <c r="E14" s="303"/>
      <c r="F14" s="304"/>
      <c r="G14" s="18"/>
      <c r="H14" s="188"/>
      <c r="I14" s="189"/>
      <c r="J14" s="190"/>
      <c r="K14" s="191"/>
    </row>
    <row r="15" spans="1:12" ht="20.149999999999999" customHeight="1" x14ac:dyDescent="0.3">
      <c r="A15" s="301"/>
      <c r="B15" s="302"/>
      <c r="C15" s="303"/>
      <c r="D15" s="303"/>
      <c r="E15" s="303"/>
      <c r="F15" s="304"/>
      <c r="G15" s="18"/>
      <c r="H15" s="188"/>
      <c r="I15" s="189"/>
      <c r="J15" s="190"/>
      <c r="K15" s="191"/>
    </row>
    <row r="16" spans="1:12" ht="20.149999999999999" customHeight="1" x14ac:dyDescent="0.3">
      <c r="A16" s="301"/>
      <c r="B16" s="291"/>
      <c r="C16" s="292"/>
      <c r="D16" s="292"/>
      <c r="E16" s="292"/>
      <c r="F16" s="293"/>
      <c r="G16" s="18"/>
      <c r="H16" s="188"/>
      <c r="I16" s="189"/>
      <c r="J16" s="190"/>
      <c r="K16" s="192"/>
    </row>
    <row r="17" spans="1:11" ht="20.25" customHeight="1" x14ac:dyDescent="0.3">
      <c r="A17" s="12"/>
      <c r="B17" s="322" t="s">
        <v>83</v>
      </c>
      <c r="C17" s="322"/>
      <c r="D17" s="322"/>
      <c r="E17" s="322"/>
      <c r="F17" s="322"/>
      <c r="G17" s="322"/>
      <c r="H17" s="322"/>
      <c r="I17" s="322"/>
      <c r="J17" s="322"/>
      <c r="K17" s="213">
        <f>SUM(K12:K16)</f>
        <v>0</v>
      </c>
    </row>
    <row r="18" spans="1:11" ht="15.75" customHeigh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49999999999999" customHeight="1" x14ac:dyDescent="0.25">
      <c r="A19" s="60" t="s">
        <v>59</v>
      </c>
      <c r="B19" s="294" t="s">
        <v>116</v>
      </c>
      <c r="C19" s="295"/>
      <c r="D19" s="295"/>
      <c r="E19" s="295"/>
      <c r="F19" s="295"/>
      <c r="G19" s="295"/>
      <c r="H19" s="295"/>
      <c r="I19" s="295"/>
      <c r="J19" s="296"/>
      <c r="K19" s="325" t="s">
        <v>139</v>
      </c>
    </row>
    <row r="20" spans="1:11" ht="17.25" customHeight="1" x14ac:dyDescent="0.25">
      <c r="A20" s="16"/>
      <c r="B20" s="297"/>
      <c r="C20" s="298"/>
      <c r="D20" s="298"/>
      <c r="E20" s="298"/>
      <c r="F20" s="298"/>
      <c r="G20" s="298"/>
      <c r="H20" s="298"/>
      <c r="I20" s="298"/>
      <c r="J20" s="299"/>
      <c r="K20" s="326"/>
    </row>
    <row r="21" spans="1:11" ht="12.75" customHeight="1" x14ac:dyDescent="0.25">
      <c r="A21" s="284"/>
      <c r="B21" s="284"/>
      <c r="C21" s="284"/>
      <c r="D21" s="284"/>
      <c r="E21" s="284"/>
      <c r="F21" s="284"/>
      <c r="G21" s="284"/>
      <c r="H21" s="284"/>
      <c r="I21" s="284"/>
      <c r="J21" s="284"/>
      <c r="K21" s="284"/>
    </row>
    <row r="22" spans="1:11" ht="27" customHeight="1" x14ac:dyDescent="0.25">
      <c r="B22" s="317" t="s">
        <v>50</v>
      </c>
      <c r="C22" s="317"/>
      <c r="D22" s="317"/>
      <c r="E22" s="317"/>
      <c r="F22" s="317"/>
      <c r="G22" s="317"/>
      <c r="H22" s="317"/>
      <c r="I22" s="317"/>
      <c r="J22" s="317"/>
      <c r="K22" s="17" t="s">
        <v>47</v>
      </c>
    </row>
    <row r="23" spans="1:11" ht="19.5" customHeight="1" x14ac:dyDescent="0.3">
      <c r="A23" s="300" t="s">
        <v>60</v>
      </c>
      <c r="B23" s="302"/>
      <c r="C23" s="303"/>
      <c r="D23" s="303"/>
      <c r="E23" s="303"/>
      <c r="F23" s="303"/>
      <c r="G23" s="303"/>
      <c r="H23" s="303"/>
      <c r="I23" s="303"/>
      <c r="J23" s="304"/>
      <c r="K23" s="90"/>
    </row>
    <row r="24" spans="1:11" ht="20.149999999999999" customHeight="1" x14ac:dyDescent="0.3">
      <c r="A24" s="301"/>
      <c r="B24" s="302"/>
      <c r="C24" s="303"/>
      <c r="D24" s="303"/>
      <c r="E24" s="303"/>
      <c r="F24" s="303"/>
      <c r="G24" s="303"/>
      <c r="H24" s="303"/>
      <c r="I24" s="303"/>
      <c r="J24" s="304"/>
      <c r="K24" s="90"/>
    </row>
    <row r="25" spans="1:11" ht="20.149999999999999" customHeight="1" x14ac:dyDescent="0.3">
      <c r="A25" s="301"/>
      <c r="B25" s="302"/>
      <c r="C25" s="303"/>
      <c r="D25" s="303"/>
      <c r="E25" s="303"/>
      <c r="F25" s="303"/>
      <c r="G25" s="303"/>
      <c r="H25" s="303"/>
      <c r="I25" s="303"/>
      <c r="J25" s="304"/>
      <c r="K25" s="90"/>
    </row>
    <row r="26" spans="1:11" ht="20.149999999999999" customHeight="1" x14ac:dyDescent="0.3">
      <c r="A26" s="301"/>
      <c r="B26" s="302"/>
      <c r="C26" s="303"/>
      <c r="D26" s="303"/>
      <c r="E26" s="303"/>
      <c r="F26" s="303"/>
      <c r="G26" s="303"/>
      <c r="H26" s="303"/>
      <c r="I26" s="303"/>
      <c r="J26" s="304"/>
      <c r="K26" s="90"/>
    </row>
    <row r="27" spans="1:11" ht="20.149999999999999" customHeight="1" x14ac:dyDescent="0.3">
      <c r="A27" s="301"/>
      <c r="B27" s="291"/>
      <c r="C27" s="292"/>
      <c r="D27" s="292"/>
      <c r="E27" s="292"/>
      <c r="F27" s="292"/>
      <c r="G27" s="292"/>
      <c r="H27" s="292"/>
      <c r="I27" s="292"/>
      <c r="J27" s="293"/>
      <c r="K27" s="90"/>
    </row>
    <row r="28" spans="1:11" x14ac:dyDescent="0.25">
      <c r="A28" s="284"/>
      <c r="B28" s="284"/>
      <c r="C28" s="284"/>
      <c r="D28" s="284"/>
      <c r="E28" s="284"/>
      <c r="F28" s="284"/>
      <c r="G28" s="284"/>
      <c r="H28" s="284"/>
      <c r="I28" s="284"/>
      <c r="J28" s="284"/>
      <c r="K28" s="284"/>
    </row>
    <row r="29" spans="1:11" ht="20.149999999999999" customHeight="1" x14ac:dyDescent="0.25">
      <c r="A29" s="60" t="s">
        <v>61</v>
      </c>
      <c r="B29" s="294" t="s">
        <v>117</v>
      </c>
      <c r="C29" s="295"/>
      <c r="D29" s="295"/>
      <c r="E29" s="295"/>
      <c r="F29" s="295"/>
      <c r="G29" s="295"/>
      <c r="H29" s="295"/>
      <c r="I29" s="295"/>
      <c r="J29" s="296"/>
      <c r="K29" s="323" t="s">
        <v>139</v>
      </c>
    </row>
    <row r="30" spans="1:11" ht="17.25" customHeight="1" x14ac:dyDescent="0.25">
      <c r="A30" s="16"/>
      <c r="B30" s="297"/>
      <c r="C30" s="298"/>
      <c r="D30" s="298"/>
      <c r="E30" s="298"/>
      <c r="F30" s="298"/>
      <c r="G30" s="298"/>
      <c r="H30" s="298"/>
      <c r="I30" s="298"/>
      <c r="J30" s="299"/>
      <c r="K30" s="324"/>
    </row>
    <row r="31" spans="1:11" ht="12.75" customHeight="1" x14ac:dyDescent="0.25">
      <c r="A31" s="284"/>
      <c r="B31" s="284"/>
      <c r="C31" s="284"/>
      <c r="D31" s="284"/>
      <c r="E31" s="284"/>
      <c r="F31" s="284"/>
      <c r="G31" s="284"/>
      <c r="H31" s="284"/>
      <c r="I31" s="284"/>
      <c r="J31" s="284"/>
      <c r="K31" s="284"/>
    </row>
    <row r="32" spans="1:11" ht="27" customHeight="1" x14ac:dyDescent="0.25">
      <c r="A32" s="307"/>
      <c r="B32" s="307"/>
      <c r="C32" s="307"/>
      <c r="D32" s="307"/>
      <c r="E32" s="307"/>
      <c r="F32" s="307"/>
      <c r="G32" s="307"/>
      <c r="H32" s="307"/>
      <c r="I32" s="12"/>
      <c r="J32" s="17" t="s">
        <v>82</v>
      </c>
      <c r="K32" s="17" t="s">
        <v>47</v>
      </c>
    </row>
    <row r="33" spans="1:11" ht="20.149999999999999" customHeight="1" x14ac:dyDescent="0.3">
      <c r="A33" s="300" t="s">
        <v>62</v>
      </c>
      <c r="B33" s="302"/>
      <c r="C33" s="303"/>
      <c r="D33" s="303"/>
      <c r="E33" s="303"/>
      <c r="F33" s="303"/>
      <c r="G33" s="303"/>
      <c r="H33" s="304"/>
      <c r="I33" s="18"/>
      <c r="J33" s="90"/>
      <c r="K33" s="90"/>
    </row>
    <row r="34" spans="1:11" ht="20.149999999999999" customHeight="1" x14ac:dyDescent="0.3">
      <c r="A34" s="301"/>
      <c r="B34" s="302"/>
      <c r="C34" s="303"/>
      <c r="D34" s="303"/>
      <c r="E34" s="303"/>
      <c r="F34" s="303"/>
      <c r="G34" s="303"/>
      <c r="H34" s="304"/>
      <c r="I34" s="18"/>
      <c r="J34" s="90"/>
      <c r="K34" s="90"/>
    </row>
    <row r="35" spans="1:11" ht="20.149999999999999" customHeight="1" x14ac:dyDescent="0.3">
      <c r="A35" s="301"/>
      <c r="B35" s="302"/>
      <c r="C35" s="303"/>
      <c r="D35" s="303"/>
      <c r="E35" s="303"/>
      <c r="F35" s="303"/>
      <c r="G35" s="303"/>
      <c r="H35" s="304"/>
      <c r="I35" s="18"/>
      <c r="J35" s="90"/>
      <c r="K35" s="90"/>
    </row>
    <row r="36" spans="1:11" ht="20.149999999999999" customHeight="1" x14ac:dyDescent="0.3">
      <c r="A36" s="301"/>
      <c r="B36" s="302"/>
      <c r="C36" s="303"/>
      <c r="D36" s="303"/>
      <c r="E36" s="303"/>
      <c r="F36" s="303"/>
      <c r="G36" s="303"/>
      <c r="H36" s="304"/>
      <c r="I36" s="18"/>
      <c r="J36" s="90"/>
      <c r="K36" s="90"/>
    </row>
    <row r="37" spans="1:11" ht="20.149999999999999" customHeight="1" x14ac:dyDescent="0.3">
      <c r="A37" s="301"/>
      <c r="B37" s="291"/>
      <c r="C37" s="292"/>
      <c r="D37" s="292"/>
      <c r="E37" s="292"/>
      <c r="F37" s="292"/>
      <c r="G37" s="292"/>
      <c r="H37" s="293"/>
      <c r="I37" s="18"/>
      <c r="J37" s="90"/>
      <c r="K37" s="90"/>
    </row>
    <row r="38" spans="1:11" x14ac:dyDescent="0.25">
      <c r="A38" s="284"/>
      <c r="B38" s="284"/>
      <c r="C38" s="284"/>
      <c r="D38" s="284"/>
      <c r="E38" s="284"/>
      <c r="F38" s="284"/>
      <c r="G38" s="284"/>
      <c r="H38" s="284"/>
      <c r="I38" s="284"/>
      <c r="J38" s="284"/>
      <c r="K38" s="284"/>
    </row>
    <row r="39" spans="1:11" ht="34.5" x14ac:dyDescent="0.3">
      <c r="B39" s="321" t="s">
        <v>51</v>
      </c>
      <c r="C39" s="321"/>
      <c r="D39" s="321"/>
      <c r="E39" s="12"/>
      <c r="F39" s="321" t="s">
        <v>57</v>
      </c>
      <c r="G39" s="321"/>
      <c r="H39" s="321"/>
      <c r="I39" s="12"/>
      <c r="J39" s="17" t="s">
        <v>52</v>
      </c>
      <c r="K39" s="17" t="s">
        <v>53</v>
      </c>
    </row>
    <row r="40" spans="1:11" ht="20.149999999999999" customHeight="1" x14ac:dyDescent="0.3">
      <c r="A40" s="300" t="s">
        <v>63</v>
      </c>
      <c r="B40" s="302"/>
      <c r="C40" s="303"/>
      <c r="D40" s="304"/>
      <c r="E40" s="91"/>
      <c r="F40" s="318"/>
      <c r="G40" s="319"/>
      <c r="H40" s="320"/>
      <c r="I40" s="18"/>
      <c r="J40" s="90"/>
      <c r="K40" s="90"/>
    </row>
    <row r="41" spans="1:11" ht="20.149999999999999" customHeight="1" x14ac:dyDescent="0.3">
      <c r="A41" s="301"/>
      <c r="B41" s="291"/>
      <c r="C41" s="292"/>
      <c r="D41" s="293"/>
      <c r="E41" s="91"/>
      <c r="F41" s="318"/>
      <c r="G41" s="319"/>
      <c r="H41" s="320"/>
      <c r="I41" s="18"/>
      <c r="J41" s="90"/>
      <c r="K41" s="90"/>
    </row>
    <row r="42" spans="1:11" ht="20.149999999999999" customHeight="1" x14ac:dyDescent="0.3">
      <c r="A42" s="301"/>
      <c r="B42" s="302"/>
      <c r="C42" s="303"/>
      <c r="D42" s="304"/>
      <c r="E42" s="91"/>
      <c r="F42" s="318"/>
      <c r="G42" s="319"/>
      <c r="H42" s="320"/>
      <c r="I42" s="18"/>
      <c r="J42" s="90"/>
      <c r="K42" s="90"/>
    </row>
    <row r="43" spans="1:11" ht="20.149999999999999" customHeight="1" x14ac:dyDescent="0.3">
      <c r="A43" s="301"/>
      <c r="B43" s="302"/>
      <c r="C43" s="303"/>
      <c r="D43" s="304"/>
      <c r="E43" s="91"/>
      <c r="F43" s="318"/>
      <c r="G43" s="319"/>
      <c r="H43" s="320"/>
      <c r="I43" s="18"/>
      <c r="J43" s="90"/>
      <c r="K43" s="90"/>
    </row>
    <row r="44" spans="1:11" ht="20.149999999999999" customHeight="1" x14ac:dyDescent="0.3">
      <c r="A44" s="301"/>
      <c r="B44" s="291"/>
      <c r="C44" s="292"/>
      <c r="D44" s="293"/>
      <c r="E44" s="91"/>
      <c r="F44" s="318"/>
      <c r="G44" s="319"/>
      <c r="H44" s="320"/>
      <c r="I44" s="18"/>
      <c r="J44" s="90"/>
      <c r="K44" s="90"/>
    </row>
    <row r="45" spans="1:11" x14ac:dyDescent="0.25">
      <c r="A45" s="307"/>
      <c r="B45" s="337"/>
      <c r="C45" s="337"/>
      <c r="D45" s="337"/>
      <c r="E45" s="337"/>
      <c r="F45" s="337"/>
      <c r="G45" s="337"/>
      <c r="H45" s="337"/>
      <c r="I45" s="337"/>
      <c r="J45" s="337"/>
      <c r="K45" s="337"/>
    </row>
    <row r="46" spans="1:11" ht="19.5" customHeight="1" x14ac:dyDescent="0.25">
      <c r="A46" s="327" t="s">
        <v>64</v>
      </c>
      <c r="B46" s="328"/>
      <c r="C46" s="329"/>
      <c r="D46" s="329"/>
      <c r="E46" s="329"/>
      <c r="F46" s="329"/>
      <c r="G46" s="329"/>
      <c r="H46" s="329"/>
      <c r="I46" s="329"/>
      <c r="J46" s="329"/>
      <c r="K46" s="330"/>
    </row>
    <row r="47" spans="1:11" ht="19.5" customHeight="1" x14ac:dyDescent="0.25">
      <c r="A47" s="327"/>
      <c r="B47" s="331"/>
      <c r="C47" s="332"/>
      <c r="D47" s="332"/>
      <c r="E47" s="332"/>
      <c r="F47" s="332"/>
      <c r="G47" s="332"/>
      <c r="H47" s="332"/>
      <c r="I47" s="332"/>
      <c r="J47" s="332"/>
      <c r="K47" s="333"/>
    </row>
    <row r="48" spans="1:11" ht="19.5" customHeight="1" x14ac:dyDescent="0.25">
      <c r="A48" s="327"/>
      <c r="B48" s="331"/>
      <c r="C48" s="332"/>
      <c r="D48" s="332"/>
      <c r="E48" s="332"/>
      <c r="F48" s="332"/>
      <c r="G48" s="332"/>
      <c r="H48" s="332"/>
      <c r="I48" s="332"/>
      <c r="J48" s="332"/>
      <c r="K48" s="333"/>
    </row>
    <row r="49" spans="1:11" ht="19.5" customHeight="1" x14ac:dyDescent="0.25">
      <c r="A49" s="327"/>
      <c r="B49" s="331"/>
      <c r="C49" s="332"/>
      <c r="D49" s="332"/>
      <c r="E49" s="332"/>
      <c r="F49" s="332"/>
      <c r="G49" s="332"/>
      <c r="H49" s="332"/>
      <c r="I49" s="332"/>
      <c r="J49" s="332"/>
      <c r="K49" s="333"/>
    </row>
    <row r="50" spans="1:11" ht="10.5" customHeight="1" x14ac:dyDescent="0.25">
      <c r="A50" s="327"/>
      <c r="B50" s="331"/>
      <c r="C50" s="332"/>
      <c r="D50" s="332"/>
      <c r="E50" s="332"/>
      <c r="F50" s="332"/>
      <c r="G50" s="332"/>
      <c r="H50" s="332"/>
      <c r="I50" s="332"/>
      <c r="J50" s="332"/>
      <c r="K50" s="333"/>
    </row>
    <row r="51" spans="1:11" ht="11.25" customHeight="1" x14ac:dyDescent="0.25">
      <c r="A51" s="327"/>
      <c r="B51" s="331"/>
      <c r="C51" s="332"/>
      <c r="D51" s="332"/>
      <c r="E51" s="332"/>
      <c r="F51" s="332"/>
      <c r="G51" s="332"/>
      <c r="H51" s="332"/>
      <c r="I51" s="332"/>
      <c r="J51" s="332"/>
      <c r="K51" s="333"/>
    </row>
    <row r="52" spans="1:11" ht="12.75" customHeight="1" x14ac:dyDescent="0.25">
      <c r="A52" s="327"/>
      <c r="B52" s="331"/>
      <c r="C52" s="332"/>
      <c r="D52" s="332"/>
      <c r="E52" s="332"/>
      <c r="F52" s="332"/>
      <c r="G52" s="332"/>
      <c r="H52" s="332"/>
      <c r="I52" s="332"/>
      <c r="J52" s="332"/>
      <c r="K52" s="333"/>
    </row>
    <row r="53" spans="1:11" ht="5.25" customHeight="1" x14ac:dyDescent="0.25">
      <c r="A53" s="327"/>
      <c r="B53" s="331"/>
      <c r="C53" s="332"/>
      <c r="D53" s="332"/>
      <c r="E53" s="332"/>
      <c r="F53" s="332"/>
      <c r="G53" s="332"/>
      <c r="H53" s="332"/>
      <c r="I53" s="332"/>
      <c r="J53" s="332"/>
      <c r="K53" s="333"/>
    </row>
    <row r="54" spans="1:11" ht="4.5" customHeight="1" x14ac:dyDescent="0.25">
      <c r="A54" s="327"/>
      <c r="B54" s="331"/>
      <c r="C54" s="332"/>
      <c r="D54" s="332"/>
      <c r="E54" s="332"/>
      <c r="F54" s="332"/>
      <c r="G54" s="332"/>
      <c r="H54" s="332"/>
      <c r="I54" s="332"/>
      <c r="J54" s="332"/>
      <c r="K54" s="333"/>
    </row>
    <row r="55" spans="1:11" ht="4.5" customHeight="1" x14ac:dyDescent="0.25">
      <c r="A55" s="327"/>
      <c r="B55" s="334"/>
      <c r="C55" s="335"/>
      <c r="D55" s="335"/>
      <c r="E55" s="335"/>
      <c r="F55" s="335"/>
      <c r="G55" s="335"/>
      <c r="H55" s="335"/>
      <c r="I55" s="335"/>
      <c r="J55" s="335"/>
      <c r="K55" s="336"/>
    </row>
    <row r="56" spans="1:11" x14ac:dyDescent="0.25">
      <c r="B56" s="52"/>
    </row>
  </sheetData>
  <mergeCells count="54">
    <mergeCell ref="F44:H44"/>
    <mergeCell ref="K19:K20"/>
    <mergeCell ref="A21:K21"/>
    <mergeCell ref="B22:J22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  <mergeCell ref="K29:K30"/>
    <mergeCell ref="A28:K28"/>
    <mergeCell ref="B23:J23"/>
    <mergeCell ref="B24:J24"/>
    <mergeCell ref="B25:J25"/>
    <mergeCell ref="B26:J26"/>
    <mergeCell ref="B15:F15"/>
    <mergeCell ref="F40:H40"/>
    <mergeCell ref="B34:H34"/>
    <mergeCell ref="B35:H35"/>
    <mergeCell ref="B36:H36"/>
    <mergeCell ref="B37:H37"/>
    <mergeCell ref="B33:H33"/>
    <mergeCell ref="B16:F16"/>
    <mergeCell ref="B39:D39"/>
    <mergeCell ref="F39:H39"/>
    <mergeCell ref="A38:K38"/>
    <mergeCell ref="A32:H32"/>
    <mergeCell ref="A31:K31"/>
    <mergeCell ref="A33:A37"/>
    <mergeCell ref="B17:J17"/>
    <mergeCell ref="B19:J20"/>
    <mergeCell ref="B27:J27"/>
    <mergeCell ref="B29:J30"/>
    <mergeCell ref="A23:A27"/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1"/>
  <sheetViews>
    <sheetView zoomScale="80" workbookViewId="0">
      <selection activeCell="C52" sqref="C52"/>
    </sheetView>
  </sheetViews>
  <sheetFormatPr defaultColWidth="9.1796875" defaultRowHeight="12.5" x14ac:dyDescent="0.25"/>
  <cols>
    <col min="1" max="1" width="49" style="1" customWidth="1"/>
    <col min="2" max="2" width="1.54296875" style="1" customWidth="1"/>
    <col min="3" max="3" width="15.453125" style="30" customWidth="1"/>
    <col min="4" max="4" width="1.7265625" style="1" customWidth="1"/>
    <col min="5" max="5" width="15.453125" style="1" customWidth="1"/>
    <col min="6" max="6" width="1.54296875" style="1" customWidth="1"/>
    <col min="7" max="7" width="15.453125" style="1" customWidth="1"/>
    <col min="8" max="8" width="1.453125" style="1" customWidth="1"/>
    <col min="9" max="9" width="15.453125" style="1" customWidth="1"/>
    <col min="10" max="10" width="1.54296875" style="1" customWidth="1"/>
    <col min="11" max="11" width="14.7265625" style="1" customWidth="1"/>
    <col min="12" max="12" width="1.7265625" style="1" customWidth="1"/>
    <col min="13" max="13" width="14.7265625" style="1" customWidth="1"/>
    <col min="14" max="16384" width="9.1796875" style="1"/>
  </cols>
  <sheetData>
    <row r="1" spans="1:14" ht="27.75" customHeight="1" x14ac:dyDescent="0.4">
      <c r="C1" s="287">
        <f>'R&amp;P Accounts'!B2</f>
        <v>0</v>
      </c>
      <c r="D1" s="287"/>
      <c r="E1" s="287"/>
      <c r="F1" s="287"/>
      <c r="G1" s="287"/>
      <c r="H1" s="287"/>
      <c r="I1" s="287"/>
      <c r="J1" s="287"/>
      <c r="K1" s="287"/>
      <c r="M1" s="305" t="str">
        <f>'R&amp;P Accounts'!L2</f>
        <v>SC</v>
      </c>
      <c r="N1" s="305"/>
    </row>
    <row r="2" spans="1:14" ht="10.5" customHeight="1" x14ac:dyDescent="0.2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4" s="46" customFormat="1" ht="26.25" customHeight="1" x14ac:dyDescent="0.25">
      <c r="A3" s="42" t="s">
        <v>113</v>
      </c>
      <c r="B3" s="42"/>
      <c r="C3" s="43"/>
      <c r="D3" s="42"/>
      <c r="E3" s="42"/>
      <c r="F3" s="42"/>
      <c r="G3" s="42"/>
      <c r="H3" s="104"/>
      <c r="I3" s="104"/>
      <c r="J3" s="104"/>
      <c r="K3" s="104"/>
      <c r="L3" s="81"/>
      <c r="M3" s="45"/>
    </row>
    <row r="4" spans="1:14" ht="15" customHeight="1" x14ac:dyDescent="0.25">
      <c r="A4" s="307"/>
      <c r="B4" s="307"/>
      <c r="C4" s="307"/>
      <c r="D4" s="307"/>
      <c r="E4" s="307"/>
      <c r="F4" s="307"/>
      <c r="G4" s="307"/>
      <c r="H4" s="307"/>
      <c r="I4" s="307"/>
      <c r="J4" s="307"/>
      <c r="K4" s="307"/>
      <c r="L4" s="307"/>
    </row>
    <row r="5" spans="1:14" ht="20.149999999999999" customHeight="1" x14ac:dyDescent="0.25">
      <c r="A5" s="341" t="s">
        <v>131</v>
      </c>
      <c r="B5" s="341"/>
      <c r="C5" s="341"/>
      <c r="D5" s="341"/>
      <c r="E5" s="341"/>
      <c r="F5" s="341"/>
      <c r="G5" s="341"/>
      <c r="H5" s="341"/>
      <c r="I5" s="341"/>
      <c r="J5" s="341"/>
      <c r="K5" s="341"/>
      <c r="L5" s="341"/>
    </row>
    <row r="6" spans="1:14" ht="20.149999999999999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4" ht="20.149999999999999" customHeight="1" x14ac:dyDescent="0.25">
      <c r="A7" s="60" t="s">
        <v>122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40.5" customHeight="1" x14ac:dyDescent="0.25">
      <c r="C8" s="72" t="s">
        <v>2</v>
      </c>
      <c r="D8" s="15"/>
      <c r="E8" s="72" t="s">
        <v>3</v>
      </c>
      <c r="F8" s="82"/>
      <c r="G8" s="72" t="s">
        <v>79</v>
      </c>
      <c r="H8" s="82"/>
      <c r="I8" s="72" t="s">
        <v>81</v>
      </c>
      <c r="J8" s="82"/>
      <c r="K8" s="72" t="s">
        <v>75</v>
      </c>
      <c r="L8" s="82"/>
      <c r="M8" s="72" t="s">
        <v>76</v>
      </c>
    </row>
    <row r="9" spans="1:14" ht="20.149999999999999" customHeight="1" x14ac:dyDescent="0.25">
      <c r="A9" s="69"/>
      <c r="B9" s="69"/>
      <c r="C9" s="17" t="s">
        <v>4</v>
      </c>
      <c r="E9" s="17" t="s">
        <v>4</v>
      </c>
      <c r="F9" s="12"/>
      <c r="G9" s="17" t="s">
        <v>4</v>
      </c>
      <c r="H9" s="12"/>
      <c r="I9" s="17" t="s">
        <v>4</v>
      </c>
      <c r="J9" s="12"/>
      <c r="K9" s="17" t="s">
        <v>4</v>
      </c>
      <c r="L9" s="12"/>
      <c r="M9" s="17" t="s">
        <v>4</v>
      </c>
    </row>
    <row r="10" spans="1:14" ht="16.5" customHeight="1" x14ac:dyDescent="0.3">
      <c r="A10" s="98" t="s">
        <v>136</v>
      </c>
      <c r="B10" s="18"/>
      <c r="C10" s="119">
        <f>+[1]Accounts!$E$4</f>
        <v>4755.6100000000006</v>
      </c>
      <c r="D10" s="120"/>
      <c r="E10" s="119"/>
      <c r="F10" s="120"/>
      <c r="G10" s="119"/>
      <c r="H10" s="123"/>
      <c r="I10" s="119"/>
      <c r="J10" s="123"/>
      <c r="K10" s="119">
        <f>SUM(C10:I10)</f>
        <v>4755.6100000000006</v>
      </c>
      <c r="L10" s="120"/>
      <c r="M10" s="124"/>
    </row>
    <row r="11" spans="1:14" ht="16.5" customHeight="1" x14ac:dyDescent="0.3">
      <c r="A11" s="98" t="s">
        <v>137</v>
      </c>
      <c r="B11" s="18"/>
      <c r="C11" s="119">
        <f>+[1]Accounts!$E$6</f>
        <v>3248.8</v>
      </c>
      <c r="D11" s="120"/>
      <c r="E11" s="119"/>
      <c r="F11" s="120"/>
      <c r="G11" s="119"/>
      <c r="H11" s="123"/>
      <c r="I11" s="119"/>
      <c r="J11" s="123"/>
      <c r="K11" s="119">
        <f>SUM(C11:I11)</f>
        <v>3248.8</v>
      </c>
      <c r="L11" s="120"/>
      <c r="M11" s="124"/>
    </row>
    <row r="12" spans="1:14" ht="16.5" customHeight="1" x14ac:dyDescent="0.3">
      <c r="A12" s="98" t="s">
        <v>140</v>
      </c>
      <c r="B12" s="18"/>
      <c r="C12" s="119">
        <f>+[1]Accounts!$E$5</f>
        <v>400</v>
      </c>
      <c r="D12" s="120"/>
      <c r="E12" s="119"/>
      <c r="F12" s="120"/>
      <c r="G12" s="119"/>
      <c r="H12" s="123"/>
      <c r="I12" s="119"/>
      <c r="J12" s="123"/>
      <c r="K12" s="119">
        <f>SUM(C12:I12)</f>
        <v>400</v>
      </c>
      <c r="L12" s="120"/>
      <c r="M12" s="124"/>
    </row>
    <row r="13" spans="1:14" ht="16.5" customHeight="1" x14ac:dyDescent="0.3">
      <c r="A13" s="86"/>
      <c r="B13" s="93"/>
      <c r="C13" s="121"/>
      <c r="D13" s="120"/>
      <c r="E13" s="119"/>
      <c r="F13" s="120"/>
      <c r="G13" s="119"/>
      <c r="H13" s="120"/>
      <c r="I13" s="119"/>
      <c r="J13" s="120"/>
      <c r="K13" s="119">
        <f>SUM(C13:I13)</f>
        <v>0</v>
      </c>
      <c r="L13" s="214"/>
      <c r="M13" s="124"/>
    </row>
    <row r="14" spans="1:14" ht="20.25" customHeight="1" thickBot="1" x14ac:dyDescent="0.3">
      <c r="A14" s="95" t="s">
        <v>83</v>
      </c>
      <c r="B14" s="95"/>
      <c r="C14" s="122">
        <f>SUM(C10:C13)</f>
        <v>8404.41</v>
      </c>
      <c r="D14" s="120"/>
      <c r="E14" s="122">
        <f>SUM(E10:E13)</f>
        <v>0</v>
      </c>
      <c r="F14" s="120"/>
      <c r="G14" s="122">
        <f>SUM(G10:G13)</f>
        <v>0</v>
      </c>
      <c r="H14" s="120"/>
      <c r="I14" s="122">
        <f>SUM(I10:I13)</f>
        <v>0</v>
      </c>
      <c r="J14" s="120"/>
      <c r="K14" s="122">
        <f>SUM(K10:K13)</f>
        <v>8404.41</v>
      </c>
      <c r="L14" s="214"/>
      <c r="M14" s="122">
        <f>SUM(M10:M13)</f>
        <v>0</v>
      </c>
    </row>
    <row r="15" spans="1:14" ht="13.5" customHeight="1" x14ac:dyDescent="0.25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</row>
    <row r="16" spans="1:14" ht="15" customHeight="1" x14ac:dyDescent="0.25">
      <c r="A16" s="60"/>
      <c r="B16" s="60"/>
      <c r="C16" s="215" t="str">
        <f>IF('R&amp;P Accounts'!B12-'Additional notes (1)  '!C14=0,0,"reference error")</f>
        <v>reference error</v>
      </c>
      <c r="D16" s="215"/>
      <c r="E16" s="215">
        <f>IF('R&amp;P Accounts'!D12-'Additional notes (1)  '!E14=0,0,"reference error")</f>
        <v>0</v>
      </c>
      <c r="F16" s="215">
        <f>IF('R&amp;P Accounts'!E12-'Additional notes (1)  '!F14=0,0,"reference error")</f>
        <v>0</v>
      </c>
      <c r="G16" s="215">
        <f>IF('R&amp;P Accounts'!F12-'Additional notes (1)  '!G14=0,0,"reference error")</f>
        <v>0</v>
      </c>
      <c r="H16" s="215">
        <f>IF('R&amp;P Accounts'!G12-'Additional notes (1)  '!H14=0,0,"reference error")</f>
        <v>0</v>
      </c>
      <c r="I16" s="215">
        <f>IF('R&amp;P Accounts'!H12-'Additional notes (1)  '!I14=0,0,"reference error")</f>
        <v>0</v>
      </c>
      <c r="J16" s="215">
        <f>IF('R&amp;P Accounts'!I12-'Additional notes (1)  '!J14=0,0,"reference error")</f>
        <v>0</v>
      </c>
      <c r="K16" s="215" t="str">
        <f>IF('R&amp;P Accounts'!J12-'Additional notes (1)  '!K14=0,0,"reference error")</f>
        <v>reference error</v>
      </c>
      <c r="L16" s="215">
        <f>IF('R&amp;P Accounts'!K12-'Additional notes (1)  '!L14=0,0,"reference error")</f>
        <v>0</v>
      </c>
      <c r="M16" s="215">
        <f>IF('R&amp;P Accounts'!L12-'Additional notes (1)  '!M14=0,0,"reference error")</f>
        <v>0</v>
      </c>
    </row>
    <row r="17" spans="1:13" ht="13.5" customHeight="1" x14ac:dyDescent="0.25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</row>
    <row r="18" spans="1:13" ht="20.149999999999999" customHeight="1" x14ac:dyDescent="0.25">
      <c r="A18" s="341" t="s">
        <v>123</v>
      </c>
      <c r="B18" s="341"/>
      <c r="C18" s="341"/>
      <c r="D18" s="341"/>
      <c r="E18" s="341"/>
      <c r="F18" s="341"/>
      <c r="G18" s="341"/>
      <c r="H18" s="341"/>
      <c r="I18" s="341"/>
      <c r="J18" s="341"/>
      <c r="K18" s="341"/>
      <c r="L18" s="341"/>
      <c r="M18" s="341"/>
    </row>
    <row r="19" spans="1:13" ht="20.149999999999999" customHeight="1" x14ac:dyDescent="0.25">
      <c r="C19" s="72" t="s">
        <v>2</v>
      </c>
      <c r="D19" s="15"/>
      <c r="E19" s="72" t="s">
        <v>3</v>
      </c>
      <c r="F19" s="82"/>
      <c r="G19" s="72"/>
      <c r="H19" s="82"/>
      <c r="I19" s="72"/>
      <c r="J19" s="82"/>
      <c r="K19" s="72" t="s">
        <v>75</v>
      </c>
      <c r="L19" s="82"/>
      <c r="M19" s="72" t="s">
        <v>76</v>
      </c>
    </row>
    <row r="20" spans="1:13" ht="20.149999999999999" customHeight="1" x14ac:dyDescent="0.25">
      <c r="A20" s="69"/>
      <c r="B20" s="69"/>
      <c r="C20" s="17" t="s">
        <v>4</v>
      </c>
      <c r="E20" s="17" t="s">
        <v>4</v>
      </c>
      <c r="F20" s="12"/>
      <c r="G20" s="17"/>
      <c r="H20" s="12"/>
      <c r="I20" s="17"/>
      <c r="J20" s="12"/>
      <c r="K20" s="17" t="s">
        <v>4</v>
      </c>
      <c r="L20" s="12"/>
      <c r="M20" s="17" t="s">
        <v>4</v>
      </c>
    </row>
    <row r="21" spans="1:13" ht="20.149999999999999" customHeight="1" x14ac:dyDescent="0.3">
      <c r="A21" s="98"/>
      <c r="B21" s="18"/>
      <c r="C21" s="119"/>
      <c r="D21" s="120"/>
      <c r="E21" s="119"/>
      <c r="F21" s="120"/>
      <c r="G21" s="120"/>
      <c r="H21" s="123"/>
      <c r="I21" s="120"/>
      <c r="J21" s="123"/>
      <c r="K21" s="119">
        <f>SUM(C21:I21)</f>
        <v>0</v>
      </c>
      <c r="L21" s="120"/>
      <c r="M21" s="124"/>
    </row>
    <row r="22" spans="1:13" ht="20.149999999999999" customHeight="1" x14ac:dyDescent="0.3">
      <c r="A22" s="98"/>
      <c r="B22" s="18"/>
      <c r="C22" s="119"/>
      <c r="D22" s="120"/>
      <c r="E22" s="119"/>
      <c r="F22" s="120"/>
      <c r="G22" s="120"/>
      <c r="H22" s="123"/>
      <c r="I22" s="120"/>
      <c r="J22" s="123"/>
      <c r="K22" s="119">
        <f>SUM(C22:I22)</f>
        <v>0</v>
      </c>
      <c r="L22" s="120"/>
      <c r="M22" s="124"/>
    </row>
    <row r="23" spans="1:13" ht="20.149999999999999" customHeight="1" x14ac:dyDescent="0.3">
      <c r="A23" s="98"/>
      <c r="B23" s="18"/>
      <c r="C23" s="119"/>
      <c r="D23" s="120"/>
      <c r="E23" s="119"/>
      <c r="F23" s="120"/>
      <c r="G23" s="120"/>
      <c r="H23" s="123"/>
      <c r="I23" s="120"/>
      <c r="J23" s="123"/>
      <c r="K23" s="119">
        <f>SUM(C23:I23)</f>
        <v>0</v>
      </c>
      <c r="L23" s="120"/>
      <c r="M23" s="124"/>
    </row>
    <row r="24" spans="1:13" ht="20.149999999999999" customHeight="1" x14ac:dyDescent="0.3">
      <c r="A24" s="99"/>
      <c r="B24" s="93"/>
      <c r="C24" s="121"/>
      <c r="D24" s="120"/>
      <c r="E24" s="119"/>
      <c r="F24" s="120"/>
      <c r="G24" s="120"/>
      <c r="H24" s="120"/>
      <c r="I24" s="120"/>
      <c r="J24" s="120"/>
      <c r="K24" s="119">
        <f>SUM(C24:I24)</f>
        <v>0</v>
      </c>
      <c r="L24" s="340"/>
      <c r="M24" s="124"/>
    </row>
    <row r="25" spans="1:13" ht="20.149999999999999" customHeight="1" thickBot="1" x14ac:dyDescent="0.3">
      <c r="A25" s="95" t="s">
        <v>83</v>
      </c>
      <c r="B25" s="95"/>
      <c r="C25" s="122">
        <f>SUM(C21:C24)</f>
        <v>0</v>
      </c>
      <c r="D25" s="120"/>
      <c r="E25" s="122">
        <f>SUM(E21:E24)</f>
        <v>0</v>
      </c>
      <c r="F25" s="120"/>
      <c r="G25" s="216"/>
      <c r="H25" s="216"/>
      <c r="I25" s="216"/>
      <c r="J25" s="120"/>
      <c r="K25" s="122">
        <f>SUM(K21:K24)</f>
        <v>0</v>
      </c>
      <c r="L25" s="340"/>
      <c r="M25" s="122">
        <f>SUM(M21:M24)</f>
        <v>0</v>
      </c>
    </row>
    <row r="26" spans="1:13" ht="12" customHeight="1" x14ac:dyDescent="0.2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1:13" ht="13.5" customHeight="1" x14ac:dyDescent="0.25">
      <c r="A27" s="60"/>
      <c r="B27" s="60"/>
      <c r="C27" s="215">
        <f>IF('R&amp;P Accounts'!B14-'Additional notes (1)  '!C25=0,0,"reference error")</f>
        <v>0</v>
      </c>
      <c r="D27" s="215"/>
      <c r="E27" s="215">
        <f>IF('R&amp;P Accounts'!D14-'Additional notes (1)  '!E25=0,0,"reference error")</f>
        <v>0</v>
      </c>
      <c r="F27" s="215">
        <f>IF('R&amp;P Accounts'!E14-'Additional notes (1)  '!F25=0,0,"reference error")</f>
        <v>0</v>
      </c>
      <c r="G27" s="215"/>
      <c r="H27" s="215"/>
      <c r="I27" s="215"/>
      <c r="J27" s="215">
        <f>IF('R&amp;P Accounts'!I14-'Additional notes (1)  '!J25=0,0,"reference error")</f>
        <v>0</v>
      </c>
      <c r="K27" s="215">
        <f>IF('R&amp;P Accounts'!J14-'Additional notes (1)  '!K25=0,0,"reference error")</f>
        <v>0</v>
      </c>
      <c r="L27" s="215">
        <f>IF('R&amp;P Accounts'!K14-'Additional notes (1)  '!L25=0,0,"reference error")</f>
        <v>0</v>
      </c>
      <c r="M27" s="215">
        <f>IF('R&amp;P Accounts'!L14-'Additional notes (1)  '!M25=0,0,"reference error")</f>
        <v>0</v>
      </c>
    </row>
    <row r="28" spans="1:13" ht="11.25" customHeight="1" x14ac:dyDescent="0.25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13" ht="20.149999999999999" customHeight="1" x14ac:dyDescent="0.25">
      <c r="A29" s="341" t="s">
        <v>121</v>
      </c>
      <c r="B29" s="341"/>
      <c r="C29" s="341"/>
      <c r="D29" s="341"/>
      <c r="E29" s="341"/>
      <c r="F29" s="341"/>
      <c r="G29" s="341"/>
      <c r="H29" s="341"/>
      <c r="I29" s="341"/>
      <c r="J29" s="341"/>
      <c r="K29" s="341"/>
      <c r="L29" s="341"/>
    </row>
    <row r="30" spans="1:13" ht="40.5" customHeight="1" x14ac:dyDescent="0.25">
      <c r="C30" s="72" t="s">
        <v>2</v>
      </c>
      <c r="D30" s="15"/>
      <c r="E30" s="72" t="s">
        <v>3</v>
      </c>
      <c r="F30" s="82"/>
      <c r="G30" s="72" t="s">
        <v>79</v>
      </c>
      <c r="H30" s="82"/>
      <c r="I30" s="72" t="s">
        <v>81</v>
      </c>
      <c r="J30" s="82"/>
      <c r="K30" s="72" t="s">
        <v>75</v>
      </c>
      <c r="L30" s="82"/>
      <c r="M30" s="72" t="s">
        <v>76</v>
      </c>
    </row>
    <row r="31" spans="1:13" ht="20.149999999999999" customHeight="1" x14ac:dyDescent="0.25">
      <c r="A31" s="69"/>
      <c r="B31" s="69"/>
      <c r="C31" s="17" t="s">
        <v>4</v>
      </c>
      <c r="E31" s="17" t="s">
        <v>4</v>
      </c>
      <c r="F31" s="12"/>
      <c r="G31" s="17" t="s">
        <v>4</v>
      </c>
      <c r="H31" s="12"/>
      <c r="I31" s="17" t="s">
        <v>4</v>
      </c>
      <c r="J31" s="12"/>
      <c r="K31" s="17" t="s">
        <v>4</v>
      </c>
      <c r="L31" s="12"/>
      <c r="M31" s="17" t="s">
        <v>4</v>
      </c>
    </row>
    <row r="32" spans="1:13" ht="16.5" customHeight="1" x14ac:dyDescent="0.3">
      <c r="A32" s="98"/>
      <c r="B32" s="18"/>
      <c r="C32" s="119"/>
      <c r="D32" s="120"/>
      <c r="E32" s="119"/>
      <c r="F32" s="120"/>
      <c r="G32" s="119"/>
      <c r="H32" s="123"/>
      <c r="I32" s="119"/>
      <c r="J32" s="123"/>
      <c r="K32" s="119">
        <f>SUM(C32:I32)</f>
        <v>0</v>
      </c>
      <c r="L32" s="120"/>
      <c r="M32" s="124"/>
    </row>
    <row r="33" spans="1:13" ht="16.5" customHeight="1" x14ac:dyDescent="0.3">
      <c r="A33" s="98"/>
      <c r="B33" s="18"/>
      <c r="C33" s="119"/>
      <c r="D33" s="120"/>
      <c r="E33" s="119"/>
      <c r="F33" s="120"/>
      <c r="G33" s="119"/>
      <c r="H33" s="123"/>
      <c r="I33" s="119"/>
      <c r="J33" s="123"/>
      <c r="K33" s="119">
        <f t="shared" ref="K33:K39" si="0">SUM(C33:I33)</f>
        <v>0</v>
      </c>
      <c r="L33" s="120"/>
      <c r="M33" s="124"/>
    </row>
    <row r="34" spans="1:13" ht="16.5" customHeight="1" x14ac:dyDescent="0.3">
      <c r="A34" s="98"/>
      <c r="B34" s="18"/>
      <c r="C34" s="119"/>
      <c r="D34" s="120"/>
      <c r="E34" s="119"/>
      <c r="F34" s="120"/>
      <c r="G34" s="119"/>
      <c r="H34" s="123"/>
      <c r="I34" s="119"/>
      <c r="J34" s="123"/>
      <c r="K34" s="119">
        <f t="shared" si="0"/>
        <v>0</v>
      </c>
      <c r="L34" s="120"/>
      <c r="M34" s="124"/>
    </row>
    <row r="35" spans="1:13" ht="16.5" customHeight="1" x14ac:dyDescent="0.3">
      <c r="A35" s="98"/>
      <c r="B35" s="18"/>
      <c r="C35" s="119"/>
      <c r="D35" s="120"/>
      <c r="E35" s="119"/>
      <c r="F35" s="120"/>
      <c r="G35" s="119"/>
      <c r="H35" s="123"/>
      <c r="I35" s="119"/>
      <c r="J35" s="123"/>
      <c r="K35" s="119">
        <f t="shared" si="0"/>
        <v>0</v>
      </c>
      <c r="L35" s="120"/>
      <c r="M35" s="124"/>
    </row>
    <row r="36" spans="1:13" ht="16.5" customHeight="1" x14ac:dyDescent="0.3">
      <c r="A36" s="98"/>
      <c r="B36" s="18"/>
      <c r="C36" s="125"/>
      <c r="D36" s="123"/>
      <c r="E36" s="125"/>
      <c r="F36" s="123"/>
      <c r="G36" s="125"/>
      <c r="H36" s="123"/>
      <c r="I36" s="125"/>
      <c r="J36" s="123"/>
      <c r="K36" s="119">
        <f t="shared" si="0"/>
        <v>0</v>
      </c>
      <c r="L36" s="123"/>
      <c r="M36" s="124"/>
    </row>
    <row r="37" spans="1:13" ht="16.5" customHeight="1" x14ac:dyDescent="0.3">
      <c r="A37" s="98"/>
      <c r="B37" s="18"/>
      <c r="C37" s="125"/>
      <c r="D37" s="123"/>
      <c r="E37" s="125"/>
      <c r="F37" s="123"/>
      <c r="G37" s="125"/>
      <c r="H37" s="123"/>
      <c r="I37" s="125"/>
      <c r="J37" s="123"/>
      <c r="K37" s="119">
        <f t="shared" si="0"/>
        <v>0</v>
      </c>
      <c r="L37" s="123"/>
      <c r="M37" s="124"/>
    </row>
    <row r="38" spans="1:13" ht="16.5" customHeight="1" x14ac:dyDescent="0.3">
      <c r="A38" s="98"/>
      <c r="B38" s="18"/>
      <c r="C38" s="125"/>
      <c r="D38" s="123"/>
      <c r="E38" s="125"/>
      <c r="F38" s="123"/>
      <c r="G38" s="125"/>
      <c r="H38" s="123"/>
      <c r="I38" s="125"/>
      <c r="J38" s="123"/>
      <c r="K38" s="119">
        <f t="shared" si="0"/>
        <v>0</v>
      </c>
      <c r="L38" s="123"/>
      <c r="M38" s="124"/>
    </row>
    <row r="39" spans="1:13" ht="16.5" customHeight="1" x14ac:dyDescent="0.3">
      <c r="A39" s="99"/>
      <c r="B39" s="93"/>
      <c r="C39" s="121"/>
      <c r="D39" s="120"/>
      <c r="E39" s="119"/>
      <c r="F39" s="120"/>
      <c r="G39" s="119"/>
      <c r="H39" s="120"/>
      <c r="I39" s="119"/>
      <c r="J39" s="120"/>
      <c r="K39" s="119">
        <f t="shared" si="0"/>
        <v>0</v>
      </c>
      <c r="L39" s="340"/>
      <c r="M39" s="124"/>
    </row>
    <row r="40" spans="1:13" ht="20.25" customHeight="1" thickBot="1" x14ac:dyDescent="0.3">
      <c r="A40" s="95" t="s">
        <v>83</v>
      </c>
      <c r="B40" s="95"/>
      <c r="C40" s="122">
        <f>SUM(C32:C39)</f>
        <v>0</v>
      </c>
      <c r="D40" s="120"/>
      <c r="E40" s="122">
        <f>SUM(E32:E39)</f>
        <v>0</v>
      </c>
      <c r="F40" s="120"/>
      <c r="G40" s="122">
        <f>SUM(G32:G39)</f>
        <v>0</v>
      </c>
      <c r="H40" s="120"/>
      <c r="I40" s="122">
        <f>SUM(I32:I39)</f>
        <v>0</v>
      </c>
      <c r="J40" s="120"/>
      <c r="K40" s="122">
        <f>SUM(K32:K39)</f>
        <v>0</v>
      </c>
      <c r="L40" s="340"/>
      <c r="M40" s="122">
        <f>SUM(M32:M39)</f>
        <v>0</v>
      </c>
    </row>
    <row r="41" spans="1:13" ht="10.5" customHeight="1" x14ac:dyDescent="0.25">
      <c r="A41" s="95"/>
      <c r="B41" s="95"/>
      <c r="C41" s="117"/>
      <c r="D41" s="92"/>
      <c r="E41" s="117"/>
      <c r="F41" s="92"/>
      <c r="G41" s="117"/>
      <c r="H41" s="92"/>
      <c r="I41" s="117"/>
      <c r="J41" s="92"/>
      <c r="K41" s="117"/>
      <c r="L41" s="94"/>
      <c r="M41" s="117"/>
    </row>
    <row r="42" spans="1:13" ht="12.75" customHeight="1" x14ac:dyDescent="0.25">
      <c r="A42" s="12"/>
      <c r="B42" s="12"/>
      <c r="C42" s="58">
        <f>IF(C40-'R&amp;P Accounts'!B19=0,0,"reference error")</f>
        <v>0</v>
      </c>
      <c r="D42" s="12"/>
      <c r="E42" s="58">
        <f>IF(E40-'R&amp;P Accounts'!D19=0,0,"reference error")</f>
        <v>0</v>
      </c>
      <c r="F42" s="58"/>
      <c r="G42" s="58">
        <f>IF(G40-'R&amp;P Accounts'!F19=0,0,"reference error")</f>
        <v>0</v>
      </c>
      <c r="H42" s="58"/>
      <c r="I42" s="58">
        <f>IF(I40-'R&amp;P Accounts'!H19=0,0,"reference error")</f>
        <v>0</v>
      </c>
      <c r="J42" s="58"/>
      <c r="K42" s="58">
        <f>IF(K40-'R&amp;P Accounts'!J19=0,0,"reference error")</f>
        <v>0</v>
      </c>
      <c r="L42" s="58"/>
      <c r="M42" s="58">
        <f>IF(M40-'R&amp;P Accounts'!L19=0,0,"reference error")</f>
        <v>0</v>
      </c>
    </row>
    <row r="43" spans="1:13" ht="12.75" customHeight="1" x14ac:dyDescent="0.25">
      <c r="A43" s="12"/>
      <c r="B43" s="12"/>
      <c r="C43" s="58"/>
      <c r="D43" s="12"/>
      <c r="E43" s="58"/>
      <c r="F43" s="58"/>
      <c r="G43" s="58"/>
      <c r="H43" s="58"/>
      <c r="I43" s="58"/>
      <c r="J43" s="58"/>
      <c r="K43" s="58"/>
      <c r="L43" s="58"/>
      <c r="M43" s="58"/>
    </row>
    <row r="44" spans="1:13" ht="19.5" customHeight="1" x14ac:dyDescent="0.35">
      <c r="A44" s="338" t="s">
        <v>120</v>
      </c>
      <c r="B44" s="338"/>
      <c r="C44" s="338"/>
      <c r="D44" s="338"/>
      <c r="E44" s="338"/>
      <c r="F44" s="338"/>
      <c r="G44" s="338"/>
      <c r="H44" s="338"/>
      <c r="I44" s="338"/>
      <c r="J44" s="338"/>
      <c r="K44" s="338"/>
      <c r="L44" s="338"/>
      <c r="M44" s="338"/>
    </row>
    <row r="45" spans="1:13" ht="40.5" customHeight="1" x14ac:dyDescent="0.25">
      <c r="C45" s="72" t="s">
        <v>2</v>
      </c>
      <c r="D45" s="15"/>
      <c r="E45" s="72" t="s">
        <v>3</v>
      </c>
      <c r="F45" s="82"/>
      <c r="G45" s="72" t="s">
        <v>79</v>
      </c>
      <c r="H45" s="82"/>
      <c r="I45" s="72" t="s">
        <v>81</v>
      </c>
      <c r="J45" s="82"/>
      <c r="K45" s="72" t="s">
        <v>75</v>
      </c>
      <c r="L45" s="82"/>
      <c r="M45" s="72" t="s">
        <v>76</v>
      </c>
    </row>
    <row r="46" spans="1:13" ht="20.149999999999999" customHeight="1" x14ac:dyDescent="0.25">
      <c r="A46" s="69"/>
      <c r="B46" s="69"/>
      <c r="C46" s="17" t="s">
        <v>4</v>
      </c>
      <c r="E46" s="17" t="s">
        <v>4</v>
      </c>
      <c r="F46" s="12"/>
      <c r="G46" s="17" t="s">
        <v>4</v>
      </c>
      <c r="H46" s="12"/>
      <c r="I46" s="17" t="s">
        <v>4</v>
      </c>
      <c r="J46" s="12"/>
      <c r="K46" s="17" t="s">
        <v>4</v>
      </c>
      <c r="L46" s="12"/>
      <c r="M46" s="17" t="s">
        <v>4</v>
      </c>
    </row>
    <row r="47" spans="1:13" ht="16.5" customHeight="1" x14ac:dyDescent="0.3">
      <c r="A47" s="98" t="s">
        <v>143</v>
      </c>
      <c r="B47" s="18"/>
      <c r="C47" s="119">
        <f>-[1]Accounts!$E$9</f>
        <v>3168.86</v>
      </c>
      <c r="D47" s="127"/>
      <c r="E47" s="126"/>
      <c r="F47" s="127"/>
      <c r="G47" s="126"/>
      <c r="H47" s="130"/>
      <c r="I47" s="126"/>
      <c r="J47" s="130"/>
      <c r="K47" s="126">
        <f>SUM(C47:I47)</f>
        <v>3168.86</v>
      </c>
      <c r="L47" s="127"/>
      <c r="M47" s="131"/>
    </row>
    <row r="48" spans="1:13" ht="16.5" customHeight="1" x14ac:dyDescent="0.3">
      <c r="A48" s="98" t="s">
        <v>144</v>
      </c>
      <c r="B48" s="18"/>
      <c r="C48" s="119">
        <f>-[1]Accounts!$E$10</f>
        <v>3300</v>
      </c>
      <c r="D48" s="127"/>
      <c r="E48" s="126"/>
      <c r="F48" s="127"/>
      <c r="G48" s="126"/>
      <c r="H48" s="130"/>
      <c r="I48" s="126"/>
      <c r="J48" s="130"/>
      <c r="K48" s="126">
        <f t="shared" ref="K48:K57" si="1">SUM(C48:I48)</f>
        <v>3300</v>
      </c>
      <c r="L48" s="127"/>
      <c r="M48" s="131"/>
    </row>
    <row r="49" spans="1:13" ht="16.5" customHeight="1" x14ac:dyDescent="0.3">
      <c r="A49" s="98" t="s">
        <v>141</v>
      </c>
      <c r="B49" s="18"/>
      <c r="C49" s="119">
        <f>-[1]Accounts!$E$11</f>
        <v>210.87</v>
      </c>
      <c r="D49" s="127"/>
      <c r="E49" s="126"/>
      <c r="F49" s="127"/>
      <c r="G49" s="126"/>
      <c r="H49" s="130"/>
      <c r="I49" s="126"/>
      <c r="J49" s="130"/>
      <c r="K49" s="126">
        <f t="shared" si="1"/>
        <v>210.87</v>
      </c>
      <c r="L49" s="127"/>
      <c r="M49" s="131"/>
    </row>
    <row r="50" spans="1:13" ht="16.5" customHeight="1" x14ac:dyDescent="0.3">
      <c r="A50" s="98" t="s">
        <v>145</v>
      </c>
      <c r="B50" s="18"/>
      <c r="C50" s="119">
        <f>-[1]Accounts!$E$12</f>
        <v>364.6399999999997</v>
      </c>
      <c r="D50" s="127"/>
      <c r="E50" s="126"/>
      <c r="F50" s="127"/>
      <c r="G50" s="126"/>
      <c r="H50" s="130"/>
      <c r="I50" s="126"/>
      <c r="J50" s="130"/>
      <c r="K50" s="126">
        <f t="shared" si="1"/>
        <v>364.6399999999997</v>
      </c>
      <c r="L50" s="127"/>
      <c r="M50" s="131"/>
    </row>
    <row r="51" spans="1:13" ht="16.5" customHeight="1" x14ac:dyDescent="0.3">
      <c r="A51" s="98" t="s">
        <v>146</v>
      </c>
      <c r="B51" s="18"/>
      <c r="C51" s="125">
        <f>-[1]Accounts!$E$13</f>
        <v>40.83</v>
      </c>
      <c r="D51" s="130"/>
      <c r="E51" s="132"/>
      <c r="F51" s="130"/>
      <c r="G51" s="132"/>
      <c r="H51" s="130"/>
      <c r="I51" s="132"/>
      <c r="J51" s="130"/>
      <c r="K51" s="126">
        <f t="shared" si="1"/>
        <v>40.83</v>
      </c>
      <c r="L51" s="130"/>
      <c r="M51" s="131"/>
    </row>
    <row r="52" spans="1:13" ht="16.5" customHeight="1" x14ac:dyDescent="0.3">
      <c r="A52" s="98"/>
      <c r="B52" s="18"/>
      <c r="C52" s="132"/>
      <c r="D52" s="130"/>
      <c r="E52" s="132"/>
      <c r="F52" s="130"/>
      <c r="G52" s="132"/>
      <c r="H52" s="130"/>
      <c r="I52" s="132"/>
      <c r="J52" s="130"/>
      <c r="K52" s="126">
        <f t="shared" si="1"/>
        <v>0</v>
      </c>
      <c r="L52" s="130"/>
      <c r="M52" s="131"/>
    </row>
    <row r="53" spans="1:13" ht="16.5" customHeight="1" x14ac:dyDescent="0.3">
      <c r="A53" s="98"/>
      <c r="B53" s="18"/>
      <c r="C53" s="132"/>
      <c r="D53" s="130"/>
      <c r="E53" s="132"/>
      <c r="F53" s="130"/>
      <c r="G53" s="132"/>
      <c r="H53" s="130"/>
      <c r="I53" s="132"/>
      <c r="J53" s="130"/>
      <c r="K53" s="126">
        <f t="shared" si="1"/>
        <v>0</v>
      </c>
      <c r="L53" s="130"/>
      <c r="M53" s="131"/>
    </row>
    <row r="54" spans="1:13" ht="16.5" customHeight="1" x14ac:dyDescent="0.3">
      <c r="A54" s="98"/>
      <c r="B54" s="18"/>
      <c r="C54" s="132"/>
      <c r="D54" s="130"/>
      <c r="E54" s="132"/>
      <c r="F54" s="130"/>
      <c r="G54" s="132"/>
      <c r="H54" s="130"/>
      <c r="I54" s="132"/>
      <c r="J54" s="130"/>
      <c r="K54" s="126">
        <f t="shared" si="1"/>
        <v>0</v>
      </c>
      <c r="L54" s="130"/>
      <c r="M54" s="131"/>
    </row>
    <row r="55" spans="1:13" ht="16.5" customHeight="1" x14ac:dyDescent="0.3">
      <c r="A55" s="98"/>
      <c r="B55" s="18"/>
      <c r="C55" s="132"/>
      <c r="D55" s="130"/>
      <c r="E55" s="132"/>
      <c r="F55" s="130"/>
      <c r="G55" s="132"/>
      <c r="H55" s="130"/>
      <c r="I55" s="132"/>
      <c r="J55" s="130"/>
      <c r="K55" s="126">
        <f t="shared" si="1"/>
        <v>0</v>
      </c>
      <c r="L55" s="130"/>
      <c r="M55" s="131"/>
    </row>
    <row r="56" spans="1:13" ht="16.5" customHeight="1" x14ac:dyDescent="0.3">
      <c r="A56" s="98"/>
      <c r="B56" s="18"/>
      <c r="C56" s="132"/>
      <c r="D56" s="130"/>
      <c r="E56" s="132"/>
      <c r="F56" s="130"/>
      <c r="G56" s="132"/>
      <c r="H56" s="130"/>
      <c r="I56" s="132"/>
      <c r="J56" s="130"/>
      <c r="K56" s="126">
        <f t="shared" si="1"/>
        <v>0</v>
      </c>
      <c r="L56" s="130"/>
      <c r="M56" s="131"/>
    </row>
    <row r="57" spans="1:13" ht="16.5" customHeight="1" x14ac:dyDescent="0.3">
      <c r="A57" s="99"/>
      <c r="B57" s="93"/>
      <c r="C57" s="128"/>
      <c r="D57" s="127"/>
      <c r="E57" s="126"/>
      <c r="F57" s="127"/>
      <c r="G57" s="126"/>
      <c r="H57" s="127"/>
      <c r="I57" s="126"/>
      <c r="J57" s="127"/>
      <c r="K57" s="126">
        <f t="shared" si="1"/>
        <v>0</v>
      </c>
      <c r="L57" s="339"/>
      <c r="M57" s="131"/>
    </row>
    <row r="58" spans="1:13" ht="20.149999999999999" customHeight="1" thickBot="1" x14ac:dyDescent="0.3">
      <c r="A58" s="95" t="s">
        <v>83</v>
      </c>
      <c r="B58" s="95"/>
      <c r="C58" s="129">
        <f>SUM(C47:C57)</f>
        <v>7085.2</v>
      </c>
      <c r="D58" s="127"/>
      <c r="E58" s="129">
        <f>SUM(E47:E57)</f>
        <v>0</v>
      </c>
      <c r="F58" s="127"/>
      <c r="G58" s="129">
        <f>SUM(G47:G57)</f>
        <v>0</v>
      </c>
      <c r="H58" s="127"/>
      <c r="I58" s="129">
        <f>SUM(I47:I57)</f>
        <v>0</v>
      </c>
      <c r="J58" s="127"/>
      <c r="K58" s="129">
        <f>SUM(K47:K57)</f>
        <v>7085.2</v>
      </c>
      <c r="L58" s="339"/>
      <c r="M58" s="129">
        <f>SUM(M47:M57)</f>
        <v>0</v>
      </c>
    </row>
    <row r="59" spans="1:13" ht="9" customHeight="1" x14ac:dyDescent="0.25">
      <c r="A59" s="95"/>
      <c r="B59" s="95"/>
      <c r="C59" s="118"/>
      <c r="D59" s="100"/>
      <c r="E59" s="118"/>
      <c r="F59" s="100"/>
      <c r="G59" s="118"/>
      <c r="H59" s="100"/>
      <c r="I59" s="118"/>
      <c r="J59" s="100"/>
      <c r="K59" s="118"/>
      <c r="L59" s="103"/>
      <c r="M59" s="118"/>
    </row>
    <row r="60" spans="1:13" ht="11.25" customHeight="1" x14ac:dyDescent="0.25">
      <c r="A60" s="70"/>
      <c r="B60" s="70"/>
      <c r="C60" s="58" t="str">
        <f>IF(C58-'R&amp;P Accounts'!B34=0,0,"reference error")</f>
        <v>reference error</v>
      </c>
      <c r="D60" s="38"/>
      <c r="E60" s="58">
        <f>IF(E58-'R&amp;P Accounts'!D34=0,0,"reference error")</f>
        <v>0</v>
      </c>
      <c r="F60" s="58"/>
      <c r="G60" s="58">
        <f>IF(G58-'R&amp;P Accounts'!F34=0,0,"reference error")</f>
        <v>0</v>
      </c>
      <c r="H60" s="58"/>
      <c r="I60" s="58">
        <f>IF(I58-'R&amp;P Accounts'!H34=0,0,"reference error")</f>
        <v>0</v>
      </c>
      <c r="J60" s="58"/>
      <c r="K60" s="58" t="str">
        <f>IF(K58-'R&amp;P Accounts'!J34=0,0,"reference error")</f>
        <v>reference error</v>
      </c>
      <c r="L60" s="58"/>
      <c r="M60" s="58">
        <f>IF(M58-'R&amp;P Accounts'!L34=0,0,"reference error")</f>
        <v>0</v>
      </c>
    </row>
    <row r="61" spans="1:13" ht="11.25" customHeight="1" x14ac:dyDescent="0.25">
      <c r="A61" s="70"/>
      <c r="B61" s="70"/>
      <c r="C61" s="58"/>
      <c r="D61" s="38"/>
      <c r="E61" s="58"/>
      <c r="F61" s="58"/>
      <c r="G61" s="58"/>
      <c r="H61" s="58"/>
      <c r="I61" s="58"/>
      <c r="J61" s="58"/>
      <c r="K61" s="58"/>
      <c r="L61" s="58"/>
      <c r="M61" s="58"/>
    </row>
    <row r="62" spans="1:13" ht="20.149999999999999" customHeight="1" x14ac:dyDescent="0.25">
      <c r="A62" s="70"/>
      <c r="B62" s="70"/>
      <c r="C62" s="38"/>
      <c r="D62" s="38"/>
      <c r="E62" s="38"/>
      <c r="F62" s="38"/>
      <c r="G62" s="38"/>
      <c r="H62" s="38"/>
      <c r="I62" s="38"/>
      <c r="J62" s="12"/>
      <c r="K62" s="84"/>
      <c r="L62" s="84"/>
    </row>
    <row r="63" spans="1:13" ht="20.149999999999999" customHeight="1" x14ac:dyDescent="0.25"/>
    <row r="64" spans="1:13" ht="54" customHeight="1" x14ac:dyDescent="0.25"/>
    <row r="65" ht="54" customHeight="1" x14ac:dyDescent="0.25"/>
    <row r="66" ht="19.5" customHeight="1" x14ac:dyDescent="0.25"/>
    <row r="67" ht="17.25" customHeight="1" x14ac:dyDescent="0.25"/>
    <row r="68" ht="17.25" customHeight="1" x14ac:dyDescent="0.25"/>
    <row r="69" ht="18" customHeight="1" x14ac:dyDescent="0.25"/>
    <row r="70" ht="17.25" customHeight="1" x14ac:dyDescent="0.25"/>
    <row r="71" ht="16.5" customHeight="1" x14ac:dyDescent="0.25"/>
    <row r="72" ht="29.25" customHeight="1" x14ac:dyDescent="0.25"/>
    <row r="73" ht="18" customHeight="1" x14ac:dyDescent="0.25"/>
    <row r="74" ht="17.25" customHeight="1" x14ac:dyDescent="0.25"/>
    <row r="75" ht="19.5" customHeight="1" x14ac:dyDescent="0.25"/>
    <row r="76" ht="16.5" customHeight="1" x14ac:dyDescent="0.25"/>
    <row r="77" ht="29.25" customHeight="1" x14ac:dyDescent="0.25"/>
    <row r="78" ht="16.5" customHeight="1" x14ac:dyDescent="0.25"/>
    <row r="79" ht="17.25" customHeight="1" x14ac:dyDescent="0.25"/>
    <row r="80" ht="19.5" customHeight="1" x14ac:dyDescent="0.25"/>
    <row r="81" ht="5.2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7.25" customHeight="1" x14ac:dyDescent="0.25"/>
    <row r="87" ht="16.5" customHeight="1" x14ac:dyDescent="0.25"/>
    <row r="88" ht="17.25" customHeight="1" x14ac:dyDescent="0.25"/>
    <row r="89" ht="17.25" customHeight="1" x14ac:dyDescent="0.25"/>
    <row r="90" ht="17.25" customHeight="1" x14ac:dyDescent="0.25"/>
    <row r="91" ht="17.25" customHeight="1" x14ac:dyDescent="0.25"/>
    <row r="92" ht="17.25" customHeight="1" x14ac:dyDescent="0.25"/>
    <row r="93" ht="17.25" customHeight="1" x14ac:dyDescent="0.25"/>
    <row r="94" ht="17.25" customHeight="1" x14ac:dyDescent="0.25"/>
    <row r="95" ht="17.25" customHeight="1" x14ac:dyDescent="0.25"/>
    <row r="96" ht="17.25" customHeight="1" x14ac:dyDescent="0.25"/>
    <row r="100" ht="17.25" customHeight="1" x14ac:dyDescent="0.25"/>
    <row r="101" ht="17.25" customHeight="1" x14ac:dyDescent="0.25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topLeftCell="A34" zoomScale="80" workbookViewId="0">
      <selection activeCell="A56" sqref="A56:M64"/>
    </sheetView>
  </sheetViews>
  <sheetFormatPr defaultRowHeight="12.5" x14ac:dyDescent="0.25"/>
  <cols>
    <col min="1" max="1" width="49" customWidth="1"/>
    <col min="2" max="2" width="1.54296875" customWidth="1"/>
    <col min="3" max="3" width="15.453125" customWidth="1"/>
    <col min="4" max="4" width="1.81640625" customWidth="1"/>
    <col min="5" max="5" width="15.453125" customWidth="1"/>
    <col min="6" max="6" width="1.54296875" customWidth="1"/>
    <col min="7" max="7" width="15.453125" customWidth="1"/>
    <col min="8" max="8" width="1.54296875" customWidth="1"/>
    <col min="9" max="9" width="15.453125" customWidth="1"/>
    <col min="10" max="10" width="1.54296875" customWidth="1"/>
    <col min="11" max="11" width="15.26953125" customWidth="1"/>
    <col min="12" max="12" width="1.54296875" customWidth="1"/>
    <col min="13" max="13" width="15.26953125" customWidth="1"/>
  </cols>
  <sheetData>
    <row r="1" spans="1:14" ht="27.75" customHeight="1" x14ac:dyDescent="0.4">
      <c r="A1" s="1"/>
      <c r="B1" s="1"/>
      <c r="C1" s="351">
        <f>'R&amp;P Accounts'!B2</f>
        <v>0</v>
      </c>
      <c r="D1" s="351"/>
      <c r="E1" s="351"/>
      <c r="F1" s="351"/>
      <c r="G1" s="351"/>
      <c r="H1" s="351"/>
      <c r="I1" s="351"/>
      <c r="J1" s="351"/>
      <c r="K1" s="351"/>
      <c r="L1" s="1"/>
      <c r="M1" s="305" t="str">
        <f>'R&amp;P Accounts'!L2</f>
        <v>SC</v>
      </c>
      <c r="N1" s="305"/>
    </row>
    <row r="2" spans="1:14" x14ac:dyDescent="0.25">
      <c r="A2" s="307"/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</row>
    <row r="3" spans="1:14" ht="26.25" customHeight="1" x14ac:dyDescent="0.25">
      <c r="A3" s="42" t="s">
        <v>114</v>
      </c>
      <c r="B3" s="42"/>
      <c r="C3" s="43"/>
      <c r="D3" s="42"/>
      <c r="E3" s="42"/>
      <c r="F3" s="42"/>
      <c r="G3" s="42"/>
      <c r="H3" s="306"/>
      <c r="I3" s="306"/>
      <c r="J3" s="306"/>
      <c r="K3" s="306"/>
      <c r="L3" s="81"/>
      <c r="M3" s="183"/>
    </row>
    <row r="5" spans="1:14" ht="15.5" x14ac:dyDescent="0.25">
      <c r="A5" s="341" t="s">
        <v>133</v>
      </c>
      <c r="B5" s="341"/>
      <c r="C5" s="341"/>
      <c r="D5" s="341"/>
      <c r="E5" s="341"/>
      <c r="F5" s="38"/>
      <c r="G5" s="38"/>
      <c r="H5" s="38"/>
      <c r="I5" s="38"/>
      <c r="J5" s="12"/>
      <c r="K5" s="84"/>
      <c r="L5" s="84"/>
      <c r="M5" s="1"/>
    </row>
    <row r="6" spans="1:14" ht="54.75" customHeight="1" x14ac:dyDescent="0.25">
      <c r="A6" s="70"/>
      <c r="B6" s="70"/>
      <c r="C6" s="115" t="s">
        <v>101</v>
      </c>
      <c r="D6" s="112"/>
      <c r="E6" s="115" t="s">
        <v>102</v>
      </c>
      <c r="F6" s="107"/>
      <c r="G6" s="115" t="s">
        <v>103</v>
      </c>
      <c r="H6" s="107"/>
      <c r="I6" s="115" t="s">
        <v>104</v>
      </c>
      <c r="J6" s="106"/>
      <c r="K6" s="1"/>
      <c r="L6" s="1"/>
      <c r="M6" s="1"/>
    </row>
    <row r="7" spans="1:14" ht="54" customHeight="1" x14ac:dyDescent="0.25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97</v>
      </c>
      <c r="L7" s="84"/>
      <c r="M7" s="114" t="s">
        <v>98</v>
      </c>
    </row>
    <row r="8" spans="1:14" ht="16.5" customHeight="1" x14ac:dyDescent="0.25">
      <c r="A8" s="108" t="s">
        <v>90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"/>
    </row>
    <row r="9" spans="1:14" ht="17.25" customHeight="1" x14ac:dyDescent="0.3">
      <c r="A9" s="85" t="s">
        <v>20</v>
      </c>
      <c r="B9" s="1"/>
      <c r="C9" s="155"/>
      <c r="D9" s="156"/>
      <c r="E9" s="155"/>
      <c r="F9" s="167"/>
      <c r="G9" s="155"/>
      <c r="H9" s="156"/>
      <c r="I9" s="155"/>
      <c r="J9" s="167"/>
      <c r="K9" s="155">
        <f t="shared" ref="K9:K16" si="0">SUM(C9:I9)</f>
        <v>0</v>
      </c>
      <c r="L9" s="167"/>
      <c r="M9" s="155"/>
    </row>
    <row r="10" spans="1:14" ht="17.25" customHeight="1" x14ac:dyDescent="0.3">
      <c r="A10" s="85" t="s">
        <v>21</v>
      </c>
      <c r="B10" s="69"/>
      <c r="C10" s="168"/>
      <c r="D10" s="169"/>
      <c r="E10" s="168"/>
      <c r="F10" s="169"/>
      <c r="G10" s="168"/>
      <c r="H10" s="167"/>
      <c r="I10" s="168"/>
      <c r="J10" s="167"/>
      <c r="K10" s="155">
        <f t="shared" si="0"/>
        <v>0</v>
      </c>
      <c r="L10" s="169"/>
      <c r="M10" s="168"/>
    </row>
    <row r="11" spans="1:14" ht="17.25" customHeight="1" x14ac:dyDescent="0.3">
      <c r="A11" s="85" t="s">
        <v>22</v>
      </c>
      <c r="B11" s="70"/>
      <c r="C11" s="168"/>
      <c r="D11" s="169"/>
      <c r="E11" s="168"/>
      <c r="F11" s="169"/>
      <c r="G11" s="168"/>
      <c r="H11" s="167"/>
      <c r="I11" s="168"/>
      <c r="J11" s="167"/>
      <c r="K11" s="155">
        <f t="shared" si="0"/>
        <v>0</v>
      </c>
      <c r="L11" s="169"/>
      <c r="M11" s="168"/>
    </row>
    <row r="12" spans="1:14" ht="16.5" customHeight="1" x14ac:dyDescent="0.3">
      <c r="A12" s="85" t="s">
        <v>23</v>
      </c>
      <c r="B12" s="70"/>
      <c r="C12" s="168"/>
      <c r="D12" s="169"/>
      <c r="E12" s="168"/>
      <c r="F12" s="169"/>
      <c r="G12" s="168"/>
      <c r="H12" s="167"/>
      <c r="I12" s="168"/>
      <c r="J12" s="167"/>
      <c r="K12" s="155">
        <f t="shared" si="0"/>
        <v>0</v>
      </c>
      <c r="L12" s="169"/>
      <c r="M12" s="168"/>
    </row>
    <row r="13" spans="1:14" ht="17.25" customHeight="1" x14ac:dyDescent="0.3">
      <c r="A13" s="85" t="s">
        <v>24</v>
      </c>
      <c r="B13" s="70"/>
      <c r="C13" s="168"/>
      <c r="D13" s="169"/>
      <c r="E13" s="168"/>
      <c r="F13" s="169"/>
      <c r="G13" s="168"/>
      <c r="H13" s="167"/>
      <c r="I13" s="168"/>
      <c r="J13" s="167"/>
      <c r="K13" s="155">
        <f t="shared" si="0"/>
        <v>0</v>
      </c>
      <c r="L13" s="169"/>
      <c r="M13" s="168"/>
    </row>
    <row r="14" spans="1:14" ht="17.25" customHeight="1" x14ac:dyDescent="0.3">
      <c r="A14" s="85" t="s">
        <v>25</v>
      </c>
      <c r="B14" s="70"/>
      <c r="C14" s="168"/>
      <c r="D14" s="169"/>
      <c r="E14" s="168"/>
      <c r="F14" s="169"/>
      <c r="G14" s="168"/>
      <c r="H14" s="167"/>
      <c r="I14" s="168"/>
      <c r="J14" s="167"/>
      <c r="K14" s="155">
        <f t="shared" si="0"/>
        <v>0</v>
      </c>
      <c r="L14" s="169"/>
      <c r="M14" s="168"/>
    </row>
    <row r="15" spans="1:14" ht="16.5" customHeight="1" x14ac:dyDescent="0.3">
      <c r="A15" s="85" t="s">
        <v>67</v>
      </c>
      <c r="B15" s="1"/>
      <c r="C15" s="170"/>
      <c r="D15" s="171"/>
      <c r="E15" s="170"/>
      <c r="F15" s="171"/>
      <c r="G15" s="170"/>
      <c r="H15" s="171"/>
      <c r="I15" s="170"/>
      <c r="J15" s="171"/>
      <c r="K15" s="155">
        <f t="shared" si="0"/>
        <v>0</v>
      </c>
      <c r="L15" s="171"/>
      <c r="M15" s="170"/>
    </row>
    <row r="16" spans="1:14" ht="16.5" customHeight="1" thickBot="1" x14ac:dyDescent="0.35">
      <c r="A16" s="85" t="s">
        <v>68</v>
      </c>
      <c r="B16" s="1"/>
      <c r="C16" s="172"/>
      <c r="D16" s="171"/>
      <c r="E16" s="172"/>
      <c r="F16" s="171"/>
      <c r="G16" s="172"/>
      <c r="H16" s="171"/>
      <c r="I16" s="172"/>
      <c r="J16" s="171"/>
      <c r="K16" s="155">
        <f t="shared" si="0"/>
        <v>0</v>
      </c>
      <c r="L16" s="171"/>
      <c r="M16" s="172"/>
    </row>
    <row r="17" spans="1:13" ht="16" thickBot="1" x14ac:dyDescent="0.4">
      <c r="A17" s="109" t="s">
        <v>95</v>
      </c>
      <c r="B17" s="97"/>
      <c r="C17" s="173">
        <f>SUM(C9:C16)</f>
        <v>0</v>
      </c>
      <c r="D17" s="174"/>
      <c r="E17" s="173">
        <f>SUM(E9:E16)</f>
        <v>0</v>
      </c>
      <c r="F17" s="174"/>
      <c r="G17" s="173">
        <f>SUM(G9:G16)</f>
        <v>0</v>
      </c>
      <c r="H17" s="174"/>
      <c r="I17" s="173">
        <f>SUM(I9:I16)</f>
        <v>0</v>
      </c>
      <c r="J17" s="174"/>
      <c r="K17" s="173">
        <f>SUM(K9:K16)</f>
        <v>0</v>
      </c>
      <c r="L17" s="174"/>
      <c r="M17" s="173">
        <f>SUM(M9:M16)</f>
        <v>0</v>
      </c>
    </row>
    <row r="18" spans="1:13" ht="15.5" x14ac:dyDescent="0.2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0" t="str">
        <f>IF(K17='R&amp;P Accounts'!B21,0,"cross ref error")</f>
        <v>cross ref error</v>
      </c>
      <c r="L18" s="96"/>
      <c r="M18" s="1"/>
    </row>
    <row r="19" spans="1:13" ht="16.5" customHeight="1" x14ac:dyDescent="0.3">
      <c r="A19" s="67" t="s">
        <v>91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 x14ac:dyDescent="0.3">
      <c r="A20" s="85" t="s">
        <v>26</v>
      </c>
      <c r="B20" s="1"/>
      <c r="C20" s="124"/>
      <c r="D20" s="160"/>
      <c r="E20" s="124"/>
      <c r="F20" s="160"/>
      <c r="G20" s="124"/>
      <c r="H20" s="160"/>
      <c r="I20" s="124"/>
      <c r="J20" s="160"/>
      <c r="K20" s="225">
        <f>SUM(C20:I20)</f>
        <v>0</v>
      </c>
      <c r="L20" s="160"/>
      <c r="M20" s="124"/>
    </row>
    <row r="21" spans="1:13" ht="16.5" customHeight="1" thickBot="1" x14ac:dyDescent="0.35">
      <c r="A21" s="85" t="s">
        <v>27</v>
      </c>
      <c r="B21" s="1"/>
      <c r="C21" s="164"/>
      <c r="D21" s="160"/>
      <c r="E21" s="164"/>
      <c r="F21" s="160"/>
      <c r="G21" s="164"/>
      <c r="H21" s="160"/>
      <c r="I21" s="164"/>
      <c r="J21" s="160"/>
      <c r="K21" s="225">
        <f>SUM(C21:I21)</f>
        <v>0</v>
      </c>
      <c r="L21" s="160"/>
      <c r="M21" s="164"/>
    </row>
    <row r="22" spans="1:13" ht="16" thickBot="1" x14ac:dyDescent="0.4">
      <c r="A22" s="109" t="s">
        <v>95</v>
      </c>
      <c r="B22" s="1"/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9" customHeight="1" thickBot="1" x14ac:dyDescent="0.4">
      <c r="A23" s="109"/>
      <c r="B23" s="1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6" thickBot="1" x14ac:dyDescent="0.4">
      <c r="A24" s="109" t="s">
        <v>96</v>
      </c>
      <c r="B24" s="1"/>
      <c r="C24" s="166">
        <f>C17+C22</f>
        <v>0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0</v>
      </c>
      <c r="L24" s="160"/>
      <c r="M24" s="166">
        <f>M17+M22</f>
        <v>0</v>
      </c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221" t="str">
        <f>IF(K24='R&amp;P Accounts'!B28,0,"cross ref error")</f>
        <v>cross ref error</v>
      </c>
      <c r="L25" s="1"/>
      <c r="M25" s="1"/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4" x14ac:dyDescent="0.25">
      <c r="A27" s="27" t="s">
        <v>92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 x14ac:dyDescent="0.3">
      <c r="A28" s="86" t="s">
        <v>28</v>
      </c>
      <c r="B28" s="1"/>
      <c r="C28" s="124"/>
      <c r="D28" s="160"/>
      <c r="E28" s="124"/>
      <c r="F28" s="160"/>
      <c r="G28" s="124"/>
      <c r="H28" s="160"/>
      <c r="I28" s="124"/>
      <c r="J28" s="160"/>
      <c r="K28" s="225">
        <f t="shared" ref="K28:K38" si="1">SUM(C28:I28)</f>
        <v>0</v>
      </c>
      <c r="L28" s="160"/>
      <c r="M28" s="124"/>
    </row>
    <row r="29" spans="1:13" ht="16.5" customHeight="1" x14ac:dyDescent="0.3">
      <c r="A29" s="86" t="s">
        <v>118</v>
      </c>
      <c r="B29" s="1"/>
      <c r="C29" s="124"/>
      <c r="D29" s="160"/>
      <c r="E29" s="124"/>
      <c r="F29" s="160"/>
      <c r="G29" s="124"/>
      <c r="H29" s="160"/>
      <c r="I29" s="124"/>
      <c r="J29" s="160"/>
      <c r="K29" s="225">
        <f t="shared" si="1"/>
        <v>0</v>
      </c>
      <c r="L29" s="160"/>
      <c r="M29" s="124"/>
    </row>
    <row r="30" spans="1:13" ht="16.5" customHeight="1" x14ac:dyDescent="0.3">
      <c r="A30" s="86" t="s">
        <v>29</v>
      </c>
      <c r="B30" s="1"/>
      <c r="C30" s="162"/>
      <c r="D30" s="160"/>
      <c r="E30" s="162"/>
      <c r="F30" s="160"/>
      <c r="G30" s="162"/>
      <c r="H30" s="160"/>
      <c r="I30" s="162"/>
      <c r="J30" s="160"/>
      <c r="K30" s="225">
        <f t="shared" si="1"/>
        <v>0</v>
      </c>
      <c r="L30" s="160"/>
      <c r="M30" s="162"/>
    </row>
    <row r="31" spans="1:13" ht="16.5" customHeight="1" x14ac:dyDescent="0.3">
      <c r="A31" s="86" t="s">
        <v>30</v>
      </c>
      <c r="B31" s="1"/>
      <c r="C31" s="162"/>
      <c r="D31" s="160"/>
      <c r="E31" s="162"/>
      <c r="F31" s="160"/>
      <c r="G31" s="162"/>
      <c r="H31" s="160"/>
      <c r="I31" s="162"/>
      <c r="J31" s="160"/>
      <c r="K31" s="225">
        <f t="shared" si="1"/>
        <v>0</v>
      </c>
      <c r="L31" s="160"/>
      <c r="M31" s="162"/>
    </row>
    <row r="32" spans="1:13" ht="16.5" customHeight="1" x14ac:dyDescent="0.3">
      <c r="A32" s="86" t="s">
        <v>31</v>
      </c>
      <c r="B32" s="1"/>
      <c r="C32" s="162"/>
      <c r="D32" s="160"/>
      <c r="E32" s="162"/>
      <c r="F32" s="160"/>
      <c r="G32" s="162"/>
      <c r="H32" s="160"/>
      <c r="I32" s="162"/>
      <c r="J32" s="160"/>
      <c r="K32" s="225">
        <f t="shared" si="1"/>
        <v>0</v>
      </c>
      <c r="L32" s="160"/>
      <c r="M32" s="162"/>
    </row>
    <row r="33" spans="1:14" ht="16.5" customHeight="1" x14ac:dyDescent="0.3">
      <c r="A33" s="86" t="s">
        <v>32</v>
      </c>
      <c r="B33" s="1"/>
      <c r="C33" s="162"/>
      <c r="D33" s="160"/>
      <c r="E33" s="162"/>
      <c r="F33" s="160"/>
      <c r="G33" s="162"/>
      <c r="H33" s="160"/>
      <c r="I33" s="162"/>
      <c r="J33" s="160"/>
      <c r="K33" s="225">
        <f t="shared" si="1"/>
        <v>0</v>
      </c>
      <c r="L33" s="160"/>
      <c r="M33" s="162"/>
    </row>
    <row r="34" spans="1:14" ht="16.5" customHeight="1" x14ac:dyDescent="0.3">
      <c r="A34" s="87" t="s">
        <v>33</v>
      </c>
      <c r="B34" s="1"/>
      <c r="C34" s="162"/>
      <c r="D34" s="160"/>
      <c r="E34" s="162"/>
      <c r="F34" s="160"/>
      <c r="G34" s="162"/>
      <c r="H34" s="160"/>
      <c r="I34" s="162"/>
      <c r="J34" s="160"/>
      <c r="K34" s="225">
        <f t="shared" si="1"/>
        <v>0</v>
      </c>
      <c r="L34" s="160"/>
      <c r="M34" s="162"/>
    </row>
    <row r="35" spans="1:14" ht="17.25" customHeight="1" x14ac:dyDescent="0.3">
      <c r="A35" s="87" t="s">
        <v>34</v>
      </c>
      <c r="B35" s="1"/>
      <c r="C35" s="162"/>
      <c r="D35" s="160"/>
      <c r="E35" s="162"/>
      <c r="F35" s="160"/>
      <c r="G35" s="162"/>
      <c r="H35" s="160"/>
      <c r="I35" s="162"/>
      <c r="J35" s="160"/>
      <c r="K35" s="225">
        <f t="shared" si="1"/>
        <v>0</v>
      </c>
      <c r="L35" s="160"/>
      <c r="M35" s="162"/>
    </row>
    <row r="36" spans="1:14" ht="17.25" customHeight="1" x14ac:dyDescent="0.3">
      <c r="A36" s="87" t="s">
        <v>35</v>
      </c>
      <c r="B36" s="1"/>
      <c r="C36" s="162"/>
      <c r="D36" s="160"/>
      <c r="E36" s="162"/>
      <c r="F36" s="160"/>
      <c r="G36" s="162"/>
      <c r="H36" s="160"/>
      <c r="I36" s="162"/>
      <c r="J36" s="160"/>
      <c r="K36" s="225">
        <f t="shared" si="1"/>
        <v>0</v>
      </c>
      <c r="L36" s="160"/>
      <c r="M36" s="162"/>
    </row>
    <row r="37" spans="1:14" ht="14" x14ac:dyDescent="0.3">
      <c r="A37" s="86"/>
      <c r="B37" s="1"/>
      <c r="C37" s="162"/>
      <c r="D37" s="160"/>
      <c r="E37" s="162"/>
      <c r="F37" s="160"/>
      <c r="G37" s="162"/>
      <c r="H37" s="160"/>
      <c r="I37" s="162"/>
      <c r="J37" s="160"/>
      <c r="K37" s="225">
        <f t="shared" si="1"/>
        <v>0</v>
      </c>
      <c r="L37" s="160"/>
      <c r="M37" s="162"/>
    </row>
    <row r="38" spans="1:14" ht="14.5" thickBot="1" x14ac:dyDescent="0.35">
      <c r="A38" s="110"/>
      <c r="B38" s="1"/>
      <c r="C38" s="162"/>
      <c r="D38" s="160"/>
      <c r="E38" s="162"/>
      <c r="F38" s="160"/>
      <c r="G38" s="162"/>
      <c r="H38" s="160"/>
      <c r="I38" s="162"/>
      <c r="J38" s="160"/>
      <c r="K38" s="225">
        <f t="shared" si="1"/>
        <v>0</v>
      </c>
      <c r="L38" s="160"/>
      <c r="M38" s="162"/>
    </row>
    <row r="39" spans="1:14" ht="16.5" customHeight="1" thickBot="1" x14ac:dyDescent="0.35">
      <c r="A39" s="13" t="s">
        <v>95</v>
      </c>
      <c r="B39" s="1"/>
      <c r="C39" s="163">
        <f>SUM(C28:C38)</f>
        <v>0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0</v>
      </c>
      <c r="L39" s="160"/>
      <c r="M39" s="159">
        <f>SUM(M28:M38)</f>
        <v>0</v>
      </c>
    </row>
    <row r="40" spans="1:14" x14ac:dyDescent="0.25">
      <c r="A40" s="1"/>
      <c r="B40" s="1"/>
      <c r="C40" s="30"/>
      <c r="D40" s="1"/>
      <c r="E40" s="1"/>
      <c r="F40" s="1"/>
      <c r="G40" s="1"/>
      <c r="H40" s="1"/>
      <c r="I40" s="1"/>
      <c r="J40" s="1"/>
      <c r="K40" s="221" t="str">
        <f>IF(K39='R&amp;P Accounts'!B42,0,"cross ref error")</f>
        <v>cross ref error</v>
      </c>
      <c r="L40" s="1"/>
      <c r="M40" s="1"/>
    </row>
    <row r="41" spans="1:14" ht="30" customHeight="1" x14ac:dyDescent="0.3">
      <c r="A41" s="67" t="s">
        <v>93</v>
      </c>
      <c r="B41" s="1"/>
      <c r="C41" s="30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 x14ac:dyDescent="0.3">
      <c r="A42" s="86" t="s">
        <v>36</v>
      </c>
      <c r="B42" s="1"/>
      <c r="C42" s="162"/>
      <c r="D42" s="160"/>
      <c r="E42" s="162"/>
      <c r="F42" s="160"/>
      <c r="G42" s="162"/>
      <c r="H42" s="160"/>
      <c r="I42" s="162"/>
      <c r="J42" s="160"/>
      <c r="K42" s="225">
        <f>SUM(C42:I42)</f>
        <v>0</v>
      </c>
      <c r="L42" s="160"/>
      <c r="M42" s="162"/>
    </row>
    <row r="43" spans="1:14" ht="16.5" customHeight="1" thickBot="1" x14ac:dyDescent="0.35">
      <c r="A43" s="86" t="s">
        <v>37</v>
      </c>
      <c r="B43" s="1"/>
      <c r="C43" s="162"/>
      <c r="D43" s="160"/>
      <c r="E43" s="162"/>
      <c r="F43" s="160"/>
      <c r="G43" s="162"/>
      <c r="H43" s="160"/>
      <c r="I43" s="162"/>
      <c r="J43" s="160"/>
      <c r="K43" s="225">
        <f>SUM(C43:I43)</f>
        <v>0</v>
      </c>
      <c r="L43" s="160"/>
      <c r="M43" s="162"/>
    </row>
    <row r="44" spans="1:14" ht="16.5" customHeight="1" thickBot="1" x14ac:dyDescent="0.35">
      <c r="A44" s="13" t="s">
        <v>94</v>
      </c>
      <c r="B44" s="1"/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4" ht="17.25" customHeight="1" thickBot="1" x14ac:dyDescent="0.35">
      <c r="A45" s="1"/>
      <c r="B45" s="1"/>
      <c r="C45" s="134"/>
      <c r="D45" s="133"/>
      <c r="E45" s="133"/>
      <c r="F45" s="133"/>
      <c r="G45" s="133"/>
      <c r="H45" s="133"/>
      <c r="I45" s="133"/>
      <c r="J45" s="133"/>
      <c r="K45" s="221">
        <f>IF(K44='R&amp;P Accounts'!B47,0,"cross ref error")</f>
        <v>0</v>
      </c>
      <c r="L45" s="133"/>
      <c r="M45" s="133"/>
    </row>
    <row r="46" spans="1:14" ht="16.5" customHeight="1" thickBot="1" x14ac:dyDescent="0.35">
      <c r="A46" s="111" t="s">
        <v>12</v>
      </c>
      <c r="B46" s="1"/>
      <c r="C46" s="159">
        <f>+C44+C39</f>
        <v>0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0</v>
      </c>
      <c r="L46" s="160"/>
      <c r="M46" s="159">
        <f>+M44+M39</f>
        <v>0</v>
      </c>
      <c r="N46" s="161"/>
    </row>
    <row r="47" spans="1:14" ht="17.25" customHeight="1" thickBot="1" x14ac:dyDescent="0.35">
      <c r="A47" s="1"/>
      <c r="B47" s="1"/>
      <c r="C47" s="134"/>
      <c r="D47" s="133"/>
      <c r="E47" s="133"/>
      <c r="F47" s="133"/>
      <c r="G47" s="133"/>
      <c r="H47" s="133"/>
      <c r="I47" s="133"/>
      <c r="J47" s="133"/>
      <c r="K47" s="221" t="str">
        <f>IF(K46='R&amp;P Accounts'!B49,0,"cross ref error")</f>
        <v>cross ref error</v>
      </c>
      <c r="L47" s="133"/>
      <c r="M47" s="133"/>
    </row>
    <row r="48" spans="1:14" ht="18.75" customHeight="1" thickBot="1" x14ac:dyDescent="0.35">
      <c r="A48" s="40" t="s">
        <v>109</v>
      </c>
      <c r="B48" s="1"/>
      <c r="C48" s="157">
        <f>+C24-C46</f>
        <v>0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0</v>
      </c>
      <c r="L48" s="158"/>
      <c r="M48" s="157">
        <f>+M24-M46</f>
        <v>0</v>
      </c>
    </row>
    <row r="49" spans="1:13" ht="14.25" customHeight="1" thickBot="1" x14ac:dyDescent="0.35">
      <c r="A49" s="40"/>
      <c r="B49" s="1"/>
      <c r="C49" s="223"/>
      <c r="D49" s="158"/>
      <c r="E49" s="223"/>
      <c r="F49" s="158"/>
      <c r="G49" s="223"/>
      <c r="H49" s="158"/>
      <c r="I49" s="223"/>
      <c r="J49" s="158"/>
      <c r="K49" s="223"/>
      <c r="L49" s="158"/>
      <c r="M49" s="223"/>
    </row>
    <row r="50" spans="1:13" ht="18.75" customHeight="1" thickBot="1" x14ac:dyDescent="0.35">
      <c r="A50" s="97" t="s">
        <v>126</v>
      </c>
      <c r="B50" s="1"/>
      <c r="C50" s="157"/>
      <c r="D50" s="158"/>
      <c r="E50" s="224"/>
      <c r="F50" s="158"/>
      <c r="G50" s="224"/>
      <c r="H50" s="158"/>
      <c r="I50" s="224"/>
      <c r="J50" s="158"/>
      <c r="K50" s="224">
        <f>SUM(C50:I50)</f>
        <v>0</v>
      </c>
      <c r="L50" s="158"/>
      <c r="M50" s="224"/>
    </row>
    <row r="51" spans="1:13" ht="14.25" customHeight="1" thickBot="1" x14ac:dyDescent="0.35">
      <c r="A51" s="97"/>
      <c r="B51" s="1"/>
      <c r="C51" s="143"/>
      <c r="D51" s="158"/>
      <c r="E51" s="158"/>
      <c r="F51" s="158"/>
      <c r="G51" s="158"/>
      <c r="H51" s="158"/>
      <c r="I51" s="158"/>
      <c r="J51" s="158"/>
      <c r="K51" s="158"/>
      <c r="L51" s="158"/>
      <c r="M51" s="158"/>
    </row>
    <row r="52" spans="1:13" ht="18.75" customHeight="1" thickBot="1" x14ac:dyDescent="0.35">
      <c r="A52" s="13" t="s">
        <v>41</v>
      </c>
      <c r="B52" s="1"/>
      <c r="C52" s="157">
        <f>C48+C50</f>
        <v>0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0</v>
      </c>
      <c r="L52" s="158"/>
      <c r="M52" s="157">
        <f>M48+M50</f>
        <v>0</v>
      </c>
    </row>
    <row r="53" spans="1:13" x14ac:dyDescent="0.25">
      <c r="A53" s="1"/>
      <c r="B53" s="1"/>
      <c r="C53" s="30"/>
      <c r="D53" s="1"/>
      <c r="E53" s="1"/>
      <c r="F53" s="1"/>
      <c r="G53" s="1"/>
      <c r="H53" s="1"/>
      <c r="I53" s="1"/>
      <c r="J53" s="1"/>
      <c r="K53" s="221" t="str">
        <f>IF(K52='R&amp;P Accounts'!B55,0,"cross ref error")</f>
        <v>cross ref error</v>
      </c>
      <c r="L53" s="1"/>
      <c r="M53" s="1"/>
    </row>
    <row r="55" spans="1:13" ht="15.5" x14ac:dyDescent="0.35">
      <c r="A55" s="182" t="s">
        <v>111</v>
      </c>
    </row>
    <row r="56" spans="1:13" x14ac:dyDescent="0.25">
      <c r="A56" s="342"/>
      <c r="B56" s="343"/>
      <c r="C56" s="343"/>
      <c r="D56" s="343"/>
      <c r="E56" s="343"/>
      <c r="F56" s="343"/>
      <c r="G56" s="343"/>
      <c r="H56" s="343"/>
      <c r="I56" s="343"/>
      <c r="J56" s="343"/>
      <c r="K56" s="343"/>
      <c r="L56" s="343"/>
      <c r="M56" s="344"/>
    </row>
    <row r="57" spans="1:13" x14ac:dyDescent="0.25">
      <c r="A57" s="345"/>
      <c r="B57" s="346"/>
      <c r="C57" s="346"/>
      <c r="D57" s="346"/>
      <c r="E57" s="346"/>
      <c r="F57" s="346"/>
      <c r="G57" s="346"/>
      <c r="H57" s="346"/>
      <c r="I57" s="346"/>
      <c r="J57" s="346"/>
      <c r="K57" s="346"/>
      <c r="L57" s="346"/>
      <c r="M57" s="347"/>
    </row>
    <row r="58" spans="1:13" x14ac:dyDescent="0.25">
      <c r="A58" s="345"/>
      <c r="B58" s="346"/>
      <c r="C58" s="346"/>
      <c r="D58" s="346"/>
      <c r="E58" s="346"/>
      <c r="F58" s="346"/>
      <c r="G58" s="346"/>
      <c r="H58" s="346"/>
      <c r="I58" s="346"/>
      <c r="J58" s="346"/>
      <c r="K58" s="346"/>
      <c r="L58" s="346"/>
      <c r="M58" s="347"/>
    </row>
    <row r="59" spans="1:13" x14ac:dyDescent="0.25">
      <c r="A59" s="345"/>
      <c r="B59" s="346"/>
      <c r="C59" s="346"/>
      <c r="D59" s="346"/>
      <c r="E59" s="346"/>
      <c r="F59" s="346"/>
      <c r="G59" s="346"/>
      <c r="H59" s="346"/>
      <c r="I59" s="346"/>
      <c r="J59" s="346"/>
      <c r="K59" s="346"/>
      <c r="L59" s="346"/>
      <c r="M59" s="347"/>
    </row>
    <row r="60" spans="1:13" x14ac:dyDescent="0.25">
      <c r="A60" s="345"/>
      <c r="B60" s="346"/>
      <c r="C60" s="346"/>
      <c r="D60" s="346"/>
      <c r="E60" s="346"/>
      <c r="F60" s="346"/>
      <c r="G60" s="346"/>
      <c r="H60" s="346"/>
      <c r="I60" s="346"/>
      <c r="J60" s="346"/>
      <c r="K60" s="346"/>
      <c r="L60" s="346"/>
      <c r="M60" s="347"/>
    </row>
    <row r="61" spans="1:13" x14ac:dyDescent="0.25">
      <c r="A61" s="345"/>
      <c r="B61" s="346"/>
      <c r="C61" s="346"/>
      <c r="D61" s="346"/>
      <c r="E61" s="346"/>
      <c r="F61" s="346"/>
      <c r="G61" s="346"/>
      <c r="H61" s="346"/>
      <c r="I61" s="346"/>
      <c r="J61" s="346"/>
      <c r="K61" s="346"/>
      <c r="L61" s="346"/>
      <c r="M61" s="347"/>
    </row>
    <row r="62" spans="1:13" x14ac:dyDescent="0.25">
      <c r="A62" s="345"/>
      <c r="B62" s="346"/>
      <c r="C62" s="346"/>
      <c r="D62" s="346"/>
      <c r="E62" s="346"/>
      <c r="F62" s="346"/>
      <c r="G62" s="346"/>
      <c r="H62" s="346"/>
      <c r="I62" s="346"/>
      <c r="J62" s="346"/>
      <c r="K62" s="346"/>
      <c r="L62" s="346"/>
      <c r="M62" s="347"/>
    </row>
    <row r="63" spans="1:13" x14ac:dyDescent="0.25">
      <c r="A63" s="345"/>
      <c r="B63" s="346"/>
      <c r="C63" s="346"/>
      <c r="D63" s="346"/>
      <c r="E63" s="346"/>
      <c r="F63" s="346"/>
      <c r="G63" s="346"/>
      <c r="H63" s="346"/>
      <c r="I63" s="346"/>
      <c r="J63" s="346"/>
      <c r="K63" s="346"/>
      <c r="L63" s="346"/>
      <c r="M63" s="347"/>
    </row>
    <row r="64" spans="1:13" x14ac:dyDescent="0.25">
      <c r="A64" s="348"/>
      <c r="B64" s="349"/>
      <c r="C64" s="349"/>
      <c r="D64" s="349"/>
      <c r="E64" s="349"/>
      <c r="F64" s="349"/>
      <c r="G64" s="349"/>
      <c r="H64" s="349"/>
      <c r="I64" s="349"/>
      <c r="J64" s="349"/>
      <c r="K64" s="349"/>
      <c r="L64" s="349"/>
      <c r="M64" s="350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topLeftCell="A7" zoomScale="80" workbookViewId="0">
      <selection activeCell="A7" sqref="A7"/>
    </sheetView>
  </sheetViews>
  <sheetFormatPr defaultColWidth="9.1796875" defaultRowHeight="12.5" x14ac:dyDescent="0.25"/>
  <cols>
    <col min="1" max="1" width="49" style="1" customWidth="1"/>
    <col min="2" max="2" width="1.54296875" style="1" customWidth="1"/>
    <col min="3" max="3" width="15.453125" style="30" customWidth="1"/>
    <col min="4" max="4" width="1.7265625" style="1" customWidth="1"/>
    <col min="5" max="5" width="15.453125" style="1" customWidth="1"/>
    <col min="6" max="6" width="1.54296875" style="1" customWidth="1"/>
    <col min="7" max="7" width="15.453125" style="1" customWidth="1"/>
    <col min="8" max="8" width="1.453125" style="1" customWidth="1"/>
    <col min="9" max="9" width="15.453125" style="1" customWidth="1"/>
    <col min="10" max="10" width="1.54296875" style="1" customWidth="1"/>
    <col min="11" max="11" width="14.7265625" style="1" customWidth="1"/>
    <col min="12" max="12" width="1.7265625" style="1" customWidth="1"/>
    <col min="13" max="13" width="14.7265625" style="1" customWidth="1"/>
    <col min="14" max="16384" width="9.1796875" style="1"/>
  </cols>
  <sheetData>
    <row r="1" spans="1:14" ht="27.75" customHeight="1" x14ac:dyDescent="0.4">
      <c r="C1" s="287">
        <f>'R&amp;P Accounts'!B2</f>
        <v>0</v>
      </c>
      <c r="D1" s="287"/>
      <c r="E1" s="287"/>
      <c r="F1" s="287"/>
      <c r="G1" s="287"/>
      <c r="H1" s="287"/>
      <c r="I1" s="287"/>
      <c r="J1" s="287"/>
      <c r="K1" s="287"/>
      <c r="M1" s="305" t="str">
        <f>'R&amp;P Accounts'!L2</f>
        <v>SC</v>
      </c>
      <c r="N1" s="305"/>
    </row>
    <row r="2" spans="1:14" ht="10.5" customHeight="1" x14ac:dyDescent="0.25">
      <c r="A2" s="307"/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</row>
    <row r="3" spans="1:14" s="46" customFormat="1" ht="26.25" customHeight="1" x14ac:dyDescent="0.25">
      <c r="A3" s="42" t="s">
        <v>115</v>
      </c>
      <c r="B3" s="42"/>
      <c r="C3" s="43"/>
      <c r="D3" s="42"/>
      <c r="E3" s="42"/>
      <c r="F3" s="42"/>
      <c r="G3" s="42"/>
      <c r="H3" s="306"/>
      <c r="I3" s="306"/>
      <c r="J3" s="306"/>
      <c r="K3" s="306"/>
      <c r="L3" s="81"/>
      <c r="M3" s="45"/>
    </row>
    <row r="4" spans="1:14" ht="15" customHeight="1" x14ac:dyDescent="0.25">
      <c r="A4" s="307"/>
      <c r="B4" s="307"/>
      <c r="C4" s="307"/>
      <c r="D4" s="307"/>
      <c r="E4" s="307"/>
      <c r="F4" s="307"/>
      <c r="G4" s="307"/>
      <c r="H4" s="307"/>
      <c r="I4" s="307"/>
      <c r="J4" s="307"/>
      <c r="K4" s="307"/>
      <c r="L4" s="307"/>
    </row>
    <row r="5" spans="1:14" ht="20.149999999999999" customHeight="1" x14ac:dyDescent="0.25">
      <c r="A5" s="341" t="s">
        <v>132</v>
      </c>
      <c r="B5" s="341"/>
      <c r="C5" s="341"/>
      <c r="D5" s="341"/>
      <c r="E5" s="341"/>
      <c r="F5" s="38"/>
      <c r="G5" s="38"/>
      <c r="H5" s="38"/>
      <c r="I5" s="38"/>
      <c r="J5" s="12"/>
      <c r="K5" s="84"/>
      <c r="L5" s="84"/>
    </row>
    <row r="6" spans="1:14" ht="54" customHeight="1" x14ac:dyDescent="0.25">
      <c r="A6" s="70"/>
      <c r="B6" s="70"/>
      <c r="C6" s="115" t="s">
        <v>105</v>
      </c>
      <c r="D6" s="115"/>
      <c r="E6" s="115" t="s">
        <v>106</v>
      </c>
      <c r="F6" s="116"/>
      <c r="G6" s="115" t="s">
        <v>107</v>
      </c>
      <c r="H6" s="116"/>
      <c r="I6" s="115" t="s">
        <v>108</v>
      </c>
      <c r="J6" s="106"/>
    </row>
    <row r="7" spans="1:14" ht="54" customHeight="1" x14ac:dyDescent="0.25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99</v>
      </c>
      <c r="L7" s="84"/>
      <c r="M7" s="114" t="s">
        <v>100</v>
      </c>
    </row>
    <row r="8" spans="1:14" ht="19.5" customHeight="1" x14ac:dyDescent="0.25">
      <c r="A8" s="108" t="s">
        <v>90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4" ht="17.25" customHeight="1" x14ac:dyDescent="0.3">
      <c r="A9" s="85" t="s">
        <v>20</v>
      </c>
      <c r="C9" s="225"/>
      <c r="D9" s="229"/>
      <c r="E9" s="225"/>
      <c r="F9" s="123"/>
      <c r="G9" s="225"/>
      <c r="H9" s="229"/>
      <c r="I9" s="225"/>
      <c r="J9" s="123"/>
      <c r="K9" s="225">
        <f>SUM(C9:I9)</f>
        <v>0</v>
      </c>
      <c r="L9" s="175"/>
      <c r="M9" s="225"/>
    </row>
    <row r="10" spans="1:14" ht="17.25" customHeight="1" x14ac:dyDescent="0.3">
      <c r="A10" s="85" t="s">
        <v>21</v>
      </c>
      <c r="B10" s="69"/>
      <c r="C10" s="119"/>
      <c r="D10" s="120"/>
      <c r="E10" s="119"/>
      <c r="F10" s="120"/>
      <c r="G10" s="119"/>
      <c r="H10" s="123"/>
      <c r="I10" s="119"/>
      <c r="J10" s="123"/>
      <c r="K10" s="225">
        <f t="shared" ref="K10:K16" si="0">SUM(C10:I10)</f>
        <v>0</v>
      </c>
      <c r="L10" s="120"/>
      <c r="M10" s="176"/>
    </row>
    <row r="11" spans="1:14" ht="18" customHeight="1" x14ac:dyDescent="0.3">
      <c r="A11" s="85" t="s">
        <v>22</v>
      </c>
      <c r="B11" s="70"/>
      <c r="C11" s="119"/>
      <c r="D11" s="120"/>
      <c r="E11" s="119"/>
      <c r="F11" s="120"/>
      <c r="G11" s="119"/>
      <c r="H11" s="123"/>
      <c r="I11" s="119"/>
      <c r="J11" s="123"/>
      <c r="K11" s="225">
        <f t="shared" si="0"/>
        <v>0</v>
      </c>
      <c r="L11" s="120"/>
      <c r="M11" s="176"/>
    </row>
    <row r="12" spans="1:14" ht="16.5" customHeight="1" x14ac:dyDescent="0.3">
      <c r="A12" s="85" t="s">
        <v>23</v>
      </c>
      <c r="B12" s="70"/>
      <c r="C12" s="119"/>
      <c r="D12" s="120"/>
      <c r="E12" s="119"/>
      <c r="F12" s="120"/>
      <c r="G12" s="119"/>
      <c r="H12" s="123"/>
      <c r="I12" s="119"/>
      <c r="J12" s="123"/>
      <c r="K12" s="225">
        <f t="shared" si="0"/>
        <v>0</v>
      </c>
      <c r="L12" s="120"/>
      <c r="M12" s="176"/>
    </row>
    <row r="13" spans="1:14" ht="18" customHeight="1" x14ac:dyDescent="0.3">
      <c r="A13" s="85" t="s">
        <v>24</v>
      </c>
      <c r="B13" s="70"/>
      <c r="C13" s="119"/>
      <c r="D13" s="120"/>
      <c r="E13" s="119"/>
      <c r="F13" s="120"/>
      <c r="G13" s="119"/>
      <c r="H13" s="123"/>
      <c r="I13" s="119"/>
      <c r="J13" s="123"/>
      <c r="K13" s="225">
        <f t="shared" si="0"/>
        <v>0</v>
      </c>
      <c r="L13" s="120"/>
      <c r="M13" s="176"/>
    </row>
    <row r="14" spans="1:14" ht="29.25" customHeight="1" x14ac:dyDescent="0.3">
      <c r="A14" s="85" t="s">
        <v>25</v>
      </c>
      <c r="B14" s="70"/>
      <c r="C14" s="119"/>
      <c r="D14" s="120"/>
      <c r="E14" s="119"/>
      <c r="F14" s="120"/>
      <c r="G14" s="119"/>
      <c r="H14" s="123"/>
      <c r="I14" s="119"/>
      <c r="J14" s="123"/>
      <c r="K14" s="225">
        <f t="shared" si="0"/>
        <v>0</v>
      </c>
      <c r="L14" s="120"/>
      <c r="M14" s="176"/>
    </row>
    <row r="15" spans="1:14" ht="17.25" customHeight="1" x14ac:dyDescent="0.3">
      <c r="A15" s="85" t="s">
        <v>67</v>
      </c>
      <c r="C15" s="124"/>
      <c r="D15" s="160"/>
      <c r="E15" s="124"/>
      <c r="F15" s="160"/>
      <c r="G15" s="124"/>
      <c r="H15" s="160"/>
      <c r="I15" s="124"/>
      <c r="J15" s="160"/>
      <c r="K15" s="225">
        <f t="shared" si="0"/>
        <v>0</v>
      </c>
      <c r="L15" s="178"/>
      <c r="M15" s="177"/>
    </row>
    <row r="16" spans="1:14" ht="17.25" customHeight="1" thickBot="1" x14ac:dyDescent="0.35">
      <c r="A16" s="85" t="s">
        <v>68</v>
      </c>
      <c r="C16" s="226"/>
      <c r="D16" s="160"/>
      <c r="E16" s="226"/>
      <c r="F16" s="160"/>
      <c r="G16" s="226"/>
      <c r="H16" s="160"/>
      <c r="I16" s="226"/>
      <c r="J16" s="160"/>
      <c r="K16" s="225">
        <f t="shared" si="0"/>
        <v>0</v>
      </c>
      <c r="L16" s="178"/>
      <c r="M16" s="179"/>
    </row>
    <row r="17" spans="1:13" ht="18" customHeight="1" thickBot="1" x14ac:dyDescent="0.4">
      <c r="A17" s="109" t="s">
        <v>95</v>
      </c>
      <c r="B17" s="97"/>
      <c r="C17" s="227">
        <f>SUM(C9:C16)</f>
        <v>0</v>
      </c>
      <c r="D17" s="228"/>
      <c r="E17" s="227">
        <f>SUM(E9:E16)</f>
        <v>0</v>
      </c>
      <c r="F17" s="228"/>
      <c r="G17" s="227">
        <f>SUM(G9:G16)</f>
        <v>0</v>
      </c>
      <c r="H17" s="228"/>
      <c r="I17" s="227">
        <f>SUM(I9:I16)</f>
        <v>0</v>
      </c>
      <c r="J17" s="228"/>
      <c r="K17" s="227">
        <f>SUM(K9:K16)</f>
        <v>0</v>
      </c>
      <c r="L17" s="228"/>
      <c r="M17" s="227">
        <f>SUM(M9:M16)</f>
        <v>0</v>
      </c>
    </row>
    <row r="18" spans="1:13" ht="15.75" customHeight="1" x14ac:dyDescent="0.2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2">
        <f>IF(K17='R&amp;P Accounts'!D21,0,"cross ref error")</f>
        <v>0</v>
      </c>
      <c r="L18" s="96"/>
    </row>
    <row r="19" spans="1:13" ht="29.25" customHeight="1" x14ac:dyDescent="0.3">
      <c r="A19" s="67" t="s">
        <v>91</v>
      </c>
      <c r="C19" s="1"/>
    </row>
    <row r="20" spans="1:13" ht="16.5" customHeight="1" x14ac:dyDescent="0.3">
      <c r="A20" s="85" t="s">
        <v>26</v>
      </c>
      <c r="C20" s="124"/>
      <c r="D20" s="160"/>
      <c r="E20" s="124"/>
      <c r="F20" s="160"/>
      <c r="G20" s="124"/>
      <c r="H20" s="160"/>
      <c r="I20" s="124"/>
      <c r="J20" s="160"/>
      <c r="K20" s="225">
        <f>SUM(C20:I20)</f>
        <v>0</v>
      </c>
      <c r="L20" s="160"/>
      <c r="M20" s="124"/>
    </row>
    <row r="21" spans="1:13" ht="17.25" customHeight="1" thickBot="1" x14ac:dyDescent="0.35">
      <c r="A21" s="85" t="s">
        <v>27</v>
      </c>
      <c r="C21" s="164"/>
      <c r="D21" s="160"/>
      <c r="E21" s="164"/>
      <c r="F21" s="160"/>
      <c r="G21" s="164"/>
      <c r="H21" s="160"/>
      <c r="I21" s="164"/>
      <c r="J21" s="160"/>
      <c r="K21" s="225">
        <f>SUM(C21:I21)</f>
        <v>0</v>
      </c>
      <c r="L21" s="160"/>
      <c r="M21" s="164"/>
    </row>
    <row r="22" spans="1:13" ht="18" customHeight="1" thickBot="1" x14ac:dyDescent="0.4">
      <c r="A22" s="109" t="s">
        <v>95</v>
      </c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5.25" customHeight="1" thickBot="1" x14ac:dyDescent="0.4">
      <c r="A23" s="109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8" customHeight="1" thickBot="1" x14ac:dyDescent="0.4">
      <c r="A24" s="109" t="s">
        <v>96</v>
      </c>
      <c r="C24" s="166">
        <f>C17+C22</f>
        <v>0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0</v>
      </c>
      <c r="L24" s="160"/>
      <c r="M24" s="166">
        <f>M17+M22</f>
        <v>0</v>
      </c>
    </row>
    <row r="25" spans="1:13" ht="19.5" customHeight="1" x14ac:dyDescent="0.25">
      <c r="C25" s="1"/>
      <c r="K25" s="221">
        <f>IF(K24='R&amp;P Accounts'!D28,0,"cross ref error")</f>
        <v>0</v>
      </c>
    </row>
    <row r="26" spans="1:13" ht="19.5" customHeight="1" x14ac:dyDescent="0.25">
      <c r="C26" s="1"/>
    </row>
    <row r="27" spans="1:13" ht="19.5" customHeight="1" x14ac:dyDescent="0.25">
      <c r="A27" s="27" t="s">
        <v>92</v>
      </c>
      <c r="C27" s="1"/>
    </row>
    <row r="28" spans="1:13" ht="17.25" customHeight="1" x14ac:dyDescent="0.3">
      <c r="A28" s="86" t="s">
        <v>28</v>
      </c>
      <c r="C28" s="124"/>
      <c r="D28" s="160"/>
      <c r="E28" s="124"/>
      <c r="F28" s="160"/>
      <c r="G28" s="124"/>
      <c r="H28" s="160"/>
      <c r="I28" s="124"/>
      <c r="J28" s="160"/>
      <c r="K28" s="225">
        <f t="shared" ref="K28:K38" si="1">SUM(C28:I28)</f>
        <v>0</v>
      </c>
      <c r="L28" s="160"/>
      <c r="M28" s="124"/>
    </row>
    <row r="29" spans="1:13" ht="16.5" customHeight="1" x14ac:dyDescent="0.3">
      <c r="A29" s="86" t="s">
        <v>118</v>
      </c>
      <c r="C29" s="124"/>
      <c r="D29" s="160"/>
      <c r="E29" s="124"/>
      <c r="F29" s="160"/>
      <c r="G29" s="124"/>
      <c r="H29" s="160"/>
      <c r="I29" s="124"/>
      <c r="J29" s="160"/>
      <c r="K29" s="225">
        <f t="shared" si="1"/>
        <v>0</v>
      </c>
      <c r="L29" s="160"/>
      <c r="M29" s="124"/>
    </row>
    <row r="30" spans="1:13" ht="17.25" customHeight="1" x14ac:dyDescent="0.3">
      <c r="A30" s="86" t="s">
        <v>29</v>
      </c>
      <c r="C30" s="162"/>
      <c r="D30" s="160"/>
      <c r="E30" s="162"/>
      <c r="F30" s="160"/>
      <c r="G30" s="162"/>
      <c r="H30" s="160"/>
      <c r="I30" s="162"/>
      <c r="J30" s="160"/>
      <c r="K30" s="225">
        <f t="shared" si="1"/>
        <v>0</v>
      </c>
      <c r="L30" s="160"/>
      <c r="M30" s="162"/>
    </row>
    <row r="31" spans="1:13" ht="17.25" customHeight="1" x14ac:dyDescent="0.3">
      <c r="A31" s="86" t="s">
        <v>30</v>
      </c>
      <c r="C31" s="162"/>
      <c r="D31" s="160"/>
      <c r="E31" s="162"/>
      <c r="F31" s="160"/>
      <c r="G31" s="162"/>
      <c r="H31" s="160"/>
      <c r="I31" s="162"/>
      <c r="J31" s="160"/>
      <c r="K31" s="225">
        <f t="shared" si="1"/>
        <v>0</v>
      </c>
      <c r="L31" s="160"/>
      <c r="M31" s="162"/>
    </row>
    <row r="32" spans="1:13" ht="17.25" customHeight="1" x14ac:dyDescent="0.3">
      <c r="A32" s="86" t="s">
        <v>31</v>
      </c>
      <c r="C32" s="162"/>
      <c r="D32" s="160"/>
      <c r="E32" s="162"/>
      <c r="F32" s="160"/>
      <c r="G32" s="162"/>
      <c r="H32" s="160"/>
      <c r="I32" s="162"/>
      <c r="J32" s="160"/>
      <c r="K32" s="225">
        <f t="shared" si="1"/>
        <v>0</v>
      </c>
      <c r="L32" s="160"/>
      <c r="M32" s="162"/>
    </row>
    <row r="33" spans="1:13" ht="17.25" customHeight="1" x14ac:dyDescent="0.3">
      <c r="A33" s="86" t="s">
        <v>32</v>
      </c>
      <c r="C33" s="162"/>
      <c r="D33" s="160"/>
      <c r="E33" s="162"/>
      <c r="F33" s="160"/>
      <c r="G33" s="162"/>
      <c r="H33" s="160"/>
      <c r="I33" s="162"/>
      <c r="J33" s="160"/>
      <c r="K33" s="225">
        <f t="shared" si="1"/>
        <v>0</v>
      </c>
      <c r="L33" s="160"/>
      <c r="M33" s="162"/>
    </row>
    <row r="34" spans="1:13" ht="17.25" customHeight="1" x14ac:dyDescent="0.3">
      <c r="A34" s="87" t="s">
        <v>33</v>
      </c>
      <c r="C34" s="162"/>
      <c r="D34" s="160"/>
      <c r="E34" s="162"/>
      <c r="F34" s="160"/>
      <c r="G34" s="162"/>
      <c r="H34" s="160"/>
      <c r="I34" s="162"/>
      <c r="J34" s="160"/>
      <c r="K34" s="225">
        <f t="shared" si="1"/>
        <v>0</v>
      </c>
      <c r="L34" s="160"/>
      <c r="M34" s="162"/>
    </row>
    <row r="35" spans="1:13" ht="17.25" customHeight="1" x14ac:dyDescent="0.3">
      <c r="A35" s="87" t="s">
        <v>34</v>
      </c>
      <c r="C35" s="162"/>
      <c r="D35" s="160"/>
      <c r="E35" s="162"/>
      <c r="F35" s="160"/>
      <c r="G35" s="162"/>
      <c r="H35" s="160"/>
      <c r="I35" s="162"/>
      <c r="J35" s="160"/>
      <c r="K35" s="225">
        <f t="shared" si="1"/>
        <v>0</v>
      </c>
      <c r="L35" s="160"/>
      <c r="M35" s="162"/>
    </row>
    <row r="36" spans="1:13" ht="17.25" customHeight="1" x14ac:dyDescent="0.3">
      <c r="A36" s="87" t="s">
        <v>35</v>
      </c>
      <c r="C36" s="162"/>
      <c r="D36" s="160"/>
      <c r="E36" s="162"/>
      <c r="F36" s="160"/>
      <c r="G36" s="162"/>
      <c r="H36" s="160"/>
      <c r="I36" s="162"/>
      <c r="J36" s="160"/>
      <c r="K36" s="225">
        <f t="shared" si="1"/>
        <v>0</v>
      </c>
      <c r="L36" s="160"/>
      <c r="M36" s="162"/>
    </row>
    <row r="37" spans="1:13" ht="17.25" customHeight="1" x14ac:dyDescent="0.3">
      <c r="A37" s="86"/>
      <c r="C37" s="162"/>
      <c r="D37" s="160"/>
      <c r="E37" s="162"/>
      <c r="F37" s="160"/>
      <c r="G37" s="162"/>
      <c r="H37" s="160"/>
      <c r="I37" s="162"/>
      <c r="J37" s="160"/>
      <c r="K37" s="225">
        <f t="shared" si="1"/>
        <v>0</v>
      </c>
      <c r="L37" s="160"/>
      <c r="M37" s="162"/>
    </row>
    <row r="38" spans="1:13" ht="17.25" customHeight="1" thickBot="1" x14ac:dyDescent="0.35">
      <c r="A38" s="110"/>
      <c r="C38" s="162"/>
      <c r="D38" s="160"/>
      <c r="E38" s="162"/>
      <c r="F38" s="160"/>
      <c r="G38" s="162"/>
      <c r="H38" s="160"/>
      <c r="I38" s="162"/>
      <c r="J38" s="160"/>
      <c r="K38" s="225">
        <f t="shared" si="1"/>
        <v>0</v>
      </c>
      <c r="L38" s="160"/>
      <c r="M38" s="162"/>
    </row>
    <row r="39" spans="1:13" ht="17.25" customHeight="1" thickBot="1" x14ac:dyDescent="0.35">
      <c r="A39" s="13" t="s">
        <v>95</v>
      </c>
      <c r="C39" s="163">
        <f>SUM(C28:C38)</f>
        <v>0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0</v>
      </c>
      <c r="L39" s="160"/>
      <c r="M39" s="159">
        <f>SUM(M28:M38)</f>
        <v>0</v>
      </c>
    </row>
    <row r="40" spans="1:13" x14ac:dyDescent="0.25">
      <c r="K40" s="221">
        <f>IF(K39='R&amp;P Accounts'!D42,0,"cross ref error")</f>
        <v>0</v>
      </c>
    </row>
    <row r="41" spans="1:13" ht="28" x14ac:dyDescent="0.3">
      <c r="A41" s="67" t="s">
        <v>93</v>
      </c>
    </row>
    <row r="42" spans="1:13" ht="17.25" customHeight="1" x14ac:dyDescent="0.3">
      <c r="A42" s="86" t="s">
        <v>36</v>
      </c>
      <c r="C42" s="162"/>
      <c r="D42" s="160"/>
      <c r="E42" s="162"/>
      <c r="F42" s="160"/>
      <c r="G42" s="162"/>
      <c r="H42" s="160"/>
      <c r="I42" s="162"/>
      <c r="J42" s="160"/>
      <c r="K42" s="225">
        <f>SUM(C42:I42)</f>
        <v>0</v>
      </c>
      <c r="L42" s="160"/>
      <c r="M42" s="162"/>
    </row>
    <row r="43" spans="1:13" ht="17.25" customHeight="1" thickBot="1" x14ac:dyDescent="0.35">
      <c r="A43" s="86" t="s">
        <v>37</v>
      </c>
      <c r="C43" s="162"/>
      <c r="D43" s="160"/>
      <c r="E43" s="162"/>
      <c r="F43" s="160"/>
      <c r="G43" s="162"/>
      <c r="H43" s="160"/>
      <c r="I43" s="162"/>
      <c r="J43" s="160"/>
      <c r="K43" s="225">
        <f>SUM(C43:I43)</f>
        <v>0</v>
      </c>
      <c r="L43" s="160"/>
      <c r="M43" s="162"/>
    </row>
    <row r="44" spans="1:13" ht="17.25" customHeight="1" thickBot="1" x14ac:dyDescent="0.35">
      <c r="A44" s="13" t="s">
        <v>94</v>
      </c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3" ht="13" thickBot="1" x14ac:dyDescent="0.3">
      <c r="K45" s="221">
        <f>IF(K44='R&amp;P Accounts'!D47,0,"cross ref error")</f>
        <v>0</v>
      </c>
    </row>
    <row r="46" spans="1:13" ht="17.25" customHeight="1" thickBot="1" x14ac:dyDescent="0.35">
      <c r="A46" s="111" t="s">
        <v>12</v>
      </c>
      <c r="C46" s="159">
        <f>+C44+C39</f>
        <v>0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0</v>
      </c>
      <c r="L46" s="160"/>
      <c r="M46" s="159">
        <f>+M44+M39</f>
        <v>0</v>
      </c>
    </row>
    <row r="47" spans="1:13" ht="13" thickBot="1" x14ac:dyDescent="0.3">
      <c r="K47" s="221">
        <f>IF(K46='R&amp;P Accounts'!D49,0,"cross ref error")</f>
        <v>0</v>
      </c>
    </row>
    <row r="48" spans="1:13" ht="17.25" customHeight="1" thickBot="1" x14ac:dyDescent="0.35">
      <c r="A48" s="40" t="s">
        <v>109</v>
      </c>
      <c r="C48" s="157">
        <f>+C24-C46</f>
        <v>0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0</v>
      </c>
      <c r="L48" s="158"/>
      <c r="M48" s="157">
        <f>+M24-M46</f>
        <v>0</v>
      </c>
    </row>
    <row r="49" spans="1:13" ht="14.25" customHeight="1" thickBot="1" x14ac:dyDescent="0.35">
      <c r="A49" s="40"/>
      <c r="C49" s="223"/>
      <c r="D49" s="158"/>
      <c r="E49" s="223"/>
      <c r="F49" s="158"/>
      <c r="G49" s="223"/>
      <c r="H49" s="158"/>
      <c r="I49" s="223"/>
      <c r="J49" s="158"/>
      <c r="K49" s="223"/>
      <c r="L49" s="158"/>
      <c r="M49" s="223"/>
    </row>
    <row r="50" spans="1:13" s="133" customFormat="1" ht="17.25" customHeight="1" thickBot="1" x14ac:dyDescent="0.35">
      <c r="A50" s="97" t="s">
        <v>126</v>
      </c>
      <c r="C50" s="157"/>
      <c r="D50" s="158"/>
      <c r="E50" s="224"/>
      <c r="F50" s="158"/>
      <c r="G50" s="224"/>
      <c r="H50" s="158"/>
      <c r="I50" s="224"/>
      <c r="J50" s="158"/>
      <c r="K50" s="224">
        <f>SUM(C50:I50)</f>
        <v>0</v>
      </c>
      <c r="L50" s="158"/>
      <c r="M50" s="224"/>
    </row>
    <row r="51" spans="1:13" ht="14.25" customHeight="1" thickBot="1" x14ac:dyDescent="0.35">
      <c r="A51" s="11"/>
      <c r="C51" s="180"/>
      <c r="D51" s="181"/>
      <c r="E51" s="181"/>
      <c r="F51" s="181"/>
      <c r="G51" s="181"/>
      <c r="H51" s="181"/>
      <c r="I51" s="181"/>
      <c r="J51" s="181"/>
      <c r="K51" s="181"/>
      <c r="L51" s="181"/>
      <c r="M51" s="181"/>
    </row>
    <row r="52" spans="1:13" ht="17.25" customHeight="1" thickBot="1" x14ac:dyDescent="0.35">
      <c r="A52" s="13" t="s">
        <v>41</v>
      </c>
      <c r="C52" s="157">
        <f>C48+C50</f>
        <v>0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0</v>
      </c>
      <c r="L52" s="158"/>
      <c r="M52" s="157">
        <f>M48+M50</f>
        <v>0</v>
      </c>
    </row>
    <row r="53" spans="1:13" x14ac:dyDescent="0.25">
      <c r="K53" s="221">
        <f>IF(K52='R&amp;P Accounts'!D55,0,"cross ref error")</f>
        <v>0</v>
      </c>
    </row>
    <row r="55" spans="1:13" ht="15.5" x14ac:dyDescent="0.35">
      <c r="A55" s="182" t="s">
        <v>111</v>
      </c>
    </row>
    <row r="56" spans="1:13" x14ac:dyDescent="0.25">
      <c r="A56" s="352"/>
      <c r="B56" s="353"/>
      <c r="C56" s="353"/>
      <c r="D56" s="353"/>
      <c r="E56" s="353"/>
      <c r="F56" s="353"/>
      <c r="G56" s="353"/>
      <c r="H56" s="353"/>
      <c r="I56" s="353"/>
      <c r="J56" s="353"/>
      <c r="K56" s="353"/>
      <c r="L56" s="353"/>
      <c r="M56" s="354"/>
    </row>
    <row r="57" spans="1:13" x14ac:dyDescent="0.25">
      <c r="A57" s="355"/>
      <c r="B57" s="356"/>
      <c r="C57" s="356"/>
      <c r="D57" s="356"/>
      <c r="E57" s="356"/>
      <c r="F57" s="356"/>
      <c r="G57" s="356"/>
      <c r="H57" s="356"/>
      <c r="I57" s="356"/>
      <c r="J57" s="356"/>
      <c r="K57" s="356"/>
      <c r="L57" s="356"/>
      <c r="M57" s="357"/>
    </row>
    <row r="58" spans="1:13" x14ac:dyDescent="0.25">
      <c r="A58" s="355"/>
      <c r="B58" s="356"/>
      <c r="C58" s="356"/>
      <c r="D58" s="356"/>
      <c r="E58" s="356"/>
      <c r="F58" s="356"/>
      <c r="G58" s="356"/>
      <c r="H58" s="356"/>
      <c r="I58" s="356"/>
      <c r="J58" s="356"/>
      <c r="K58" s="356"/>
      <c r="L58" s="356"/>
      <c r="M58" s="357"/>
    </row>
    <row r="59" spans="1:13" x14ac:dyDescent="0.25">
      <c r="A59" s="355"/>
      <c r="B59" s="356"/>
      <c r="C59" s="356"/>
      <c r="D59" s="356"/>
      <c r="E59" s="356"/>
      <c r="F59" s="356"/>
      <c r="G59" s="356"/>
      <c r="H59" s="356"/>
      <c r="I59" s="356"/>
      <c r="J59" s="356"/>
      <c r="K59" s="356"/>
      <c r="L59" s="356"/>
      <c r="M59" s="357"/>
    </row>
    <row r="60" spans="1:13" x14ac:dyDescent="0.25">
      <c r="A60" s="355"/>
      <c r="B60" s="356"/>
      <c r="C60" s="356"/>
      <c r="D60" s="356"/>
      <c r="E60" s="356"/>
      <c r="F60" s="356"/>
      <c r="G60" s="356"/>
      <c r="H60" s="356"/>
      <c r="I60" s="356"/>
      <c r="J60" s="356"/>
      <c r="K60" s="356"/>
      <c r="L60" s="356"/>
      <c r="M60" s="357"/>
    </row>
    <row r="61" spans="1:13" x14ac:dyDescent="0.25">
      <c r="A61" s="355"/>
      <c r="B61" s="356"/>
      <c r="C61" s="356"/>
      <c r="D61" s="356"/>
      <c r="E61" s="356"/>
      <c r="F61" s="356"/>
      <c r="G61" s="356"/>
      <c r="H61" s="356"/>
      <c r="I61" s="356"/>
      <c r="J61" s="356"/>
      <c r="K61" s="356"/>
      <c r="L61" s="356"/>
      <c r="M61" s="357"/>
    </row>
    <row r="62" spans="1:13" x14ac:dyDescent="0.25">
      <c r="A62" s="355"/>
      <c r="B62" s="356"/>
      <c r="C62" s="356"/>
      <c r="D62" s="356"/>
      <c r="E62" s="356"/>
      <c r="F62" s="356"/>
      <c r="G62" s="356"/>
      <c r="H62" s="356"/>
      <c r="I62" s="356"/>
      <c r="J62" s="356"/>
      <c r="K62" s="356"/>
      <c r="L62" s="356"/>
      <c r="M62" s="357"/>
    </row>
    <row r="63" spans="1:13" x14ac:dyDescent="0.25">
      <c r="A63" s="355"/>
      <c r="B63" s="356"/>
      <c r="C63" s="356"/>
      <c r="D63" s="356"/>
      <c r="E63" s="356"/>
      <c r="F63" s="356"/>
      <c r="G63" s="356"/>
      <c r="H63" s="356"/>
      <c r="I63" s="356"/>
      <c r="J63" s="356"/>
      <c r="K63" s="356"/>
      <c r="L63" s="356"/>
      <c r="M63" s="357"/>
    </row>
    <row r="64" spans="1:13" x14ac:dyDescent="0.25">
      <c r="A64" s="358"/>
      <c r="B64" s="359"/>
      <c r="C64" s="359"/>
      <c r="D64" s="359"/>
      <c r="E64" s="359"/>
      <c r="F64" s="359"/>
      <c r="G64" s="359"/>
      <c r="H64" s="359"/>
      <c r="I64" s="359"/>
      <c r="J64" s="359"/>
      <c r="K64" s="359"/>
      <c r="L64" s="359"/>
      <c r="M64" s="360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4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>
      <Value>accounts</Value>
    </DocTags>
  </documentManagement>
</p:properties>
</file>

<file path=customXml/itemProps1.xml><?xml version="1.0" encoding="utf-8"?>
<ds:datastoreItem xmlns:ds="http://schemas.openxmlformats.org/officeDocument/2006/customXml" ds:itemID="{4CF5983A-C79F-4407-92BE-CE96B4ABD44B}"/>
</file>

<file path=customXml/itemProps2.xml><?xml version="1.0" encoding="utf-8"?>
<ds:datastoreItem xmlns:ds="http://schemas.openxmlformats.org/officeDocument/2006/customXml" ds:itemID="{0354D0AA-4DE0-4D61-BAF6-1CAA54BA5792}"/>
</file>

<file path=customXml/itemProps3.xml><?xml version="1.0" encoding="utf-8"?>
<ds:datastoreItem xmlns:ds="http://schemas.openxmlformats.org/officeDocument/2006/customXml" ds:itemID="{5D43540F-568D-4B52-8E87-2264E8A308AC}"/>
</file>

<file path=docMetadata/LabelInfo.xml><?xml version="1.0" encoding="utf-8"?>
<clbl:labelList xmlns:clbl="http://schemas.microsoft.com/office/2020/mipLabelMetadata">
  <clbl:label id="{05a57fce-cbb5-4c53-b633-8e249155abe2}" enabled="0" method="" siteId="{05a57fce-cbb5-4c53-b633-8e249155abe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Jennifer Wallace</cp:lastModifiedBy>
  <cp:lastPrinted>2007-12-14T14:44:53Z</cp:lastPrinted>
  <dcterms:created xsi:type="dcterms:W3CDTF">2007-04-10T16:51:52Z</dcterms:created>
  <dcterms:modified xsi:type="dcterms:W3CDTF">2026-05-14T09:39:19Z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</Properties>
</file>