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colinmcphail/Desktop/OSCR ACCOUNTS 2025/"/>
    </mc:Choice>
  </mc:AlternateContent>
  <xr:revisionPtr revIDLastSave="0" documentId="13_ncr:1_{18C2B140-59DD-3740-8A7E-F2822E45358A}" xr6:coauthVersionLast="47" xr6:coauthVersionMax="47" xr10:uidLastSave="{00000000-0000-0000-0000-000000000000}"/>
  <bookViews>
    <workbookView xWindow="0" yWindow="680" windowWidth="34200" windowHeight="2146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7"/>
  <c r="K11" i="5"/>
  <c r="K22" i="5"/>
  <c r="J12" i="2"/>
  <c r="K10" i="5"/>
  <c r="K12" i="5"/>
  <c r="K13" i="5"/>
  <c r="I14" i="5"/>
  <c r="I16" i="5"/>
  <c r="G14" i="5"/>
  <c r="G16" i="5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44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24" i="7" s="1"/>
  <c r="G44" i="7"/>
  <c r="G39" i="7"/>
  <c r="E17" i="7"/>
  <c r="E22" i="7"/>
  <c r="E24" i="7" s="1"/>
  <c r="E44" i="7"/>
  <c r="E39" i="7"/>
  <c r="C17" i="7"/>
  <c r="C22" i="7"/>
  <c r="C44" i="7"/>
  <c r="C39" i="7"/>
  <c r="M1" i="7"/>
  <c r="C1" i="7"/>
  <c r="M58" i="5"/>
  <c r="M60" i="5" s="1"/>
  <c r="I58" i="5"/>
  <c r="I60" i="5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D28" i="2" l="1"/>
  <c r="G46" i="7"/>
  <c r="I46" i="7"/>
  <c r="C24" i="7"/>
  <c r="H28" i="2"/>
  <c r="I24" i="7"/>
  <c r="M24" i="7"/>
  <c r="K45" i="7"/>
  <c r="J47" i="2"/>
  <c r="L49" i="2"/>
  <c r="K14" i="5"/>
  <c r="K16" i="5" s="1"/>
  <c r="N9" i="3"/>
  <c r="D49" i="2"/>
  <c r="J42" i="2"/>
  <c r="J43" i="2" s="1"/>
  <c r="C46" i="7"/>
  <c r="M46" i="7"/>
  <c r="K17" i="7"/>
  <c r="K24" i="7" s="1"/>
  <c r="F49" i="2"/>
  <c r="B28" i="2"/>
  <c r="K58" i="5"/>
  <c r="K60" i="5" s="1"/>
  <c r="E46" i="7"/>
  <c r="E48" i="7" s="1"/>
  <c r="E52" i="7" s="1"/>
  <c r="H49" i="2"/>
  <c r="H51" i="2" s="1"/>
  <c r="H55" i="2" s="1"/>
  <c r="L10" i="3" s="1"/>
  <c r="F28" i="2"/>
  <c r="K25" i="5"/>
  <c r="K27" i="5" s="1"/>
  <c r="K39" i="7"/>
  <c r="K46" i="7" s="1"/>
  <c r="J26" i="2"/>
  <c r="B49" i="2"/>
  <c r="L28" i="2"/>
  <c r="K40" i="5"/>
  <c r="K42" i="5" s="1"/>
  <c r="J48" i="2"/>
  <c r="G48" i="7"/>
  <c r="G52" i="7" s="1"/>
  <c r="I48" i="7"/>
  <c r="I52" i="7" s="1"/>
  <c r="F51" i="2"/>
  <c r="F55" i="2" s="1"/>
  <c r="J10" i="3" s="1"/>
  <c r="J21" i="2"/>
  <c r="J22" i="2" s="1"/>
  <c r="J27" i="2"/>
  <c r="M48" i="7" l="1"/>
  <c r="M52" i="7" s="1"/>
  <c r="L51" i="2"/>
  <c r="L55" i="2" s="1"/>
  <c r="P10" i="3" s="1"/>
  <c r="D51" i="2"/>
  <c r="D55" i="2" s="1"/>
  <c r="H10" i="3" s="1"/>
  <c r="C48" i="7"/>
  <c r="C52" i="7" s="1"/>
  <c r="K47" i="7"/>
  <c r="B51" i="2"/>
  <c r="B55" i="2" s="1"/>
  <c r="J49" i="2"/>
  <c r="J50" i="2" s="1"/>
  <c r="J28" i="2"/>
  <c r="J29" i="2" s="1"/>
  <c r="K48" i="7"/>
  <c r="K52" i="7" s="1"/>
  <c r="J51" i="2" l="1"/>
  <c r="J55" i="2" s="1"/>
  <c r="N10" i="3" s="1"/>
  <c r="K53" i="7"/>
  <c r="F10" i="3"/>
  <c r="J56" i="2" l="1"/>
</calcChain>
</file>

<file path=xl/sharedStrings.xml><?xml version="1.0" encoding="utf-8"?>
<sst xmlns="http://schemas.openxmlformats.org/spreadsheetml/2006/main" count="243" uniqueCount="135">
  <si>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</si>
  <si>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</si>
  <si>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</si>
  <si>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</si>
  <si>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</si>
  <si>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</si>
  <si>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</si>
  <si>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</si>
  <si>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</si>
  <si>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</si>
  <si>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</si>
  <si>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</si>
  <si>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</si>
  <si>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</si>
  <si>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</si>
  <si>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</si>
  <si>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</si>
  <si>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</si>
  <si>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</si>
  <si>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</si>
  <si>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</si>
  <si>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</si>
  <si>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</si>
  <si>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</si>
  <si>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</si>
  <si>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</si>
  <si>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</si>
  <si>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</si>
  <si>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</si>
  <si>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</si>
  <si>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</si>
  <si>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</si>
  <si>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</si>
  <si>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</si>
  <si>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</si>
  <si>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</si>
  <si>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</si>
  <si>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</si>
  <si>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</si>
  <si>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</si>
  <si>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</si>
  <si>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</si>
  <si>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</si>
  <si>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</si>
  <si>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</si>
  <si>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</si>
  <si>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</si>
  <si>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</si>
  <si>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</si>
  <si>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</si>
  <si>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</si>
  <si>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</si>
  <si>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</si>
  <si>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</si>
  <si>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</si>
  <si>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</si>
  <si>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</si>
  <si>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</si>
  <si>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</si>
  <si>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</si>
  <si>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</si>
  <si>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</si>
  <si>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</si>
  <si>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</si>
  <si>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</si>
  <si>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</si>
  <si>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</si>
  <si>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</si>
  <si>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</si>
  <si>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</si>
  <si>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</si>
  <si>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</si>
  <si>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</si>
  <si>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</si>
  <si>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</si>
  <si>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</si>
  <si>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</si>
  <si>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</si>
  <si>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</si>
  <si>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</si>
  <si>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</si>
  <si>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</si>
  <si>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</si>
  <si>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</si>
  <si>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</si>
  <si>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</si>
  <si>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</si>
  <si>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</si>
  <si>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</si>
  <si>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</si>
  <si>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</si>
  <si>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</si>
  <si>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</si>
  <si>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</si>
  <si>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</si>
  <si>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</si>
  <si>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</si>
  <si>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</si>
  <si>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</si>
  <si>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</si>
  <si>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</si>
  <si>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</si>
  <si>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</si>
  <si>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</si>
  <si>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</si>
  <si>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</si>
  <si>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</si>
  <si>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</si>
  <si>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</si>
  <si>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</si>
  <si>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</si>
  <si>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</si>
  <si>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</si>
  <si>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</si>
  <si>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</si>
  <si>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</si>
  <si>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</si>
  <si>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</si>
  <si>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</si>
  <si>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</si>
  <si>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</si>
  <si>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</si>
  <si>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end date</t>
  </si>
  <si>
    <t xml:space="preserve">Analysis of receipts and payments </t>
  </si>
  <si>
    <t>5  Breakdown of unrestricted funds</t>
  </si>
  <si>
    <t>General</t>
  </si>
  <si>
    <t>Furniture and Equipment</t>
  </si>
  <si>
    <t>X</t>
  </si>
  <si>
    <t>SC041848</t>
  </si>
  <si>
    <t>The Voltic Trust</t>
  </si>
  <si>
    <t>x</t>
  </si>
  <si>
    <t>General Donations</t>
  </si>
  <si>
    <t>General Projects</t>
  </si>
  <si>
    <t>Rent Received</t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</si>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</sst>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3" fontId="10" fillId="0" borderId="0" xfId="0" applyNumberFormat="1" applyFont="1"/>
    <xf numFmtId="3" fontId="10" fillId="0" borderId="1" xfId="0" applyNumberFormat="1" applyFont="1" applyBorder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164" fontId="2" fillId="0" borderId="27" xfId="1" applyNumberFormat="1" applyFont="1" applyBorder="1" applyAlignment="1" applyProtection="1">
      <alignment horizontal="center"/>
      <protection locked="0"/>
    </xf>
    <xf numFmtId="164" fontId="2" fillId="0" borderId="26" xfId="1" applyNumberFormat="1" applyFont="1" applyBorder="1" applyAlignment="1" applyProtection="1">
      <alignment horizontal="center"/>
      <protection locked="0"/>
    </xf>
    <xf numFmtId="164" fontId="2" fillId="0" borderId="28" xfId="1" applyNumberFormat="1" applyFont="1" applyBorder="1" applyAlignment="1" applyProtection="1">
      <alignment horizontal="center"/>
      <protection locked="0"/>
    </xf>
    <xf numFmtId="164" fontId="2" fillId="0" borderId="22" xfId="1" applyNumberFormat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164" fontId="2" fillId="0" borderId="25" xfId="1" applyNumberFormat="1" applyFont="1" applyBorder="1" applyAlignment="1" applyProtection="1">
      <alignment horizontal="center"/>
      <protection locked="0"/>
    </xf>
    <xf numFmtId="164" fontId="2" fillId="0" borderId="23" xfId="1" applyNumberFormat="1" applyFont="1" applyBorder="1" applyAlignment="1" applyProtection="1">
      <alignment horizontal="center"/>
      <protection locked="0"/>
    </xf>
    <xf numFmtId="164" fontId="2" fillId="0" borderId="4" xfId="1" applyNumberFormat="1" applyFont="1" applyBorder="1" applyAlignment="1" applyProtection="1">
      <alignment horizontal="center"/>
      <protection locked="0"/>
    </xf>
    <xf numFmtId="164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267" name="Rectangl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268" name="Rectangle 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269" name="Rectangle 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270" name="Rectangle 1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January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  <a:p>
          <a:endParaRPr lang="en-GB"/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104" name="Text Box 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105" name="Text Box 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December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330200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215" name="Rectangle 1">
          <a:extLst>
            <a:ext uri="{FF2B5EF4-FFF2-40B4-BE49-F238E27FC236}">
              <a16:creationId xmlns:a16="http://schemas.microsoft.com/office/drawing/2014/main" id="{00000000-0008-0000-0100-000077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216" name="Rectangle 2">
          <a:extLst>
            <a:ext uri="{FF2B5EF4-FFF2-40B4-BE49-F238E27FC236}">
              <a16:creationId xmlns:a16="http://schemas.microsoft.com/office/drawing/2014/main" id="{00000000-0008-0000-0100-000078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217" name="Rectangle 3">
          <a:extLst>
            <a:ext uri="{FF2B5EF4-FFF2-40B4-BE49-F238E27FC236}">
              <a16:creationId xmlns:a16="http://schemas.microsoft.com/office/drawing/2014/main" id="{00000000-0008-0000-0100-000079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218" name="Picture 4">
          <a:extLst>
            <a:ext uri="{FF2B5EF4-FFF2-40B4-BE49-F238E27FC236}">
              <a16:creationId xmlns:a16="http://schemas.microsoft.com/office/drawing/2014/main" id="{00000000-0008-0000-0100-00007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219" name="Rectangle 5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220" name="Rectangle 6">
          <a:extLst>
            <a:ext uri="{FF2B5EF4-FFF2-40B4-BE49-F238E27FC236}">
              <a16:creationId xmlns:a16="http://schemas.microsoft.com/office/drawing/2014/main" id="{00000000-0008-0000-0100-00007C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221" name="Rectangle 7">
          <a:extLst>
            <a:ext uri="{FF2B5EF4-FFF2-40B4-BE49-F238E27FC236}">
              <a16:creationId xmlns:a16="http://schemas.microsoft.com/office/drawing/2014/main" id="{00000000-0008-0000-0100-00007D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222" name="Rectangle 8">
          <a:extLst>
            <a:ext uri="{FF2B5EF4-FFF2-40B4-BE49-F238E27FC236}">
              <a16:creationId xmlns:a16="http://schemas.microsoft.com/office/drawing/2014/main" id="{00000000-0008-0000-0100-00007E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223" name="Rectangle 9">
          <a:extLst>
            <a:ext uri="{FF2B5EF4-FFF2-40B4-BE49-F238E27FC236}">
              <a16:creationId xmlns:a16="http://schemas.microsoft.com/office/drawing/2014/main" id="{00000000-0008-0000-0100-00007F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86" name="Rectangle 1">
          <a:extLst>
            <a:ext uri="{FF2B5EF4-FFF2-40B4-BE49-F238E27FC236}">
              <a16:creationId xmlns:a16="http://schemas.microsoft.com/office/drawing/2014/main" id="{00000000-0008-0000-0200-000042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87" name="Rectangle 2">
          <a:extLst>
            <a:ext uri="{FF2B5EF4-FFF2-40B4-BE49-F238E27FC236}">
              <a16:creationId xmlns:a16="http://schemas.microsoft.com/office/drawing/2014/main" id="{00000000-0008-0000-0200-000043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88" name="Rectangle 3">
          <a:extLst>
            <a:ext uri="{FF2B5EF4-FFF2-40B4-BE49-F238E27FC236}">
              <a16:creationId xmlns:a16="http://schemas.microsoft.com/office/drawing/2014/main" id="{00000000-0008-0000-0200-000044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89" name="Picture 4">
          <a:extLst>
            <a:ext uri="{FF2B5EF4-FFF2-40B4-BE49-F238E27FC236}">
              <a16:creationId xmlns:a16="http://schemas.microsoft.com/office/drawing/2014/main" id="{00000000-0008-0000-02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90" name="Rectangle 5">
          <a:extLst>
            <a:ext uri="{FF2B5EF4-FFF2-40B4-BE49-F238E27FC236}">
              <a16:creationId xmlns:a16="http://schemas.microsoft.com/office/drawing/2014/main" id="{00000000-0008-0000-0200-000046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369" name="Rectangle 1">
          <a:extLst>
            <a:ext uri="{FF2B5EF4-FFF2-40B4-BE49-F238E27FC236}">
              <a16:creationId xmlns:a16="http://schemas.microsoft.com/office/drawing/2014/main" id="{00000000-0008-0000-0300-0000E1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370" name="Rectangle 2">
          <a:extLst>
            <a:ext uri="{FF2B5EF4-FFF2-40B4-BE49-F238E27FC236}">
              <a16:creationId xmlns:a16="http://schemas.microsoft.com/office/drawing/2014/main" id="{00000000-0008-0000-0300-0000E2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371" name="Rectangle 3">
          <a:extLst>
            <a:ext uri="{FF2B5EF4-FFF2-40B4-BE49-F238E27FC236}">
              <a16:creationId xmlns:a16="http://schemas.microsoft.com/office/drawing/2014/main" id="{00000000-0008-0000-0300-0000E3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372" name="Picture 4">
          <a:extLst>
            <a:ext uri="{FF2B5EF4-FFF2-40B4-BE49-F238E27FC236}">
              <a16:creationId xmlns:a16="http://schemas.microsoft.com/office/drawing/2014/main" id="{00000000-0008-0000-0300-0000E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373" name="Rectangle 5">
          <a:extLst>
            <a:ext uri="{FF2B5EF4-FFF2-40B4-BE49-F238E27FC236}">
              <a16:creationId xmlns:a16="http://schemas.microsoft.com/office/drawing/2014/main" id="{00000000-0008-0000-0300-0000E5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374" name="Rectangle 6">
          <a:extLst>
            <a:ext uri="{FF2B5EF4-FFF2-40B4-BE49-F238E27FC236}">
              <a16:creationId xmlns:a16="http://schemas.microsoft.com/office/drawing/2014/main" id="{00000000-0008-0000-0300-0000E6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375" name="Rectangle 7">
          <a:extLst>
            <a:ext uri="{FF2B5EF4-FFF2-40B4-BE49-F238E27FC236}">
              <a16:creationId xmlns:a16="http://schemas.microsoft.com/office/drawing/2014/main" id="{00000000-0008-0000-0300-0000E7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376" name="Rectangle 8">
          <a:extLst>
            <a:ext uri="{FF2B5EF4-FFF2-40B4-BE49-F238E27FC236}">
              <a16:creationId xmlns:a16="http://schemas.microsoft.com/office/drawing/2014/main" id="{00000000-0008-0000-0300-0000E8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377" name="Rectangle 9">
          <a:extLst>
            <a:ext uri="{FF2B5EF4-FFF2-40B4-BE49-F238E27FC236}">
              <a16:creationId xmlns:a16="http://schemas.microsoft.com/office/drawing/2014/main" id="{00000000-0008-0000-0300-0000E9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378" name="Rectangle 10">
          <a:extLst>
            <a:ext uri="{FF2B5EF4-FFF2-40B4-BE49-F238E27FC236}">
              <a16:creationId xmlns:a16="http://schemas.microsoft.com/office/drawing/2014/main" id="{00000000-0008-0000-0300-0000EA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379" name="Rectangle 11">
          <a:extLst>
            <a:ext uri="{FF2B5EF4-FFF2-40B4-BE49-F238E27FC236}">
              <a16:creationId xmlns:a16="http://schemas.microsoft.com/office/drawing/2014/main" id="{00000000-0008-0000-0300-0000EB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380" name="Rectangle 15">
          <a:extLst>
            <a:ext uri="{FF2B5EF4-FFF2-40B4-BE49-F238E27FC236}">
              <a16:creationId xmlns:a16="http://schemas.microsoft.com/office/drawing/2014/main" id="{00000000-0008-0000-0300-0000EC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381" name="Rectangle 16">
          <a:extLst>
            <a:ext uri="{FF2B5EF4-FFF2-40B4-BE49-F238E27FC236}">
              <a16:creationId xmlns:a16="http://schemas.microsoft.com/office/drawing/2014/main" id="{00000000-0008-0000-0300-0000ED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382" name="Rectangle 17">
          <a:extLst>
            <a:ext uri="{FF2B5EF4-FFF2-40B4-BE49-F238E27FC236}">
              <a16:creationId xmlns:a16="http://schemas.microsoft.com/office/drawing/2014/main" id="{00000000-0008-0000-0300-0000EE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383" name="Rectangle 18">
          <a:extLst>
            <a:ext uri="{FF2B5EF4-FFF2-40B4-BE49-F238E27FC236}">
              <a16:creationId xmlns:a16="http://schemas.microsoft.com/office/drawing/2014/main" id="{00000000-0008-0000-0300-0000EF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384" name="Rectangle 19">
          <a:extLst>
            <a:ext uri="{FF2B5EF4-FFF2-40B4-BE49-F238E27FC236}">
              <a16:creationId xmlns:a16="http://schemas.microsoft.com/office/drawing/2014/main" id="{00000000-0008-0000-0300-0000F0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385" name="Rectangle 20">
          <a:extLst>
            <a:ext uri="{FF2B5EF4-FFF2-40B4-BE49-F238E27FC236}">
              <a16:creationId xmlns:a16="http://schemas.microsoft.com/office/drawing/2014/main" id="{00000000-0008-0000-0300-0000F1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="125" zoomScaleNormal="100" zoomScaleSheetLayoutView="80" workbookViewId="0">
      <selection activeCell="N12" sqref="N12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30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20"/>
      <c r="B1" s="224" t="s">
        <v>71</v>
      </c>
      <c r="C1" s="224"/>
      <c r="D1" s="224"/>
      <c r="E1" s="224"/>
      <c r="F1" s="224"/>
      <c r="G1" s="224"/>
      <c r="H1" s="224"/>
      <c r="I1" s="224"/>
      <c r="J1" s="224"/>
      <c r="L1" s="179" t="s">
        <v>73</v>
      </c>
      <c r="M1" s="178"/>
    </row>
    <row r="2" spans="1:13" ht="30.75" customHeight="1" x14ac:dyDescent="0.15">
      <c r="A2" s="220"/>
      <c r="B2" s="225" t="s">
        <v>129</v>
      </c>
      <c r="C2" s="225"/>
      <c r="D2" s="225"/>
      <c r="E2" s="225"/>
      <c r="F2" s="225"/>
      <c r="G2" s="225"/>
      <c r="H2" s="225"/>
      <c r="I2" s="225"/>
      <c r="J2" s="225"/>
      <c r="L2" s="180" t="s">
        <v>128</v>
      </c>
      <c r="M2" s="69"/>
    </row>
    <row r="3" spans="1:13" ht="24" customHeight="1" x14ac:dyDescent="0.15">
      <c r="A3" s="220"/>
      <c r="B3" s="221" t="s">
        <v>13</v>
      </c>
      <c r="C3" s="222"/>
      <c r="D3" s="222"/>
      <c r="E3" s="222"/>
      <c r="F3" s="222"/>
      <c r="G3" s="222"/>
      <c r="H3" s="222"/>
      <c r="I3" s="222"/>
      <c r="J3" s="223"/>
      <c r="L3" s="177"/>
    </row>
    <row r="4" spans="1:13" ht="14.25" customHeight="1" x14ac:dyDescent="0.15">
      <c r="A4" s="220"/>
      <c r="B4" s="226" t="s">
        <v>19</v>
      </c>
      <c r="C4" s="228"/>
      <c r="D4" s="229"/>
      <c r="E4" s="230"/>
      <c r="F4" s="231"/>
      <c r="G4" s="232" t="s">
        <v>72</v>
      </c>
      <c r="H4" s="229" t="s">
        <v>122</v>
      </c>
      <c r="I4" s="230"/>
      <c r="J4" s="231"/>
      <c r="L4" s="177"/>
    </row>
    <row r="5" spans="1:13" ht="16.5" customHeight="1" x14ac:dyDescent="0.15">
      <c r="A5" s="220"/>
      <c r="B5" s="226"/>
      <c r="C5" s="228"/>
      <c r="D5" s="235"/>
      <c r="E5" s="235"/>
      <c r="F5" s="235"/>
      <c r="G5" s="232"/>
      <c r="H5" s="236"/>
      <c r="I5" s="236"/>
      <c r="J5" s="236"/>
      <c r="L5" s="177"/>
    </row>
    <row r="6" spans="1:13" ht="21" customHeight="1" x14ac:dyDescent="0.15">
      <c r="A6" s="220"/>
      <c r="B6" s="227"/>
      <c r="C6" s="228"/>
      <c r="D6" s="233"/>
      <c r="E6" s="233"/>
      <c r="F6" s="233"/>
      <c r="G6" s="232"/>
      <c r="H6" s="234"/>
      <c r="I6" s="234"/>
      <c r="J6" s="234"/>
      <c r="L6" s="177"/>
    </row>
    <row r="8" spans="1:13" ht="20" x14ac:dyDescent="0.2">
      <c r="A8" s="47" t="s">
        <v>121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" customHeight="1" x14ac:dyDescent="0.15">
      <c r="A12" s="85" t="s">
        <v>21</v>
      </c>
      <c r="B12" s="218">
        <v>13849</v>
      </c>
      <c r="C12" s="187"/>
      <c r="D12" s="186"/>
      <c r="E12" s="187"/>
      <c r="F12" s="186"/>
      <c r="G12" s="187"/>
      <c r="H12" s="186"/>
      <c r="I12" s="187"/>
      <c r="J12" s="188">
        <f>H12+D12+B12+F12</f>
        <v>13849</v>
      </c>
      <c r="K12" s="189"/>
      <c r="L12" s="186">
        <v>26806</v>
      </c>
    </row>
    <row r="13" spans="1:13" ht="20" customHeight="1" x14ac:dyDescent="0.15">
      <c r="A13" s="85" t="s">
        <v>22</v>
      </c>
      <c r="B13" s="186"/>
      <c r="C13" s="187"/>
      <c r="D13" s="186"/>
      <c r="E13" s="187"/>
      <c r="F13" s="186"/>
      <c r="G13" s="187"/>
      <c r="H13" s="186"/>
      <c r="I13" s="187"/>
      <c r="J13" s="188">
        <f t="shared" ref="J13:J21" si="0">H13+D13+B13+F13</f>
        <v>0</v>
      </c>
      <c r="K13" s="189"/>
      <c r="L13" s="186"/>
    </row>
    <row r="14" spans="1:13" ht="20" customHeight="1" x14ac:dyDescent="0.15">
      <c r="A14" s="85" t="s">
        <v>23</v>
      </c>
      <c r="B14" s="186"/>
      <c r="C14" s="187"/>
      <c r="D14" s="186"/>
      <c r="E14" s="187"/>
      <c r="F14" s="186"/>
      <c r="G14" s="187"/>
      <c r="H14" s="186"/>
      <c r="I14" s="187"/>
      <c r="J14" s="188">
        <f t="shared" si="0"/>
        <v>0</v>
      </c>
      <c r="K14" s="189"/>
      <c r="L14" s="186"/>
    </row>
    <row r="15" spans="1:13" ht="20" customHeight="1" x14ac:dyDescent="0.15">
      <c r="A15" s="85" t="s">
        <v>24</v>
      </c>
      <c r="B15" s="186"/>
      <c r="C15" s="187"/>
      <c r="D15" s="186"/>
      <c r="E15" s="187"/>
      <c r="F15" s="186"/>
      <c r="G15" s="187"/>
      <c r="H15" s="186"/>
      <c r="I15" s="187"/>
      <c r="J15" s="188">
        <f t="shared" si="0"/>
        <v>0</v>
      </c>
      <c r="K15" s="189"/>
      <c r="L15" s="186"/>
    </row>
    <row r="16" spans="1:13" ht="20" customHeight="1" x14ac:dyDescent="0.15">
      <c r="A16" s="85" t="s">
        <v>25</v>
      </c>
      <c r="B16" s="186"/>
      <c r="C16" s="187"/>
      <c r="D16" s="186"/>
      <c r="E16" s="187"/>
      <c r="F16" s="186"/>
      <c r="G16" s="187"/>
      <c r="H16" s="186"/>
      <c r="I16" s="187"/>
      <c r="J16" s="188">
        <f t="shared" si="0"/>
        <v>0</v>
      </c>
      <c r="K16" s="189"/>
      <c r="L16" s="186"/>
    </row>
    <row r="17" spans="1:12" ht="30" x14ac:dyDescent="0.15">
      <c r="A17" s="85" t="s">
        <v>26</v>
      </c>
      <c r="B17" s="186"/>
      <c r="C17" s="187"/>
      <c r="D17" s="186"/>
      <c r="E17" s="187"/>
      <c r="F17" s="186"/>
      <c r="G17" s="187"/>
      <c r="H17" s="186"/>
      <c r="I17" s="187"/>
      <c r="J17" s="188">
        <f t="shared" si="0"/>
        <v>0</v>
      </c>
      <c r="K17" s="189"/>
      <c r="L17" s="186"/>
    </row>
    <row r="18" spans="1:12" ht="20" customHeight="1" x14ac:dyDescent="0.15">
      <c r="A18" s="85" t="s">
        <v>68</v>
      </c>
      <c r="B18" s="218">
        <v>600</v>
      </c>
      <c r="C18" s="187"/>
      <c r="D18" s="186"/>
      <c r="E18" s="187"/>
      <c r="F18" s="186"/>
      <c r="G18" s="187"/>
      <c r="H18" s="186"/>
      <c r="I18" s="187"/>
      <c r="J18" s="188">
        <f t="shared" si="0"/>
        <v>600</v>
      </c>
      <c r="K18" s="189"/>
      <c r="L18" s="186">
        <v>4660</v>
      </c>
    </row>
    <row r="19" spans="1:12" ht="30" x14ac:dyDescent="0.15">
      <c r="A19" s="85" t="s">
        <v>69</v>
      </c>
      <c r="B19" s="218">
        <v>902</v>
      </c>
      <c r="C19" s="187"/>
      <c r="D19" s="186"/>
      <c r="E19" s="187"/>
      <c r="F19" s="186"/>
      <c r="G19" s="187"/>
      <c r="H19" s="186"/>
      <c r="I19" s="187"/>
      <c r="J19" s="188">
        <f t="shared" si="0"/>
        <v>902</v>
      </c>
      <c r="K19" s="189"/>
      <c r="L19" s="186">
        <v>2305</v>
      </c>
    </row>
    <row r="20" spans="1:12" ht="20" customHeight="1" x14ac:dyDescent="0.15">
      <c r="A20" s="85"/>
      <c r="B20" s="186"/>
      <c r="C20" s="187"/>
      <c r="D20" s="186"/>
      <c r="E20" s="187"/>
      <c r="F20" s="186"/>
      <c r="G20" s="187"/>
      <c r="H20" s="186"/>
      <c r="I20" s="187"/>
      <c r="J20" s="188">
        <f t="shared" si="0"/>
        <v>0</v>
      </c>
      <c r="K20" s="189"/>
      <c r="L20" s="186"/>
    </row>
    <row r="21" spans="1:12" ht="17.25" customHeight="1" thickBot="1" x14ac:dyDescent="0.25">
      <c r="A21" s="9" t="s">
        <v>86</v>
      </c>
      <c r="B21" s="190">
        <f>SUM(B12:B20)</f>
        <v>15351</v>
      </c>
      <c r="C21" s="191"/>
      <c r="D21" s="190">
        <f>SUM(D12:D20)</f>
        <v>0</v>
      </c>
      <c r="E21" s="187"/>
      <c r="F21" s="190">
        <f>SUM(F12:F20)</f>
        <v>0</v>
      </c>
      <c r="G21" s="187"/>
      <c r="H21" s="190">
        <f>SUM(H12:H20)</f>
        <v>0</v>
      </c>
      <c r="I21" s="187"/>
      <c r="J21" s="192">
        <f t="shared" si="0"/>
        <v>15351</v>
      </c>
      <c r="K21" s="189"/>
      <c r="L21" s="190">
        <f>SUM(L12:L20)</f>
        <v>33771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15">
      <c r="A23" s="67" t="s">
        <v>66</v>
      </c>
      <c r="B23" s="193"/>
      <c r="C23" s="8"/>
      <c r="D23" s="8"/>
      <c r="E23" s="8"/>
      <c r="F23" s="8"/>
      <c r="G23" s="8"/>
      <c r="H23" s="8"/>
      <c r="I23" s="8"/>
      <c r="J23" s="8"/>
      <c r="K23" s="8"/>
    </row>
    <row r="24" spans="1:12" ht="20" customHeight="1" x14ac:dyDescent="0.15">
      <c r="A24" s="85" t="s">
        <v>27</v>
      </c>
      <c r="B24" s="186"/>
      <c r="C24" s="187"/>
      <c r="D24" s="186"/>
      <c r="E24" s="187"/>
      <c r="F24" s="186"/>
      <c r="G24" s="187"/>
      <c r="H24" s="186"/>
      <c r="I24" s="187"/>
      <c r="J24" s="188">
        <f>H24+D24+B24+F24</f>
        <v>0</v>
      </c>
      <c r="K24" s="189"/>
      <c r="L24" s="186"/>
    </row>
    <row r="25" spans="1:12" ht="20" customHeight="1" x14ac:dyDescent="0.15">
      <c r="A25" s="85" t="s">
        <v>28</v>
      </c>
      <c r="B25" s="186"/>
      <c r="C25" s="187"/>
      <c r="D25" s="186"/>
      <c r="E25" s="187"/>
      <c r="F25" s="186"/>
      <c r="G25" s="187"/>
      <c r="H25" s="186"/>
      <c r="I25" s="187"/>
      <c r="J25" s="188">
        <f>H25+D25+B25+F25</f>
        <v>0</v>
      </c>
      <c r="K25" s="189"/>
      <c r="L25" s="186"/>
    </row>
    <row r="26" spans="1:12" ht="17.25" customHeight="1" thickBot="1" x14ac:dyDescent="0.25">
      <c r="A26" s="9" t="s">
        <v>87</v>
      </c>
      <c r="B26" s="190">
        <f>SUM(B24:B25)</f>
        <v>0</v>
      </c>
      <c r="C26" s="191"/>
      <c r="D26" s="190">
        <f>SUM(D24:D25)</f>
        <v>0</v>
      </c>
      <c r="E26" s="187"/>
      <c r="F26" s="190">
        <f>SUM(F24:F25)</f>
        <v>0</v>
      </c>
      <c r="G26" s="187"/>
      <c r="H26" s="190">
        <f>SUM(H24:H25)</f>
        <v>0</v>
      </c>
      <c r="I26" s="187"/>
      <c r="J26" s="190">
        <f>SUM(J24:J25)</f>
        <v>0</v>
      </c>
      <c r="K26" s="189"/>
      <c r="L26" s="190">
        <f>SUM(L24:L25)</f>
        <v>0</v>
      </c>
    </row>
    <row r="27" spans="1:12" ht="8.25" customHeight="1" thickTop="1" x14ac:dyDescent="0.15">
      <c r="A27" s="25"/>
      <c r="B27" s="194"/>
      <c r="C27" s="195"/>
      <c r="D27" s="194"/>
      <c r="E27" s="195"/>
      <c r="F27" s="194"/>
      <c r="G27" s="195"/>
      <c r="H27" s="194"/>
      <c r="I27" s="196"/>
      <c r="J27" s="174" t="str">
        <f>IF(B26+D26+F26+H26-J26=0," ","error")</f>
        <v xml:space="preserve"> </v>
      </c>
      <c r="K27" s="189"/>
      <c r="L27" s="174"/>
    </row>
    <row r="28" spans="1:12" ht="20" customHeight="1" thickBot="1" x14ac:dyDescent="0.25">
      <c r="A28" s="9" t="s">
        <v>11</v>
      </c>
      <c r="B28" s="197">
        <f>B26+B21</f>
        <v>15351</v>
      </c>
      <c r="C28" s="196"/>
      <c r="D28" s="197">
        <f>D26+D21</f>
        <v>0</v>
      </c>
      <c r="E28" s="196"/>
      <c r="F28" s="197">
        <f>F26+F21</f>
        <v>0</v>
      </c>
      <c r="G28" s="196"/>
      <c r="H28" s="197">
        <f>H26+H21</f>
        <v>0</v>
      </c>
      <c r="I28" s="196"/>
      <c r="J28" s="197">
        <f>J26+J21</f>
        <v>15351</v>
      </c>
      <c r="K28" s="189"/>
      <c r="L28" s="197">
        <f>L26+L21</f>
        <v>33771</v>
      </c>
    </row>
    <row r="29" spans="1:12" ht="16.5" customHeight="1" thickTop="1" x14ac:dyDescent="0.15">
      <c r="B29" s="19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15">
      <c r="A30" s="27" t="s">
        <v>8</v>
      </c>
      <c r="B30" s="199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12" ht="20" customHeight="1" x14ac:dyDescent="0.15">
      <c r="A31" s="86" t="s">
        <v>29</v>
      </c>
      <c r="B31" s="186"/>
      <c r="C31" s="194"/>
      <c r="D31" s="186"/>
      <c r="E31" s="187"/>
      <c r="F31" s="186"/>
      <c r="G31" s="187"/>
      <c r="H31" s="186"/>
      <c r="I31" s="187"/>
      <c r="J31" s="188">
        <f>H31+D31+B31+F31</f>
        <v>0</v>
      </c>
      <c r="K31" s="174"/>
      <c r="L31" s="186"/>
    </row>
    <row r="32" spans="1:12" ht="20" customHeight="1" x14ac:dyDescent="0.15">
      <c r="A32" s="86" t="s">
        <v>112</v>
      </c>
      <c r="B32" s="186"/>
      <c r="C32" s="194"/>
      <c r="D32" s="186"/>
      <c r="E32" s="187"/>
      <c r="F32" s="186"/>
      <c r="G32" s="187"/>
      <c r="H32" s="186"/>
      <c r="I32" s="187"/>
      <c r="J32" s="188">
        <f t="shared" ref="J32:J41" si="1">H32+D32+B32+F32</f>
        <v>0</v>
      </c>
      <c r="K32" s="174"/>
      <c r="L32" s="186"/>
    </row>
    <row r="33" spans="1:12" ht="20" customHeight="1" x14ac:dyDescent="0.15">
      <c r="A33" s="86" t="s">
        <v>30</v>
      </c>
      <c r="B33" s="186"/>
      <c r="C33" s="194"/>
      <c r="D33" s="186"/>
      <c r="E33" s="187"/>
      <c r="F33" s="186"/>
      <c r="G33" s="187"/>
      <c r="H33" s="186"/>
      <c r="I33" s="187"/>
      <c r="J33" s="188">
        <f t="shared" si="1"/>
        <v>0</v>
      </c>
      <c r="K33" s="174"/>
      <c r="L33" s="186"/>
    </row>
    <row r="34" spans="1:12" ht="30" x14ac:dyDescent="0.15">
      <c r="A34" s="86" t="s">
        <v>31</v>
      </c>
      <c r="B34" s="219">
        <v>15153</v>
      </c>
      <c r="C34" s="194"/>
      <c r="D34" s="186"/>
      <c r="E34" s="187"/>
      <c r="F34" s="186"/>
      <c r="G34" s="187"/>
      <c r="H34" s="186"/>
      <c r="I34" s="187"/>
      <c r="J34" s="188">
        <f t="shared" si="1"/>
        <v>15153</v>
      </c>
      <c r="K34" s="174"/>
      <c r="L34" s="186">
        <v>29854</v>
      </c>
    </row>
    <row r="35" spans="1:12" ht="20" customHeight="1" x14ac:dyDescent="0.15">
      <c r="A35" s="86" t="s">
        <v>32</v>
      </c>
      <c r="B35" s="186"/>
      <c r="C35" s="194"/>
      <c r="D35" s="186"/>
      <c r="E35" s="187"/>
      <c r="F35" s="186"/>
      <c r="G35" s="187"/>
      <c r="H35" s="186"/>
      <c r="I35" s="187"/>
      <c r="J35" s="188">
        <f t="shared" si="1"/>
        <v>0</v>
      </c>
      <c r="K35" s="174"/>
      <c r="L35" s="186"/>
    </row>
    <row r="36" spans="1:12" ht="20" customHeight="1" x14ac:dyDescent="0.15">
      <c r="A36" s="86" t="s">
        <v>33</v>
      </c>
      <c r="B36" s="186"/>
      <c r="C36" s="194"/>
      <c r="D36" s="186"/>
      <c r="E36" s="187"/>
      <c r="F36" s="186"/>
      <c r="G36" s="187"/>
      <c r="H36" s="186"/>
      <c r="I36" s="187"/>
      <c r="J36" s="188">
        <f t="shared" si="1"/>
        <v>0</v>
      </c>
      <c r="K36" s="174"/>
      <c r="L36" s="186"/>
    </row>
    <row r="37" spans="1:12" ht="20" customHeight="1" x14ac:dyDescent="0.15">
      <c r="A37" s="87" t="s">
        <v>34</v>
      </c>
      <c r="B37" s="186"/>
      <c r="C37" s="194"/>
      <c r="D37" s="186"/>
      <c r="E37" s="187"/>
      <c r="F37" s="186"/>
      <c r="G37" s="187"/>
      <c r="H37" s="186"/>
      <c r="I37" s="187"/>
      <c r="J37" s="188">
        <f t="shared" si="1"/>
        <v>0</v>
      </c>
      <c r="K37" s="174"/>
      <c r="L37" s="186"/>
    </row>
    <row r="38" spans="1:12" ht="20" customHeight="1" x14ac:dyDescent="0.15">
      <c r="A38" s="87" t="s">
        <v>35</v>
      </c>
      <c r="B38" s="186"/>
      <c r="C38" s="194"/>
      <c r="D38" s="186"/>
      <c r="E38" s="187"/>
      <c r="F38" s="186"/>
      <c r="G38" s="187"/>
      <c r="H38" s="186"/>
      <c r="I38" s="187"/>
      <c r="J38" s="188">
        <f t="shared" si="1"/>
        <v>0</v>
      </c>
      <c r="K38" s="174"/>
      <c r="L38" s="186"/>
    </row>
    <row r="39" spans="1:12" ht="20" customHeight="1" x14ac:dyDescent="0.15">
      <c r="A39" s="87" t="s">
        <v>36</v>
      </c>
      <c r="B39" s="186">
        <v>3526</v>
      </c>
      <c r="C39" s="194"/>
      <c r="D39" s="186"/>
      <c r="E39" s="187"/>
      <c r="F39" s="186"/>
      <c r="G39" s="187"/>
      <c r="H39" s="186"/>
      <c r="I39" s="187"/>
      <c r="J39" s="188">
        <f t="shared" si="1"/>
        <v>3526</v>
      </c>
      <c r="K39" s="174"/>
      <c r="L39" s="186">
        <v>1219</v>
      </c>
    </row>
    <row r="40" spans="1:12" ht="20" customHeight="1" x14ac:dyDescent="0.15">
      <c r="A40" s="87" t="s">
        <v>120</v>
      </c>
      <c r="B40" s="186"/>
      <c r="C40" s="194"/>
      <c r="D40" s="186"/>
      <c r="E40" s="187"/>
      <c r="F40" s="186"/>
      <c r="G40" s="187"/>
      <c r="H40" s="186"/>
      <c r="I40" s="187"/>
      <c r="J40" s="188">
        <f t="shared" si="1"/>
        <v>0</v>
      </c>
      <c r="K40" s="174"/>
      <c r="L40" s="186"/>
    </row>
    <row r="41" spans="1:12" ht="20" customHeight="1" thickBot="1" x14ac:dyDescent="0.2">
      <c r="A41" s="86"/>
      <c r="B41" s="201"/>
      <c r="C41" s="194"/>
      <c r="D41" s="201"/>
      <c r="E41" s="187"/>
      <c r="F41" s="201"/>
      <c r="G41" s="187"/>
      <c r="H41" s="201"/>
      <c r="I41" s="187"/>
      <c r="J41" s="188">
        <f t="shared" si="1"/>
        <v>0</v>
      </c>
      <c r="K41" s="174"/>
      <c r="L41" s="201"/>
    </row>
    <row r="42" spans="1:12" ht="20" customHeight="1" thickTop="1" thickBot="1" x14ac:dyDescent="0.2">
      <c r="A42" s="13" t="s">
        <v>88</v>
      </c>
      <c r="B42" s="190">
        <f>SUM(B31:B41)</f>
        <v>18679</v>
      </c>
      <c r="C42" s="202"/>
      <c r="D42" s="190">
        <f>SUM(D31:D41)</f>
        <v>0</v>
      </c>
      <c r="E42" s="187"/>
      <c r="F42" s="190">
        <f>SUM(F31:F41)</f>
        <v>0</v>
      </c>
      <c r="G42" s="187"/>
      <c r="H42" s="190">
        <f>SUM(H31:H41)</f>
        <v>0</v>
      </c>
      <c r="I42" s="187"/>
      <c r="J42" s="190">
        <f>SUM(J31:J41)</f>
        <v>18679</v>
      </c>
      <c r="K42" s="174"/>
      <c r="L42" s="190">
        <f>SUM(L31:L41)</f>
        <v>31073</v>
      </c>
    </row>
    <row r="43" spans="1:12" s="14" customFormat="1" ht="17.25" customHeight="1" thickTop="1" x14ac:dyDescent="0.15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15">
      <c r="A44" s="67" t="s">
        <v>67</v>
      </c>
      <c r="B44" s="193"/>
      <c r="C44" s="8"/>
      <c r="D44" s="8"/>
      <c r="E44" s="8"/>
      <c r="F44" s="8"/>
      <c r="G44" s="8"/>
      <c r="H44" s="8"/>
      <c r="I44" s="8"/>
      <c r="J44" s="8"/>
      <c r="K44" s="8"/>
    </row>
    <row r="45" spans="1:12" ht="20" customHeight="1" x14ac:dyDescent="0.15">
      <c r="A45" s="86" t="s">
        <v>37</v>
      </c>
      <c r="B45" s="186"/>
      <c r="C45" s="194"/>
      <c r="D45" s="186"/>
      <c r="E45" s="187"/>
      <c r="F45" s="186"/>
      <c r="G45" s="187"/>
      <c r="H45" s="186"/>
      <c r="I45" s="187"/>
      <c r="J45" s="188">
        <f>H45+D45+F45+B45</f>
        <v>0</v>
      </c>
      <c r="K45" s="174"/>
      <c r="L45" s="186"/>
    </row>
    <row r="46" spans="1:12" ht="20" customHeight="1" thickBot="1" x14ac:dyDescent="0.2">
      <c r="A46" s="86" t="s">
        <v>38</v>
      </c>
      <c r="B46" s="201"/>
      <c r="C46" s="194"/>
      <c r="D46" s="201"/>
      <c r="E46" s="187"/>
      <c r="F46" s="201"/>
      <c r="G46" s="187"/>
      <c r="H46" s="201"/>
      <c r="I46" s="187"/>
      <c r="J46" s="188">
        <f>H46+D46+F46+B46</f>
        <v>0</v>
      </c>
      <c r="K46" s="174"/>
      <c r="L46" s="201"/>
    </row>
    <row r="47" spans="1:12" ht="20" customHeight="1" thickTop="1" thickBot="1" x14ac:dyDescent="0.2">
      <c r="A47" s="13" t="s">
        <v>89</v>
      </c>
      <c r="B47" s="190">
        <f>SUM(B45:B46)</f>
        <v>0</v>
      </c>
      <c r="C47" s="202"/>
      <c r="D47" s="190">
        <f>SUM(D45:D46)</f>
        <v>0</v>
      </c>
      <c r="E47" s="187"/>
      <c r="F47" s="190">
        <f>SUM(F45:F46)</f>
        <v>0</v>
      </c>
      <c r="G47" s="187"/>
      <c r="H47" s="190">
        <f>SUM(H45:H46)</f>
        <v>0</v>
      </c>
      <c r="I47" s="187"/>
      <c r="J47" s="190">
        <f>SUM(J45:J46)</f>
        <v>0</v>
      </c>
      <c r="K47" s="174"/>
      <c r="L47" s="190">
        <f>SUM(L45:L46)</f>
        <v>0</v>
      </c>
    </row>
    <row r="48" spans="1:12" ht="13.5" customHeight="1" thickTop="1" thickBot="1" x14ac:dyDescent="0.2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" customHeight="1" thickTop="1" thickBot="1" x14ac:dyDescent="0.2">
      <c r="A49" s="39" t="s">
        <v>12</v>
      </c>
      <c r="B49" s="203">
        <f>+B47+B42</f>
        <v>18679</v>
      </c>
      <c r="C49" s="189"/>
      <c r="D49" s="203">
        <f>+D47+D42</f>
        <v>0</v>
      </c>
      <c r="E49" s="189"/>
      <c r="F49" s="203">
        <f>+F47+F42</f>
        <v>0</v>
      </c>
      <c r="G49" s="189"/>
      <c r="H49" s="203">
        <f>+H47+H42</f>
        <v>0</v>
      </c>
      <c r="I49" s="189"/>
      <c r="J49" s="203">
        <f>+J47+J42</f>
        <v>18679</v>
      </c>
      <c r="K49" s="189"/>
      <c r="L49" s="203">
        <f>+L47+L42</f>
        <v>31073</v>
      </c>
    </row>
    <row r="50" spans="1:13" ht="15" thickTop="1" thickBot="1" x14ac:dyDescent="0.2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" customHeight="1" thickTop="1" thickBot="1" x14ac:dyDescent="0.2">
      <c r="A51" s="40" t="s">
        <v>104</v>
      </c>
      <c r="B51" s="144">
        <f>+B28-B49</f>
        <v>-3328</v>
      </c>
      <c r="C51" s="88"/>
      <c r="D51" s="144">
        <f>+D28-D49</f>
        <v>0</v>
      </c>
      <c r="E51" s="88"/>
      <c r="F51" s="144">
        <f>+F28-F49</f>
        <v>0</v>
      </c>
      <c r="G51" s="88"/>
      <c r="H51" s="144">
        <f>+H28-H49</f>
        <v>0</v>
      </c>
      <c r="I51" s="88"/>
      <c r="J51" s="145">
        <f>IF((B51+D51+F51+H51)=(+J28-J49),H51+F51+D51+B51,"Cross Add Error")</f>
        <v>-3328</v>
      </c>
      <c r="K51" s="134"/>
      <c r="L51" s="144">
        <f>+L28-L49</f>
        <v>2698</v>
      </c>
      <c r="M51" s="89"/>
    </row>
    <row r="52" spans="1:13" ht="14.25" customHeight="1" thickBot="1" x14ac:dyDescent="0.2">
      <c r="A52" s="40"/>
      <c r="B52" s="211"/>
      <c r="C52" s="88"/>
      <c r="D52" s="211"/>
      <c r="E52" s="88"/>
      <c r="F52" s="211"/>
      <c r="G52" s="88"/>
      <c r="H52" s="211"/>
      <c r="I52" s="88"/>
      <c r="J52" s="211"/>
      <c r="K52" s="134"/>
      <c r="L52" s="211"/>
      <c r="M52" s="89"/>
    </row>
    <row r="53" spans="1:13" ht="19.5" customHeight="1" thickTop="1" thickBot="1" x14ac:dyDescent="0.2">
      <c r="A53" s="97" t="s">
        <v>118</v>
      </c>
      <c r="B53" s="156"/>
      <c r="C53" s="88"/>
      <c r="D53" s="156"/>
      <c r="E53" s="88"/>
      <c r="F53" s="156"/>
      <c r="G53" s="88"/>
      <c r="H53" s="156"/>
      <c r="I53" s="88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2">
      <c r="A54" s="11"/>
      <c r="B54" s="210"/>
      <c r="C54" s="88"/>
      <c r="D54" s="210"/>
      <c r="E54" s="88"/>
      <c r="F54" s="142"/>
      <c r="G54" s="88"/>
      <c r="H54" s="210"/>
      <c r="I54" s="88"/>
      <c r="J54" s="212"/>
      <c r="K54" s="134"/>
      <c r="L54" s="210"/>
    </row>
    <row r="55" spans="1:13" ht="29.25" customHeight="1" thickTop="1" thickBot="1" x14ac:dyDescent="0.2">
      <c r="A55" s="13" t="s">
        <v>42</v>
      </c>
      <c r="B55" s="141">
        <f>+B51+B53</f>
        <v>-3328</v>
      </c>
      <c r="C55" s="88"/>
      <c r="D55" s="141">
        <f>+D51+D53</f>
        <v>0</v>
      </c>
      <c r="E55" s="88"/>
      <c r="F55" s="141">
        <f>+F51+F53</f>
        <v>0</v>
      </c>
      <c r="G55" s="88"/>
      <c r="H55" s="141">
        <f>+H51+H53</f>
        <v>0</v>
      </c>
      <c r="I55" s="88"/>
      <c r="J55" s="141">
        <f>+J51+J53</f>
        <v>-3328</v>
      </c>
      <c r="K55" s="134"/>
      <c r="L55" s="141">
        <f>+L51+L53</f>
        <v>2698</v>
      </c>
    </row>
    <row r="56" spans="1:13" ht="14" thickTop="1" x14ac:dyDescent="0.1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97" right="0.511811023622047" top="0.47244094488188998" bottom="0.39370078740157499" header="0.47244094488188998" footer="0.43307086614173201"/>
  <pageSetup paperSize="9" scale="57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330200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Normal="100" zoomScaleSheetLayoutView="80" workbookViewId="0">
      <pane ySplit="2" topLeftCell="A3" activePane="bottomLeft" state="frozen"/>
      <selection activeCell="D45" sqref="D45"/>
      <selection pane="bottomLeft" activeCell="F16" sqref="F16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B1" s="274" t="str">
        <f>'R&amp;P Accounts'!B2</f>
        <v>The Voltic Trust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N1" s="274" t="str">
        <f>'R&amp;P Accounts'!L2</f>
        <v>SC041848</v>
      </c>
      <c r="O1" s="274"/>
      <c r="P1" s="274"/>
    </row>
    <row r="2" spans="1:16" s="46" customFormat="1" ht="26.25" customHeight="1" x14ac:dyDescent="0.15">
      <c r="A2" s="80" t="s">
        <v>117</v>
      </c>
      <c r="B2" s="43"/>
      <c r="C2" s="42"/>
      <c r="D2" s="42"/>
      <c r="E2" s="42"/>
      <c r="F2" s="278"/>
      <c r="G2" s="278"/>
      <c r="H2" s="27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15">
      <c r="A3" s="50" t="s">
        <v>6</v>
      </c>
      <c r="B3" s="276" t="s">
        <v>5</v>
      </c>
      <c r="C3" s="276"/>
      <c r="D3" s="276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15">
      <c r="B4" s="277"/>
      <c r="C4" s="277"/>
      <c r="D4" s="277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thickBot="1" x14ac:dyDescent="0.2">
      <c r="A5" s="258" t="s">
        <v>9</v>
      </c>
      <c r="B5" s="264" t="s">
        <v>40</v>
      </c>
      <c r="C5" s="264"/>
      <c r="D5" s="264"/>
      <c r="E5" s="23"/>
      <c r="F5" s="146">
        <v>3393</v>
      </c>
      <c r="G5" s="147"/>
      <c r="H5" s="146"/>
      <c r="I5" s="147"/>
      <c r="J5" s="146"/>
      <c r="K5" s="147"/>
      <c r="L5" s="146"/>
      <c r="M5" s="147"/>
      <c r="N5" s="148">
        <f>F5+H5+J5+L5</f>
        <v>3393</v>
      </c>
      <c r="O5" s="147"/>
      <c r="P5" s="146">
        <v>695</v>
      </c>
    </row>
    <row r="6" spans="1:16" ht="30" customHeight="1" thickTop="1" thickBot="1" x14ac:dyDescent="0.2">
      <c r="A6" s="259"/>
      <c r="B6" s="264" t="s">
        <v>41</v>
      </c>
      <c r="C6" s="264"/>
      <c r="D6" s="264"/>
      <c r="E6" s="23"/>
      <c r="F6" s="141">
        <v>-3328</v>
      </c>
      <c r="G6" s="147"/>
      <c r="H6" s="146"/>
      <c r="I6" s="147"/>
      <c r="J6" s="146"/>
      <c r="K6" s="147"/>
      <c r="L6" s="146"/>
      <c r="M6" s="147"/>
      <c r="N6" s="148">
        <f>F6+H6+J6+L6</f>
        <v>-3328</v>
      </c>
      <c r="O6" s="147"/>
      <c r="P6" s="146">
        <v>2698</v>
      </c>
    </row>
    <row r="7" spans="1:16" ht="26.25" customHeight="1" thickTop="1" x14ac:dyDescent="0.15">
      <c r="A7" s="259"/>
      <c r="B7" s="265"/>
      <c r="C7" s="266"/>
      <c r="D7" s="267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2">
      <c r="A8" s="259"/>
      <c r="B8" s="264"/>
      <c r="C8" s="264"/>
      <c r="D8" s="264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2">
      <c r="B9" s="262" t="s">
        <v>39</v>
      </c>
      <c r="C9" s="262"/>
      <c r="D9" s="262"/>
      <c r="E9" s="41"/>
      <c r="F9" s="152">
        <f>SUM(F5:F8)</f>
        <v>65</v>
      </c>
      <c r="G9" s="135"/>
      <c r="H9" s="152">
        <f>SUM(H5:H8)</f>
        <v>0</v>
      </c>
      <c r="I9" s="101"/>
      <c r="J9" s="152">
        <f>SUM(J5:J8)</f>
        <v>0</v>
      </c>
      <c r="K9" s="101"/>
      <c r="L9" s="152">
        <f>SUM(L5:L8)</f>
        <v>0</v>
      </c>
      <c r="M9" s="275"/>
      <c r="N9" s="153">
        <f>F9+H9+J9+L9</f>
        <v>65</v>
      </c>
      <c r="O9" s="275"/>
      <c r="P9" s="152">
        <f>SUM(P5:P8)</f>
        <v>3393</v>
      </c>
    </row>
    <row r="10" spans="1:16" ht="26.25" customHeight="1" thickTop="1" x14ac:dyDescent="0.15">
      <c r="B10" s="263" t="s">
        <v>78</v>
      </c>
      <c r="C10" s="263"/>
      <c r="D10" s="263"/>
      <c r="E10" s="22"/>
      <c r="F10" s="136">
        <f>F6-'R&amp;P Accounts'!B55</f>
        <v>0</v>
      </c>
      <c r="G10" s="101"/>
      <c r="H10" s="136">
        <f>H6-'R&amp;P Accounts'!D55</f>
        <v>0</v>
      </c>
      <c r="I10" s="101"/>
      <c r="J10" s="136">
        <f>J6-'R&amp;P Accounts'!F55</f>
        <v>0</v>
      </c>
      <c r="K10" s="101"/>
      <c r="L10" s="136">
        <f>L6-'R&amp;P Accounts'!H55</f>
        <v>0</v>
      </c>
      <c r="M10" s="275"/>
      <c r="N10" s="136">
        <f>N6-'R&amp;P Accounts'!J55</f>
        <v>0</v>
      </c>
      <c r="O10" s="275"/>
      <c r="P10" s="136">
        <f>P6-'R&amp;P Accounts'!L55</f>
        <v>0</v>
      </c>
    </row>
    <row r="11" spans="1:16" x14ac:dyDescent="0.15">
      <c r="B11" s="268"/>
      <c r="C11" s="268"/>
      <c r="D11" s="268"/>
      <c r="E11" s="19"/>
      <c r="G11" s="257"/>
      <c r="I11" s="257"/>
      <c r="J11" s="12"/>
      <c r="K11" s="12"/>
      <c r="M11" s="257"/>
      <c r="O11" s="257"/>
    </row>
    <row r="12" spans="1:16" ht="30.75" customHeight="1" x14ac:dyDescent="0.15">
      <c r="B12" s="260" t="s">
        <v>20</v>
      </c>
      <c r="C12" s="260"/>
      <c r="D12" s="260"/>
      <c r="E12" s="20"/>
      <c r="G12" s="257"/>
      <c r="H12" s="5"/>
      <c r="I12" s="257"/>
      <c r="J12" s="251" t="s">
        <v>14</v>
      </c>
      <c r="K12" s="251"/>
      <c r="L12" s="251"/>
      <c r="M12" s="257"/>
      <c r="N12" s="5" t="s">
        <v>46</v>
      </c>
      <c r="O12" s="257"/>
      <c r="P12" s="5" t="s">
        <v>10</v>
      </c>
    </row>
    <row r="13" spans="1:16" s="61" customFormat="1" x14ac:dyDescent="0.15">
      <c r="B13" s="270"/>
      <c r="C13" s="270"/>
      <c r="D13" s="270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" customHeight="1" x14ac:dyDescent="0.15">
      <c r="A14" s="258" t="s">
        <v>43</v>
      </c>
      <c r="B14" s="256"/>
      <c r="C14" s="256"/>
      <c r="D14" s="256"/>
      <c r="E14" s="24"/>
      <c r="G14" s="257"/>
      <c r="I14" s="12"/>
      <c r="J14" s="248"/>
      <c r="K14" s="249"/>
      <c r="L14" s="250"/>
      <c r="M14" s="18"/>
      <c r="N14" s="137"/>
      <c r="O14" s="101"/>
      <c r="P14" s="137"/>
    </row>
    <row r="15" spans="1:16" ht="20" customHeight="1" x14ac:dyDescent="0.15">
      <c r="A15" s="259"/>
      <c r="B15" s="256"/>
      <c r="C15" s="256"/>
      <c r="D15" s="256"/>
      <c r="E15" s="24"/>
      <c r="G15" s="257"/>
      <c r="H15" s="5"/>
      <c r="I15" s="12"/>
      <c r="J15" s="248"/>
      <c r="K15" s="249"/>
      <c r="L15" s="250"/>
      <c r="M15" s="18"/>
      <c r="N15" s="137"/>
      <c r="O15" s="101"/>
      <c r="P15" s="137"/>
    </row>
    <row r="16" spans="1:16" ht="20" customHeight="1" x14ac:dyDescent="0.15">
      <c r="A16" s="259"/>
      <c r="B16" s="256"/>
      <c r="C16" s="256"/>
      <c r="D16" s="256"/>
      <c r="E16" s="24"/>
      <c r="F16" s="12"/>
      <c r="G16" s="12"/>
      <c r="H16" s="59"/>
      <c r="I16" s="12"/>
      <c r="J16" s="248"/>
      <c r="K16" s="249"/>
      <c r="L16" s="250"/>
      <c r="M16" s="18"/>
      <c r="N16" s="137"/>
      <c r="O16" s="101"/>
      <c r="P16" s="137"/>
    </row>
    <row r="17" spans="1:16" ht="20" customHeight="1" x14ac:dyDescent="0.15">
      <c r="A17" s="259"/>
      <c r="B17" s="256"/>
      <c r="C17" s="256"/>
      <c r="D17" s="256"/>
      <c r="E17" s="24"/>
      <c r="F17" s="12"/>
      <c r="G17" s="12"/>
      <c r="H17" s="59"/>
      <c r="I17" s="12"/>
      <c r="J17" s="248"/>
      <c r="K17" s="249"/>
      <c r="L17" s="250"/>
      <c r="M17" s="18"/>
      <c r="N17" s="137"/>
      <c r="O17" s="101"/>
      <c r="P17" s="137"/>
    </row>
    <row r="18" spans="1:16" ht="20" customHeight="1" thickBot="1" x14ac:dyDescent="0.2">
      <c r="A18" s="259"/>
      <c r="B18" s="256"/>
      <c r="C18" s="256"/>
      <c r="D18" s="256"/>
      <c r="E18" s="24"/>
      <c r="F18" s="12"/>
      <c r="G18" s="12"/>
      <c r="H18" s="59"/>
      <c r="I18" s="12"/>
      <c r="J18" s="248"/>
      <c r="K18" s="249"/>
      <c r="L18" s="250"/>
      <c r="M18" s="18"/>
      <c r="N18" s="138"/>
      <c r="O18" s="101"/>
      <c r="P18" s="138"/>
    </row>
    <row r="19" spans="1:16" ht="20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39">
        <f>SUM(N14:N18)</f>
        <v>0</v>
      </c>
      <c r="O19" s="101"/>
      <c r="P19" s="139">
        <f>SUM(P14:P18)</f>
        <v>0</v>
      </c>
    </row>
    <row r="20" spans="1:16" x14ac:dyDescent="0.15">
      <c r="B20" s="261"/>
      <c r="C20" s="261"/>
      <c r="D20" s="26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B21" s="260" t="s">
        <v>20</v>
      </c>
      <c r="C21" s="260"/>
      <c r="D21" s="260"/>
      <c r="E21" s="21"/>
      <c r="G21" s="12"/>
      <c r="H21" s="251" t="s">
        <v>14</v>
      </c>
      <c r="I21" s="251"/>
      <c r="J21" s="251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15">
      <c r="B22" s="270"/>
      <c r="C22" s="270"/>
      <c r="D22" s="270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" customHeight="1" x14ac:dyDescent="0.15">
      <c r="A23" s="258" t="s">
        <v>44</v>
      </c>
      <c r="B23" s="256" t="s">
        <v>126</v>
      </c>
      <c r="C23" s="256"/>
      <c r="D23" s="256"/>
      <c r="E23" s="24"/>
      <c r="G23" s="12"/>
      <c r="H23" s="252" t="s">
        <v>125</v>
      </c>
      <c r="I23" s="253"/>
      <c r="J23" s="254"/>
      <c r="K23" s="18"/>
      <c r="L23" s="137"/>
      <c r="M23" s="101"/>
      <c r="N23" s="137">
        <v>1000</v>
      </c>
      <c r="O23" s="101"/>
      <c r="P23" s="137">
        <v>2500</v>
      </c>
    </row>
    <row r="24" spans="1:16" ht="20" customHeight="1" x14ac:dyDescent="0.15">
      <c r="A24" s="259"/>
      <c r="B24" s="256"/>
      <c r="C24" s="256"/>
      <c r="D24" s="256"/>
      <c r="E24" s="24"/>
      <c r="G24" s="12"/>
      <c r="H24" s="252"/>
      <c r="I24" s="253"/>
      <c r="J24" s="254"/>
      <c r="K24" s="18"/>
      <c r="L24" s="137"/>
      <c r="M24" s="101"/>
      <c r="N24" s="137"/>
      <c r="O24" s="101"/>
      <c r="P24" s="137"/>
    </row>
    <row r="25" spans="1:16" ht="20" customHeight="1" x14ac:dyDescent="0.15">
      <c r="A25" s="259"/>
      <c r="B25" s="256"/>
      <c r="C25" s="256"/>
      <c r="D25" s="256"/>
      <c r="E25" s="24"/>
      <c r="G25" s="12"/>
      <c r="H25" s="252"/>
      <c r="I25" s="253"/>
      <c r="J25" s="254"/>
      <c r="K25" s="18"/>
      <c r="L25" s="137"/>
      <c r="M25" s="101"/>
      <c r="N25" s="137"/>
      <c r="O25" s="101"/>
      <c r="P25" s="137"/>
    </row>
    <row r="26" spans="1:16" ht="20" customHeight="1" x14ac:dyDescent="0.15">
      <c r="A26" s="259"/>
      <c r="B26" s="256"/>
      <c r="C26" s="256"/>
      <c r="D26" s="256"/>
      <c r="E26" s="24"/>
      <c r="G26" s="12"/>
      <c r="H26" s="252"/>
      <c r="I26" s="253"/>
      <c r="J26" s="254"/>
      <c r="K26" s="18"/>
      <c r="L26" s="137"/>
      <c r="M26" s="101"/>
      <c r="N26" s="137"/>
      <c r="O26" s="101"/>
      <c r="P26" s="137"/>
    </row>
    <row r="27" spans="1:16" ht="20" customHeight="1" x14ac:dyDescent="0.15">
      <c r="A27" s="259"/>
      <c r="B27" s="256"/>
      <c r="C27" s="256"/>
      <c r="D27" s="256"/>
      <c r="E27" s="24"/>
      <c r="G27" s="12"/>
      <c r="H27" s="252"/>
      <c r="I27" s="253"/>
      <c r="J27" s="254"/>
      <c r="K27" s="18"/>
      <c r="L27" s="137"/>
      <c r="M27" s="101"/>
      <c r="N27" s="137"/>
      <c r="O27" s="101"/>
      <c r="P27" s="137"/>
    </row>
    <row r="28" spans="1:16" ht="20" customHeight="1" x14ac:dyDescent="0.15">
      <c r="A28" s="259"/>
      <c r="B28" s="256"/>
      <c r="C28" s="256"/>
      <c r="D28" s="256"/>
      <c r="E28" s="24"/>
      <c r="G28" s="12"/>
      <c r="H28" s="252"/>
      <c r="I28" s="253"/>
      <c r="J28" s="254"/>
      <c r="K28" s="18"/>
      <c r="L28" s="137"/>
      <c r="M28" s="101"/>
      <c r="N28" s="137"/>
      <c r="O28" s="101"/>
      <c r="P28" s="137"/>
    </row>
    <row r="29" spans="1:16" ht="20" customHeight="1" x14ac:dyDescent="0.15">
      <c r="A29" s="259"/>
      <c r="B29" s="256"/>
      <c r="C29" s="256"/>
      <c r="D29" s="256"/>
      <c r="E29" s="24"/>
      <c r="G29" s="12"/>
      <c r="H29" s="252"/>
      <c r="I29" s="253"/>
      <c r="J29" s="254"/>
      <c r="K29" s="18"/>
      <c r="L29" s="137"/>
      <c r="M29" s="101"/>
      <c r="N29" s="137"/>
      <c r="O29" s="101"/>
      <c r="P29" s="137"/>
    </row>
    <row r="30" spans="1:16" ht="20" customHeight="1" x14ac:dyDescent="0.15">
      <c r="A30" s="259"/>
      <c r="B30" s="256"/>
      <c r="C30" s="256"/>
      <c r="D30" s="256"/>
      <c r="E30" s="24"/>
      <c r="G30" s="12"/>
      <c r="H30" s="252"/>
      <c r="I30" s="253"/>
      <c r="J30" s="254"/>
      <c r="K30" s="18"/>
      <c r="L30" s="137"/>
      <c r="M30" s="101"/>
      <c r="N30" s="137"/>
      <c r="O30" s="101"/>
      <c r="P30" s="137"/>
    </row>
    <row r="31" spans="1:16" ht="20" customHeight="1" thickBot="1" x14ac:dyDescent="0.2">
      <c r="A31" s="259"/>
      <c r="B31" s="256"/>
      <c r="C31" s="256"/>
      <c r="D31" s="256"/>
      <c r="E31" s="24"/>
      <c r="G31" s="12"/>
      <c r="H31" s="252"/>
      <c r="I31" s="253"/>
      <c r="J31" s="254"/>
      <c r="K31" s="18"/>
      <c r="L31" s="138"/>
      <c r="M31" s="101"/>
      <c r="N31" s="138"/>
      <c r="O31" s="101"/>
      <c r="P31" s="138"/>
    </row>
    <row r="32" spans="1:16" ht="20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9">
        <f>SUM(L23:L31)</f>
        <v>0</v>
      </c>
      <c r="M32" s="101"/>
      <c r="N32" s="139">
        <f>SUM(N23:N31)</f>
        <v>1000</v>
      </c>
      <c r="O32" s="101"/>
      <c r="P32" s="139">
        <f>SUM(P23:P31)</f>
        <v>2500</v>
      </c>
    </row>
    <row r="33" spans="1:16" ht="10.5" customHeight="1" x14ac:dyDescent="0.15">
      <c r="B33" s="268"/>
      <c r="C33" s="268"/>
      <c r="D33" s="268"/>
      <c r="E33" s="255"/>
      <c r="G33" s="255"/>
      <c r="H33" s="17"/>
      <c r="I33" s="257"/>
      <c r="J33" s="12"/>
      <c r="K33" s="12"/>
      <c r="L33" s="66"/>
      <c r="M33" s="257"/>
      <c r="N33" s="66"/>
      <c r="O33" s="269"/>
      <c r="P33" s="66"/>
    </row>
    <row r="34" spans="1:16" ht="19.5" customHeight="1" x14ac:dyDescent="0.15">
      <c r="B34" s="260" t="s">
        <v>20</v>
      </c>
      <c r="C34" s="260"/>
      <c r="D34" s="260"/>
      <c r="E34" s="255"/>
      <c r="G34" s="255"/>
      <c r="H34" s="17"/>
      <c r="I34" s="257"/>
      <c r="J34" s="251" t="s">
        <v>15</v>
      </c>
      <c r="K34" s="251"/>
      <c r="L34" s="251"/>
      <c r="M34" s="257"/>
      <c r="N34" s="5" t="s">
        <v>56</v>
      </c>
      <c r="O34" s="269"/>
      <c r="P34" s="5" t="s">
        <v>10</v>
      </c>
    </row>
    <row r="35" spans="1:16" s="61" customFormat="1" x14ac:dyDescent="0.15">
      <c r="B35" s="270"/>
      <c r="C35" s="270"/>
      <c r="D35" s="270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" customHeight="1" x14ac:dyDescent="0.15">
      <c r="A36" s="258" t="s">
        <v>45</v>
      </c>
      <c r="B36" s="256"/>
      <c r="C36" s="256"/>
      <c r="D36" s="256"/>
      <c r="E36" s="24"/>
      <c r="G36" s="12"/>
      <c r="H36" s="17"/>
      <c r="I36" s="12"/>
      <c r="J36" s="271"/>
      <c r="K36" s="272"/>
      <c r="L36" s="273"/>
      <c r="M36" s="12"/>
      <c r="N36" s="125"/>
      <c r="O36" s="134"/>
      <c r="P36" s="125"/>
    </row>
    <row r="37" spans="1:16" ht="20" customHeight="1" x14ac:dyDescent="0.15">
      <c r="A37" s="259"/>
      <c r="B37" s="256"/>
      <c r="C37" s="256"/>
      <c r="D37" s="256"/>
      <c r="E37" s="24"/>
      <c r="G37" s="12"/>
      <c r="H37" s="17"/>
      <c r="I37" s="12"/>
      <c r="J37" s="271"/>
      <c r="K37" s="272"/>
      <c r="L37" s="273"/>
      <c r="M37" s="12"/>
      <c r="N37" s="125"/>
      <c r="O37" s="134"/>
      <c r="P37" s="125"/>
    </row>
    <row r="38" spans="1:16" ht="20" customHeight="1" x14ac:dyDescent="0.15">
      <c r="A38" s="259"/>
      <c r="B38" s="256"/>
      <c r="C38" s="256"/>
      <c r="D38" s="256"/>
      <c r="E38" s="24"/>
      <c r="G38" s="12"/>
      <c r="H38" s="17"/>
      <c r="I38" s="12"/>
      <c r="J38" s="271"/>
      <c r="K38" s="272"/>
      <c r="L38" s="273"/>
      <c r="M38" s="12"/>
      <c r="N38" s="125"/>
      <c r="O38" s="134"/>
      <c r="P38" s="125"/>
    </row>
    <row r="39" spans="1:16" ht="20" customHeight="1" x14ac:dyDescent="0.15">
      <c r="A39" s="259"/>
      <c r="B39" s="256"/>
      <c r="C39" s="256"/>
      <c r="D39" s="256"/>
      <c r="E39" s="24"/>
      <c r="G39" s="12"/>
      <c r="H39" s="17"/>
      <c r="I39" s="12"/>
      <c r="J39" s="271"/>
      <c r="K39" s="272"/>
      <c r="L39" s="273"/>
      <c r="M39" s="12"/>
      <c r="N39" s="125"/>
      <c r="O39" s="134"/>
      <c r="P39" s="125"/>
    </row>
    <row r="40" spans="1:16" ht="20" customHeight="1" thickBot="1" x14ac:dyDescent="0.2">
      <c r="A40" s="259"/>
      <c r="B40" s="256"/>
      <c r="C40" s="256"/>
      <c r="D40" s="256"/>
      <c r="E40" s="24"/>
      <c r="G40" s="12"/>
      <c r="H40" s="17"/>
      <c r="I40" s="12"/>
      <c r="J40" s="271"/>
      <c r="K40" s="272"/>
      <c r="L40" s="273"/>
      <c r="M40" s="12"/>
      <c r="N40" s="204"/>
      <c r="O40" s="134"/>
      <c r="P40" s="204"/>
    </row>
    <row r="41" spans="1:16" ht="20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05">
        <f>SUM(N36:N40)</f>
        <v>0</v>
      </c>
      <c r="O41" s="134"/>
      <c r="P41" s="205">
        <f>SUM(P36:P40)</f>
        <v>0</v>
      </c>
    </row>
    <row r="42" spans="1:16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6" x14ac:dyDescent="0.15">
      <c r="B43" s="260" t="s">
        <v>20</v>
      </c>
      <c r="C43" s="260"/>
      <c r="D43" s="260"/>
      <c r="E43" s="12"/>
      <c r="G43" s="12"/>
      <c r="H43" s="12"/>
      <c r="I43" s="12"/>
      <c r="J43" s="251" t="s">
        <v>15</v>
      </c>
      <c r="K43" s="251"/>
      <c r="L43" s="251"/>
      <c r="M43" s="12"/>
      <c r="N43" s="17" t="s">
        <v>57</v>
      </c>
      <c r="O43" s="12"/>
      <c r="P43" s="5" t="s">
        <v>10</v>
      </c>
    </row>
    <row r="44" spans="1:16" s="61" customFormat="1" x14ac:dyDescent="0.15">
      <c r="B44" s="270"/>
      <c r="C44" s="270"/>
      <c r="D44" s="270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" customHeight="1" x14ac:dyDescent="0.15">
      <c r="A45" s="258" t="s">
        <v>70</v>
      </c>
      <c r="B45" s="256"/>
      <c r="C45" s="256"/>
      <c r="D45" s="256"/>
      <c r="E45" s="24"/>
      <c r="G45" s="12"/>
      <c r="H45" s="12"/>
      <c r="I45" s="12"/>
      <c r="J45" s="271"/>
      <c r="K45" s="272"/>
      <c r="L45" s="273"/>
      <c r="M45" s="12"/>
      <c r="N45" s="102"/>
      <c r="O45" s="101"/>
      <c r="P45" s="102"/>
    </row>
    <row r="46" spans="1:16" ht="20" customHeight="1" x14ac:dyDescent="0.15">
      <c r="A46" s="259"/>
      <c r="B46" s="256"/>
      <c r="C46" s="256"/>
      <c r="D46" s="256"/>
      <c r="E46" s="24"/>
      <c r="G46" s="12"/>
      <c r="H46" s="12"/>
      <c r="I46" s="12"/>
      <c r="J46" s="271"/>
      <c r="K46" s="272"/>
      <c r="L46" s="273"/>
      <c r="M46" s="12"/>
      <c r="N46" s="102"/>
      <c r="O46" s="101"/>
      <c r="P46" s="102"/>
    </row>
    <row r="47" spans="1:16" ht="20" customHeight="1" thickBot="1" x14ac:dyDescent="0.2">
      <c r="A47" s="259"/>
      <c r="B47" s="256"/>
      <c r="C47" s="256"/>
      <c r="D47" s="256"/>
      <c r="E47" s="24"/>
      <c r="G47" s="12"/>
      <c r="H47" s="12"/>
      <c r="I47" s="12"/>
      <c r="J47" s="271"/>
      <c r="K47" s="272"/>
      <c r="L47" s="273"/>
      <c r="M47" s="12"/>
      <c r="N47" s="140"/>
      <c r="O47" s="101"/>
      <c r="P47" s="140"/>
    </row>
    <row r="48" spans="1:16" ht="20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9">
        <f>SUM(N45:N47)</f>
        <v>0</v>
      </c>
      <c r="O48" s="101"/>
      <c r="P48" s="139">
        <f>SUM(P45:P47)</f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79</v>
      </c>
      <c r="B50" s="246" t="s">
        <v>16</v>
      </c>
      <c r="C50" s="246"/>
      <c r="D50" s="246"/>
      <c r="E50" s="246"/>
      <c r="F50" s="246"/>
      <c r="G50" s="74"/>
      <c r="H50" s="247" t="s">
        <v>17</v>
      </c>
      <c r="I50" s="247"/>
      <c r="J50" s="247"/>
      <c r="K50" s="247"/>
      <c r="L50" s="247"/>
      <c r="M50" s="75"/>
      <c r="N50" s="75"/>
      <c r="O50" s="76"/>
      <c r="P50" s="77" t="s">
        <v>18</v>
      </c>
    </row>
    <row r="51" spans="1:16" ht="33.75" customHeight="1" x14ac:dyDescent="0.15">
      <c r="A51" s="51"/>
      <c r="B51" s="237"/>
      <c r="C51" s="238"/>
      <c r="D51" s="238"/>
      <c r="E51" s="238"/>
      <c r="F51" s="239"/>
      <c r="G51" s="65"/>
      <c r="H51" s="237"/>
      <c r="I51" s="238"/>
      <c r="J51" s="238"/>
      <c r="K51" s="238"/>
      <c r="L51" s="238"/>
      <c r="M51" s="238"/>
      <c r="N51" s="239"/>
      <c r="P51" s="78"/>
    </row>
    <row r="52" spans="1:16" ht="33.75" customHeight="1" x14ac:dyDescent="0.15">
      <c r="A52" s="51"/>
      <c r="B52" s="240"/>
      <c r="C52" s="241"/>
      <c r="D52" s="241"/>
      <c r="E52" s="241"/>
      <c r="F52" s="242"/>
      <c r="G52" s="65"/>
      <c r="H52" s="243"/>
      <c r="I52" s="244"/>
      <c r="J52" s="244"/>
      <c r="K52" s="244"/>
      <c r="L52" s="244"/>
      <c r="M52" s="244"/>
      <c r="N52" s="245"/>
      <c r="P52" s="79"/>
    </row>
    <row r="53" spans="1:16" ht="14" x14ac:dyDescent="0.15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F2:H2"/>
    <mergeCell ref="I11:I12"/>
    <mergeCell ref="G11:G12"/>
    <mergeCell ref="J12:L12"/>
    <mergeCell ref="J36:L36"/>
    <mergeCell ref="J37:L37"/>
    <mergeCell ref="J38:L38"/>
    <mergeCell ref="J46:L46"/>
    <mergeCell ref="J47:L47"/>
    <mergeCell ref="J39:L39"/>
    <mergeCell ref="J40:L40"/>
    <mergeCell ref="J43:L43"/>
    <mergeCell ref="J45:L45"/>
    <mergeCell ref="B35:D35"/>
    <mergeCell ref="B40:D40"/>
    <mergeCell ref="B36:D36"/>
    <mergeCell ref="B37:D37"/>
    <mergeCell ref="B44:D44"/>
    <mergeCell ref="B39:D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M33:M34"/>
    <mergeCell ref="H28:J28"/>
    <mergeCell ref="J14:L14"/>
    <mergeCell ref="J15:L15"/>
    <mergeCell ref="G14:G15"/>
    <mergeCell ref="H23:J23"/>
    <mergeCell ref="A45:A47"/>
    <mergeCell ref="B45:D45"/>
    <mergeCell ref="B46:D46"/>
    <mergeCell ref="B47:D47"/>
    <mergeCell ref="B38:D38"/>
    <mergeCell ref="A36:A40"/>
    <mergeCell ref="B43:D43"/>
    <mergeCell ref="A5:A8"/>
    <mergeCell ref="B17:D17"/>
    <mergeCell ref="B18:D18"/>
    <mergeCell ref="B20:D20"/>
    <mergeCell ref="A14:A18"/>
    <mergeCell ref="B9:D9"/>
    <mergeCell ref="B10:D10"/>
    <mergeCell ref="B5:D5"/>
    <mergeCell ref="B7:D7"/>
    <mergeCell ref="B11:D11"/>
    <mergeCell ref="B12:D12"/>
    <mergeCell ref="B14:D14"/>
    <mergeCell ref="B15:D15"/>
    <mergeCell ref="B16:D16"/>
    <mergeCell ref="A23:A31"/>
    <mergeCell ref="B21:D21"/>
    <mergeCell ref="H29:J29"/>
    <mergeCell ref="H30:J30"/>
    <mergeCell ref="H31:J31"/>
    <mergeCell ref="B23:D23"/>
    <mergeCell ref="J34:L34"/>
    <mergeCell ref="E33:E34"/>
    <mergeCell ref="B24:D24"/>
    <mergeCell ref="B25:D25"/>
    <mergeCell ref="B26:D26"/>
    <mergeCell ref="G33:G34"/>
    <mergeCell ref="I33:I34"/>
    <mergeCell ref="H24:J24"/>
    <mergeCell ref="H25:J25"/>
    <mergeCell ref="H26:J26"/>
    <mergeCell ref="J16:L16"/>
    <mergeCell ref="J17:L17"/>
    <mergeCell ref="J18:L18"/>
    <mergeCell ref="H21:J21"/>
    <mergeCell ref="H27:J27"/>
    <mergeCell ref="B51:F51"/>
    <mergeCell ref="B52:F52"/>
    <mergeCell ref="H51:N51"/>
    <mergeCell ref="H52:N52"/>
    <mergeCell ref="B50:F50"/>
    <mergeCell ref="H50:L50"/>
  </mergeCells>
  <phoneticPr fontId="14" type="noConversion"/>
  <pageMargins left="0.35433070866141703" right="0.31496062992126" top="0.47244094488188998" bottom="0.4" header="0.47244094488188998" footer="0.2"/>
  <pageSetup paperSize="9" scale="54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27" zoomScale="85" zoomScaleNormal="85" zoomScaleSheetLayoutView="80" workbookViewId="0">
      <selection activeCell="B5" sqref="B5:K9"/>
    </sheetView>
  </sheetViews>
  <sheetFormatPr baseColWidth="10" defaultColWidth="9.1640625" defaultRowHeight="13" x14ac:dyDescent="0.15"/>
  <cols>
    <col min="1" max="1" width="31.6640625" style="1" customWidth="1"/>
    <col min="2" max="2" width="15.5" style="30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74" t="str">
        <f>'R&amp;P Accounts'!B2</f>
        <v>The Voltic Trust</v>
      </c>
      <c r="C1" s="274"/>
      <c r="D1" s="274"/>
      <c r="E1" s="274"/>
      <c r="F1" s="274"/>
      <c r="G1" s="274"/>
      <c r="H1" s="274"/>
      <c r="I1" s="274"/>
      <c r="J1" s="274"/>
      <c r="K1" s="301" t="str">
        <f>'R&amp;P Accounts'!L2</f>
        <v>SC041848</v>
      </c>
      <c r="L1" s="301"/>
    </row>
    <row r="2" spans="1:12" ht="10.5" customHeight="1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2" s="46" customFormat="1" ht="26.25" customHeight="1" x14ac:dyDescent="0.15">
      <c r="A3" s="42" t="s">
        <v>105</v>
      </c>
      <c r="B3" s="43"/>
      <c r="C3" s="42"/>
      <c r="D3" s="42"/>
      <c r="E3" s="42"/>
      <c r="F3" s="42"/>
      <c r="G3" s="302"/>
      <c r="H3" s="302"/>
      <c r="I3" s="302"/>
      <c r="J3" s="302"/>
      <c r="K3" s="81"/>
    </row>
    <row r="4" spans="1:12" ht="15" customHeight="1" x14ac:dyDescent="0.1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2" ht="20" customHeight="1" x14ac:dyDescent="0.15">
      <c r="A5" s="292" t="s">
        <v>107</v>
      </c>
      <c r="B5" s="303"/>
      <c r="C5" s="304"/>
      <c r="D5" s="304"/>
      <c r="E5" s="304"/>
      <c r="F5" s="304"/>
      <c r="G5" s="304"/>
      <c r="H5" s="304"/>
      <c r="I5" s="304"/>
      <c r="J5" s="304"/>
      <c r="K5" s="305"/>
    </row>
    <row r="6" spans="1:12" ht="20" customHeight="1" x14ac:dyDescent="0.15">
      <c r="A6" s="293"/>
      <c r="B6" s="306"/>
      <c r="C6" s="307"/>
      <c r="D6" s="307"/>
      <c r="E6" s="307"/>
      <c r="F6" s="307"/>
      <c r="G6" s="307"/>
      <c r="H6" s="307"/>
      <c r="I6" s="307"/>
      <c r="J6" s="307"/>
      <c r="K6" s="308"/>
    </row>
    <row r="7" spans="1:12" ht="29.25" customHeight="1" x14ac:dyDescent="0.15">
      <c r="A7" s="293"/>
      <c r="B7" s="306"/>
      <c r="C7" s="307"/>
      <c r="D7" s="307"/>
      <c r="E7" s="307"/>
      <c r="F7" s="307"/>
      <c r="G7" s="307"/>
      <c r="H7" s="307"/>
      <c r="I7" s="307"/>
      <c r="J7" s="307"/>
      <c r="K7" s="308"/>
    </row>
    <row r="8" spans="1:12" ht="41.25" customHeight="1" x14ac:dyDescent="0.15">
      <c r="A8" s="293"/>
      <c r="B8" s="306"/>
      <c r="C8" s="307"/>
      <c r="D8" s="307"/>
      <c r="E8" s="307"/>
      <c r="F8" s="307"/>
      <c r="G8" s="307"/>
      <c r="H8" s="307"/>
      <c r="I8" s="307"/>
      <c r="J8" s="307"/>
      <c r="K8" s="308"/>
    </row>
    <row r="9" spans="1:12" ht="64.5" customHeight="1" x14ac:dyDescent="0.15">
      <c r="A9" s="293"/>
      <c r="B9" s="309"/>
      <c r="C9" s="310"/>
      <c r="D9" s="310"/>
      <c r="E9" s="310"/>
      <c r="F9" s="310"/>
      <c r="G9" s="310"/>
      <c r="H9" s="310"/>
      <c r="I9" s="310"/>
      <c r="J9" s="310"/>
      <c r="K9" s="311"/>
    </row>
    <row r="10" spans="1:12" x14ac:dyDescent="0.15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</row>
    <row r="11" spans="1:12" ht="27" customHeight="1" x14ac:dyDescent="0.15">
      <c r="B11" s="300" t="s">
        <v>50</v>
      </c>
      <c r="C11" s="300"/>
      <c r="D11" s="300"/>
      <c r="E11" s="300"/>
      <c r="F11" s="300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" customHeight="1" x14ac:dyDescent="0.15">
      <c r="A12" s="292" t="s">
        <v>59</v>
      </c>
      <c r="B12" s="282"/>
      <c r="C12" s="283"/>
      <c r="D12" s="283"/>
      <c r="E12" s="283"/>
      <c r="F12" s="284"/>
      <c r="G12" s="18"/>
      <c r="H12" s="181"/>
      <c r="I12" s="182"/>
      <c r="J12" s="183"/>
      <c r="K12" s="184"/>
    </row>
    <row r="13" spans="1:12" ht="20" customHeight="1" x14ac:dyDescent="0.15">
      <c r="A13" s="293"/>
      <c r="B13" s="282"/>
      <c r="C13" s="283"/>
      <c r="D13" s="283"/>
      <c r="E13" s="283"/>
      <c r="F13" s="284"/>
      <c r="G13" s="18"/>
      <c r="H13" s="181"/>
      <c r="I13" s="182"/>
      <c r="J13" s="183"/>
      <c r="K13" s="184"/>
    </row>
    <row r="14" spans="1:12" ht="20" customHeight="1" x14ac:dyDescent="0.15">
      <c r="A14" s="293"/>
      <c r="B14" s="282"/>
      <c r="C14" s="283"/>
      <c r="D14" s="283"/>
      <c r="E14" s="283"/>
      <c r="F14" s="284"/>
      <c r="G14" s="18"/>
      <c r="H14" s="181"/>
      <c r="I14" s="182"/>
      <c r="J14" s="183"/>
      <c r="K14" s="184"/>
    </row>
    <row r="15" spans="1:12" ht="20" customHeight="1" x14ac:dyDescent="0.15">
      <c r="A15" s="293"/>
      <c r="B15" s="282"/>
      <c r="C15" s="283"/>
      <c r="D15" s="283"/>
      <c r="E15" s="283"/>
      <c r="F15" s="284"/>
      <c r="G15" s="18"/>
      <c r="H15" s="181"/>
      <c r="I15" s="182"/>
      <c r="J15" s="183"/>
      <c r="K15" s="184"/>
    </row>
    <row r="16" spans="1:12" ht="20" customHeight="1" x14ac:dyDescent="0.15">
      <c r="A16" s="293"/>
      <c r="B16" s="294"/>
      <c r="C16" s="295"/>
      <c r="D16" s="295"/>
      <c r="E16" s="295"/>
      <c r="F16" s="296"/>
      <c r="G16" s="18"/>
      <c r="H16" s="181"/>
      <c r="I16" s="182"/>
      <c r="J16" s="183"/>
      <c r="K16" s="185"/>
    </row>
    <row r="17" spans="1:11" ht="20.25" customHeight="1" x14ac:dyDescent="0.15">
      <c r="A17" s="12"/>
      <c r="B17" s="297" t="s">
        <v>84</v>
      </c>
      <c r="C17" s="297"/>
      <c r="D17" s="297"/>
      <c r="E17" s="297"/>
      <c r="F17" s="297"/>
      <c r="G17" s="297"/>
      <c r="H17" s="297"/>
      <c r="I17" s="297"/>
      <c r="J17" s="297"/>
      <c r="K17" s="206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" customHeight="1" x14ac:dyDescent="0.15">
      <c r="A19" s="60" t="s">
        <v>60</v>
      </c>
      <c r="B19" s="286" t="s">
        <v>110</v>
      </c>
      <c r="C19" s="287"/>
      <c r="D19" s="287"/>
      <c r="E19" s="287"/>
      <c r="F19" s="287"/>
      <c r="G19" s="287"/>
      <c r="H19" s="287"/>
      <c r="I19" s="287"/>
      <c r="J19" s="288"/>
      <c r="K19" s="298" t="s">
        <v>127</v>
      </c>
    </row>
    <row r="20" spans="1:11" ht="17.25" customHeight="1" x14ac:dyDescent="0.15">
      <c r="A20" s="16"/>
      <c r="B20" s="289"/>
      <c r="C20" s="290"/>
      <c r="D20" s="290"/>
      <c r="E20" s="290"/>
      <c r="F20" s="290"/>
      <c r="G20" s="290"/>
      <c r="H20" s="290"/>
      <c r="I20" s="290"/>
      <c r="J20" s="291"/>
      <c r="K20" s="299"/>
    </row>
    <row r="21" spans="1:11" ht="12.75" customHeight="1" x14ac:dyDescent="0.15">
      <c r="A21" s="255"/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pans="1:11" ht="27" customHeight="1" x14ac:dyDescent="0.15">
      <c r="B22" s="300" t="s">
        <v>51</v>
      </c>
      <c r="C22" s="300"/>
      <c r="D22" s="300"/>
      <c r="E22" s="300"/>
      <c r="F22" s="300"/>
      <c r="G22" s="300"/>
      <c r="H22" s="300"/>
      <c r="I22" s="300"/>
      <c r="J22" s="300"/>
      <c r="K22" s="17" t="s">
        <v>48</v>
      </c>
    </row>
    <row r="23" spans="1:11" ht="19.5" customHeight="1" x14ac:dyDescent="0.15">
      <c r="A23" s="292" t="s">
        <v>61</v>
      </c>
      <c r="B23" s="282"/>
      <c r="C23" s="283"/>
      <c r="D23" s="283"/>
      <c r="E23" s="283"/>
      <c r="F23" s="283"/>
      <c r="G23" s="283"/>
      <c r="H23" s="283"/>
      <c r="I23" s="283"/>
      <c r="J23" s="284"/>
      <c r="K23" s="90"/>
    </row>
    <row r="24" spans="1:11" ht="20" customHeight="1" x14ac:dyDescent="0.15">
      <c r="A24" s="293"/>
      <c r="B24" s="282"/>
      <c r="C24" s="283"/>
      <c r="D24" s="283"/>
      <c r="E24" s="283"/>
      <c r="F24" s="283"/>
      <c r="G24" s="283"/>
      <c r="H24" s="283"/>
      <c r="I24" s="283"/>
      <c r="J24" s="284"/>
      <c r="K24" s="90"/>
    </row>
    <row r="25" spans="1:11" ht="20" customHeight="1" x14ac:dyDescent="0.15">
      <c r="A25" s="293"/>
      <c r="B25" s="282"/>
      <c r="C25" s="283"/>
      <c r="D25" s="283"/>
      <c r="E25" s="283"/>
      <c r="F25" s="283"/>
      <c r="G25" s="283"/>
      <c r="H25" s="283"/>
      <c r="I25" s="283"/>
      <c r="J25" s="284"/>
      <c r="K25" s="90"/>
    </row>
    <row r="26" spans="1:11" ht="20" customHeight="1" x14ac:dyDescent="0.15">
      <c r="A26" s="293"/>
      <c r="B26" s="282"/>
      <c r="C26" s="283"/>
      <c r="D26" s="283"/>
      <c r="E26" s="283"/>
      <c r="F26" s="283"/>
      <c r="G26" s="283"/>
      <c r="H26" s="283"/>
      <c r="I26" s="283"/>
      <c r="J26" s="284"/>
      <c r="K26" s="90"/>
    </row>
    <row r="27" spans="1:11" ht="20" customHeight="1" x14ac:dyDescent="0.15">
      <c r="A27" s="293"/>
      <c r="B27" s="294"/>
      <c r="C27" s="295"/>
      <c r="D27" s="295"/>
      <c r="E27" s="295"/>
      <c r="F27" s="295"/>
      <c r="G27" s="295"/>
      <c r="H27" s="295"/>
      <c r="I27" s="295"/>
      <c r="J27" s="296"/>
      <c r="K27" s="90"/>
    </row>
    <row r="28" spans="1:11" x14ac:dyDescent="0.15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</row>
    <row r="29" spans="1:11" ht="20" customHeight="1" x14ac:dyDescent="0.15">
      <c r="A29" s="60" t="s">
        <v>62</v>
      </c>
      <c r="B29" s="286" t="s">
        <v>111</v>
      </c>
      <c r="C29" s="287"/>
      <c r="D29" s="287"/>
      <c r="E29" s="287"/>
      <c r="F29" s="287"/>
      <c r="G29" s="287"/>
      <c r="H29" s="287"/>
      <c r="I29" s="287"/>
      <c r="J29" s="288"/>
      <c r="K29" s="280" t="s">
        <v>130</v>
      </c>
    </row>
    <row r="30" spans="1:11" ht="17.25" customHeight="1" x14ac:dyDescent="0.15">
      <c r="A30" s="16"/>
      <c r="B30" s="289"/>
      <c r="C30" s="290"/>
      <c r="D30" s="290"/>
      <c r="E30" s="290"/>
      <c r="F30" s="290"/>
      <c r="G30" s="290"/>
      <c r="H30" s="290"/>
      <c r="I30" s="290"/>
      <c r="J30" s="291"/>
      <c r="K30" s="281"/>
    </row>
    <row r="31" spans="1:11" ht="12.75" customHeight="1" x14ac:dyDescent="0.15">
      <c r="A31" s="255"/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pans="1:11" ht="27" customHeight="1" x14ac:dyDescent="0.15">
      <c r="A32" s="285"/>
      <c r="B32" s="285"/>
      <c r="C32" s="285"/>
      <c r="D32" s="285"/>
      <c r="E32" s="285"/>
      <c r="F32" s="285"/>
      <c r="G32" s="285"/>
      <c r="H32" s="285"/>
      <c r="I32" s="12"/>
      <c r="J32" s="17" t="s">
        <v>83</v>
      </c>
      <c r="K32" s="17" t="s">
        <v>48</v>
      </c>
    </row>
    <row r="33" spans="1:11" ht="20" customHeight="1" x14ac:dyDescent="0.15">
      <c r="A33" s="292" t="s">
        <v>63</v>
      </c>
      <c r="B33" s="282"/>
      <c r="C33" s="283"/>
      <c r="D33" s="283"/>
      <c r="E33" s="283"/>
      <c r="F33" s="283"/>
      <c r="G33" s="283"/>
      <c r="H33" s="284"/>
      <c r="I33" s="18"/>
      <c r="J33" s="90"/>
      <c r="K33" s="90"/>
    </row>
    <row r="34" spans="1:11" ht="20" customHeight="1" x14ac:dyDescent="0.15">
      <c r="A34" s="293"/>
      <c r="B34" s="282"/>
      <c r="C34" s="283"/>
      <c r="D34" s="283"/>
      <c r="E34" s="283"/>
      <c r="F34" s="283"/>
      <c r="G34" s="283"/>
      <c r="H34" s="284"/>
      <c r="I34" s="18"/>
      <c r="J34" s="90"/>
      <c r="K34" s="90"/>
    </row>
    <row r="35" spans="1:11" ht="20" customHeight="1" x14ac:dyDescent="0.15">
      <c r="A35" s="293"/>
      <c r="B35" s="282"/>
      <c r="C35" s="283"/>
      <c r="D35" s="283"/>
      <c r="E35" s="283"/>
      <c r="F35" s="283"/>
      <c r="G35" s="283"/>
      <c r="H35" s="284"/>
      <c r="I35" s="18"/>
      <c r="J35" s="90"/>
      <c r="K35" s="90"/>
    </row>
    <row r="36" spans="1:11" ht="20" customHeight="1" x14ac:dyDescent="0.15">
      <c r="A36" s="293"/>
      <c r="B36" s="282"/>
      <c r="C36" s="283"/>
      <c r="D36" s="283"/>
      <c r="E36" s="283"/>
      <c r="F36" s="283"/>
      <c r="G36" s="283"/>
      <c r="H36" s="284"/>
      <c r="I36" s="18"/>
      <c r="J36" s="90"/>
      <c r="K36" s="90"/>
    </row>
    <row r="37" spans="1:11" ht="20" customHeight="1" x14ac:dyDescent="0.15">
      <c r="A37" s="293"/>
      <c r="B37" s="294"/>
      <c r="C37" s="295"/>
      <c r="D37" s="295"/>
      <c r="E37" s="295"/>
      <c r="F37" s="295"/>
      <c r="G37" s="295"/>
      <c r="H37" s="296"/>
      <c r="I37" s="18"/>
      <c r="J37" s="90"/>
      <c r="K37" s="90"/>
    </row>
    <row r="38" spans="1:11" x14ac:dyDescent="0.15">
      <c r="A38" s="255"/>
      <c r="B38" s="255"/>
      <c r="C38" s="255"/>
      <c r="D38" s="255"/>
      <c r="E38" s="255"/>
      <c r="F38" s="255"/>
      <c r="G38" s="255"/>
      <c r="H38" s="255"/>
      <c r="I38" s="255"/>
      <c r="J38" s="255"/>
      <c r="K38" s="255"/>
    </row>
    <row r="39" spans="1:11" ht="39" x14ac:dyDescent="0.15">
      <c r="B39" s="279" t="s">
        <v>52</v>
      </c>
      <c r="C39" s="279"/>
      <c r="D39" s="279"/>
      <c r="E39" s="12"/>
      <c r="F39" s="279" t="s">
        <v>58</v>
      </c>
      <c r="G39" s="279"/>
      <c r="H39" s="279"/>
      <c r="I39" s="12"/>
      <c r="J39" s="17" t="s">
        <v>53</v>
      </c>
      <c r="K39" s="17" t="s">
        <v>54</v>
      </c>
    </row>
    <row r="40" spans="1:11" ht="20" customHeight="1" x14ac:dyDescent="0.15">
      <c r="A40" s="292" t="s">
        <v>64</v>
      </c>
      <c r="B40" s="282"/>
      <c r="C40" s="283"/>
      <c r="D40" s="284"/>
      <c r="E40" s="91"/>
      <c r="F40" s="323"/>
      <c r="G40" s="324"/>
      <c r="H40" s="325"/>
      <c r="I40" s="18"/>
      <c r="J40" s="90"/>
      <c r="K40" s="90"/>
    </row>
    <row r="41" spans="1:11" ht="20" customHeight="1" x14ac:dyDescent="0.15">
      <c r="A41" s="293"/>
      <c r="B41" s="294"/>
      <c r="C41" s="295"/>
      <c r="D41" s="296"/>
      <c r="E41" s="91"/>
      <c r="F41" s="323"/>
      <c r="G41" s="324"/>
      <c r="H41" s="325"/>
      <c r="I41" s="18"/>
      <c r="J41" s="90"/>
      <c r="K41" s="90"/>
    </row>
    <row r="42" spans="1:11" ht="20" customHeight="1" x14ac:dyDescent="0.15">
      <c r="A42" s="293"/>
      <c r="B42" s="282"/>
      <c r="C42" s="283"/>
      <c r="D42" s="284"/>
      <c r="E42" s="91"/>
      <c r="F42" s="323"/>
      <c r="G42" s="324"/>
      <c r="H42" s="325"/>
      <c r="I42" s="18"/>
      <c r="J42" s="90"/>
      <c r="K42" s="90"/>
    </row>
    <row r="43" spans="1:11" ht="20" customHeight="1" x14ac:dyDescent="0.15">
      <c r="A43" s="293"/>
      <c r="B43" s="282"/>
      <c r="C43" s="283"/>
      <c r="D43" s="284"/>
      <c r="E43" s="91"/>
      <c r="F43" s="323"/>
      <c r="G43" s="324"/>
      <c r="H43" s="325"/>
      <c r="I43" s="18"/>
      <c r="J43" s="90"/>
      <c r="K43" s="90"/>
    </row>
    <row r="44" spans="1:11" ht="20" customHeight="1" x14ac:dyDescent="0.15">
      <c r="A44" s="293"/>
      <c r="B44" s="294"/>
      <c r="C44" s="295"/>
      <c r="D44" s="296"/>
      <c r="E44" s="91"/>
      <c r="F44" s="323"/>
      <c r="G44" s="324"/>
      <c r="H44" s="325"/>
      <c r="I44" s="18"/>
      <c r="J44" s="90"/>
      <c r="K44" s="90"/>
    </row>
    <row r="45" spans="1:11" x14ac:dyDescent="0.15">
      <c r="A45" s="285"/>
      <c r="B45" s="322"/>
      <c r="C45" s="322"/>
      <c r="D45" s="322"/>
      <c r="E45" s="322"/>
      <c r="F45" s="322"/>
      <c r="G45" s="322"/>
      <c r="H45" s="322"/>
      <c r="I45" s="322"/>
      <c r="J45" s="322"/>
      <c r="K45" s="322"/>
    </row>
    <row r="46" spans="1:11" ht="19.5" customHeight="1" x14ac:dyDescent="0.15">
      <c r="A46" s="312" t="s">
        <v>65</v>
      </c>
      <c r="B46" s="313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9.5" customHeight="1" x14ac:dyDescent="0.15">
      <c r="A47" s="312"/>
      <c r="B47" s="316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19.5" customHeight="1" x14ac:dyDescent="0.15">
      <c r="A48" s="312"/>
      <c r="B48" s="316"/>
      <c r="C48" s="317"/>
      <c r="D48" s="317"/>
      <c r="E48" s="317"/>
      <c r="F48" s="317"/>
      <c r="G48" s="317"/>
      <c r="H48" s="317"/>
      <c r="I48" s="317"/>
      <c r="J48" s="317"/>
      <c r="K48" s="318"/>
    </row>
    <row r="49" spans="1:11" ht="19.5" customHeight="1" x14ac:dyDescent="0.15">
      <c r="A49" s="312"/>
      <c r="B49" s="316"/>
      <c r="C49" s="317"/>
      <c r="D49" s="317"/>
      <c r="E49" s="317"/>
      <c r="F49" s="317"/>
      <c r="G49" s="317"/>
      <c r="H49" s="317"/>
      <c r="I49" s="317"/>
      <c r="J49" s="317"/>
      <c r="K49" s="318"/>
    </row>
    <row r="50" spans="1:11" ht="10.5" customHeight="1" x14ac:dyDescent="0.15">
      <c r="A50" s="312"/>
      <c r="B50" s="316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1.25" customHeight="1" x14ac:dyDescent="0.15">
      <c r="A51" s="312"/>
      <c r="B51" s="316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12.75" customHeight="1" x14ac:dyDescent="0.15">
      <c r="A52" s="312"/>
      <c r="B52" s="316"/>
      <c r="C52" s="317"/>
      <c r="D52" s="317"/>
      <c r="E52" s="317"/>
      <c r="F52" s="317"/>
      <c r="G52" s="317"/>
      <c r="H52" s="317"/>
      <c r="I52" s="317"/>
      <c r="J52" s="317"/>
      <c r="K52" s="318"/>
    </row>
    <row r="53" spans="1:11" ht="5.25" customHeight="1" x14ac:dyDescent="0.15">
      <c r="A53" s="312"/>
      <c r="B53" s="316"/>
      <c r="C53" s="317"/>
      <c r="D53" s="317"/>
      <c r="E53" s="317"/>
      <c r="F53" s="317"/>
      <c r="G53" s="317"/>
      <c r="H53" s="317"/>
      <c r="I53" s="317"/>
      <c r="J53" s="317"/>
      <c r="K53" s="318"/>
    </row>
    <row r="54" spans="1:11" ht="4.5" customHeight="1" x14ac:dyDescent="0.15">
      <c r="A54" s="312"/>
      <c r="B54" s="316"/>
      <c r="C54" s="317"/>
      <c r="D54" s="317"/>
      <c r="E54" s="317"/>
      <c r="F54" s="317"/>
      <c r="G54" s="317"/>
      <c r="H54" s="317"/>
      <c r="I54" s="317"/>
      <c r="J54" s="317"/>
      <c r="K54" s="318"/>
    </row>
    <row r="55" spans="1:11" ht="4.5" customHeight="1" x14ac:dyDescent="0.15">
      <c r="A55" s="312"/>
      <c r="B55" s="319"/>
      <c r="C55" s="320"/>
      <c r="D55" s="320"/>
      <c r="E55" s="320"/>
      <c r="F55" s="320"/>
      <c r="G55" s="320"/>
      <c r="H55" s="320"/>
      <c r="I55" s="320"/>
      <c r="J55" s="320"/>
      <c r="K55" s="321"/>
    </row>
    <row r="56" spans="1:11" x14ac:dyDescent="0.15">
      <c r="B56" s="52"/>
    </row>
  </sheetData>
  <mergeCells count="54"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4:F14"/>
    <mergeCell ref="B15:F15"/>
    <mergeCell ref="B16:F16"/>
    <mergeCell ref="B17:J17"/>
    <mergeCell ref="B19:J20"/>
    <mergeCell ref="K19:K20"/>
    <mergeCell ref="B27:J27"/>
    <mergeCell ref="A21:K21"/>
    <mergeCell ref="B22:J22"/>
    <mergeCell ref="A23:A27"/>
    <mergeCell ref="B25:J25"/>
    <mergeCell ref="B26:J26"/>
    <mergeCell ref="B39:D39"/>
    <mergeCell ref="F39:H39"/>
    <mergeCell ref="K29:K30"/>
    <mergeCell ref="A28:K28"/>
    <mergeCell ref="B23:J23"/>
    <mergeCell ref="B24:J24"/>
    <mergeCell ref="A38:K38"/>
    <mergeCell ref="A32:H32"/>
    <mergeCell ref="B29:J30"/>
    <mergeCell ref="A31:K31"/>
    <mergeCell ref="A33:A37"/>
    <mergeCell ref="B33:H33"/>
    <mergeCell ref="B34:H34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4" zoomScale="114" zoomScaleNormal="114" workbookViewId="0">
      <selection activeCell="O40" sqref="O40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74" t="str">
        <f>'R&amp;P Accounts'!B2</f>
        <v>The Voltic Trust</v>
      </c>
      <c r="D1" s="274"/>
      <c r="E1" s="274"/>
      <c r="F1" s="274"/>
      <c r="G1" s="274"/>
      <c r="H1" s="274"/>
      <c r="I1" s="274"/>
      <c r="J1" s="274"/>
      <c r="K1" s="274"/>
      <c r="M1" s="301" t="str">
        <f>'R&amp;P Accounts'!L2</f>
        <v>SC041848</v>
      </c>
      <c r="N1" s="301"/>
    </row>
    <row r="2" spans="1:14" ht="10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15">
      <c r="A3" s="42" t="s">
        <v>108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1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4" ht="20" customHeight="1" x14ac:dyDescent="0.15">
      <c r="A5" s="329" t="s">
        <v>123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</row>
    <row r="6" spans="1:14" ht="20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" customHeight="1" x14ac:dyDescent="0.15">
      <c r="A7" s="60" t="s">
        <v>115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98" t="s">
        <v>131</v>
      </c>
      <c r="B10" s="18"/>
      <c r="C10" s="118">
        <v>13849</v>
      </c>
      <c r="D10" s="119"/>
      <c r="E10" s="118"/>
      <c r="F10" s="119"/>
      <c r="G10" s="118"/>
      <c r="H10" s="122"/>
      <c r="I10" s="118"/>
      <c r="J10" s="122"/>
      <c r="K10" s="118">
        <f>SUM(C10:I10)</f>
        <v>13849</v>
      </c>
      <c r="L10" s="119"/>
      <c r="M10" s="123">
        <v>26806</v>
      </c>
    </row>
    <row r="11" spans="1:14" ht="16.5" customHeight="1" x14ac:dyDescent="0.15">
      <c r="A11" s="98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>
        <v>0</v>
      </c>
    </row>
    <row r="12" spans="1:14" ht="16.5" customHeight="1" x14ac:dyDescent="0.15">
      <c r="A12" s="98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15">
      <c r="A13" s="99"/>
      <c r="B13" s="93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07"/>
      <c r="M13" s="123"/>
    </row>
    <row r="14" spans="1:14" ht="20.25" customHeight="1" thickBot="1" x14ac:dyDescent="0.2">
      <c r="A14" s="95" t="s">
        <v>84</v>
      </c>
      <c r="B14" s="95"/>
      <c r="C14" s="121">
        <f>SUM(C10:C13)</f>
        <v>13849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13849</v>
      </c>
      <c r="L14" s="207"/>
      <c r="M14" s="121">
        <f>SUM(M10:M13)</f>
        <v>26806</v>
      </c>
    </row>
    <row r="15" spans="1:14" ht="13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15">
      <c r="A16" s="60"/>
      <c r="B16" s="60"/>
      <c r="C16" s="208">
        <f>IF('R&amp;P Accounts'!B12-'Additional notes (1)  '!C14=0,0,"reference error")</f>
        <v>0</v>
      </c>
      <c r="D16" s="208"/>
      <c r="E16" s="208">
        <f>IF('R&amp;P Accounts'!D12-'Additional notes (1)  '!E14=0,0,"reference error")</f>
        <v>0</v>
      </c>
      <c r="F16" s="208">
        <f>IF('R&amp;P Accounts'!E12-'Additional notes (1)  '!F14=0,0,"reference error")</f>
        <v>0</v>
      </c>
      <c r="G16" s="208">
        <f>IF('R&amp;P Accounts'!F12-'Additional notes (1)  '!G14=0,0,"reference error")</f>
        <v>0</v>
      </c>
      <c r="H16" s="208">
        <f>IF('R&amp;P Accounts'!G12-'Additional notes (1)  '!H14=0,0,"reference error")</f>
        <v>0</v>
      </c>
      <c r="I16" s="208">
        <f>IF('R&amp;P Accounts'!H12-'Additional notes (1)  '!I14=0,0,"reference error")</f>
        <v>0</v>
      </c>
      <c r="J16" s="208">
        <f>IF('R&amp;P Accounts'!I12-'Additional notes (1)  '!J14=0,0,"reference error")</f>
        <v>0</v>
      </c>
      <c r="K16" s="208">
        <f>IF('R&amp;P Accounts'!J12-'Additional notes (1)  '!K14=0,0,"reference error")</f>
        <v>0</v>
      </c>
      <c r="L16" s="208">
        <f>IF('R&amp;P Accounts'!K12-'Additional notes (1)  '!L14=0,0,"reference error")</f>
        <v>0</v>
      </c>
      <c r="M16" s="208">
        <f>IF('R&amp;P Accounts'!L12-'Additional notes (1)  '!M14=0,0,"reference error")</f>
        <v>0</v>
      </c>
    </row>
    <row r="17" spans="1:13" ht="13.5" customHeight="1" x14ac:dyDescent="0.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" customHeight="1" x14ac:dyDescent="0.15">
      <c r="A18" s="329" t="s">
        <v>116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</row>
    <row r="19" spans="1:13" ht="20" customHeight="1" x14ac:dyDescent="0.1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" customHeight="1" x14ac:dyDescent="0.1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" customHeight="1" x14ac:dyDescent="0.15">
      <c r="A21" s="98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" customHeight="1" x14ac:dyDescent="0.15">
      <c r="A22" s="98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" customHeight="1" x14ac:dyDescent="0.15">
      <c r="A23" s="98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" customHeight="1" x14ac:dyDescent="0.15">
      <c r="A24" s="99"/>
      <c r="B24" s="93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28"/>
      <c r="M24" s="123"/>
    </row>
    <row r="25" spans="1:13" ht="20" customHeight="1" thickBot="1" x14ac:dyDescent="0.2">
      <c r="A25" s="95" t="s">
        <v>84</v>
      </c>
      <c r="B25" s="95"/>
      <c r="C25" s="121">
        <f>SUM(C21:C24)</f>
        <v>0</v>
      </c>
      <c r="D25" s="119"/>
      <c r="E25" s="121">
        <f>SUM(E21:E24)</f>
        <v>0</v>
      </c>
      <c r="F25" s="119"/>
      <c r="G25" s="209"/>
      <c r="H25" s="209"/>
      <c r="I25" s="209"/>
      <c r="J25" s="119"/>
      <c r="K25" s="121">
        <f>SUM(K21:K24)</f>
        <v>0</v>
      </c>
      <c r="L25" s="328"/>
      <c r="M25" s="121">
        <f>SUM(M21:M24)</f>
        <v>0</v>
      </c>
    </row>
    <row r="26" spans="1:13" ht="12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15">
      <c r="A27" s="60"/>
      <c r="B27" s="60"/>
      <c r="C27" s="208">
        <f>IF('R&amp;P Accounts'!B14-'Additional notes (1)  '!C25=0,0,"reference error")</f>
        <v>0</v>
      </c>
      <c r="D27" s="208"/>
      <c r="E27" s="208">
        <f>IF('R&amp;P Accounts'!D14-'Additional notes (1)  '!E25=0,0,"reference error")</f>
        <v>0</v>
      </c>
      <c r="F27" s="208">
        <f>IF('R&amp;P Accounts'!E14-'Additional notes (1)  '!F25=0,0,"reference error")</f>
        <v>0</v>
      </c>
      <c r="G27" s="208"/>
      <c r="H27" s="208"/>
      <c r="I27" s="208"/>
      <c r="J27" s="208">
        <f>IF('R&amp;P Accounts'!I14-'Additional notes (1)  '!J25=0,0,"reference error")</f>
        <v>0</v>
      </c>
      <c r="K27" s="208">
        <f>IF('R&amp;P Accounts'!J14-'Additional notes (1)  '!K25=0,0,"reference error")</f>
        <v>0</v>
      </c>
      <c r="L27" s="208">
        <f>IF('R&amp;P Accounts'!K14-'Additional notes (1)  '!L25=0,0,"reference error")</f>
        <v>0</v>
      </c>
      <c r="M27" s="208">
        <f>IF('R&amp;P Accounts'!L14-'Additional notes (1)  '!M25=0,0,"reference error")</f>
        <v>0</v>
      </c>
    </row>
    <row r="28" spans="1:13" ht="11.25" customHeight="1" x14ac:dyDescent="0.1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" customHeight="1" x14ac:dyDescent="0.15">
      <c r="A29" s="329" t="s">
        <v>114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</row>
    <row r="30" spans="1:13" ht="40.5" customHeight="1" x14ac:dyDescent="0.15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" customHeight="1" x14ac:dyDescent="0.1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15">
      <c r="A32" s="98" t="s">
        <v>133</v>
      </c>
      <c r="B32" s="18"/>
      <c r="C32" s="118">
        <v>600</v>
      </c>
      <c r="D32" s="119"/>
      <c r="E32" s="118"/>
      <c r="F32" s="119"/>
      <c r="G32" s="118"/>
      <c r="H32" s="122"/>
      <c r="I32" s="118"/>
      <c r="J32" s="122"/>
      <c r="K32" s="118">
        <f>SUM(C32:I32)</f>
        <v>600</v>
      </c>
      <c r="L32" s="119"/>
      <c r="M32" s="123">
        <v>4660</v>
      </c>
    </row>
    <row r="33" spans="1:13" ht="16.5" customHeight="1" x14ac:dyDescent="0.15">
      <c r="A33" s="98" t="s">
        <v>134</v>
      </c>
      <c r="B33" s="18"/>
      <c r="C33" s="118">
        <v>902</v>
      </c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902</v>
      </c>
      <c r="L33" s="119"/>
      <c r="M33" s="123">
        <v>2305</v>
      </c>
    </row>
    <row r="34" spans="1:13" ht="16.5" customHeight="1" x14ac:dyDescent="0.15">
      <c r="A34" s="98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15">
      <c r="A35" s="98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15">
      <c r="A36" s="98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15">
      <c r="A37" s="98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15">
      <c r="A38" s="98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15">
      <c r="A39" s="99"/>
      <c r="B39" s="93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28"/>
      <c r="M39" s="123"/>
    </row>
    <row r="40" spans="1:13" ht="20.25" customHeight="1" thickBot="1" x14ac:dyDescent="0.2">
      <c r="A40" s="95" t="s">
        <v>84</v>
      </c>
      <c r="B40" s="95"/>
      <c r="C40" s="121">
        <f>SUM(C32:C39)</f>
        <v>1502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1502</v>
      </c>
      <c r="L40" s="328"/>
      <c r="M40" s="121">
        <f>SUM(M32:M39)</f>
        <v>6965</v>
      </c>
    </row>
    <row r="41" spans="1:13" ht="10.5" customHeight="1" x14ac:dyDescent="0.15">
      <c r="A41" s="95"/>
      <c r="B41" s="95"/>
      <c r="C41" s="116"/>
      <c r="D41" s="92"/>
      <c r="E41" s="116"/>
      <c r="F41" s="92"/>
      <c r="G41" s="116"/>
      <c r="H41" s="92"/>
      <c r="I41" s="116"/>
      <c r="J41" s="92"/>
      <c r="K41" s="116"/>
      <c r="L41" s="94"/>
      <c r="M41" s="116"/>
    </row>
    <row r="42" spans="1:13" ht="12.75" customHeight="1" x14ac:dyDescent="0.1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 x14ac:dyDescent="0.1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">
      <c r="A44" s="326" t="s">
        <v>113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</row>
    <row r="45" spans="1:13" ht="40.5" customHeight="1" x14ac:dyDescent="0.15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" customHeight="1" x14ac:dyDescent="0.1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15">
      <c r="A47" s="98" t="s">
        <v>132</v>
      </c>
      <c r="B47" s="18"/>
      <c r="C47" s="125">
        <v>29854</v>
      </c>
      <c r="D47" s="126"/>
      <c r="E47" s="125"/>
      <c r="F47" s="126"/>
      <c r="G47" s="125"/>
      <c r="H47" s="129"/>
      <c r="I47" s="125"/>
      <c r="J47" s="129"/>
      <c r="K47" s="125">
        <f>SUM(C47:I47)</f>
        <v>29854</v>
      </c>
      <c r="L47" s="126"/>
      <c r="M47" s="130">
        <v>29854</v>
      </c>
    </row>
    <row r="48" spans="1:13" ht="16.5" customHeight="1" x14ac:dyDescent="0.15">
      <c r="A48" s="98"/>
      <c r="B48" s="18"/>
      <c r="C48" s="125"/>
      <c r="D48" s="126"/>
      <c r="E48" s="125">
        <v>0</v>
      </c>
      <c r="F48" s="126"/>
      <c r="G48" s="125"/>
      <c r="H48" s="129"/>
      <c r="I48" s="125"/>
      <c r="J48" s="129"/>
      <c r="K48" s="125"/>
      <c r="L48" s="126"/>
      <c r="M48" s="130"/>
    </row>
    <row r="49" spans="1:13" ht="16.5" customHeight="1" x14ac:dyDescent="0.15">
      <c r="A49" s="98"/>
      <c r="B49" s="18"/>
      <c r="C49" s="125"/>
      <c r="D49" s="126"/>
      <c r="E49" s="125"/>
      <c r="F49" s="126">
        <v>4645</v>
      </c>
      <c r="G49" s="125"/>
      <c r="H49" s="129"/>
      <c r="I49" s="125"/>
      <c r="J49" s="129"/>
      <c r="K49" s="125"/>
      <c r="L49" s="126"/>
      <c r="M49" s="130"/>
    </row>
    <row r="50" spans="1:13" ht="16.5" customHeight="1" x14ac:dyDescent="0.15">
      <c r="A50" s="98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ref="K50:K57" si="1">SUM(C50:I50)</f>
        <v>0</v>
      </c>
      <c r="L50" s="126"/>
      <c r="M50" s="130"/>
    </row>
    <row r="51" spans="1:13" ht="16.5" customHeight="1" x14ac:dyDescent="0.15">
      <c r="A51" s="98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15">
      <c r="A52" s="98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15">
      <c r="A53" s="98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15">
      <c r="A54" s="98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15">
      <c r="A55" s="98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15">
      <c r="A56" s="98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15">
      <c r="A57" s="99"/>
      <c r="B57" s="93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27"/>
      <c r="M57" s="130"/>
    </row>
    <row r="58" spans="1:13" ht="20" customHeight="1" thickBot="1" x14ac:dyDescent="0.2">
      <c r="A58" s="95" t="s">
        <v>84</v>
      </c>
      <c r="B58" s="95"/>
      <c r="C58" s="128">
        <f>SUM(C47:C57)</f>
        <v>29854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29854</v>
      </c>
      <c r="L58" s="327"/>
      <c r="M58" s="128">
        <f>SUM(M47:M57)</f>
        <v>29854</v>
      </c>
    </row>
    <row r="59" spans="1:13" ht="9" customHeight="1" x14ac:dyDescent="0.15">
      <c r="A59" s="95"/>
      <c r="B59" s="95"/>
      <c r="C59" s="117"/>
      <c r="D59" s="100"/>
      <c r="E59" s="117"/>
      <c r="F59" s="100"/>
      <c r="G59" s="117"/>
      <c r="H59" s="100"/>
      <c r="I59" s="117"/>
      <c r="J59" s="100"/>
      <c r="K59" s="117"/>
      <c r="L59" s="103"/>
      <c r="M59" s="117"/>
    </row>
    <row r="60" spans="1:13" ht="11.25" customHeight="1" x14ac:dyDescent="0.1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1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" customHeight="1" x14ac:dyDescent="0.1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117" zoomScaleNormal="117" workbookViewId="0">
      <selection activeCell="O41" sqref="O41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339" t="str">
        <f>'R&amp;P Accounts'!B2</f>
        <v>The Voltic Trust</v>
      </c>
      <c r="D1" s="339"/>
      <c r="E1" s="339"/>
      <c r="F1" s="339"/>
      <c r="G1" s="339"/>
      <c r="H1" s="339"/>
      <c r="I1" s="339"/>
      <c r="J1" s="339"/>
      <c r="K1" s="339"/>
      <c r="L1" s="1"/>
      <c r="M1" s="301" t="str">
        <f>'R&amp;P Accounts'!L2</f>
        <v>SC041848</v>
      </c>
      <c r="N1" s="301"/>
    </row>
    <row r="2" spans="1:14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4" ht="26.25" customHeight="1" x14ac:dyDescent="0.15">
      <c r="A3" s="42" t="s">
        <v>109</v>
      </c>
      <c r="B3" s="42"/>
      <c r="C3" s="43"/>
      <c r="D3" s="42"/>
      <c r="E3" s="42"/>
      <c r="F3" s="42"/>
      <c r="G3" s="42"/>
      <c r="H3" s="302"/>
      <c r="I3" s="302"/>
      <c r="J3" s="302"/>
      <c r="K3" s="302"/>
      <c r="L3" s="81"/>
      <c r="M3" s="176"/>
    </row>
    <row r="5" spans="1:14" ht="16" x14ac:dyDescent="0.15">
      <c r="A5" s="329" t="s">
        <v>124</v>
      </c>
      <c r="B5" s="329"/>
      <c r="C5" s="329"/>
      <c r="D5" s="329"/>
      <c r="E5" s="32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15">
      <c r="A6" s="70"/>
      <c r="B6" s="70"/>
      <c r="C6" s="115" t="s">
        <v>100</v>
      </c>
      <c r="D6" s="112"/>
      <c r="E6" s="115" t="s">
        <v>101</v>
      </c>
      <c r="F6" s="107"/>
      <c r="G6" s="115" t="s">
        <v>102</v>
      </c>
      <c r="H6" s="107"/>
      <c r="I6" s="115" t="s">
        <v>103</v>
      </c>
      <c r="J6" s="106"/>
      <c r="K6" s="1"/>
      <c r="L6" s="1"/>
      <c r="M6" s="1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1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5" t="s">
        <v>21</v>
      </c>
      <c r="B9" s="1"/>
      <c r="C9" s="154">
        <v>13849</v>
      </c>
      <c r="D9" s="155"/>
      <c r="E9" s="154"/>
      <c r="F9" s="166"/>
      <c r="G9" s="154"/>
      <c r="H9" s="155"/>
      <c r="I9" s="154"/>
      <c r="J9" s="166"/>
      <c r="K9" s="154">
        <f t="shared" ref="K9:K16" si="0">SUM(C9:I9)</f>
        <v>13849</v>
      </c>
      <c r="L9" s="166"/>
      <c r="M9" s="154">
        <v>26806</v>
      </c>
    </row>
    <row r="10" spans="1:14" ht="17.25" customHeight="1" x14ac:dyDescent="0.15">
      <c r="A10" s="85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15">
      <c r="A11" s="85" t="s">
        <v>23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15">
      <c r="A12" s="85" t="s">
        <v>24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15">
      <c r="A13" s="85" t="s">
        <v>25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15">
      <c r="A14" s="85" t="s">
        <v>26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15">
      <c r="A15" s="85" t="s">
        <v>68</v>
      </c>
      <c r="B15" s="1"/>
      <c r="C15" s="169">
        <v>600</v>
      </c>
      <c r="D15" s="170"/>
      <c r="E15" s="169"/>
      <c r="F15" s="170"/>
      <c r="G15" s="169"/>
      <c r="H15" s="170"/>
      <c r="I15" s="169"/>
      <c r="J15" s="170"/>
      <c r="K15" s="154">
        <f t="shared" si="0"/>
        <v>600</v>
      </c>
      <c r="L15" s="170"/>
      <c r="M15" s="169">
        <v>4660</v>
      </c>
    </row>
    <row r="16" spans="1:14" ht="16.5" customHeight="1" thickBot="1" x14ac:dyDescent="0.2">
      <c r="A16" s="85" t="s">
        <v>69</v>
      </c>
      <c r="B16" s="1"/>
      <c r="C16" s="171">
        <v>902</v>
      </c>
      <c r="D16" s="170"/>
      <c r="E16" s="171"/>
      <c r="F16" s="170"/>
      <c r="G16" s="171"/>
      <c r="H16" s="170"/>
      <c r="I16" s="171"/>
      <c r="J16" s="170"/>
      <c r="K16" s="154">
        <f t="shared" si="0"/>
        <v>902</v>
      </c>
      <c r="L16" s="170"/>
      <c r="M16" s="171">
        <v>2305</v>
      </c>
    </row>
    <row r="17" spans="1:13" ht="17" thickBot="1" x14ac:dyDescent="0.25">
      <c r="A17" s="109" t="s">
        <v>96</v>
      </c>
      <c r="B17" s="97"/>
      <c r="C17" s="172">
        <f>SUM(C9:C16)</f>
        <v>15351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15351</v>
      </c>
      <c r="L17" s="173"/>
      <c r="M17" s="172">
        <f>SUM(M9:M16)</f>
        <v>33771</v>
      </c>
    </row>
    <row r="18" spans="1:13" ht="16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3"/>
      <c r="L18" s="96"/>
      <c r="M18" s="1"/>
    </row>
    <row r="19" spans="1:13" ht="16.5" customHeight="1" x14ac:dyDescent="0.1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5" t="s">
        <v>27</v>
      </c>
      <c r="B20" s="1"/>
      <c r="C20" s="123"/>
      <c r="D20" s="159"/>
      <c r="E20" s="123"/>
      <c r="F20" s="159"/>
      <c r="G20" s="123"/>
      <c r="H20" s="159"/>
      <c r="I20" s="123"/>
      <c r="J20" s="159"/>
      <c r="K20" s="217">
        <f>SUM(C20:I20)</f>
        <v>0</v>
      </c>
      <c r="L20" s="159"/>
      <c r="M20" s="123"/>
    </row>
    <row r="21" spans="1:13" ht="16.5" customHeight="1" thickBot="1" x14ac:dyDescent="0.2">
      <c r="A21" s="85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17">
        <f>SUM(C21:I21)</f>
        <v>0</v>
      </c>
      <c r="L21" s="159"/>
      <c r="M21" s="163"/>
    </row>
    <row r="22" spans="1:13" ht="17" thickBot="1" x14ac:dyDescent="0.25">
      <c r="A22" s="109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25">
      <c r="A23" s="109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7" thickBot="1" x14ac:dyDescent="0.25">
      <c r="A24" s="109" t="s">
        <v>97</v>
      </c>
      <c r="B24" s="1"/>
      <c r="C24" s="165">
        <f>C17+C22</f>
        <v>15351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15351</v>
      </c>
      <c r="L24" s="159"/>
      <c r="M24" s="165">
        <f>M17+M22</f>
        <v>33771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14"/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6" t="s">
        <v>29</v>
      </c>
      <c r="B28" s="1"/>
      <c r="C28" s="123"/>
      <c r="D28" s="159"/>
      <c r="E28" s="123"/>
      <c r="F28" s="159"/>
      <c r="G28" s="123"/>
      <c r="H28" s="159"/>
      <c r="I28" s="123"/>
      <c r="J28" s="159"/>
      <c r="K28" s="217">
        <f t="shared" ref="K28:K38" si="1">SUM(C28:I28)</f>
        <v>0</v>
      </c>
      <c r="L28" s="159"/>
      <c r="M28" s="123"/>
    </row>
    <row r="29" spans="1:13" ht="16.5" customHeight="1" x14ac:dyDescent="0.15">
      <c r="A29" s="86" t="s">
        <v>112</v>
      </c>
      <c r="B29" s="1"/>
      <c r="C29" s="123"/>
      <c r="D29" s="159"/>
      <c r="E29" s="123"/>
      <c r="F29" s="159"/>
      <c r="G29" s="123"/>
      <c r="H29" s="159"/>
      <c r="I29" s="123"/>
      <c r="J29" s="159"/>
      <c r="K29" s="217">
        <f t="shared" si="1"/>
        <v>0</v>
      </c>
      <c r="L29" s="159"/>
      <c r="M29" s="123"/>
    </row>
    <row r="30" spans="1:13" ht="16.5" customHeight="1" x14ac:dyDescent="0.15">
      <c r="A30" s="86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17">
        <f t="shared" si="1"/>
        <v>0</v>
      </c>
      <c r="L30" s="159"/>
      <c r="M30" s="161"/>
    </row>
    <row r="31" spans="1:13" ht="16.5" customHeight="1" x14ac:dyDescent="0.15">
      <c r="A31" s="86" t="s">
        <v>31</v>
      </c>
      <c r="B31" s="1"/>
      <c r="C31" s="161">
        <v>15153</v>
      </c>
      <c r="D31" s="159"/>
      <c r="E31" s="161"/>
      <c r="F31" s="159"/>
      <c r="G31" s="161"/>
      <c r="H31" s="159"/>
      <c r="I31" s="161"/>
      <c r="J31" s="159"/>
      <c r="K31" s="217">
        <f t="shared" si="1"/>
        <v>15153</v>
      </c>
      <c r="L31" s="159"/>
      <c r="M31" s="161">
        <v>29854</v>
      </c>
    </row>
    <row r="32" spans="1:13" ht="16.5" customHeight="1" x14ac:dyDescent="0.15">
      <c r="A32" s="86" t="s">
        <v>32</v>
      </c>
      <c r="B32" s="1"/>
      <c r="C32" s="161"/>
      <c r="D32" s="159"/>
      <c r="E32" s="161"/>
      <c r="F32" s="159"/>
      <c r="G32" s="161"/>
      <c r="H32" s="159"/>
      <c r="I32" s="161"/>
      <c r="J32" s="159"/>
      <c r="K32" s="217">
        <f t="shared" si="1"/>
        <v>0</v>
      </c>
      <c r="L32" s="159"/>
      <c r="M32" s="161"/>
    </row>
    <row r="33" spans="1:14" ht="16.5" customHeight="1" x14ac:dyDescent="0.15">
      <c r="A33" s="86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17">
        <f t="shared" si="1"/>
        <v>0</v>
      </c>
      <c r="L33" s="159"/>
      <c r="M33" s="161"/>
    </row>
    <row r="34" spans="1:14" ht="16.5" customHeight="1" x14ac:dyDescent="0.15">
      <c r="A34" s="87" t="s">
        <v>34</v>
      </c>
      <c r="B34" s="1"/>
      <c r="C34" s="161"/>
      <c r="D34" s="159"/>
      <c r="E34" s="161"/>
      <c r="F34" s="159"/>
      <c r="G34" s="161"/>
      <c r="H34" s="159"/>
      <c r="I34" s="161"/>
      <c r="J34" s="159"/>
      <c r="K34" s="217">
        <f t="shared" si="1"/>
        <v>0</v>
      </c>
      <c r="L34" s="159"/>
      <c r="M34" s="161"/>
    </row>
    <row r="35" spans="1:14" ht="17.25" customHeight="1" x14ac:dyDescent="0.15">
      <c r="A35" s="87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17">
        <f t="shared" si="1"/>
        <v>0</v>
      </c>
      <c r="L35" s="159"/>
      <c r="M35" s="161"/>
    </row>
    <row r="36" spans="1:14" ht="17.25" customHeight="1" x14ac:dyDescent="0.15">
      <c r="A36" s="87" t="s">
        <v>36</v>
      </c>
      <c r="B36" s="1"/>
      <c r="C36" s="161">
        <v>3526</v>
      </c>
      <c r="D36" s="159"/>
      <c r="E36" s="161"/>
      <c r="F36" s="159"/>
      <c r="G36" s="161"/>
      <c r="H36" s="159"/>
      <c r="I36" s="161"/>
      <c r="J36" s="159"/>
      <c r="K36" s="217">
        <f t="shared" si="1"/>
        <v>3526</v>
      </c>
      <c r="L36" s="159"/>
      <c r="M36" s="161">
        <v>1219</v>
      </c>
    </row>
    <row r="37" spans="1:14" ht="14" x14ac:dyDescent="0.15">
      <c r="A37" s="86"/>
      <c r="B37" s="1"/>
      <c r="C37" s="161"/>
      <c r="D37" s="159"/>
      <c r="E37" s="161"/>
      <c r="F37" s="159"/>
      <c r="G37" s="161"/>
      <c r="H37" s="159"/>
      <c r="I37" s="161"/>
      <c r="J37" s="159"/>
      <c r="K37" s="217">
        <f t="shared" si="1"/>
        <v>0</v>
      </c>
      <c r="L37" s="159"/>
      <c r="M37" s="161"/>
    </row>
    <row r="38" spans="1:14" ht="15" thickBot="1" x14ac:dyDescent="0.2">
      <c r="A38" s="110"/>
      <c r="B38" s="1"/>
      <c r="C38" s="161"/>
      <c r="D38" s="159"/>
      <c r="E38" s="161"/>
      <c r="F38" s="159"/>
      <c r="G38" s="161"/>
      <c r="H38" s="159"/>
      <c r="I38" s="161"/>
      <c r="J38" s="159"/>
      <c r="K38" s="217">
        <f t="shared" si="1"/>
        <v>0</v>
      </c>
      <c r="L38" s="159"/>
      <c r="M38" s="161"/>
    </row>
    <row r="39" spans="1:14" ht="16.5" customHeight="1" thickBot="1" x14ac:dyDescent="0.2">
      <c r="A39" s="13" t="s">
        <v>96</v>
      </c>
      <c r="B39" s="1"/>
      <c r="C39" s="162">
        <f>SUM(C28:C38)</f>
        <v>18679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18679</v>
      </c>
      <c r="L39" s="159"/>
      <c r="M39" s="158">
        <f>SUM(M28:M38)</f>
        <v>31073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14"/>
      <c r="L40" s="1"/>
      <c r="M40" s="1"/>
    </row>
    <row r="41" spans="1:14" ht="30" customHeight="1" x14ac:dyDescent="0.1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6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17">
        <f>SUM(C42:I42)</f>
        <v>0</v>
      </c>
      <c r="L42" s="159"/>
      <c r="M42" s="161"/>
    </row>
    <row r="43" spans="1:14" ht="16.5" customHeight="1" thickBot="1" x14ac:dyDescent="0.2">
      <c r="A43" s="86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17">
        <f>SUM(C43:I43)</f>
        <v>0</v>
      </c>
      <c r="L43" s="159"/>
      <c r="M43" s="161"/>
    </row>
    <row r="44" spans="1:14" ht="16.5" customHeight="1" thickBot="1" x14ac:dyDescent="0.2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2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14">
        <f>IF(K44='R&amp;P Accounts'!B47,0,"cross ref error")</f>
        <v>0</v>
      </c>
      <c r="L45" s="132"/>
      <c r="M45" s="132"/>
    </row>
    <row r="46" spans="1:14" ht="16.5" customHeight="1" thickBot="1" x14ac:dyDescent="0.2">
      <c r="A46" s="111" t="s">
        <v>12</v>
      </c>
      <c r="B46" s="1"/>
      <c r="C46" s="158">
        <f>+C44+C39</f>
        <v>18679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18679</v>
      </c>
      <c r="L46" s="159"/>
      <c r="M46" s="158">
        <f>+M44+M39</f>
        <v>31073</v>
      </c>
      <c r="N46" s="160"/>
    </row>
    <row r="47" spans="1:14" ht="17.25" customHeight="1" thickBot="1" x14ac:dyDescent="0.2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14">
        <f>IF(K46='R&amp;P Accounts'!B49,0,"cross ref error")</f>
        <v>0</v>
      </c>
      <c r="L47" s="132"/>
      <c r="M47" s="132"/>
    </row>
    <row r="48" spans="1:14" ht="18.75" customHeight="1" thickBot="1" x14ac:dyDescent="0.2">
      <c r="A48" s="40" t="s">
        <v>104</v>
      </c>
      <c r="B48" s="1"/>
      <c r="C48" s="156">
        <f>+C24-C46</f>
        <v>-3328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-3328</v>
      </c>
      <c r="L48" s="157"/>
      <c r="M48" s="156">
        <f>+M24-M46</f>
        <v>2698</v>
      </c>
    </row>
    <row r="49" spans="1:13" ht="14.25" customHeight="1" thickBot="1" x14ac:dyDescent="0.2">
      <c r="A49" s="40"/>
      <c r="B49" s="1"/>
      <c r="C49" s="215"/>
      <c r="D49" s="157"/>
      <c r="E49" s="215"/>
      <c r="F49" s="157"/>
      <c r="G49" s="215"/>
      <c r="H49" s="157"/>
      <c r="I49" s="215"/>
      <c r="J49" s="157"/>
      <c r="K49" s="215"/>
      <c r="L49" s="157"/>
      <c r="M49" s="215"/>
    </row>
    <row r="50" spans="1:13" ht="18.75" customHeight="1" thickBot="1" x14ac:dyDescent="0.2">
      <c r="A50" s="97" t="s">
        <v>119</v>
      </c>
      <c r="B50" s="1"/>
      <c r="C50" s="156"/>
      <c r="D50" s="157"/>
      <c r="E50" s="216"/>
      <c r="F50" s="157"/>
      <c r="G50" s="216"/>
      <c r="H50" s="157"/>
      <c r="I50" s="216"/>
      <c r="J50" s="157"/>
      <c r="K50" s="216">
        <f>SUM(C50:I50)</f>
        <v>0</v>
      </c>
      <c r="L50" s="157"/>
      <c r="M50" s="216"/>
    </row>
    <row r="51" spans="1:13" ht="14.25" customHeight="1" thickBot="1" x14ac:dyDescent="0.2">
      <c r="A51" s="97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2">
      <c r="A52" s="13" t="s">
        <v>42</v>
      </c>
      <c r="B52" s="1"/>
      <c r="C52" s="156">
        <f>C48+C50</f>
        <v>-3328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-3328</v>
      </c>
      <c r="L52" s="157"/>
      <c r="M52" s="156">
        <f>M48+M50</f>
        <v>2698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14">
        <f>IF(K52='R&amp;P Accounts'!B55,0,"cross ref error")</f>
        <v>0</v>
      </c>
      <c r="L53" s="1"/>
      <c r="M53" s="1"/>
    </row>
    <row r="55" spans="1:13" ht="16" x14ac:dyDescent="0.2">
      <c r="A55" s="175" t="s">
        <v>106</v>
      </c>
    </row>
    <row r="56" spans="1:13" x14ac:dyDescent="0.15">
      <c r="A56" s="330"/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2"/>
    </row>
    <row r="57" spans="1:13" x14ac:dyDescent="0.15">
      <c r="A57" s="333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5"/>
    </row>
    <row r="58" spans="1:13" x14ac:dyDescent="0.15">
      <c r="A58" s="333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5"/>
    </row>
    <row r="59" spans="1:13" x14ac:dyDescent="0.15">
      <c r="A59" s="333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5"/>
    </row>
    <row r="60" spans="1:13" x14ac:dyDescent="0.15">
      <c r="A60" s="333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5"/>
    </row>
    <row r="61" spans="1:13" x14ac:dyDescent="0.15">
      <c r="A61" s="333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5"/>
    </row>
    <row r="62" spans="1:13" x14ac:dyDescent="0.15">
      <c r="A62" s="333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5"/>
    </row>
    <row r="63" spans="1:13" x14ac:dyDescent="0.15">
      <c r="A63" s="333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5"/>
    </row>
    <row r="64" spans="1:13" x14ac:dyDescent="0.15">
      <c r="A64" s="336"/>
      <c r="B64" s="337"/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45315D5-A9C6-4B80-A8BF-CED74CC1F386}"/>
</file>

<file path=customXml/itemProps2.xml><?xml version="1.0" encoding="utf-8"?>
<ds:datastoreItem xmlns:ds="http://schemas.openxmlformats.org/officeDocument/2006/customXml" ds:itemID="{8C7F45DB-4ECF-4514-A189-B339FC2FE961}"/>
</file>

<file path=customXml/itemProps3.xml><?xml version="1.0" encoding="utf-8"?>
<ds:datastoreItem xmlns:ds="http://schemas.openxmlformats.org/officeDocument/2006/customXml" ds:itemID="{B45DAB10-CBC2-4B30-B189-82A59A5C5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R&amp;P Accounts</vt:lpstr>
      <vt:lpstr>Statement of balances</vt:lpstr>
      <vt:lpstr>Notes</vt:lpstr>
      <vt:lpstr>Additional notes (1)  </vt:lpstr>
      <vt:lpstr>Additional notes (2)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colin mcphail</cp:lastModifiedBy>
  <cp:lastPrinted>2020-02-04T12:46:30Z</cp:lastPrinted>
  <dcterms:created xsi:type="dcterms:W3CDTF">2007-04-10T16:51:52Z</dcterms:created>
  <dcterms:modified xsi:type="dcterms:W3CDTF">2026-02-10T16:35:34Z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