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smacl\Downloads\"/>
    </mc:Choice>
  </mc:AlternateContent>
  <xr:revisionPtr revIDLastSave="0" documentId="13_ncr:1_{803E9202-E2BC-4748-90DD-287141EE9A95}" xr6:coauthVersionLast="47" xr6:coauthVersionMax="47" xr10:uidLastSave="{00000000-0000-0000-0000-000000000000}"/>
  <bookViews>
    <workbookView xWindow="25080" yWindow="-120" windowWidth="29040" windowHeight="1584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1" i="2"/>
  <c r="J45" i="2"/>
  <c r="J47" i="2" s="1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7" i="7" s="1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40" i="7" l="1"/>
  <c r="B49" i="2"/>
  <c r="L28" i="2"/>
  <c r="K18" i="7"/>
  <c r="D28" i="2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C46" i="7"/>
  <c r="J26" i="2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E48" i="6" s="1"/>
  <c r="E52" i="6" s="1"/>
  <c r="K44" i="6"/>
  <c r="B28" i="2"/>
  <c r="L51" i="2"/>
  <c r="L55" i="2" s="1"/>
  <c r="P10" i="3" s="1"/>
  <c r="K45" i="6"/>
  <c r="F51" i="2"/>
  <c r="F55" i="2" s="1"/>
  <c r="J10" i="3" s="1"/>
  <c r="K46" i="7"/>
  <c r="K47" i="7" s="1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B51" i="2" l="1"/>
  <c r="K46" i="6"/>
  <c r="K47" i="6" s="1"/>
  <c r="D51" i="2"/>
  <c r="D55" i="2" s="1"/>
  <c r="H10" i="3" s="1"/>
  <c r="J28" i="2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</calcChain>
</file>

<file path=xl/sharedStrings.xml><?xml version="1.0" encoding="utf-8"?>
<sst xmlns="http://schemas.openxmlformats.org/spreadsheetml/2006/main" count="281" uniqueCount="138">
  <si>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</si>
  <si>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</si>
  <si>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</si>
  <si>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</si>
  <si>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</si>
  <si>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</si>
  <si>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</si>
  <si>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</si>
  <si>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</si>
  <si>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</si>
  <si>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</si>
  <si>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</si>
  <si>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</si>
  <si>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</si>
  <si>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</si>
  <si>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</si>
  <si>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</si>
  <si>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</si>
  <si>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</si>
  <si>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</si>
  <si>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</si>
  <si>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</si>
  <si>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</si>
  <si>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</si>
  <si>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</si>
  <si>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</si>
  <si>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</si>
  <si>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</si>
  <si>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</si>
  <si>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</si>
  <si>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</si>
  <si>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</si>
  <si>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</si>
  <si>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</si>
  <si>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</si>
  <si>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</si>
  <si>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</si>
  <si>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</si>
  <si>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</si>
  <si>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</si>
  <si>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</si>
  <si>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</si>
  <si>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</si>
  <si>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</si>
  <si>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</si>
  <si>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</si>
  <si>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</si>
  <si>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</si>
  <si>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</si>
  <si>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</si>
  <si>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</si>
  <si>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</si>
  <si>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</si>
  <si>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</si>
  <si>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</si>
  <si>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</si>
  <si>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</si>
  <si>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</si>
  <si>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</si>
  <si>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</si>
  <si>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</si>
  <si>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</si>
  <si>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</si>
  <si>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</si>
  <si>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</si>
  <si>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</si>
  <si>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</si>
  <si>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</si>
  <si>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</si>
  <si>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</si>
  <si>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</si>
  <si>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</si>
  <si>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</si>
  <si>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</si>
  <si>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</si>
  <si>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</si>
  <si>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</si>
  <si>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</si>
  <si>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</si>
  <si>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</si>
  <si>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</si>
  <si>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</si>
  <si>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</si>
  <si>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</si>
  <si>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</si>
  <si>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</si>
  <si>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</si>
  <si>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</si>
  <si>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</si>
  <si>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</si>
  <si>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</si>
  <si>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</si>
  <si>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</si>
  <si>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</si>
  <si>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</si>
  <si>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</si>
  <si>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</si>
  <si>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</si>
  <si>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</si>
  <si>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</si>
  <si>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</si>
  <si>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</si>
  <si>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</si>
  <si>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</si>
  <si>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</si>
  <si>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</si>
  <si>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</si>
  <si>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</si>
  <si>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</si>
  <si>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</si>
  <si>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</si>
  <si>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</si>
  <si>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</si>
  <si>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</si>
  <si>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</si>
  <si>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</si>
  <si>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</si>
  <si>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</si>
  <si>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</si>
  <si>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</si>
  <si>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</si>
  <si>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</si>
  <si>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</si>
  <si>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</si>
  <si>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</si>
  <si>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</si>
  <si>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</si>
  <si>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</si>
  <si>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</si>
  <si>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</si>
  <si>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</si>
  <si>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</si>
  <si>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</si>
  <si>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</si>
  <si>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</si>
  <si>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Còisir Sgìr' a' Bhac</t>
  </si>
  <si>
    <t>SC017761</t>
  </si>
  <si>
    <t>STEWART MACLEOD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</si>
</sst>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4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5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4" xfId="1" applyNumberFormat="1" applyFont="1" applyBorder="1" applyAlignment="1" applyProtection="1">
      <alignment wrapText="1"/>
      <protection locked="0"/>
    </xf>
    <xf numFmtId="41" fontId="3" fillId="0" borderId="17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19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30" fillId="0" borderId="18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22" fillId="0" borderId="18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19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8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4" xfId="0" applyFont="1" applyBorder="1" applyAlignment="1" applyProtection="1">
      <alignment vertical="top" wrapText="1"/>
      <protection locked="0"/>
    </xf>
    <xf numFmtId="0" fontId="21" fillId="0" borderId="24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5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8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22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5" xfId="1" applyNumberFormat="1" applyFont="1" applyBorder="1" applyAlignment="1" applyProtection="1">
      <alignment horizontal="lef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2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1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1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6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gd-GB"/>
            <a:t>01</a:t>
          </a:r>
          <a:endParaRPr lang="en-GB"/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gd-GB"/>
            <a:t>10</a:t>
          </a:r>
          <a:endParaRPr lang="en-GB"/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gd-GB"/>
            <a:t>2024</a:t>
          </a:r>
          <a:endParaRPr lang="en-GB"/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gd-GB"/>
            <a:t>30</a:t>
          </a:r>
          <a:endParaRPr lang="en-GB"/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gd-GB"/>
            <a:t>09</a:t>
          </a:r>
          <a:endParaRPr lang="en-GB"/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gd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165100</xdr:colOff>
      <xdr:row>50</xdr:row>
      <xdr:rowOff>63499</xdr:rowOff>
    </xdr:from>
    <xdr:to>
      <xdr:col>3</xdr:col>
      <xdr:colOff>1003300</xdr:colOff>
      <xdr:row>51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2E6A6-6252-8743-4AC3-5A7CEF6B6272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95500" y="13436599"/>
          <a:ext cx="2362200" cy="368301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B41" sqref="B41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0"/>
      <c r="B1" s="234" t="s">
        <v>70</v>
      </c>
      <c r="C1" s="234"/>
      <c r="D1" s="234"/>
      <c r="E1" s="234"/>
      <c r="F1" s="234"/>
      <c r="G1" s="234"/>
      <c r="H1" s="234"/>
      <c r="I1" s="234"/>
      <c r="J1" s="234"/>
      <c r="L1" s="185" t="s">
        <v>72</v>
      </c>
      <c r="M1" s="184"/>
    </row>
    <row r="2" spans="1:13" ht="30.75" customHeight="1" x14ac:dyDescent="0.2">
      <c r="A2" s="230"/>
      <c r="B2" s="235" t="s">
        <v>135</v>
      </c>
      <c r="C2" s="235"/>
      <c r="D2" s="235"/>
      <c r="E2" s="235"/>
      <c r="F2" s="235"/>
      <c r="G2" s="235"/>
      <c r="H2" s="235"/>
      <c r="I2" s="235"/>
      <c r="J2" s="235"/>
      <c r="L2" s="186" t="s">
        <v>136</v>
      </c>
      <c r="M2" s="69"/>
    </row>
    <row r="3" spans="1:13" ht="24" customHeight="1" x14ac:dyDescent="0.2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3"/>
    </row>
    <row r="4" spans="1:13" ht="14.25" customHeight="1" x14ac:dyDescent="0.2">
      <c r="A4" s="230"/>
      <c r="B4" s="236" t="s">
        <v>18</v>
      </c>
      <c r="C4" s="238"/>
      <c r="D4" s="239" t="s">
        <v>128</v>
      </c>
      <c r="E4" s="240"/>
      <c r="F4" s="241"/>
      <c r="G4" s="242" t="s">
        <v>71</v>
      </c>
      <c r="H4" s="239" t="s">
        <v>129</v>
      </c>
      <c r="I4" s="240"/>
      <c r="J4" s="241"/>
      <c r="L4" s="183"/>
    </row>
    <row r="5" spans="1:13" ht="16.5" customHeight="1" x14ac:dyDescent="0.2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3"/>
    </row>
    <row r="6" spans="1:13" ht="21" customHeight="1" x14ac:dyDescent="0.2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3"/>
    </row>
    <row r="8" spans="1:13" ht="20.25" x14ac:dyDescent="0.3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2">
        <v>8894</v>
      </c>
      <c r="C12" s="193"/>
      <c r="D12" s="192">
        <v>710</v>
      </c>
      <c r="E12" s="193"/>
      <c r="F12" s="192"/>
      <c r="G12" s="193"/>
      <c r="H12" s="192"/>
      <c r="I12" s="193"/>
      <c r="J12" s="194">
        <f>H12+D12+B12+F12</f>
        <v>9604</v>
      </c>
      <c r="K12" s="195"/>
      <c r="L12" s="192">
        <v>7738</v>
      </c>
    </row>
    <row r="13" spans="1:13" ht="20.100000000000001" customHeight="1" x14ac:dyDescent="0.25">
      <c r="A13" s="85" t="s">
        <v>21</v>
      </c>
      <c r="B13" s="192"/>
      <c r="C13" s="193"/>
      <c r="D13" s="192"/>
      <c r="E13" s="193"/>
      <c r="F13" s="192"/>
      <c r="G13" s="193"/>
      <c r="H13" s="192"/>
      <c r="I13" s="193"/>
      <c r="J13" s="194">
        <f t="shared" ref="J13:J21" si="0">H13+D13+B13+F13</f>
        <v>0</v>
      </c>
      <c r="K13" s="195"/>
      <c r="L13" s="192"/>
    </row>
    <row r="14" spans="1:13" ht="20.100000000000001" customHeight="1" x14ac:dyDescent="0.25">
      <c r="A14" s="85" t="s">
        <v>22</v>
      </c>
      <c r="B14" s="192"/>
      <c r="C14" s="193"/>
      <c r="D14" s="192"/>
      <c r="E14" s="193"/>
      <c r="F14" s="192"/>
      <c r="G14" s="193"/>
      <c r="H14" s="192"/>
      <c r="I14" s="193"/>
      <c r="J14" s="194">
        <f t="shared" si="0"/>
        <v>0</v>
      </c>
      <c r="K14" s="195"/>
      <c r="L14" s="192"/>
    </row>
    <row r="15" spans="1:13" ht="20.100000000000001" customHeight="1" x14ac:dyDescent="0.25">
      <c r="A15" s="85" t="s">
        <v>23</v>
      </c>
      <c r="B15" s="192">
        <v>4388</v>
      </c>
      <c r="C15" s="193"/>
      <c r="D15" s="192"/>
      <c r="E15" s="193"/>
      <c r="F15" s="192"/>
      <c r="G15" s="193"/>
      <c r="H15" s="192"/>
      <c r="I15" s="193"/>
      <c r="J15" s="194">
        <f t="shared" si="0"/>
        <v>4388</v>
      </c>
      <c r="K15" s="195"/>
      <c r="L15" s="192">
        <v>1260</v>
      </c>
    </row>
    <row r="16" spans="1:13" ht="20.100000000000001" customHeight="1" x14ac:dyDescent="0.25">
      <c r="A16" s="85" t="s">
        <v>24</v>
      </c>
      <c r="B16" s="192"/>
      <c r="C16" s="193"/>
      <c r="D16" s="192"/>
      <c r="E16" s="193"/>
      <c r="F16" s="192"/>
      <c r="G16" s="193"/>
      <c r="H16" s="192"/>
      <c r="I16" s="193"/>
      <c r="J16" s="194">
        <f t="shared" si="0"/>
        <v>0</v>
      </c>
      <c r="K16" s="195"/>
      <c r="L16" s="192"/>
    </row>
    <row r="17" spans="1:12" ht="29.25" x14ac:dyDescent="0.25">
      <c r="A17" s="85" t="s">
        <v>25</v>
      </c>
      <c r="B17" s="192"/>
      <c r="C17" s="193"/>
      <c r="D17" s="192"/>
      <c r="E17" s="193"/>
      <c r="F17" s="192"/>
      <c r="G17" s="193"/>
      <c r="H17" s="192"/>
      <c r="I17" s="193"/>
      <c r="J17" s="194">
        <f t="shared" si="0"/>
        <v>0</v>
      </c>
      <c r="K17" s="195"/>
      <c r="L17" s="192"/>
    </row>
    <row r="18" spans="1:12" ht="20.100000000000001" customHeight="1" x14ac:dyDescent="0.25">
      <c r="A18" s="85" t="s">
        <v>67</v>
      </c>
      <c r="B18" s="192"/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2" ht="29.25" x14ac:dyDescent="0.25">
      <c r="A19" s="85" t="s">
        <v>68</v>
      </c>
      <c r="B19" s="192"/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2" ht="20.100000000000001" customHeight="1" x14ac:dyDescent="0.25">
      <c r="A20" s="85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3">
      <c r="A21" s="9" t="s">
        <v>85</v>
      </c>
      <c r="B21" s="196">
        <f>SUM(B12:B20)</f>
        <v>13282</v>
      </c>
      <c r="C21" s="197"/>
      <c r="D21" s="196">
        <f>SUM(D12:D20)</f>
        <v>710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13992</v>
      </c>
      <c r="K21" s="195"/>
      <c r="L21" s="196">
        <f>SUM(L12:L20)</f>
        <v>8998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30" x14ac:dyDescent="0.25">
      <c r="A23" s="67" t="s">
        <v>65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26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2" ht="20.100000000000001" customHeight="1" x14ac:dyDescent="0.25">
      <c r="A25" s="85" t="s">
        <v>27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2" ht="17.25" customHeight="1" thickBot="1" x14ac:dyDescent="0.3">
      <c r="A26" s="9" t="s">
        <v>86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25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2" ht="20.100000000000001" customHeight="1" thickBot="1" x14ac:dyDescent="0.3">
      <c r="A28" s="9" t="s">
        <v>11</v>
      </c>
      <c r="B28" s="203">
        <f>B26+B21</f>
        <v>13282</v>
      </c>
      <c r="C28" s="202"/>
      <c r="D28" s="203">
        <f>D26+D21</f>
        <v>710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13992</v>
      </c>
      <c r="K28" s="195"/>
      <c r="L28" s="203">
        <f>L26+L21</f>
        <v>8998</v>
      </c>
    </row>
    <row r="29" spans="1:12" ht="16.5" customHeight="1" thickTop="1" x14ac:dyDescent="0.2">
      <c r="B29" s="204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00000000000001" customHeight="1" x14ac:dyDescent="0.25">
      <c r="A31" s="86" t="s">
        <v>28</v>
      </c>
      <c r="B31" s="192"/>
      <c r="C31" s="200"/>
      <c r="D31" s="192"/>
      <c r="E31" s="193"/>
      <c r="F31" s="192"/>
      <c r="G31" s="193"/>
      <c r="H31" s="192"/>
      <c r="I31" s="193"/>
      <c r="J31" s="194">
        <f>H31+D31+B31+F31</f>
        <v>0</v>
      </c>
      <c r="K31" s="177"/>
      <c r="L31" s="192"/>
    </row>
    <row r="32" spans="1:12" ht="20.100000000000001" customHeight="1" x14ac:dyDescent="0.25">
      <c r="A32" s="86" t="s">
        <v>118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7"/>
      <c r="L32" s="192"/>
    </row>
    <row r="33" spans="1:12" ht="20.100000000000001" customHeight="1" x14ac:dyDescent="0.25">
      <c r="A33" s="86" t="s">
        <v>29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2" ht="28.5" x14ac:dyDescent="0.25">
      <c r="A34" s="86" t="s">
        <v>30</v>
      </c>
      <c r="B34" s="192">
        <v>10457</v>
      </c>
      <c r="C34" s="200"/>
      <c r="D34" s="192">
        <v>160</v>
      </c>
      <c r="E34" s="193"/>
      <c r="F34" s="192"/>
      <c r="G34" s="193"/>
      <c r="H34" s="192"/>
      <c r="I34" s="193"/>
      <c r="J34" s="194">
        <f t="shared" si="1"/>
        <v>10617</v>
      </c>
      <c r="K34" s="177"/>
      <c r="L34" s="192">
        <v>12948</v>
      </c>
    </row>
    <row r="35" spans="1:12" ht="20.100000000000001" customHeight="1" x14ac:dyDescent="0.25">
      <c r="A35" s="86" t="s">
        <v>31</v>
      </c>
      <c r="B35" s="192"/>
      <c r="C35" s="200"/>
      <c r="D35" s="192"/>
      <c r="E35" s="193"/>
      <c r="F35" s="192"/>
      <c r="G35" s="193"/>
      <c r="H35" s="192"/>
      <c r="I35" s="193"/>
      <c r="J35" s="194">
        <f t="shared" si="1"/>
        <v>0</v>
      </c>
      <c r="K35" s="177"/>
      <c r="L35" s="192"/>
    </row>
    <row r="36" spans="1:12" ht="20.100000000000001" customHeight="1" x14ac:dyDescent="0.25">
      <c r="A36" s="86" t="s">
        <v>32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2" ht="20.100000000000001" customHeight="1" x14ac:dyDescent="0.25">
      <c r="A37" s="87" t="s">
        <v>33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</row>
    <row r="38" spans="1:12" ht="20.100000000000001" customHeight="1" x14ac:dyDescent="0.25">
      <c r="A38" s="87" t="s">
        <v>34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2" ht="20.100000000000001" customHeight="1" x14ac:dyDescent="0.25">
      <c r="A39" s="87" t="s">
        <v>35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</row>
    <row r="40" spans="1:12" ht="20.100000000000001" customHeight="1" x14ac:dyDescent="0.25">
      <c r="A40" s="87" t="s">
        <v>126</v>
      </c>
      <c r="B40" s="192">
        <v>374</v>
      </c>
      <c r="C40" s="200"/>
      <c r="D40" s="192"/>
      <c r="E40" s="193"/>
      <c r="F40" s="192"/>
      <c r="G40" s="193"/>
      <c r="H40" s="192"/>
      <c r="I40" s="193"/>
      <c r="J40" s="194">
        <v>374</v>
      </c>
      <c r="K40" s="177"/>
      <c r="L40" s="192">
        <v>170</v>
      </c>
    </row>
    <row r="41" spans="1:12" ht="20.100000000000001" customHeight="1" thickBot="1" x14ac:dyDescent="0.3">
      <c r="A41" s="86"/>
      <c r="B41" s="207"/>
      <c r="C41" s="200"/>
      <c r="D41" s="207"/>
      <c r="E41" s="193"/>
      <c r="F41" s="207"/>
      <c r="G41" s="193"/>
      <c r="H41" s="207"/>
      <c r="I41" s="193"/>
      <c r="J41" s="194">
        <f t="shared" si="1"/>
        <v>0</v>
      </c>
      <c r="K41" s="177"/>
      <c r="L41" s="207"/>
    </row>
    <row r="42" spans="1:12" ht="20.100000000000001" customHeight="1" thickTop="1" thickBot="1" x14ac:dyDescent="0.3">
      <c r="A42" s="13" t="s">
        <v>87</v>
      </c>
      <c r="B42" s="196">
        <f>SUM(B31:B41)</f>
        <v>10831</v>
      </c>
      <c r="C42" s="208"/>
      <c r="D42" s="196">
        <f>SUM(D31:D41)</f>
        <v>160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196">
        <f>SUM(J31:J41)</f>
        <v>10991</v>
      </c>
      <c r="K42" s="177"/>
      <c r="L42" s="196">
        <f>SUM(L31:L41)</f>
        <v>13118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66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2" ht="20.100000000000001" customHeight="1" thickBot="1" x14ac:dyDescent="0.3">
      <c r="A46" s="86" t="s">
        <v>37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2" ht="20.100000000000001" customHeight="1" thickTop="1" thickBot="1" x14ac:dyDescent="0.3">
      <c r="A47" s="13" t="s">
        <v>88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7"/>
      <c r="L47" s="196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9">
        <f>+B47+B42</f>
        <v>10831</v>
      </c>
      <c r="C49" s="195"/>
      <c r="D49" s="209">
        <f>+D47+D42</f>
        <v>160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10991</v>
      </c>
      <c r="K49" s="195"/>
      <c r="L49" s="209">
        <f>+L47+L42</f>
        <v>13118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109</v>
      </c>
      <c r="B51" s="145">
        <f>+B28-B49</f>
        <v>2451</v>
      </c>
      <c r="C51" s="88"/>
      <c r="D51" s="145">
        <f>+D28-D49</f>
        <v>550</v>
      </c>
      <c r="E51" s="88"/>
      <c r="F51" s="145">
        <f>+F28-F49</f>
        <v>0</v>
      </c>
      <c r="G51" s="88"/>
      <c r="H51" s="145">
        <f>+H28-H49</f>
        <v>0</v>
      </c>
      <c r="I51" s="88"/>
      <c r="J51" s="145">
        <f>+J28-J49</f>
        <v>3001</v>
      </c>
      <c r="K51" s="135"/>
      <c r="L51" s="145">
        <f>+L28-L49</f>
        <v>-4120</v>
      </c>
      <c r="M51" s="89"/>
    </row>
    <row r="52" spans="1:13" ht="14.25" customHeight="1" thickBot="1" x14ac:dyDescent="0.3">
      <c r="A52" s="40"/>
      <c r="B52" s="217"/>
      <c r="C52" s="88"/>
      <c r="D52" s="217"/>
      <c r="E52" s="88"/>
      <c r="F52" s="217"/>
      <c r="G52" s="88"/>
      <c r="H52" s="217"/>
      <c r="I52" s="88"/>
      <c r="J52" s="217"/>
      <c r="K52" s="135"/>
      <c r="L52" s="217"/>
      <c r="M52" s="89"/>
    </row>
    <row r="53" spans="1:13" ht="19.5" customHeight="1" thickTop="1" thickBot="1" x14ac:dyDescent="0.3">
      <c r="A53" s="97" t="s">
        <v>124</v>
      </c>
      <c r="B53" s="156"/>
      <c r="C53" s="88"/>
      <c r="D53" s="156"/>
      <c r="E53" s="88"/>
      <c r="F53" s="156"/>
      <c r="G53" s="88"/>
      <c r="H53" s="156"/>
      <c r="I53" s="88"/>
      <c r="J53" s="144">
        <f>IF(H53+F53+D53+B53=0,0,"Transfer error")</f>
        <v>0</v>
      </c>
      <c r="K53" s="135"/>
      <c r="L53" s="156"/>
    </row>
    <row r="54" spans="1:13" ht="14.25" customHeight="1" thickTop="1" thickBot="1" x14ac:dyDescent="0.3">
      <c r="A54" s="11"/>
      <c r="B54" s="216"/>
      <c r="C54" s="88"/>
      <c r="D54" s="216"/>
      <c r="E54" s="88"/>
      <c r="F54" s="143"/>
      <c r="G54" s="88"/>
      <c r="H54" s="216"/>
      <c r="I54" s="88"/>
      <c r="J54" s="218"/>
      <c r="K54" s="135"/>
      <c r="L54" s="216"/>
    </row>
    <row r="55" spans="1:13" ht="29.25" customHeight="1" thickTop="1" thickBot="1" x14ac:dyDescent="0.3">
      <c r="A55" s="13" t="s">
        <v>41</v>
      </c>
      <c r="B55" s="142">
        <f>+B51+B53</f>
        <v>2451</v>
      </c>
      <c r="C55" s="88"/>
      <c r="D55" s="142">
        <f>+D51+D53</f>
        <v>550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3001</v>
      </c>
      <c r="K55" s="135"/>
      <c r="L55" s="142">
        <f>+L51+L53</f>
        <v>-4120</v>
      </c>
    </row>
    <row r="56" spans="1:13" ht="13.5" thickTop="1" x14ac:dyDescent="0.2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N58" sqref="N58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85" t="str">
        <f>'R&amp;P Accounts'!B2</f>
        <v>Còisir Sgìr' a' Bhac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285" t="str">
        <f>'R&amp;P Accounts'!L2</f>
        <v>SC017761</v>
      </c>
      <c r="O1" s="285"/>
      <c r="P1" s="285"/>
    </row>
    <row r="2" spans="1:16" s="46" customFormat="1" ht="26.25" customHeight="1" x14ac:dyDescent="0.2">
      <c r="A2" s="80" t="s">
        <v>123</v>
      </c>
      <c r="B2" s="43"/>
      <c r="C2" s="42"/>
      <c r="D2" s="42"/>
      <c r="E2" s="42"/>
      <c r="F2" s="267"/>
      <c r="G2" s="267"/>
      <c r="H2" s="26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2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3" t="s">
        <v>9</v>
      </c>
      <c r="B5" s="278" t="s">
        <v>39</v>
      </c>
      <c r="C5" s="278"/>
      <c r="D5" s="278"/>
      <c r="E5" s="23"/>
      <c r="F5" s="146">
        <v>4330</v>
      </c>
      <c r="G5" s="147"/>
      <c r="H5" s="146">
        <v>1675</v>
      </c>
      <c r="I5" s="147"/>
      <c r="J5" s="146"/>
      <c r="K5" s="147"/>
      <c r="L5" s="146"/>
      <c r="M5" s="147"/>
      <c r="N5" s="148">
        <f>F5+H5+J5+L5</f>
        <v>6005</v>
      </c>
      <c r="O5" s="147"/>
      <c r="P5" s="146">
        <v>10125</v>
      </c>
    </row>
    <row r="6" spans="1:16" ht="30" customHeight="1" x14ac:dyDescent="0.2">
      <c r="A6" s="274"/>
      <c r="B6" s="278" t="s">
        <v>40</v>
      </c>
      <c r="C6" s="278"/>
      <c r="D6" s="278"/>
      <c r="E6" s="23"/>
      <c r="F6" s="146">
        <v>2451</v>
      </c>
      <c r="G6" s="147"/>
      <c r="H6" s="146">
        <v>550</v>
      </c>
      <c r="I6" s="147"/>
      <c r="J6" s="146"/>
      <c r="K6" s="147"/>
      <c r="L6" s="146"/>
      <c r="M6" s="147"/>
      <c r="N6" s="148">
        <f>F6+H6+J6+L6</f>
        <v>3001</v>
      </c>
      <c r="O6" s="147"/>
      <c r="P6" s="146">
        <v>-4120</v>
      </c>
    </row>
    <row r="7" spans="1:16" ht="26.25" customHeight="1" x14ac:dyDescent="0.2">
      <c r="A7" s="274"/>
      <c r="B7" s="268"/>
      <c r="C7" s="269"/>
      <c r="D7" s="270"/>
      <c r="E7" s="23"/>
      <c r="F7" s="149"/>
      <c r="G7" s="147"/>
      <c r="H7" s="149"/>
      <c r="I7" s="147"/>
      <c r="J7" s="149"/>
      <c r="K7" s="147"/>
      <c r="L7" s="149"/>
      <c r="M7" s="147"/>
      <c r="N7" s="148">
        <f>F7+H7+J7+L7</f>
        <v>0</v>
      </c>
      <c r="O7" s="147"/>
      <c r="P7" s="149"/>
    </row>
    <row r="8" spans="1:16" ht="26.25" customHeight="1" thickBot="1" x14ac:dyDescent="0.25">
      <c r="A8" s="274"/>
      <c r="B8" s="278"/>
      <c r="C8" s="278"/>
      <c r="D8" s="278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25">
      <c r="B9" s="276" t="s">
        <v>38</v>
      </c>
      <c r="C9" s="276"/>
      <c r="D9" s="276"/>
      <c r="E9" s="41"/>
      <c r="F9" s="152">
        <f>SUM(F5:F8)</f>
        <v>6781</v>
      </c>
      <c r="G9" s="136"/>
      <c r="H9" s="152">
        <f>SUM(H5:H8)</f>
        <v>2225</v>
      </c>
      <c r="I9" s="101"/>
      <c r="J9" s="152">
        <f>SUM(J5:J8)</f>
        <v>0</v>
      </c>
      <c r="K9" s="101"/>
      <c r="L9" s="152">
        <f>SUM(L5:L8)</f>
        <v>0</v>
      </c>
      <c r="M9" s="286"/>
      <c r="N9" s="153">
        <f>F9+H9+J9+L9</f>
        <v>9006</v>
      </c>
      <c r="O9" s="286"/>
      <c r="P9" s="152">
        <f>SUM(P5:P8)</f>
        <v>6005</v>
      </c>
    </row>
    <row r="10" spans="1:16" ht="26.25" customHeight="1" thickTop="1" x14ac:dyDescent="0.2">
      <c r="B10" s="277" t="s">
        <v>77</v>
      </c>
      <c r="C10" s="277"/>
      <c r="D10" s="277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6"/>
      <c r="N10" s="137">
        <f>N6-'R&amp;P Accounts'!J55</f>
        <v>0</v>
      </c>
      <c r="O10" s="286"/>
      <c r="P10" s="137">
        <f>P6-'R&amp;P Accounts'!L55</f>
        <v>0</v>
      </c>
    </row>
    <row r="11" spans="1:16" x14ac:dyDescent="0.2">
      <c r="B11" s="279"/>
      <c r="C11" s="279"/>
      <c r="D11" s="279"/>
      <c r="E11" s="19"/>
      <c r="G11" s="272"/>
      <c r="I11" s="272"/>
      <c r="J11" s="12"/>
      <c r="K11" s="12"/>
      <c r="M11" s="272"/>
      <c r="O11" s="272"/>
    </row>
    <row r="12" spans="1:16" ht="30.75" customHeight="1" x14ac:dyDescent="0.25">
      <c r="B12" s="266" t="s">
        <v>19</v>
      </c>
      <c r="C12" s="266"/>
      <c r="D12" s="266"/>
      <c r="E12" s="20"/>
      <c r="G12" s="272"/>
      <c r="H12" s="5"/>
      <c r="I12" s="272"/>
      <c r="J12" s="259" t="s">
        <v>14</v>
      </c>
      <c r="K12" s="259"/>
      <c r="L12" s="259"/>
      <c r="M12" s="272"/>
      <c r="N12" s="5" t="s">
        <v>45</v>
      </c>
      <c r="O12" s="272"/>
      <c r="P12" s="5" t="s">
        <v>10</v>
      </c>
    </row>
    <row r="13" spans="1:16" s="61" customFormat="1" x14ac:dyDescent="0.2">
      <c r="B13" s="281"/>
      <c r="C13" s="281"/>
      <c r="D13" s="28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3" t="s">
        <v>42</v>
      </c>
      <c r="B14" s="271"/>
      <c r="C14" s="271"/>
      <c r="D14" s="271"/>
      <c r="E14" s="24"/>
      <c r="G14" s="272"/>
      <c r="I14" s="12"/>
      <c r="J14" s="247"/>
      <c r="K14" s="248"/>
      <c r="L14" s="249"/>
      <c r="M14" s="18"/>
      <c r="N14" s="138"/>
      <c r="O14" s="101"/>
      <c r="P14" s="138"/>
    </row>
    <row r="15" spans="1:16" ht="20.100000000000001" customHeight="1" x14ac:dyDescent="0.2">
      <c r="A15" s="274"/>
      <c r="B15" s="271"/>
      <c r="C15" s="271"/>
      <c r="D15" s="271"/>
      <c r="E15" s="24"/>
      <c r="G15" s="272"/>
      <c r="H15" s="5"/>
      <c r="I15" s="12"/>
      <c r="J15" s="247"/>
      <c r="K15" s="248"/>
      <c r="L15" s="249"/>
      <c r="M15" s="18"/>
      <c r="N15" s="138"/>
      <c r="O15" s="101"/>
      <c r="P15" s="138"/>
    </row>
    <row r="16" spans="1:16" ht="20.100000000000001" customHeight="1" x14ac:dyDescent="0.2">
      <c r="A16" s="274"/>
      <c r="B16" s="271"/>
      <c r="C16" s="271"/>
      <c r="D16" s="271"/>
      <c r="E16" s="24"/>
      <c r="F16" s="12"/>
      <c r="G16" s="12"/>
      <c r="H16" s="59"/>
      <c r="I16" s="12"/>
      <c r="J16" s="247"/>
      <c r="K16" s="248"/>
      <c r="L16" s="249"/>
      <c r="M16" s="18"/>
      <c r="N16" s="138"/>
      <c r="O16" s="101"/>
      <c r="P16" s="138"/>
    </row>
    <row r="17" spans="1:16" ht="20.100000000000001" customHeight="1" x14ac:dyDescent="0.2">
      <c r="A17" s="274"/>
      <c r="B17" s="271"/>
      <c r="C17" s="271"/>
      <c r="D17" s="271"/>
      <c r="E17" s="24"/>
      <c r="F17" s="12"/>
      <c r="G17" s="12"/>
      <c r="H17" s="59"/>
      <c r="I17" s="12"/>
      <c r="J17" s="247"/>
      <c r="K17" s="248"/>
      <c r="L17" s="249"/>
      <c r="M17" s="18"/>
      <c r="N17" s="138"/>
      <c r="O17" s="101"/>
      <c r="P17" s="138"/>
    </row>
    <row r="18" spans="1:16" ht="20.100000000000001" customHeight="1" thickBot="1" x14ac:dyDescent="0.25">
      <c r="A18" s="274"/>
      <c r="B18" s="271"/>
      <c r="C18" s="271"/>
      <c r="D18" s="271"/>
      <c r="E18" s="24"/>
      <c r="F18" s="12"/>
      <c r="G18" s="12"/>
      <c r="H18" s="59"/>
      <c r="I18" s="12"/>
      <c r="J18" s="247"/>
      <c r="K18" s="248"/>
      <c r="L18" s="249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5"/>
      <c r="C20" s="275"/>
      <c r="D20" s="27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6" t="s">
        <v>19</v>
      </c>
      <c r="C21" s="266"/>
      <c r="D21" s="266"/>
      <c r="E21" s="21"/>
      <c r="G21" s="12"/>
      <c r="H21" s="259" t="s">
        <v>14</v>
      </c>
      <c r="I21" s="259"/>
      <c r="J21" s="259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">
      <c r="B22" s="281"/>
      <c r="C22" s="281"/>
      <c r="D22" s="28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3" t="s">
        <v>43</v>
      </c>
      <c r="B23" s="271"/>
      <c r="C23" s="271"/>
      <c r="D23" s="271"/>
      <c r="E23" s="24"/>
      <c r="G23" s="12"/>
      <c r="H23" s="260"/>
      <c r="I23" s="261"/>
      <c r="J23" s="262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74"/>
      <c r="B24" s="271"/>
      <c r="C24" s="271"/>
      <c r="D24" s="271"/>
      <c r="E24" s="24"/>
      <c r="G24" s="12"/>
      <c r="H24" s="260"/>
      <c r="I24" s="261"/>
      <c r="J24" s="262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74"/>
      <c r="B25" s="271"/>
      <c r="C25" s="271"/>
      <c r="D25" s="271"/>
      <c r="E25" s="24"/>
      <c r="G25" s="12"/>
      <c r="H25" s="260"/>
      <c r="I25" s="261"/>
      <c r="J25" s="262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74"/>
      <c r="B26" s="271"/>
      <c r="C26" s="271"/>
      <c r="D26" s="271"/>
      <c r="E26" s="24"/>
      <c r="G26" s="12"/>
      <c r="H26" s="260"/>
      <c r="I26" s="261"/>
      <c r="J26" s="262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74"/>
      <c r="B27" s="271"/>
      <c r="C27" s="271"/>
      <c r="D27" s="271"/>
      <c r="E27" s="24"/>
      <c r="G27" s="12"/>
      <c r="H27" s="260"/>
      <c r="I27" s="261"/>
      <c r="J27" s="262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74"/>
      <c r="B28" s="271"/>
      <c r="C28" s="271"/>
      <c r="D28" s="271"/>
      <c r="E28" s="24"/>
      <c r="G28" s="12"/>
      <c r="H28" s="260"/>
      <c r="I28" s="261"/>
      <c r="J28" s="262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74"/>
      <c r="B29" s="271"/>
      <c r="C29" s="271"/>
      <c r="D29" s="271"/>
      <c r="E29" s="24"/>
      <c r="G29" s="12"/>
      <c r="H29" s="260"/>
      <c r="I29" s="261"/>
      <c r="J29" s="262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74"/>
      <c r="B30" s="271"/>
      <c r="C30" s="271"/>
      <c r="D30" s="271"/>
      <c r="E30" s="24"/>
      <c r="G30" s="12"/>
      <c r="H30" s="260"/>
      <c r="I30" s="261"/>
      <c r="J30" s="262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74"/>
      <c r="B31" s="271"/>
      <c r="C31" s="271"/>
      <c r="D31" s="271"/>
      <c r="E31" s="24"/>
      <c r="G31" s="12"/>
      <c r="H31" s="260"/>
      <c r="I31" s="261"/>
      <c r="J31" s="262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79"/>
      <c r="C33" s="279"/>
      <c r="D33" s="279"/>
      <c r="E33" s="282"/>
      <c r="G33" s="282"/>
      <c r="H33" s="17"/>
      <c r="I33" s="272"/>
      <c r="J33" s="12"/>
      <c r="K33" s="12"/>
      <c r="L33" s="66"/>
      <c r="M33" s="272"/>
      <c r="N33" s="66"/>
      <c r="O33" s="280"/>
      <c r="P33" s="66"/>
    </row>
    <row r="34" spans="1:16" ht="19.5" customHeight="1" x14ac:dyDescent="0.25">
      <c r="B34" s="266" t="s">
        <v>19</v>
      </c>
      <c r="C34" s="266"/>
      <c r="D34" s="266"/>
      <c r="E34" s="282"/>
      <c r="G34" s="282"/>
      <c r="H34" s="17"/>
      <c r="I34" s="272"/>
      <c r="J34" s="259" t="s">
        <v>15</v>
      </c>
      <c r="K34" s="259"/>
      <c r="L34" s="259"/>
      <c r="M34" s="272"/>
      <c r="N34" s="5" t="s">
        <v>55</v>
      </c>
      <c r="O34" s="280"/>
      <c r="P34" s="5" t="s">
        <v>10</v>
      </c>
    </row>
    <row r="35" spans="1:16" s="61" customFormat="1" x14ac:dyDescent="0.2">
      <c r="B35" s="281"/>
      <c r="C35" s="281"/>
      <c r="D35" s="28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3" t="s">
        <v>44</v>
      </c>
      <c r="B36" s="271"/>
      <c r="C36" s="271"/>
      <c r="D36" s="271"/>
      <c r="E36" s="24"/>
      <c r="G36" s="12"/>
      <c r="H36" s="17"/>
      <c r="I36" s="12"/>
      <c r="J36" s="263"/>
      <c r="K36" s="264"/>
      <c r="L36" s="265"/>
      <c r="M36" s="12"/>
      <c r="N36" s="126"/>
      <c r="O36" s="135"/>
      <c r="P36" s="126"/>
    </row>
    <row r="37" spans="1:16" ht="20.100000000000001" customHeight="1" x14ac:dyDescent="0.2">
      <c r="A37" s="274"/>
      <c r="B37" s="271"/>
      <c r="C37" s="271"/>
      <c r="D37" s="271"/>
      <c r="E37" s="24"/>
      <c r="G37" s="12"/>
      <c r="H37" s="17"/>
      <c r="I37" s="12"/>
      <c r="J37" s="263"/>
      <c r="K37" s="264"/>
      <c r="L37" s="265"/>
      <c r="M37" s="12"/>
      <c r="N37" s="126"/>
      <c r="O37" s="135"/>
      <c r="P37" s="126"/>
    </row>
    <row r="38" spans="1:16" ht="20.100000000000001" customHeight="1" x14ac:dyDescent="0.2">
      <c r="A38" s="274"/>
      <c r="B38" s="271"/>
      <c r="C38" s="271"/>
      <c r="D38" s="271"/>
      <c r="E38" s="24"/>
      <c r="G38" s="12"/>
      <c r="H38" s="17"/>
      <c r="I38" s="12"/>
      <c r="J38" s="263"/>
      <c r="K38" s="264"/>
      <c r="L38" s="265"/>
      <c r="M38" s="12"/>
      <c r="N38" s="126"/>
      <c r="O38" s="135"/>
      <c r="P38" s="126"/>
    </row>
    <row r="39" spans="1:16" ht="20.100000000000001" customHeight="1" x14ac:dyDescent="0.2">
      <c r="A39" s="274"/>
      <c r="B39" s="271"/>
      <c r="C39" s="271"/>
      <c r="D39" s="271"/>
      <c r="E39" s="24"/>
      <c r="G39" s="12"/>
      <c r="H39" s="17"/>
      <c r="I39" s="12"/>
      <c r="J39" s="263"/>
      <c r="K39" s="264"/>
      <c r="L39" s="265"/>
      <c r="M39" s="12"/>
      <c r="N39" s="126"/>
      <c r="O39" s="135"/>
      <c r="P39" s="126"/>
    </row>
    <row r="40" spans="1:16" ht="20.100000000000001" customHeight="1" thickBot="1" x14ac:dyDescent="0.25">
      <c r="A40" s="274"/>
      <c r="B40" s="271"/>
      <c r="C40" s="271"/>
      <c r="D40" s="271"/>
      <c r="E40" s="24"/>
      <c r="G40" s="12"/>
      <c r="H40" s="17"/>
      <c r="I40" s="12"/>
      <c r="J40" s="263"/>
      <c r="K40" s="264"/>
      <c r="L40" s="265"/>
      <c r="M40" s="12"/>
      <c r="N40" s="210"/>
      <c r="O40" s="135"/>
      <c r="P40" s="210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1">
        <f>SUM(N36:N40)</f>
        <v>0</v>
      </c>
      <c r="O41" s="135"/>
      <c r="P41" s="211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6" t="s">
        <v>19</v>
      </c>
      <c r="C43" s="266"/>
      <c r="D43" s="266"/>
      <c r="E43" s="12"/>
      <c r="G43" s="12"/>
      <c r="H43" s="12"/>
      <c r="I43" s="12"/>
      <c r="J43" s="259" t="s">
        <v>15</v>
      </c>
      <c r="K43" s="259"/>
      <c r="L43" s="259"/>
      <c r="M43" s="12"/>
      <c r="N43" s="17" t="s">
        <v>56</v>
      </c>
      <c r="O43" s="12"/>
      <c r="P43" s="5" t="s">
        <v>10</v>
      </c>
    </row>
    <row r="44" spans="1:16" s="61" customFormat="1" x14ac:dyDescent="0.2">
      <c r="B44" s="281"/>
      <c r="C44" s="281"/>
      <c r="D44" s="28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3" t="s">
        <v>69</v>
      </c>
      <c r="B45" s="271"/>
      <c r="C45" s="271"/>
      <c r="D45" s="271"/>
      <c r="E45" s="24"/>
      <c r="G45" s="12"/>
      <c r="H45" s="12"/>
      <c r="I45" s="12"/>
      <c r="J45" s="263"/>
      <c r="K45" s="264"/>
      <c r="L45" s="265"/>
      <c r="M45" s="12"/>
      <c r="N45" s="102"/>
      <c r="O45" s="101"/>
      <c r="P45" s="102"/>
    </row>
    <row r="46" spans="1:16" ht="20.100000000000001" customHeight="1" x14ac:dyDescent="0.2">
      <c r="A46" s="274"/>
      <c r="B46" s="271"/>
      <c r="C46" s="271"/>
      <c r="D46" s="271"/>
      <c r="E46" s="24"/>
      <c r="G46" s="12"/>
      <c r="H46" s="12"/>
      <c r="I46" s="12"/>
      <c r="J46" s="263"/>
      <c r="K46" s="264"/>
      <c r="L46" s="265"/>
      <c r="M46" s="12"/>
      <c r="N46" s="102"/>
      <c r="O46" s="101"/>
      <c r="P46" s="102"/>
    </row>
    <row r="47" spans="1:16" ht="20.100000000000001" customHeight="1" thickBot="1" x14ac:dyDescent="0.25">
      <c r="A47" s="274"/>
      <c r="B47" s="271"/>
      <c r="C47" s="271"/>
      <c r="D47" s="271"/>
      <c r="E47" s="24"/>
      <c r="G47" s="12"/>
      <c r="H47" s="12"/>
      <c r="I47" s="12"/>
      <c r="J47" s="263"/>
      <c r="K47" s="264"/>
      <c r="L47" s="265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83" t="s">
        <v>133</v>
      </c>
      <c r="C50" s="283"/>
      <c r="D50" s="283"/>
      <c r="E50" s="283"/>
      <c r="F50" s="283"/>
      <c r="G50" s="74"/>
      <c r="H50" s="284" t="s">
        <v>16</v>
      </c>
      <c r="I50" s="284"/>
      <c r="J50" s="284"/>
      <c r="K50" s="284"/>
      <c r="L50" s="284"/>
      <c r="M50" s="75"/>
      <c r="N50" s="75"/>
      <c r="O50" s="76"/>
      <c r="P50" s="77" t="s">
        <v>17</v>
      </c>
    </row>
    <row r="51" spans="1:16" ht="33.75" customHeight="1" x14ac:dyDescent="0.2">
      <c r="A51" s="51"/>
      <c r="B51" s="250"/>
      <c r="C51" s="251"/>
      <c r="D51" s="251"/>
      <c r="E51" s="251"/>
      <c r="F51" s="252"/>
      <c r="G51" s="65"/>
      <c r="H51" s="250" t="s">
        <v>137</v>
      </c>
      <c r="I51" s="251"/>
      <c r="J51" s="251"/>
      <c r="K51" s="251"/>
      <c r="L51" s="251"/>
      <c r="M51" s="251"/>
      <c r="N51" s="252"/>
      <c r="P51" s="78">
        <v>46192</v>
      </c>
    </row>
    <row r="52" spans="1:16" ht="33.75" customHeight="1" x14ac:dyDescent="0.2">
      <c r="A52" s="51"/>
      <c r="B52" s="253"/>
      <c r="C52" s="254"/>
      <c r="D52" s="254"/>
      <c r="E52" s="254"/>
      <c r="F52" s="255"/>
      <c r="G52" s="65"/>
      <c r="H52" s="256"/>
      <c r="I52" s="257"/>
      <c r="J52" s="257"/>
      <c r="K52" s="257"/>
      <c r="L52" s="257"/>
      <c r="M52" s="257"/>
      <c r="N52" s="258"/>
      <c r="P52" s="79"/>
    </row>
    <row r="53" spans="1:16" ht="14.25" x14ac:dyDescent="0.2">
      <c r="F53" s="65"/>
      <c r="G53" s="65"/>
    </row>
    <row r="54" spans="1:16" x14ac:dyDescent="0.2">
      <c r="B54" s="229" t="s">
        <v>134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85" t="str">
        <f>'R&amp;P Accounts'!B2</f>
        <v>Còisir Sgìr' a' Bhac</v>
      </c>
      <c r="C1" s="285"/>
      <c r="D1" s="285"/>
      <c r="E1" s="285"/>
      <c r="F1" s="285"/>
      <c r="G1" s="285"/>
      <c r="H1" s="285"/>
      <c r="I1" s="285"/>
      <c r="J1" s="285"/>
      <c r="K1" s="306" t="str">
        <f>'R&amp;P Accounts'!L2</f>
        <v>SC017761</v>
      </c>
      <c r="L1" s="306"/>
    </row>
    <row r="2" spans="1:12" ht="10.5" customHeight="1" x14ac:dyDescent="0.2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2" s="46" customFormat="1" ht="26.25" customHeight="1" x14ac:dyDescent="0.2">
      <c r="A3" s="42" t="s">
        <v>110</v>
      </c>
      <c r="B3" s="43"/>
      <c r="C3" s="42"/>
      <c r="D3" s="42"/>
      <c r="E3" s="42"/>
      <c r="F3" s="42"/>
      <c r="G3" s="307"/>
      <c r="H3" s="307"/>
      <c r="I3" s="307"/>
      <c r="J3" s="307"/>
      <c r="K3" s="81"/>
    </row>
    <row r="4" spans="1:12" ht="15" customHeight="1" x14ac:dyDescent="0.2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2" ht="20.100000000000001" customHeight="1" x14ac:dyDescent="0.2">
      <c r="A5" s="303" t="s">
        <v>112</v>
      </c>
      <c r="B5" s="309"/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00000000000001" customHeight="1" x14ac:dyDescent="0.2">
      <c r="A6" s="304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2">
      <c r="A7" s="304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2">
      <c r="A8" s="304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2">
      <c r="A9" s="304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2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2">
      <c r="B11" s="318" t="s">
        <v>49</v>
      </c>
      <c r="C11" s="318"/>
      <c r="D11" s="318"/>
      <c r="E11" s="318"/>
      <c r="F11" s="318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25">
      <c r="A12" s="303" t="s">
        <v>58</v>
      </c>
      <c r="B12" s="291"/>
      <c r="C12" s="292"/>
      <c r="D12" s="292"/>
      <c r="E12" s="292"/>
      <c r="F12" s="293"/>
      <c r="G12" s="18"/>
      <c r="H12" s="187"/>
      <c r="I12" s="188"/>
      <c r="J12" s="189"/>
      <c r="K12" s="190"/>
    </row>
    <row r="13" spans="1:12" ht="20.100000000000001" customHeight="1" x14ac:dyDescent="0.25">
      <c r="A13" s="304"/>
      <c r="B13" s="291"/>
      <c r="C13" s="292"/>
      <c r="D13" s="292"/>
      <c r="E13" s="292"/>
      <c r="F13" s="293"/>
      <c r="G13" s="18"/>
      <c r="H13" s="187"/>
      <c r="I13" s="188"/>
      <c r="J13" s="189"/>
      <c r="K13" s="190"/>
    </row>
    <row r="14" spans="1:12" ht="20.100000000000001" customHeight="1" x14ac:dyDescent="0.25">
      <c r="A14" s="304"/>
      <c r="B14" s="291"/>
      <c r="C14" s="292"/>
      <c r="D14" s="292"/>
      <c r="E14" s="292"/>
      <c r="F14" s="293"/>
      <c r="G14" s="18"/>
      <c r="H14" s="187"/>
      <c r="I14" s="188"/>
      <c r="J14" s="189"/>
      <c r="K14" s="190"/>
    </row>
    <row r="15" spans="1:12" ht="20.100000000000001" customHeight="1" x14ac:dyDescent="0.25">
      <c r="A15" s="304"/>
      <c r="B15" s="291"/>
      <c r="C15" s="292"/>
      <c r="D15" s="292"/>
      <c r="E15" s="292"/>
      <c r="F15" s="293"/>
      <c r="G15" s="18"/>
      <c r="H15" s="187"/>
      <c r="I15" s="188"/>
      <c r="J15" s="189"/>
      <c r="K15" s="190"/>
    </row>
    <row r="16" spans="1:12" ht="20.100000000000001" customHeight="1" x14ac:dyDescent="0.25">
      <c r="A16" s="304"/>
      <c r="B16" s="294"/>
      <c r="C16" s="295"/>
      <c r="D16" s="295"/>
      <c r="E16" s="295"/>
      <c r="F16" s="296"/>
      <c r="G16" s="18"/>
      <c r="H16" s="187"/>
      <c r="I16" s="188"/>
      <c r="J16" s="189"/>
      <c r="K16" s="191"/>
    </row>
    <row r="17" spans="1:11" ht="20.25" customHeight="1" x14ac:dyDescent="0.25">
      <c r="A17" s="12"/>
      <c r="B17" s="305" t="s">
        <v>83</v>
      </c>
      <c r="C17" s="305"/>
      <c r="D17" s="305"/>
      <c r="E17" s="305"/>
      <c r="F17" s="305"/>
      <c r="G17" s="305"/>
      <c r="H17" s="305"/>
      <c r="I17" s="305"/>
      <c r="J17" s="305"/>
      <c r="K17" s="212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59</v>
      </c>
      <c r="B19" s="297" t="s">
        <v>116</v>
      </c>
      <c r="C19" s="298"/>
      <c r="D19" s="298"/>
      <c r="E19" s="298"/>
      <c r="F19" s="298"/>
      <c r="G19" s="298"/>
      <c r="H19" s="298"/>
      <c r="I19" s="298"/>
      <c r="J19" s="299"/>
      <c r="K19" s="323"/>
    </row>
    <row r="20" spans="1:11" ht="17.25" customHeight="1" x14ac:dyDescent="0.2">
      <c r="A20" s="16"/>
      <c r="B20" s="300"/>
      <c r="C20" s="301"/>
      <c r="D20" s="301"/>
      <c r="E20" s="301"/>
      <c r="F20" s="301"/>
      <c r="G20" s="301"/>
      <c r="H20" s="301"/>
      <c r="I20" s="301"/>
      <c r="J20" s="302"/>
      <c r="K20" s="324"/>
    </row>
    <row r="21" spans="1:11" ht="12.75" customHeight="1" x14ac:dyDescent="0.2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2">
      <c r="B22" s="318" t="s">
        <v>50</v>
      </c>
      <c r="C22" s="318"/>
      <c r="D22" s="318"/>
      <c r="E22" s="318"/>
      <c r="F22" s="318"/>
      <c r="G22" s="318"/>
      <c r="H22" s="318"/>
      <c r="I22" s="318"/>
      <c r="J22" s="318"/>
      <c r="K22" s="17" t="s">
        <v>47</v>
      </c>
    </row>
    <row r="23" spans="1:11" ht="19.5" customHeight="1" x14ac:dyDescent="0.2">
      <c r="A23" s="303" t="s">
        <v>60</v>
      </c>
      <c r="B23" s="291"/>
      <c r="C23" s="292"/>
      <c r="D23" s="292"/>
      <c r="E23" s="292"/>
      <c r="F23" s="292"/>
      <c r="G23" s="292"/>
      <c r="H23" s="292"/>
      <c r="I23" s="292"/>
      <c r="J23" s="293"/>
      <c r="K23" s="90"/>
    </row>
    <row r="24" spans="1:11" ht="20.100000000000001" customHeight="1" x14ac:dyDescent="0.2">
      <c r="A24" s="304"/>
      <c r="B24" s="291"/>
      <c r="C24" s="292"/>
      <c r="D24" s="292"/>
      <c r="E24" s="292"/>
      <c r="F24" s="292"/>
      <c r="G24" s="292"/>
      <c r="H24" s="292"/>
      <c r="I24" s="292"/>
      <c r="J24" s="293"/>
      <c r="K24" s="90"/>
    </row>
    <row r="25" spans="1:11" ht="20.100000000000001" customHeight="1" x14ac:dyDescent="0.2">
      <c r="A25" s="304"/>
      <c r="B25" s="291"/>
      <c r="C25" s="292"/>
      <c r="D25" s="292"/>
      <c r="E25" s="292"/>
      <c r="F25" s="292"/>
      <c r="G25" s="292"/>
      <c r="H25" s="292"/>
      <c r="I25" s="292"/>
      <c r="J25" s="293"/>
      <c r="K25" s="90"/>
    </row>
    <row r="26" spans="1:11" ht="20.100000000000001" customHeight="1" x14ac:dyDescent="0.2">
      <c r="A26" s="304"/>
      <c r="B26" s="291"/>
      <c r="C26" s="292"/>
      <c r="D26" s="292"/>
      <c r="E26" s="292"/>
      <c r="F26" s="292"/>
      <c r="G26" s="292"/>
      <c r="H26" s="292"/>
      <c r="I26" s="292"/>
      <c r="J26" s="293"/>
      <c r="K26" s="90"/>
    </row>
    <row r="27" spans="1:11" ht="20.100000000000001" customHeight="1" x14ac:dyDescent="0.2">
      <c r="A27" s="304"/>
      <c r="B27" s="294"/>
      <c r="C27" s="295"/>
      <c r="D27" s="295"/>
      <c r="E27" s="295"/>
      <c r="F27" s="295"/>
      <c r="G27" s="295"/>
      <c r="H27" s="295"/>
      <c r="I27" s="295"/>
      <c r="J27" s="296"/>
      <c r="K27" s="90"/>
    </row>
    <row r="28" spans="1:11" x14ac:dyDescent="0.2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2">
      <c r="A29" s="60" t="s">
        <v>61</v>
      </c>
      <c r="B29" s="297" t="s">
        <v>117</v>
      </c>
      <c r="C29" s="298"/>
      <c r="D29" s="298"/>
      <c r="E29" s="298"/>
      <c r="F29" s="298"/>
      <c r="G29" s="298"/>
      <c r="H29" s="298"/>
      <c r="I29" s="298"/>
      <c r="J29" s="299"/>
      <c r="K29" s="289"/>
    </row>
    <row r="30" spans="1:11" ht="17.25" customHeight="1" x14ac:dyDescent="0.2">
      <c r="A30" s="16"/>
      <c r="B30" s="300"/>
      <c r="C30" s="301"/>
      <c r="D30" s="301"/>
      <c r="E30" s="301"/>
      <c r="F30" s="301"/>
      <c r="G30" s="301"/>
      <c r="H30" s="301"/>
      <c r="I30" s="301"/>
      <c r="J30" s="302"/>
      <c r="K30" s="290"/>
    </row>
    <row r="31" spans="1:11" ht="12.75" customHeight="1" x14ac:dyDescent="0.2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2">
      <c r="A32" s="308"/>
      <c r="B32" s="308"/>
      <c r="C32" s="308"/>
      <c r="D32" s="308"/>
      <c r="E32" s="308"/>
      <c r="F32" s="308"/>
      <c r="G32" s="308"/>
      <c r="H32" s="308"/>
      <c r="I32" s="12"/>
      <c r="J32" s="17" t="s">
        <v>82</v>
      </c>
      <c r="K32" s="17" t="s">
        <v>47</v>
      </c>
    </row>
    <row r="33" spans="1:11" ht="20.100000000000001" customHeight="1" x14ac:dyDescent="0.2">
      <c r="A33" s="303" t="s">
        <v>62</v>
      </c>
      <c r="B33" s="291"/>
      <c r="C33" s="292"/>
      <c r="D33" s="292"/>
      <c r="E33" s="292"/>
      <c r="F33" s="292"/>
      <c r="G33" s="292"/>
      <c r="H33" s="293"/>
      <c r="I33" s="18"/>
      <c r="J33" s="90"/>
      <c r="K33" s="90"/>
    </row>
    <row r="34" spans="1:11" ht="20.100000000000001" customHeight="1" x14ac:dyDescent="0.2">
      <c r="A34" s="304"/>
      <c r="B34" s="291"/>
      <c r="C34" s="292"/>
      <c r="D34" s="292"/>
      <c r="E34" s="292"/>
      <c r="F34" s="292"/>
      <c r="G34" s="292"/>
      <c r="H34" s="293"/>
      <c r="I34" s="18"/>
      <c r="J34" s="90"/>
      <c r="K34" s="90"/>
    </row>
    <row r="35" spans="1:11" ht="20.100000000000001" customHeight="1" x14ac:dyDescent="0.2">
      <c r="A35" s="304"/>
      <c r="B35" s="291"/>
      <c r="C35" s="292"/>
      <c r="D35" s="292"/>
      <c r="E35" s="292"/>
      <c r="F35" s="292"/>
      <c r="G35" s="292"/>
      <c r="H35" s="293"/>
      <c r="I35" s="18"/>
      <c r="J35" s="90"/>
      <c r="K35" s="90"/>
    </row>
    <row r="36" spans="1:11" ht="20.100000000000001" customHeight="1" x14ac:dyDescent="0.2">
      <c r="A36" s="304"/>
      <c r="B36" s="291"/>
      <c r="C36" s="292"/>
      <c r="D36" s="292"/>
      <c r="E36" s="292"/>
      <c r="F36" s="292"/>
      <c r="G36" s="292"/>
      <c r="H36" s="293"/>
      <c r="I36" s="18"/>
      <c r="J36" s="90"/>
      <c r="K36" s="90"/>
    </row>
    <row r="37" spans="1:11" ht="20.100000000000001" customHeight="1" x14ac:dyDescent="0.2">
      <c r="A37" s="304"/>
      <c r="B37" s="294"/>
      <c r="C37" s="295"/>
      <c r="D37" s="295"/>
      <c r="E37" s="295"/>
      <c r="F37" s="295"/>
      <c r="G37" s="295"/>
      <c r="H37" s="296"/>
      <c r="I37" s="18"/>
      <c r="J37" s="90"/>
      <c r="K37" s="90"/>
    </row>
    <row r="38" spans="1:11" x14ac:dyDescent="0.2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6" x14ac:dyDescent="0.25">
      <c r="B39" s="322" t="s">
        <v>51</v>
      </c>
      <c r="C39" s="322"/>
      <c r="D39" s="322"/>
      <c r="E39" s="12"/>
      <c r="F39" s="322" t="s">
        <v>57</v>
      </c>
      <c r="G39" s="322"/>
      <c r="H39" s="322"/>
      <c r="I39" s="12"/>
      <c r="J39" s="17" t="s">
        <v>52</v>
      </c>
      <c r="K39" s="17" t="s">
        <v>53</v>
      </c>
    </row>
    <row r="40" spans="1:11" ht="20.100000000000001" customHeight="1" x14ac:dyDescent="0.2">
      <c r="A40" s="303" t="s">
        <v>63</v>
      </c>
      <c r="B40" s="291"/>
      <c r="C40" s="292"/>
      <c r="D40" s="293"/>
      <c r="E40" s="91"/>
      <c r="F40" s="319"/>
      <c r="G40" s="320"/>
      <c r="H40" s="321"/>
      <c r="I40" s="18"/>
      <c r="J40" s="90"/>
      <c r="K40" s="90"/>
    </row>
    <row r="41" spans="1:11" ht="20.100000000000001" customHeight="1" x14ac:dyDescent="0.2">
      <c r="A41" s="304"/>
      <c r="B41" s="294"/>
      <c r="C41" s="295"/>
      <c r="D41" s="296"/>
      <c r="E41" s="91"/>
      <c r="F41" s="319"/>
      <c r="G41" s="320"/>
      <c r="H41" s="321"/>
      <c r="I41" s="18"/>
      <c r="J41" s="90"/>
      <c r="K41" s="90"/>
    </row>
    <row r="42" spans="1:11" ht="20.100000000000001" customHeight="1" x14ac:dyDescent="0.2">
      <c r="A42" s="304"/>
      <c r="B42" s="291"/>
      <c r="C42" s="292"/>
      <c r="D42" s="293"/>
      <c r="E42" s="91"/>
      <c r="F42" s="319"/>
      <c r="G42" s="320"/>
      <c r="H42" s="321"/>
      <c r="I42" s="18"/>
      <c r="J42" s="90"/>
      <c r="K42" s="90"/>
    </row>
    <row r="43" spans="1:11" ht="20.100000000000001" customHeight="1" x14ac:dyDescent="0.2">
      <c r="A43" s="304"/>
      <c r="B43" s="291"/>
      <c r="C43" s="292"/>
      <c r="D43" s="293"/>
      <c r="E43" s="91"/>
      <c r="F43" s="319"/>
      <c r="G43" s="320"/>
      <c r="H43" s="321"/>
      <c r="I43" s="18"/>
      <c r="J43" s="90"/>
      <c r="K43" s="90"/>
    </row>
    <row r="44" spans="1:11" ht="20.100000000000001" customHeight="1" x14ac:dyDescent="0.2">
      <c r="A44" s="304"/>
      <c r="B44" s="294"/>
      <c r="C44" s="295"/>
      <c r="D44" s="296"/>
      <c r="E44" s="91"/>
      <c r="F44" s="319"/>
      <c r="G44" s="320"/>
      <c r="H44" s="321"/>
      <c r="I44" s="18"/>
      <c r="J44" s="90"/>
      <c r="K44" s="90"/>
    </row>
    <row r="45" spans="1:11" x14ac:dyDescent="0.2">
      <c r="A45" s="308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2">
      <c r="A46" s="325" t="s">
        <v>64</v>
      </c>
      <c r="B46" s="326"/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2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2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2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2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2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2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2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2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2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2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5" t="str">
        <f>'R&amp;P Accounts'!B2</f>
        <v>Còisir Sgìr' a' Bhac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SC017761</v>
      </c>
      <c r="N1" s="306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2">
      <c r="A5" s="339" t="s">
        <v>130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3"/>
      <c r="M13" s="124"/>
    </row>
    <row r="14" spans="1:14" ht="20.25" customHeight="1" thickBot="1" x14ac:dyDescent="0.25">
      <c r="A14" s="95" t="s">
        <v>83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3"/>
      <c r="M14" s="122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4" t="str">
        <f>IF('R&amp;P Accounts'!B12-'Additional notes (1)  '!C14=0,0,"reference error")</f>
        <v>reference error</v>
      </c>
      <c r="D16" s="214"/>
      <c r="E16" s="214" t="str">
        <f>IF('R&amp;P Accounts'!D12-'Additional notes (1)  '!E14=0,0,"reference error")</f>
        <v>reference error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 t="str">
        <f>IF('R&amp;P Accounts'!J12-'Additional notes (1)  '!K14=0,0,"reference error")</f>
        <v>reference error</v>
      </c>
      <c r="L16" s="214">
        <f>IF('R&amp;P Accounts'!K12-'Additional notes (1)  '!L14=0,0,"reference error")</f>
        <v>0</v>
      </c>
      <c r="M16" s="214" t="str">
        <f>IF('R&amp;P Accounts'!L12-'Additional notes (1)  '!M14=0,0,"reference error")</f>
        <v>reference error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39" t="s">
        <v>122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24"/>
    </row>
    <row r="25" spans="1:13" ht="20.100000000000001" customHeight="1" thickBot="1" x14ac:dyDescent="0.25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5"/>
      <c r="H25" s="215"/>
      <c r="I25" s="215"/>
      <c r="J25" s="120"/>
      <c r="K25" s="122">
        <f>SUM(K21:K24)</f>
        <v>0</v>
      </c>
      <c r="L25" s="338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39" t="s">
        <v>120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4"/>
    </row>
    <row r="40" spans="1:13" ht="20.25" customHeight="1" thickBot="1" x14ac:dyDescent="0.25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8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6" t="s">
        <v>119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7"/>
      <c r="M57" s="131"/>
    </row>
    <row r="58" spans="1:13" ht="20.100000000000001" customHeight="1" thickBot="1" x14ac:dyDescent="0.25">
      <c r="A58" s="95" t="s">
        <v>83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7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 t="str">
        <f>IF(C58-'R&amp;P Accounts'!B34=0,0,"reference error")</f>
        <v>reference error</v>
      </c>
      <c r="D60" s="38"/>
      <c r="E60" s="58" t="str">
        <f>IF(E58-'R&amp;P Accounts'!D34=0,0,"reference error")</f>
        <v>reference error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 t="str">
        <f>IF(K58-'R&amp;P Accounts'!J34=0,0,"reference error")</f>
        <v>reference error</v>
      </c>
      <c r="L60" s="58"/>
      <c r="M60" s="58" t="str">
        <f>IF(M58-'R&amp;P Accounts'!L34=0,0,"reference error")</f>
        <v>reference error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9" t="str">
        <f>'R&amp;P Accounts'!B2</f>
        <v>Còisir Sgìr' a' Bhac</v>
      </c>
      <c r="D1" s="349"/>
      <c r="E1" s="349"/>
      <c r="F1" s="349"/>
      <c r="G1" s="349"/>
      <c r="H1" s="349"/>
      <c r="I1" s="349"/>
      <c r="J1" s="349"/>
      <c r="K1" s="349"/>
      <c r="L1" s="1"/>
      <c r="M1" s="306" t="str">
        <f>'R&amp;P Accounts'!L2</f>
        <v>SC017761</v>
      </c>
      <c r="N1" s="306"/>
    </row>
    <row r="2" spans="1:14" x14ac:dyDescent="0.2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182"/>
    </row>
    <row r="5" spans="1:14" ht="15.75" x14ac:dyDescent="0.2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4"/>
      <c r="D9" s="155"/>
      <c r="E9" s="154"/>
      <c r="F9" s="166"/>
      <c r="G9" s="154"/>
      <c r="H9" s="155"/>
      <c r="I9" s="154"/>
      <c r="J9" s="166"/>
      <c r="K9" s="154">
        <f t="shared" ref="K9:K16" si="0">SUM(C9:I9)</f>
        <v>0</v>
      </c>
      <c r="L9" s="166"/>
      <c r="M9" s="154"/>
    </row>
    <row r="10" spans="1:14" ht="17.25" customHeight="1" x14ac:dyDescent="0.25">
      <c r="A10" s="85" t="s">
        <v>21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25">
      <c r="A11" s="85" t="s">
        <v>22</v>
      </c>
      <c r="B11" s="70"/>
      <c r="C11" s="167"/>
      <c r="D11" s="168"/>
      <c r="E11" s="167"/>
      <c r="F11" s="168"/>
      <c r="G11" s="167"/>
      <c r="H11" s="166"/>
      <c r="I11" s="167"/>
      <c r="J11" s="166"/>
      <c r="K11" s="154">
        <f t="shared" si="0"/>
        <v>0</v>
      </c>
      <c r="L11" s="168"/>
      <c r="M11" s="167"/>
    </row>
    <row r="12" spans="1:14" ht="16.5" customHeight="1" x14ac:dyDescent="0.25">
      <c r="A12" s="85" t="s">
        <v>23</v>
      </c>
      <c r="B12" s="70"/>
      <c r="C12" s="167"/>
      <c r="D12" s="168"/>
      <c r="E12" s="167"/>
      <c r="F12" s="168"/>
      <c r="G12" s="167"/>
      <c r="H12" s="166"/>
      <c r="I12" s="167"/>
      <c r="J12" s="166"/>
      <c r="K12" s="154">
        <f t="shared" si="0"/>
        <v>0</v>
      </c>
      <c r="L12" s="168"/>
      <c r="M12" s="167"/>
    </row>
    <row r="13" spans="1:14" ht="17.25" customHeight="1" x14ac:dyDescent="0.25">
      <c r="A13" s="85" t="s">
        <v>24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/>
    </row>
    <row r="14" spans="1:14" ht="17.25" customHeight="1" x14ac:dyDescent="0.25">
      <c r="A14" s="85" t="s">
        <v>25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25">
      <c r="A15" s="85" t="s">
        <v>67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">
      <c r="A16" s="85" t="s">
        <v>68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.5" thickBot="1" x14ac:dyDescent="0.3">
      <c r="A17" s="109" t="s">
        <v>95</v>
      </c>
      <c r="B17" s="97"/>
      <c r="C17" s="172">
        <f>SUM(C9:C16)</f>
        <v>0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0</v>
      </c>
      <c r="L17" s="173"/>
      <c r="M17" s="172">
        <f>SUM(M9:M16)</f>
        <v>0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19" t="str">
        <f>IF(K17='R&amp;P Accounts'!B21,0,"cross ref error")</f>
        <v>cross ref error</v>
      </c>
      <c r="L18" s="96"/>
      <c r="M18" s="1"/>
    </row>
    <row r="19" spans="1:13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59"/>
      <c r="E20" s="124"/>
      <c r="F20" s="159"/>
      <c r="G20" s="124"/>
      <c r="H20" s="159"/>
      <c r="I20" s="124"/>
      <c r="J20" s="159"/>
      <c r="K20" s="224">
        <f>SUM(C20:I20)</f>
        <v>0</v>
      </c>
      <c r="L20" s="159"/>
      <c r="M20" s="124"/>
    </row>
    <row r="21" spans="1:13" ht="16.5" customHeight="1" thickBot="1" x14ac:dyDescent="0.3">
      <c r="A21" s="85" t="s">
        <v>27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.5" thickBot="1" x14ac:dyDescent="0.3">
      <c r="A22" s="109" t="s">
        <v>95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3">
      <c r="A23" s="109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.5" thickBot="1" x14ac:dyDescent="0.3">
      <c r="A24" s="109" t="s">
        <v>96</v>
      </c>
      <c r="B24" s="1"/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0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59"/>
      <c r="E28" s="124"/>
      <c r="F28" s="159"/>
      <c r="G28" s="124"/>
      <c r="H28" s="159"/>
      <c r="I28" s="124"/>
      <c r="J28" s="159"/>
      <c r="K28" s="224">
        <f t="shared" ref="K28:K38" si="1">SUM(C28:I28)</f>
        <v>0</v>
      </c>
      <c r="L28" s="159"/>
      <c r="M28" s="124"/>
    </row>
    <row r="29" spans="1:13" ht="16.5" customHeight="1" x14ac:dyDescent="0.25">
      <c r="A29" s="86" t="s">
        <v>118</v>
      </c>
      <c r="B29" s="1"/>
      <c r="C29" s="124"/>
      <c r="D29" s="159"/>
      <c r="E29" s="124"/>
      <c r="F29" s="159"/>
      <c r="G29" s="124"/>
      <c r="H29" s="159"/>
      <c r="I29" s="124"/>
      <c r="J29" s="159"/>
      <c r="K29" s="224">
        <f t="shared" si="1"/>
        <v>0</v>
      </c>
      <c r="L29" s="159"/>
      <c r="M29" s="124"/>
    </row>
    <row r="30" spans="1:13" ht="16.5" customHeight="1" x14ac:dyDescent="0.25">
      <c r="A30" s="86" t="s">
        <v>29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25">
      <c r="A31" s="86" t="s">
        <v>30</v>
      </c>
      <c r="B31" s="1"/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6.5" customHeight="1" x14ac:dyDescent="0.25">
      <c r="A32" s="86" t="s">
        <v>31</v>
      </c>
      <c r="B32" s="1"/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4" ht="16.5" customHeight="1" x14ac:dyDescent="0.25">
      <c r="A33" s="86" t="s">
        <v>32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25">
      <c r="A34" s="87" t="s">
        <v>33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25">
      <c r="A35" s="87" t="s">
        <v>34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25">
      <c r="A36" s="87" t="s">
        <v>35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5" x14ac:dyDescent="0.25">
      <c r="A37" s="86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5.75" thickBot="1" x14ac:dyDescent="0.3">
      <c r="A38" s="110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">
      <c r="A39" s="13" t="s">
        <v>95</v>
      </c>
      <c r="B39" s="1"/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0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">
      <c r="A43" s="86" t="s">
        <v>37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">
      <c r="A44" s="13" t="s">
        <v>94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0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  <c r="N46" s="160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0" t="str">
        <f>IF(K46='R&amp;P Accounts'!B49,0,"cross ref error")</f>
        <v>cross ref error</v>
      </c>
      <c r="L47" s="133"/>
      <c r="M47" s="133"/>
    </row>
    <row r="48" spans="1:14" ht="18.75" customHeight="1" thickBot="1" x14ac:dyDescent="0.3">
      <c r="A48" s="40" t="s">
        <v>109</v>
      </c>
      <c r="B48" s="1"/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">
      <c r="A50" s="97" t="s">
        <v>125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">
      <c r="A51" s="97"/>
      <c r="B51" s="1"/>
      <c r="C51" s="143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">
      <c r="A52" s="13" t="s">
        <v>41</v>
      </c>
      <c r="B52" s="1"/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0" t="str">
        <f>IF(K52='R&amp;P Accounts'!B55,0,"cross ref error")</f>
        <v>cross ref error</v>
      </c>
      <c r="L53" s="1"/>
      <c r="M53" s="1"/>
    </row>
    <row r="55" spans="1:13" ht="15.75" x14ac:dyDescent="0.25">
      <c r="A55" s="181" t="s">
        <v>111</v>
      </c>
    </row>
    <row r="56" spans="1:13" x14ac:dyDescent="0.2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2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2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5" t="str">
        <f>'R&amp;P Accounts'!B2</f>
        <v>Còisir Sgìr' a' Bhac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SC017761</v>
      </c>
      <c r="N1" s="306"/>
    </row>
    <row r="2" spans="1:14" ht="10.5" customHeight="1" x14ac:dyDescent="0.2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s="46" customFormat="1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45"/>
    </row>
    <row r="4" spans="1:14" ht="15" customHeight="1" x14ac:dyDescent="0.2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2">
      <c r="A5" s="339" t="s">
        <v>131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4"/>
      <c r="D9" s="228"/>
      <c r="E9" s="224"/>
      <c r="F9" s="123"/>
      <c r="G9" s="224"/>
      <c r="H9" s="228"/>
      <c r="I9" s="224"/>
      <c r="J9" s="123"/>
      <c r="K9" s="224">
        <f>SUM(C9:I9)</f>
        <v>0</v>
      </c>
      <c r="L9" s="174"/>
      <c r="M9" s="224"/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4">
        <f t="shared" ref="K10:K16" si="0">SUM(C10:I10)</f>
        <v>0</v>
      </c>
      <c r="L10" s="120"/>
      <c r="M10" s="175"/>
    </row>
    <row r="11" spans="1:14" ht="18" customHeight="1" x14ac:dyDescent="0.2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4">
        <f t="shared" si="0"/>
        <v>0</v>
      </c>
      <c r="L11" s="120"/>
      <c r="M11" s="175"/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4">
        <f t="shared" si="0"/>
        <v>0</v>
      </c>
      <c r="L12" s="120"/>
      <c r="M12" s="175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4">
        <f t="shared" si="0"/>
        <v>0</v>
      </c>
      <c r="L13" s="120"/>
      <c r="M13" s="175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4">
        <f t="shared" si="0"/>
        <v>0</v>
      </c>
      <c r="L14" s="120"/>
      <c r="M14" s="175"/>
    </row>
    <row r="15" spans="1:14" ht="17.25" customHeight="1" x14ac:dyDescent="0.25">
      <c r="A15" s="85" t="s">
        <v>67</v>
      </c>
      <c r="C15" s="124"/>
      <c r="D15" s="159"/>
      <c r="E15" s="124"/>
      <c r="F15" s="159"/>
      <c r="G15" s="124"/>
      <c r="H15" s="159"/>
      <c r="I15" s="124"/>
      <c r="J15" s="159"/>
      <c r="K15" s="224">
        <f t="shared" si="0"/>
        <v>0</v>
      </c>
      <c r="L15" s="177"/>
      <c r="M15" s="176"/>
    </row>
    <row r="16" spans="1:14" ht="17.25" customHeight="1" thickBot="1" x14ac:dyDescent="0.3">
      <c r="A16" s="85" t="s">
        <v>68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3">
      <c r="A17" s="109" t="s">
        <v>95</v>
      </c>
      <c r="B17" s="97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1" t="str">
        <f>IF(K17='R&amp;P Accounts'!D21,0,"cross ref error")</f>
        <v>cross ref error</v>
      </c>
      <c r="L18" s="96"/>
    </row>
    <row r="19" spans="1:13" ht="29.25" customHeight="1" x14ac:dyDescent="0.25">
      <c r="A19" s="67" t="s">
        <v>91</v>
      </c>
      <c r="C19" s="1"/>
    </row>
    <row r="20" spans="1:13" ht="16.5" customHeight="1" x14ac:dyDescent="0.25">
      <c r="A20" s="85" t="s">
        <v>26</v>
      </c>
      <c r="C20" s="124"/>
      <c r="D20" s="159"/>
      <c r="E20" s="124"/>
      <c r="F20" s="159"/>
      <c r="G20" s="124"/>
      <c r="H20" s="159"/>
      <c r="I20" s="124"/>
      <c r="J20" s="159"/>
      <c r="K20" s="224">
        <f>SUM(C20:I20)</f>
        <v>0</v>
      </c>
      <c r="L20" s="159"/>
      <c r="M20" s="124"/>
    </row>
    <row r="21" spans="1:13" ht="17.25" customHeight="1" thickBot="1" x14ac:dyDescent="0.3">
      <c r="A21" s="85" t="s">
        <v>27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3">
      <c r="A22" s="109" t="s">
        <v>95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3">
      <c r="A23" s="10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3">
      <c r="A24" s="109" t="s">
        <v>96</v>
      </c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ht="19.5" customHeight="1" x14ac:dyDescent="0.2">
      <c r="C25" s="1"/>
      <c r="K25" s="220" t="str">
        <f>IF(K24='R&amp;P Accounts'!D28,0,"cross ref error")</f>
        <v>cross ref error</v>
      </c>
    </row>
    <row r="26" spans="1:13" ht="19.5" customHeight="1" x14ac:dyDescent="0.2">
      <c r="C26" s="1"/>
    </row>
    <row r="27" spans="1:13" ht="19.5" customHeight="1" x14ac:dyDescent="0.2">
      <c r="A27" s="27" t="s">
        <v>92</v>
      </c>
      <c r="C27" s="1"/>
    </row>
    <row r="28" spans="1:13" ht="17.25" customHeight="1" x14ac:dyDescent="0.25">
      <c r="A28" s="86" t="s">
        <v>28</v>
      </c>
      <c r="C28" s="124"/>
      <c r="D28" s="159"/>
      <c r="E28" s="124"/>
      <c r="F28" s="159"/>
      <c r="G28" s="124"/>
      <c r="H28" s="159"/>
      <c r="I28" s="124"/>
      <c r="J28" s="159"/>
      <c r="K28" s="224">
        <f t="shared" ref="K28:K38" si="1">SUM(C28:I28)</f>
        <v>0</v>
      </c>
      <c r="L28" s="159"/>
      <c r="M28" s="124"/>
    </row>
    <row r="29" spans="1:13" ht="16.5" customHeight="1" x14ac:dyDescent="0.25">
      <c r="A29" s="86" t="s">
        <v>118</v>
      </c>
      <c r="C29" s="124"/>
      <c r="D29" s="159"/>
      <c r="E29" s="124"/>
      <c r="F29" s="159"/>
      <c r="G29" s="124"/>
      <c r="H29" s="159"/>
      <c r="I29" s="124"/>
      <c r="J29" s="159"/>
      <c r="K29" s="224">
        <f t="shared" si="1"/>
        <v>0</v>
      </c>
      <c r="L29" s="159"/>
      <c r="M29" s="124"/>
    </row>
    <row r="30" spans="1:13" ht="17.25" customHeight="1" x14ac:dyDescent="0.25">
      <c r="A30" s="86" t="s">
        <v>29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25">
      <c r="A31" s="86" t="s">
        <v>30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25">
      <c r="A32" s="86" t="s">
        <v>31</v>
      </c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3" ht="17.25" customHeight="1" x14ac:dyDescent="0.25">
      <c r="A33" s="86" t="s">
        <v>32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25">
      <c r="A34" s="87" t="s">
        <v>33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25">
      <c r="A35" s="87" t="s">
        <v>34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25">
      <c r="A36" s="87" t="s">
        <v>35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25">
      <c r="A37" s="86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">
      <c r="A38" s="110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">
      <c r="A39" s="13" t="s">
        <v>95</v>
      </c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3" x14ac:dyDescent="0.2">
      <c r="K40" s="220" t="str">
        <f>IF(K39='R&amp;P Accounts'!D42,0,"cross ref error")</f>
        <v>cross ref error</v>
      </c>
    </row>
    <row r="41" spans="1:13" ht="30" x14ac:dyDescent="0.25">
      <c r="A41" s="67" t="s">
        <v>93</v>
      </c>
    </row>
    <row r="42" spans="1:13" ht="17.25" customHeight="1" x14ac:dyDescent="0.25">
      <c r="A42" s="86" t="s">
        <v>36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">
      <c r="A43" s="86" t="s">
        <v>37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">
      <c r="A44" s="13" t="s">
        <v>94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.5" thickBot="1" x14ac:dyDescent="0.25">
      <c r="K45" s="220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</row>
    <row r="47" spans="1:13" ht="13.5" thickBot="1" x14ac:dyDescent="0.25">
      <c r="K47" s="220" t="str">
        <f>IF(K46='R&amp;P Accounts'!D49,0,"cross ref error")</f>
        <v>cross ref error</v>
      </c>
    </row>
    <row r="48" spans="1:13" ht="17.25" customHeight="1" thickBot="1" x14ac:dyDescent="0.3">
      <c r="A48" s="40" t="s">
        <v>109</v>
      </c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3" customFormat="1" ht="17.25" customHeight="1" thickBot="1" x14ac:dyDescent="0.3">
      <c r="A50" s="97" t="s">
        <v>125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2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">
      <c r="A52" s="13" t="s">
        <v>41</v>
      </c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">
      <c r="K53" s="220" t="str">
        <f>IF(K52='R&amp;P Accounts'!D55,0,"cross ref error")</f>
        <v>cross ref error</v>
      </c>
    </row>
    <row r="55" spans="1:13" ht="15.75" x14ac:dyDescent="0.25">
      <c r="A55" s="181" t="s">
        <v>111</v>
      </c>
    </row>
    <row r="56" spans="1:13" x14ac:dyDescent="0.2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DC6F945A-989C-441D-BDBC-6478F1C3EC1D}"/>
</file>

<file path=customXml/itemProps2.xml><?xml version="1.0" encoding="utf-8"?>
<ds:datastoreItem xmlns:ds="http://schemas.openxmlformats.org/officeDocument/2006/customXml" ds:itemID="{1AC414E3-22F2-4548-8B82-195D68218DFE}"/>
</file>

<file path=customXml/itemProps3.xml><?xml version="1.0" encoding="utf-8"?>
<ds:datastoreItem xmlns:ds="http://schemas.openxmlformats.org/officeDocument/2006/customXml" ds:itemID="{E5E85B18-2D7A-4D27-81CB-913A503E8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Stewart Macleod</cp:lastModifiedBy>
  <cp:lastPrinted>2007-12-14T14:44:53Z</cp:lastPrinted>
  <dcterms:created xsi:type="dcterms:W3CDTF">2007-04-10T16:51:52Z</dcterms:created>
  <dcterms:modified xsi:type="dcterms:W3CDTF">2026-06-19T13:19:38Z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