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OSCR2025\"/>
    </mc:Choice>
  </mc:AlternateContent>
  <xr:revisionPtr revIDLastSave="0" documentId="13_ncr:1_{4E9D2132-2417-4E13-B21E-0C7663B8B89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  <sheet name="Sheet1" sheetId="8" r:id="rId7"/>
  </sheets>
  <definedNames>
    <definedName name="_xlnm.Print_Area" localSheetId="3">'Additional notes (1)  '!$A$1:$M$60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5" l="1"/>
  <c r="J25" i="2"/>
  <c r="P10" i="3" l="1"/>
  <c r="C40" i="5"/>
  <c r="K22" i="5"/>
  <c r="K12" i="5"/>
  <c r="K13" i="5"/>
  <c r="I14" i="5"/>
  <c r="G14" i="5"/>
  <c r="E14" i="5"/>
  <c r="C14" i="5"/>
  <c r="K23" i="5"/>
  <c r="K24" i="5"/>
  <c r="E25" i="5"/>
  <c r="K39" i="5"/>
  <c r="K38" i="5"/>
  <c r="K37" i="5"/>
  <c r="K36" i="5"/>
  <c r="K35" i="5"/>
  <c r="K34" i="5"/>
  <c r="K33" i="5"/>
  <c r="K32" i="5"/>
  <c r="I57" i="5"/>
  <c r="G57" i="5"/>
  <c r="E57" i="5"/>
  <c r="I40" i="5"/>
  <c r="G40" i="5"/>
  <c r="E40" i="5"/>
  <c r="M1" i="5"/>
  <c r="C1" i="5"/>
  <c r="K42" i="7"/>
  <c r="K43" i="7"/>
  <c r="K20" i="7"/>
  <c r="M20" i="7" s="1"/>
  <c r="K21" i="7"/>
  <c r="M29" i="7"/>
  <c r="M30" i="7"/>
  <c r="M33" i="7"/>
  <c r="M34" i="7"/>
  <c r="M35" i="7"/>
  <c r="M37" i="7"/>
  <c r="M38" i="7"/>
  <c r="M44" i="7"/>
  <c r="I17" i="7"/>
  <c r="I22" i="7"/>
  <c r="I24" i="7" s="1"/>
  <c r="I44" i="7"/>
  <c r="I39" i="7"/>
  <c r="G17" i="7"/>
  <c r="G22" i="7"/>
  <c r="G44" i="7"/>
  <c r="G39" i="7"/>
  <c r="E44" i="7"/>
  <c r="E39" i="7"/>
  <c r="C44" i="7"/>
  <c r="M1" i="7"/>
  <c r="B49" i="2"/>
  <c r="B26" i="2"/>
  <c r="D47" i="2"/>
  <c r="D26" i="2"/>
  <c r="D42" i="2"/>
  <c r="K17" i="4"/>
  <c r="K1" i="4"/>
  <c r="B1" i="4"/>
  <c r="L26" i="2"/>
  <c r="L28" i="2" s="1"/>
  <c r="L47" i="2"/>
  <c r="L49" i="2" s="1"/>
  <c r="J41" i="2"/>
  <c r="F42" i="2"/>
  <c r="H42" i="2"/>
  <c r="J45" i="2"/>
  <c r="J46" i="2"/>
  <c r="J47" i="2" s="1"/>
  <c r="J24" i="2"/>
  <c r="J26" i="2" s="1"/>
  <c r="J28" i="2" s="1"/>
  <c r="F26" i="2"/>
  <c r="F47" i="2"/>
  <c r="F49" i="2" s="1"/>
  <c r="H26" i="2"/>
  <c r="H28" i="2" s="1"/>
  <c r="H47" i="2"/>
  <c r="J53" i="2"/>
  <c r="J16" i="2"/>
  <c r="H9" i="3"/>
  <c r="J9" i="3"/>
  <c r="L9" i="3"/>
  <c r="N48" i="3"/>
  <c r="P48" i="3"/>
  <c r="P41" i="3"/>
  <c r="N41" i="3"/>
  <c r="L32" i="3"/>
  <c r="P19" i="3"/>
  <c r="B1" i="3"/>
  <c r="N1" i="3"/>
  <c r="E46" i="7" l="1"/>
  <c r="E48" i="7" s="1"/>
  <c r="E52" i="7" s="1"/>
  <c r="G24" i="7"/>
  <c r="G48" i="7" s="1"/>
  <c r="G52" i="7" s="1"/>
  <c r="I46" i="7"/>
  <c r="K44" i="7"/>
  <c r="K45" i="7" s="1"/>
  <c r="F28" i="2"/>
  <c r="D28" i="2"/>
  <c r="D49" i="2"/>
  <c r="F51" i="2"/>
  <c r="F55" i="2" s="1"/>
  <c r="J10" i="3" s="1"/>
  <c r="H49" i="2"/>
  <c r="H51" i="2" s="1"/>
  <c r="H55" i="2" s="1"/>
  <c r="L10" i="3" s="1"/>
  <c r="C46" i="7"/>
  <c r="G46" i="7"/>
  <c r="K40" i="5"/>
  <c r="J22" i="2"/>
  <c r="I48" i="7"/>
  <c r="I52" i="7" s="1"/>
  <c r="M46" i="7"/>
  <c r="M24" i="7"/>
  <c r="J48" i="2"/>
  <c r="J27" i="2"/>
  <c r="D51" i="2"/>
  <c r="D55" i="2" s="1"/>
  <c r="H10" i="3" s="1"/>
  <c r="J29" i="2"/>
  <c r="J56" i="2"/>
  <c r="J49" i="2"/>
  <c r="J50" i="2" s="1"/>
  <c r="F10" i="3"/>
  <c r="K46" i="7"/>
  <c r="K47" i="7"/>
  <c r="K25" i="5"/>
</calcChain>
</file>

<file path=xl/sharedStrings.xml><?xml version="1.0" encoding="utf-8"?>
<sst xmlns="http://schemas.openxmlformats.org/spreadsheetml/2006/main" count="287" uniqueCount="154">
  <si>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</si>
  <si>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</si>
  <si>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</si>
  <si>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</si>
  <si>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</si>
  <si>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</si>
  <si>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</si>
  <si>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</si>
  <si>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</si>
  <si>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</si>
  <si>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</si>
  <si>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</si>
  <si>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</si>
  <si>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</si>
  <si>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</si>
  <si>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</si>
  <si>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</si>
  <si>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</si>
  <si>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</si>
  <si>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</si>
  <si>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</si>
  <si>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</si>
  <si>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</si>
  <si>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</si>
  <si>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</si>
  <si>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</si>
  <si>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</si>
  <si>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</si>
  <si>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</si>
  <si>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</si>
  <si>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</si>
  <si>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</si>
  <si>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</si>
  <si>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</si>
  <si>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</si>
  <si>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</si>
  <si>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</si>
  <si>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</si>
  <si>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</si>
  <si>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</si>
  <si>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</si>
  <si>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</si>
  <si>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</si>
  <si>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</si>
  <si>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</si>
  <si>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</si>
  <si>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</si>
  <si>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</si>
  <si>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</si>
  <si>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</si>
  <si>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</si>
  <si>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</si>
  <si>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</si>
  <si>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</si>
  <si>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</si>
  <si>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</si>
  <si>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</si>
  <si>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</si>
  <si>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</si>
  <si>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</si>
  <si>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</si>
  <si>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</si>
  <si>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</si>
  <si>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</si>
  <si>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</si>
  <si>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</si>
  <si>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</si>
  <si>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</si>
  <si>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</si>
  <si>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</si>
  <si>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</si>
  <si>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</si>
  <si>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</si>
  <si>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</si>
  <si>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</si>
  <si>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</si>
  <si>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</si>
  <si>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</si>
  <si>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</si>
  <si>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</si>
  <si>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</si>
  <si>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</si>
  <si>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</si>
  <si>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</si>
  <si>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</si>
  <si>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</si>
  <si>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</si>
  <si>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</si>
  <si>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</si>
  <si>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</si>
  <si>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</si>
  <si>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</si>
  <si>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</si>
  <si>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</si>
  <si>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</si>
  <si>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</si>
  <si>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</si>
  <si>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</si>
  <si>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</si>
  <si>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</si>
  <si>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</si>
  <si>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</si>
  <si>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</si>
  <si>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</si>
  <si>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</si>
  <si>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</si>
  <si>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</si>
  <si>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</si>
  <si>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</si>
  <si>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</si>
  <si>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</si>
  <si>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</si>
  <si>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</si>
  <si>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</si>
  <si>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</si>
  <si>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</si>
  <si>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</si>
  <si>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</si>
  <si>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</si>
  <si>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</si>
  <si>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</si>
  <si>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</si>
  <si>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</si>
  <si>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</si>
  <si>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5  Breakdown of unrestricted funds</t>
  </si>
  <si>
    <t>SC004037</t>
  </si>
  <si>
    <t>Heat &amp; Light</t>
  </si>
  <si>
    <t>Miscellaneous</t>
  </si>
  <si>
    <t>General Account</t>
  </si>
  <si>
    <t>-</t>
  </si>
  <si>
    <t xml:space="preserve">                       -</t>
  </si>
  <si>
    <t xml:space="preserve">                        -</t>
  </si>
  <si>
    <t>Church Repairs</t>
  </si>
  <si>
    <t xml:space="preserve">                         -</t>
  </si>
  <si>
    <t xml:space="preserve">                         -      </t>
  </si>
  <si>
    <t>Telephone, Stationery, Adverts &amp; Magazines</t>
  </si>
  <si>
    <t>Gas Appliance Service</t>
  </si>
  <si>
    <t>HELEN McNAIRN</t>
  </si>
  <si>
    <t>ROBERT W RICHARDSON</t>
  </si>
  <si>
    <t>Greenkeeper, Organ Supply &amp; Pulpit supply</t>
  </si>
  <si>
    <t>Manse @ 35 Northfield Park, Annan</t>
  </si>
  <si>
    <t>Church &amp; Hall @ Station Road Annan</t>
  </si>
  <si>
    <t xml:space="preserve">  </t>
  </si>
  <si>
    <t>The General Account  is an unrestricted fund and is used in accordance with the note as recorded in Section C Reference C1.</t>
  </si>
  <si>
    <t xml:space="preserve">The General Account is an unrestricted fund,which is used to finance all aspects of the day to day running of the church. </t>
  </si>
  <si>
    <t>Organ Repair &amp; Tuning</t>
  </si>
  <si>
    <t>#</t>
  </si>
  <si>
    <t xml:space="preserve"> Insurance</t>
  </si>
  <si>
    <t xml:space="preserve"> United Reformed Church Annan</t>
  </si>
  <si>
    <t>M&amp;M Fund &amp; Ministerial Expenses</t>
  </si>
  <si>
    <t>x</t>
  </si>
  <si>
    <r>
      <t>The Church &amp; Hall were completed  in 1903 at a total cost of £3,700 but at present we are unable to place a reliable value on the property. The Manse at 35 Northfield Park Annan has been reassessed at an estimated value of £274,000 based on information gathered regarding prices from</t>
    </r>
    <r>
      <rPr>
        <sz val="11"/>
        <color rgb="FF00B0F0"/>
        <rFont val="Arial"/>
        <family val="2"/>
      </rPr>
      <t xml:space="preserve"> https://www.zoopla.co.uk/myaccount/my-home/</t>
    </r>
    <r>
      <rPr>
        <sz val="11"/>
        <rFont val="Arial"/>
        <family val="2"/>
      </rPr>
      <t>.</t>
    </r>
  </si>
  <si>
    <t>Helen McNairn</t>
  </si>
  <si>
    <t>R W Richardson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</si>
</sst>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7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i/>
      <sz val="12"/>
      <name val="Arial"/>
      <family val="2"/>
    </font>
    <font>
      <sz val="16"/>
      <name val="Arial"/>
      <family val="2"/>
    </font>
    <font>
      <sz val="11"/>
      <color rgb="FF00B0F0"/>
      <name val="Arial"/>
      <family val="2"/>
    </font>
    <font>
      <b/>
      <sz val="22"/>
      <name val="Arial"/>
      <family val="2"/>
    </font>
    <font>
      <b/>
      <sz val="20"/>
      <color rgb="FF808080"/>
      <name val="Dreaming Outloud Script Pro"/>
      <family val="4"/>
    </font>
    <font>
      <b/>
      <sz val="20"/>
      <color indexed="23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20"/>
      <name val="Dreaming Outloud Script Pro"/>
      <family val="4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6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6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Protection="1">
      <protection locked="0"/>
    </xf>
    <xf numFmtId="0" fontId="24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4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7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2" fillId="0" borderId="0" xfId="0" applyNumberFormat="1" applyFont="1" applyProtection="1">
      <protection locked="0"/>
    </xf>
    <xf numFmtId="0" fontId="18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5" fillId="0" borderId="0" xfId="0" applyFont="1" applyAlignment="1" applyProtection="1">
      <alignment horizontal="center"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8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3" fontId="12" fillId="0" borderId="0" xfId="0" applyNumberFormat="1" applyFont="1" applyProtection="1"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41" fontId="12" fillId="0" borderId="5" xfId="1" applyNumberFormat="1" applyFont="1" applyBorder="1" applyProtection="1">
      <protection locked="0"/>
    </xf>
    <xf numFmtId="0" fontId="12" fillId="0" borderId="5" xfId="0" applyFont="1" applyBorder="1" applyProtection="1">
      <protection locked="0"/>
    </xf>
    <xf numFmtId="0" fontId="12" fillId="0" borderId="6" xfId="0" applyFont="1" applyBorder="1" applyProtection="1">
      <protection locked="0"/>
    </xf>
    <xf numFmtId="0" fontId="12" fillId="3" borderId="5" xfId="0" applyFont="1" applyFill="1" applyBorder="1" applyProtection="1">
      <protection locked="0"/>
    </xf>
    <xf numFmtId="41" fontId="3" fillId="0" borderId="19" xfId="1" applyNumberFormat="1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41" fontId="3" fillId="0" borderId="5" xfId="1" applyNumberFormat="1" applyFont="1" applyBorder="1" applyAlignment="1" applyProtection="1">
      <alignment horizontal="right" wrapText="1"/>
      <protection locked="0"/>
    </xf>
    <xf numFmtId="164" fontId="3" fillId="0" borderId="5" xfId="1" applyNumberFormat="1" applyFont="1" applyBorder="1" applyAlignment="1" applyProtection="1">
      <alignment horizontal="right" vertical="center" wrapText="1"/>
      <protection locked="0"/>
    </xf>
    <xf numFmtId="164" fontId="3" fillId="0" borderId="10" xfId="1" applyNumberFormat="1" applyFont="1" applyBorder="1" applyAlignment="1" applyProtection="1">
      <alignment horizontal="right" vertical="center" wrapText="1"/>
      <protection locked="0"/>
    </xf>
    <xf numFmtId="41" fontId="3" fillId="0" borderId="5" xfId="1" applyNumberFormat="1" applyFont="1" applyBorder="1" applyAlignment="1" applyProtection="1">
      <alignment horizontal="right" vertical="center" wrapText="1"/>
      <protection locked="0"/>
    </xf>
    <xf numFmtId="41" fontId="3" fillId="0" borderId="10" xfId="1" applyNumberFormat="1" applyFont="1" applyBorder="1" applyAlignment="1" applyProtection="1">
      <alignment horizontal="right" vertical="center" wrapText="1"/>
      <protection locked="0"/>
    </xf>
    <xf numFmtId="3" fontId="3" fillId="0" borderId="5" xfId="1" applyNumberFormat="1" applyFont="1" applyBorder="1" applyAlignment="1" applyProtection="1">
      <alignment vertical="center" wrapText="1"/>
      <protection locked="0"/>
    </xf>
    <xf numFmtId="41" fontId="3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41" fontId="3" fillId="3" borderId="5" xfId="1" applyNumberFormat="1" applyFont="1" applyFill="1" applyBorder="1" applyAlignment="1" applyProtection="1">
      <alignment horizontal="right" wrapText="1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1" applyNumberFormat="1" applyFont="1" applyBorder="1" applyAlignment="1" applyProtection="1">
      <alignment horizontal="right"/>
      <protection locked="0"/>
    </xf>
    <xf numFmtId="1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3" borderId="7" xfId="1" applyNumberFormat="1" applyFont="1" applyFill="1" applyBorder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/>
      <protection locked="0"/>
    </xf>
    <xf numFmtId="0" fontId="3" fillId="0" borderId="5" xfId="1" applyNumberFormat="1" applyFont="1" applyBorder="1" applyAlignment="1" applyProtection="1">
      <alignment horizontal="right" vertical="top" wrapText="1"/>
      <protection locked="0"/>
    </xf>
    <xf numFmtId="0" fontId="12" fillId="0" borderId="21" xfId="0" applyFont="1" applyBorder="1" applyProtection="1">
      <protection locked="0"/>
    </xf>
    <xf numFmtId="41" fontId="2" fillId="0" borderId="20" xfId="1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3" fontId="2" fillId="0" borderId="5" xfId="1" applyNumberFormat="1" applyFont="1" applyBorder="1" applyAlignment="1" applyProtection="1">
      <alignment vertical="center" wrapText="1"/>
      <protection locked="0"/>
    </xf>
    <xf numFmtId="3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0" applyNumberFormat="1" applyFont="1" applyBorder="1" applyAlignment="1" applyProtection="1">
      <alignment horizontal="center" vertical="center" wrapText="1"/>
      <protection locked="0"/>
    </xf>
    <xf numFmtId="41" fontId="3" fillId="0" borderId="6" xfId="1" applyNumberFormat="1" applyFont="1" applyBorder="1" applyAlignment="1" applyProtection="1">
      <alignment horizontal="center" vertical="top" wrapText="1"/>
      <protection locked="0"/>
    </xf>
    <xf numFmtId="41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right" vertical="center" wrapText="1"/>
      <protection locked="0"/>
    </xf>
    <xf numFmtId="3" fontId="3" fillId="0" borderId="10" xfId="1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41" fontId="3" fillId="4" borderId="5" xfId="1" applyNumberFormat="1" applyFont="1" applyFill="1" applyBorder="1" applyAlignment="1" applyProtection="1">
      <alignment wrapText="1"/>
    </xf>
    <xf numFmtId="41" fontId="3" fillId="4" borderId="5" xfId="1" applyNumberFormat="1" applyFont="1" applyFill="1" applyBorder="1" applyAlignment="1" applyProtection="1">
      <alignment wrapText="1"/>
      <protection locked="0"/>
    </xf>
    <xf numFmtId="41" fontId="2" fillId="4" borderId="5" xfId="1" applyNumberFormat="1" applyFont="1" applyFill="1" applyBorder="1" applyAlignment="1" applyProtection="1">
      <alignment wrapText="1"/>
      <protection locked="0"/>
    </xf>
    <xf numFmtId="41" fontId="3" fillId="4" borderId="15" xfId="1" applyNumberFormat="1" applyFont="1" applyFill="1" applyBorder="1" applyAlignment="1" applyProtection="1">
      <alignment wrapText="1"/>
      <protection locked="0"/>
    </xf>
    <xf numFmtId="41" fontId="3" fillId="3" borderId="9" xfId="1" applyNumberFormat="1" applyFont="1" applyFill="1" applyBorder="1" applyAlignment="1" applyProtection="1">
      <alignment wrapText="1"/>
    </xf>
    <xf numFmtId="41" fontId="3" fillId="3" borderId="10" xfId="1" applyNumberFormat="1" applyFont="1" applyFill="1" applyBorder="1" applyAlignment="1" applyProtection="1">
      <alignment wrapText="1"/>
    </xf>
    <xf numFmtId="0" fontId="26" fillId="0" borderId="0" xfId="0" applyFont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top"/>
      <protection locked="0"/>
    </xf>
    <xf numFmtId="0" fontId="14" fillId="0" borderId="1" xfId="0" applyFont="1" applyBorder="1" applyAlignment="1" applyProtection="1">
      <alignment horizontal="center" vertical="top"/>
      <protection locked="0"/>
    </xf>
    <xf numFmtId="0" fontId="14" fillId="0" borderId="21" xfId="0" applyFont="1" applyBorder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top" wrapText="1"/>
      <protection locked="0"/>
    </xf>
    <xf numFmtId="0" fontId="15" fillId="0" borderId="4" xfId="0" applyFont="1" applyBorder="1" applyAlignment="1" applyProtection="1">
      <alignment horizontal="center" vertical="top" wrapText="1"/>
      <protection locked="0"/>
    </xf>
    <xf numFmtId="0" fontId="15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29" fillId="0" borderId="2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8" fillId="0" borderId="25" xfId="0" applyFont="1" applyBorder="1" applyAlignment="1" applyProtection="1">
      <alignment vertical="top" wrapText="1"/>
      <protection locked="0"/>
    </xf>
    <xf numFmtId="0" fontId="20" fillId="0" borderId="25" xfId="0" applyFont="1" applyBorder="1" applyAlignment="1" applyProtection="1">
      <alignment vertical="top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41" fontId="2" fillId="0" borderId="20" xfId="1" applyNumberFormat="1" applyFont="1" applyBorder="1" applyAlignment="1" applyProtection="1">
      <alignment horizontal="left" vertical="center" wrapText="1"/>
      <protection locked="0"/>
    </xf>
    <xf numFmtId="41" fontId="2" fillId="0" borderId="1" xfId="1" applyNumberFormat="1" applyFont="1" applyBorder="1" applyAlignment="1" applyProtection="1">
      <alignment horizontal="left" vertical="center" wrapText="1"/>
      <protection locked="0"/>
    </xf>
    <xf numFmtId="41" fontId="2" fillId="0" borderId="21" xfId="1" applyNumberFormat="1" applyFont="1" applyBorder="1" applyAlignment="1" applyProtection="1">
      <alignment horizontal="left" vertical="center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1" xfId="1" applyNumberFormat="1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23" fillId="0" borderId="4" xfId="1" applyNumberFormat="1" applyFont="1" applyBorder="1" applyAlignment="1" applyProtection="1">
      <alignment horizontal="right" vertical="top" wrapText="1"/>
      <protection locked="0"/>
    </xf>
    <xf numFmtId="41" fontId="12" fillId="0" borderId="0" xfId="1" applyNumberFormat="1" applyFont="1" applyProtection="1"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41" fontId="12" fillId="0" borderId="5" xfId="1" applyNumberFormat="1" applyFont="1" applyBorder="1" applyAlignment="1" applyProtection="1">
      <alignment horizontal="left" wrapText="1"/>
      <protection locked="0"/>
    </xf>
    <xf numFmtId="0" fontId="12" fillId="0" borderId="20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21" xfId="0" applyFont="1" applyBorder="1" applyAlignment="1" applyProtection="1">
      <alignment horizontal="center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6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1" fillId="0" borderId="9" xfId="1" applyNumberFormat="1" applyFont="1" applyBorder="1" applyAlignment="1" applyProtection="1">
      <alignment horizontal="center" vertical="center" wrapText="1"/>
      <protection locked="0"/>
    </xf>
    <xf numFmtId="165" fontId="31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1" xfId="1" applyNumberFormat="1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1" fillId="0" borderId="4" xfId="0" applyFont="1" applyBorder="1" applyAlignment="1" applyProtection="1">
      <alignment horizontal="center" wrapText="1"/>
      <protection locked="0"/>
    </xf>
    <xf numFmtId="11" fontId="31" fillId="0" borderId="9" xfId="1" applyNumberFormat="1" applyFont="1" applyBorder="1" applyAlignment="1" applyProtection="1">
      <alignment horizontal="center" vertical="center" wrapText="1"/>
      <protection locked="0"/>
    </xf>
    <xf numFmtId="11" fontId="31" fillId="0" borderId="6" xfId="1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left" vertical="top" wrapText="1"/>
      <protection locked="0"/>
    </xf>
    <xf numFmtId="0" fontId="2" fillId="0" borderId="26" xfId="1" applyNumberFormat="1" applyFont="1" applyBorder="1" applyAlignment="1" applyProtection="1">
      <alignment horizontal="left" vertical="top" wrapText="1"/>
      <protection locked="0"/>
    </xf>
    <xf numFmtId="0" fontId="2" fillId="0" borderId="28" xfId="1" applyNumberFormat="1" applyFont="1" applyBorder="1" applyAlignment="1" applyProtection="1">
      <alignment horizontal="left" vertical="top" wrapText="1"/>
      <protection locked="0"/>
    </xf>
    <xf numFmtId="0" fontId="2" fillId="0" borderId="22" xfId="1" applyNumberFormat="1" applyFont="1" applyBorder="1" applyAlignment="1" applyProtection="1">
      <alignment horizontal="left" vertical="top" wrapText="1"/>
      <protection locked="0"/>
    </xf>
    <xf numFmtId="0" fontId="2" fillId="0" borderId="0" xfId="1" applyNumberFormat="1" applyFont="1" applyBorder="1" applyAlignment="1" applyProtection="1">
      <alignment horizontal="left" vertical="top" wrapText="1"/>
      <protection locked="0"/>
    </xf>
    <xf numFmtId="0" fontId="2" fillId="0" borderId="25" xfId="1" applyNumberFormat="1" applyFont="1" applyBorder="1" applyAlignment="1" applyProtection="1">
      <alignment horizontal="left" vertical="top" wrapText="1"/>
      <protection locked="0"/>
    </xf>
    <xf numFmtId="0" fontId="2" fillId="0" borderId="23" xfId="1" applyNumberFormat="1" applyFont="1" applyBorder="1" applyAlignment="1" applyProtection="1">
      <alignment horizontal="left" vertical="top" wrapText="1"/>
      <protection locked="0"/>
    </xf>
    <xf numFmtId="0" fontId="2" fillId="0" borderId="4" xfId="1" applyNumberFormat="1" applyFont="1" applyBorder="1" applyAlignment="1" applyProtection="1">
      <alignment horizontal="left" vertical="top" wrapText="1"/>
      <protection locked="0"/>
    </xf>
    <xf numFmtId="0" fontId="2" fillId="0" borderId="24" xfId="1" applyNumberFormat="1" applyFont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32" fillId="0" borderId="20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 wrapText="1"/>
    </xf>
    <xf numFmtId="0" fontId="33" fillId="0" borderId="21" xfId="0" applyFont="1" applyBorder="1" applyAlignment="1">
      <alignment horizontal="center" vertical="top" wrapText="1"/>
    </xf>
    <xf numFmtId="14" fontId="34" fillId="0" borderId="5" xfId="0" applyNumberFormat="1" applyFont="1" applyBorder="1" applyAlignment="1">
      <alignment horizontal="center"/>
    </xf>
    <xf numFmtId="14" fontId="35" fillId="0" borderId="5" xfId="0" applyNumberFormat="1" applyFont="1" applyBorder="1"/>
    <xf numFmtId="0" fontId="36" fillId="0" borderId="20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2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572" name="Rectangle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>
          <a:spLocks noChangeArrowheads="1"/>
        </xdr:cNvSpPr>
      </xdr:nvSpPr>
      <xdr:spPr bwMode="auto">
        <a:xfrm>
          <a:off x="7029450" y="7715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573" name="Rectangle 4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>
          <a:spLocks noChangeArrowheads="1"/>
        </xdr:cNvSpPr>
      </xdr:nvSpPr>
      <xdr:spPr bwMode="auto">
        <a:xfrm>
          <a:off x="7029450" y="27336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574" name="Rectangle 8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>
          <a:spLocks noChangeArrowheads="1"/>
        </xdr:cNvSpPr>
      </xdr:nvSpPr>
      <xdr:spPr bwMode="auto">
        <a:xfrm>
          <a:off x="8201025" y="1437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575" name="Rectangle 10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>
          <a:spLocks noChangeArrowheads="1"/>
        </xdr:cNvSpPr>
      </xdr:nvSpPr>
      <xdr:spPr bwMode="auto">
        <a:xfrm>
          <a:off x="8201025" y="14373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62" name="Text Box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January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2025</a:t>
          </a:r>
        </a:p>
      </xdr:txBody>
    </xdr:sp>
    <xdr:clientData/>
  </xdr:twoCellAnchor>
  <xdr:twoCellAnchor>
    <xdr:from>
      <xdr:col>3</xdr:col>
      <xdr:colOff>9525</xdr:colOff>
      <xdr:row>4</xdr:row>
      <xdr:rowOff>0</xdr:rowOff>
    </xdr:from>
    <xdr:to>
      <xdr:col>3</xdr:col>
      <xdr:colOff>571500</xdr:colOff>
      <xdr:row>4</xdr:row>
      <xdr:rowOff>180975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552825" y="1104900"/>
          <a:ext cx="5619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9525</xdr:rowOff>
    </xdr:from>
    <xdr:to>
      <xdr:col>5</xdr:col>
      <xdr:colOff>209550</xdr:colOff>
      <xdr:row>4</xdr:row>
      <xdr:rowOff>180975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171950" y="1114425"/>
          <a:ext cx="7715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266700</xdr:colOff>
      <xdr:row>4</xdr:row>
      <xdr:rowOff>9525</xdr:rowOff>
    </xdr:from>
    <xdr:to>
      <xdr:col>6</xdr:col>
      <xdr:colOff>0</xdr:colOff>
      <xdr:row>4</xdr:row>
      <xdr:rowOff>180975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000625" y="1114425"/>
          <a:ext cx="6572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9525</xdr:colOff>
      <xdr:row>4</xdr:row>
      <xdr:rowOff>9525</xdr:rowOff>
    </xdr:from>
    <xdr:to>
      <xdr:col>7</xdr:col>
      <xdr:colOff>590550</xdr:colOff>
      <xdr:row>4</xdr:row>
      <xdr:rowOff>180975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5905500" y="1114425"/>
          <a:ext cx="5810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647700</xdr:colOff>
      <xdr:row>4</xdr:row>
      <xdr:rowOff>9525</xdr:rowOff>
    </xdr:from>
    <xdr:to>
      <xdr:col>9</xdr:col>
      <xdr:colOff>304800</xdr:colOff>
      <xdr:row>4</xdr:row>
      <xdr:rowOff>180975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543675" y="1114425"/>
          <a:ext cx="79057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361950</xdr:colOff>
      <xdr:row>4</xdr:row>
      <xdr:rowOff>9525</xdr:rowOff>
    </xdr:from>
    <xdr:to>
      <xdr:col>10</xdr:col>
      <xdr:colOff>0</xdr:colOff>
      <xdr:row>4</xdr:row>
      <xdr:rowOff>180975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391400" y="1114425"/>
          <a:ext cx="7048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71" name="Text Box 2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72" name="Text Box 2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December</a:t>
          </a:r>
        </a:p>
      </xdr:txBody>
    </xdr:sp>
    <xdr:clientData/>
  </xdr:twoCellAnchor>
  <xdr:twoCellAnchor>
    <xdr:from>
      <xdr:col>9</xdr:col>
      <xdr:colOff>361950</xdr:colOff>
      <xdr:row>5</xdr:row>
      <xdr:rowOff>9525</xdr:rowOff>
    </xdr:from>
    <xdr:to>
      <xdr:col>10</xdr:col>
      <xdr:colOff>0</xdr:colOff>
      <xdr:row>6</xdr:row>
      <xdr:rowOff>0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391400" y="1323975"/>
          <a:ext cx="70485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333375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386" name="Rectangle 1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387" name="Rectangle 2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388" name="Rectangle 3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389" name="Picture 4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390" name="Rectangle 5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391" name="Rectangle 6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392" name="Rectangle 7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393" name="Rectangle 8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394" name="Rectangle 9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281" name="Rectangle 1">
          <a:extLst>
            <a:ext uri="{FF2B5EF4-FFF2-40B4-BE49-F238E27FC236}">
              <a16:creationId xmlns:a16="http://schemas.microsoft.com/office/drawing/2014/main" id="{00000000-0008-0000-0200-0000A1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282" name="Rectangle 2">
          <a:extLst>
            <a:ext uri="{FF2B5EF4-FFF2-40B4-BE49-F238E27FC236}">
              <a16:creationId xmlns:a16="http://schemas.microsoft.com/office/drawing/2014/main" id="{00000000-0008-0000-0200-0000A2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283" name="Rectangle 3">
          <a:extLst>
            <a:ext uri="{FF2B5EF4-FFF2-40B4-BE49-F238E27FC236}">
              <a16:creationId xmlns:a16="http://schemas.microsoft.com/office/drawing/2014/main" id="{00000000-0008-0000-0200-0000A3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284" name="Picture 4">
          <a:extLst>
            <a:ext uri="{FF2B5EF4-FFF2-40B4-BE49-F238E27FC236}">
              <a16:creationId xmlns:a16="http://schemas.microsoft.com/office/drawing/2014/main" id="{00000000-0008-0000-02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285" name="Rectangle 5">
          <a:extLst>
            <a:ext uri="{FF2B5EF4-FFF2-40B4-BE49-F238E27FC236}">
              <a16:creationId xmlns:a16="http://schemas.microsoft.com/office/drawing/2014/main" id="{00000000-0008-0000-0200-0000A5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692" name="Rectangle 1">
          <a:extLst>
            <a:ext uri="{FF2B5EF4-FFF2-40B4-BE49-F238E27FC236}">
              <a16:creationId xmlns:a16="http://schemas.microsoft.com/office/drawing/2014/main" id="{00000000-0008-0000-0300-0000241A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693" name="Rectangle 2">
          <a:extLst>
            <a:ext uri="{FF2B5EF4-FFF2-40B4-BE49-F238E27FC236}">
              <a16:creationId xmlns:a16="http://schemas.microsoft.com/office/drawing/2014/main" id="{00000000-0008-0000-0300-0000251A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694" name="Rectangle 3">
          <a:extLst>
            <a:ext uri="{FF2B5EF4-FFF2-40B4-BE49-F238E27FC236}">
              <a16:creationId xmlns:a16="http://schemas.microsoft.com/office/drawing/2014/main" id="{00000000-0008-0000-0300-0000261A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695" name="Picture 4">
          <a:extLst>
            <a:ext uri="{FF2B5EF4-FFF2-40B4-BE49-F238E27FC236}">
              <a16:creationId xmlns:a16="http://schemas.microsoft.com/office/drawing/2014/main" id="{00000000-0008-0000-03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696" name="Rectangle 5">
          <a:extLst>
            <a:ext uri="{FF2B5EF4-FFF2-40B4-BE49-F238E27FC236}">
              <a16:creationId xmlns:a16="http://schemas.microsoft.com/office/drawing/2014/main" id="{00000000-0008-0000-0300-0000281A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697" name="Rectangle 6">
          <a:extLst>
            <a:ext uri="{FF2B5EF4-FFF2-40B4-BE49-F238E27FC236}">
              <a16:creationId xmlns:a16="http://schemas.microsoft.com/office/drawing/2014/main" id="{00000000-0008-0000-0300-0000291A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698" name="Rectangle 7">
          <a:extLst>
            <a:ext uri="{FF2B5EF4-FFF2-40B4-BE49-F238E27FC236}">
              <a16:creationId xmlns:a16="http://schemas.microsoft.com/office/drawing/2014/main" id="{00000000-0008-0000-0300-00002A1A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699" name="Rectangle 8">
          <a:extLst>
            <a:ext uri="{FF2B5EF4-FFF2-40B4-BE49-F238E27FC236}">
              <a16:creationId xmlns:a16="http://schemas.microsoft.com/office/drawing/2014/main" id="{00000000-0008-0000-0300-00002B1A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700" name="Rectangle 9">
          <a:extLst>
            <a:ext uri="{FF2B5EF4-FFF2-40B4-BE49-F238E27FC236}">
              <a16:creationId xmlns:a16="http://schemas.microsoft.com/office/drawing/2014/main" id="{00000000-0008-0000-0300-00002C1A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701" name="Rectangle 10">
          <a:extLst>
            <a:ext uri="{FF2B5EF4-FFF2-40B4-BE49-F238E27FC236}">
              <a16:creationId xmlns:a16="http://schemas.microsoft.com/office/drawing/2014/main" id="{00000000-0008-0000-0300-00002D1A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702" name="Rectangle 11">
          <a:extLst>
            <a:ext uri="{FF2B5EF4-FFF2-40B4-BE49-F238E27FC236}">
              <a16:creationId xmlns:a16="http://schemas.microsoft.com/office/drawing/2014/main" id="{00000000-0008-0000-0300-00002E1A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703" name="Rectangle 15">
          <a:extLst>
            <a:ext uri="{FF2B5EF4-FFF2-40B4-BE49-F238E27FC236}">
              <a16:creationId xmlns:a16="http://schemas.microsoft.com/office/drawing/2014/main" id="{00000000-0008-0000-0300-00002F1A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704" name="Rectangle 16">
          <a:extLst>
            <a:ext uri="{FF2B5EF4-FFF2-40B4-BE49-F238E27FC236}">
              <a16:creationId xmlns:a16="http://schemas.microsoft.com/office/drawing/2014/main" id="{00000000-0008-0000-0300-0000301A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705" name="Rectangle 17">
          <a:extLst>
            <a:ext uri="{FF2B5EF4-FFF2-40B4-BE49-F238E27FC236}">
              <a16:creationId xmlns:a16="http://schemas.microsoft.com/office/drawing/2014/main" id="{00000000-0008-0000-0300-0000311A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706" name="Rectangle 18">
          <a:extLst>
            <a:ext uri="{FF2B5EF4-FFF2-40B4-BE49-F238E27FC236}">
              <a16:creationId xmlns:a16="http://schemas.microsoft.com/office/drawing/2014/main" id="{00000000-0008-0000-0300-0000321A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707" name="Rectangle 19">
          <a:extLst>
            <a:ext uri="{FF2B5EF4-FFF2-40B4-BE49-F238E27FC236}">
              <a16:creationId xmlns:a16="http://schemas.microsoft.com/office/drawing/2014/main" id="{00000000-0008-0000-0300-0000331A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708" name="Rectangle 20">
          <a:extLst>
            <a:ext uri="{FF2B5EF4-FFF2-40B4-BE49-F238E27FC236}">
              <a16:creationId xmlns:a16="http://schemas.microsoft.com/office/drawing/2014/main" id="{00000000-0008-0000-0300-0000341A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"/>
  <sheetViews>
    <sheetView topLeftCell="A36" zoomScale="75" zoomScaleNormal="85" zoomScaleSheetLayoutView="80" workbookViewId="0">
      <selection activeCell="J51" sqref="J51"/>
    </sheetView>
  </sheetViews>
  <sheetFormatPr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25" ht="18" customHeight="1" x14ac:dyDescent="0.2">
      <c r="A1" s="251"/>
      <c r="B1" s="255">
        <v>1</v>
      </c>
      <c r="C1" s="255"/>
      <c r="D1" s="255"/>
      <c r="E1" s="255"/>
      <c r="F1" s="255"/>
      <c r="G1" s="255"/>
      <c r="H1" s="255"/>
      <c r="I1" s="255"/>
      <c r="J1" s="255"/>
      <c r="L1" s="175" t="s">
        <v>72</v>
      </c>
      <c r="M1" s="174"/>
    </row>
    <row r="2" spans="1:25" ht="30.75" customHeight="1" x14ac:dyDescent="0.2">
      <c r="A2" s="251"/>
      <c r="B2" s="256" t="s">
        <v>148</v>
      </c>
      <c r="C2" s="256"/>
      <c r="D2" s="256"/>
      <c r="E2" s="256"/>
      <c r="F2" s="256"/>
      <c r="G2" s="256"/>
      <c r="H2" s="256"/>
      <c r="I2" s="256"/>
      <c r="J2" s="256"/>
      <c r="L2" s="173" t="s">
        <v>125</v>
      </c>
      <c r="M2" s="69"/>
    </row>
    <row r="3" spans="1:25" ht="24" customHeight="1" x14ac:dyDescent="0.2">
      <c r="A3" s="251"/>
      <c r="B3" s="252" t="s">
        <v>13</v>
      </c>
      <c r="C3" s="253"/>
      <c r="D3" s="253"/>
      <c r="E3" s="253"/>
      <c r="F3" s="253"/>
      <c r="G3" s="253"/>
      <c r="H3" s="253"/>
      <c r="I3" s="253"/>
      <c r="J3" s="254"/>
      <c r="L3" s="173"/>
    </row>
    <row r="4" spans="1:25" ht="14.25" customHeight="1" x14ac:dyDescent="0.2">
      <c r="A4" s="251"/>
      <c r="B4" s="257" t="s">
        <v>19</v>
      </c>
      <c r="C4" s="259"/>
      <c r="D4" s="260" t="s">
        <v>121</v>
      </c>
      <c r="E4" s="261"/>
      <c r="F4" s="262"/>
      <c r="G4" s="263" t="s">
        <v>71</v>
      </c>
      <c r="H4" s="260" t="s">
        <v>122</v>
      </c>
      <c r="I4" s="261"/>
      <c r="J4" s="262"/>
      <c r="L4" s="173"/>
    </row>
    <row r="5" spans="1:25" ht="16.5" customHeight="1" x14ac:dyDescent="0.2">
      <c r="A5" s="251"/>
      <c r="B5" s="257"/>
      <c r="C5" s="259"/>
      <c r="D5" s="266"/>
      <c r="E5" s="266"/>
      <c r="F5" s="266"/>
      <c r="G5" s="263"/>
      <c r="H5" s="267"/>
      <c r="I5" s="267"/>
      <c r="J5" s="267"/>
      <c r="L5" s="173"/>
    </row>
    <row r="6" spans="1:25" ht="21" customHeight="1" x14ac:dyDescent="0.2">
      <c r="A6" s="251"/>
      <c r="B6" s="258"/>
      <c r="C6" s="259"/>
      <c r="D6" s="264"/>
      <c r="E6" s="264"/>
      <c r="F6" s="264"/>
      <c r="G6" s="263"/>
      <c r="H6" s="265"/>
      <c r="I6" s="265"/>
      <c r="J6" s="265"/>
      <c r="L6" s="173"/>
    </row>
    <row r="7" spans="1:25" ht="15" customHeight="1" x14ac:dyDescent="0.2"/>
    <row r="8" spans="1:25" ht="20.25" x14ac:dyDescent="0.3">
      <c r="A8" s="47" t="s">
        <v>120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25" ht="45" x14ac:dyDescent="0.2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25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25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25" ht="20.100000000000001" customHeight="1" x14ac:dyDescent="0.25">
      <c r="A12" s="83" t="s">
        <v>21</v>
      </c>
      <c r="B12" s="181">
        <v>35583</v>
      </c>
      <c r="C12" s="182"/>
      <c r="D12" s="181"/>
      <c r="E12" s="182"/>
      <c r="F12" s="181"/>
      <c r="G12" s="182"/>
      <c r="H12" s="181"/>
      <c r="I12" s="182"/>
      <c r="J12" s="183">
        <v>35583</v>
      </c>
      <c r="K12" s="184"/>
      <c r="L12" s="183">
        <v>31720</v>
      </c>
      <c r="Y12" s="1">
        <v>0</v>
      </c>
    </row>
    <row r="13" spans="1:25" ht="20.100000000000001" customHeight="1" x14ac:dyDescent="0.25">
      <c r="A13" s="83" t="s">
        <v>22</v>
      </c>
      <c r="B13" s="181">
        <v>0</v>
      </c>
      <c r="C13" s="182"/>
      <c r="D13" s="181"/>
      <c r="E13" s="182"/>
      <c r="F13" s="181"/>
      <c r="G13" s="182"/>
      <c r="H13" s="181"/>
      <c r="I13" s="182"/>
      <c r="J13" s="227">
        <v>0</v>
      </c>
      <c r="K13" s="184"/>
      <c r="L13" s="183">
        <v>0</v>
      </c>
    </row>
    <row r="14" spans="1:25" ht="20.100000000000001" customHeight="1" x14ac:dyDescent="0.25">
      <c r="A14" s="83" t="s">
        <v>23</v>
      </c>
      <c r="B14" s="181"/>
      <c r="C14" s="182"/>
      <c r="D14" s="181"/>
      <c r="E14" s="182"/>
      <c r="F14" s="181"/>
      <c r="G14" s="182"/>
      <c r="H14" s="181"/>
      <c r="I14" s="182"/>
      <c r="J14" s="183">
        <v>0</v>
      </c>
      <c r="K14" s="184"/>
      <c r="L14" s="183">
        <v>5000</v>
      </c>
    </row>
    <row r="15" spans="1:25" ht="20.100000000000001" customHeight="1" x14ac:dyDescent="0.25">
      <c r="A15" s="83" t="s">
        <v>24</v>
      </c>
      <c r="B15" s="181">
        <v>0</v>
      </c>
      <c r="C15" s="182"/>
      <c r="D15" s="181"/>
      <c r="E15" s="182"/>
      <c r="F15" s="181"/>
      <c r="G15" s="182"/>
      <c r="H15" s="181"/>
      <c r="I15" s="182"/>
      <c r="J15" s="183">
        <v>0</v>
      </c>
      <c r="K15" s="184"/>
      <c r="L15" s="245">
        <v>0</v>
      </c>
    </row>
    <row r="16" spans="1:25" ht="20.100000000000001" customHeight="1" x14ac:dyDescent="0.25">
      <c r="A16" s="83" t="s">
        <v>25</v>
      </c>
      <c r="B16" s="181">
        <v>0</v>
      </c>
      <c r="C16" s="182"/>
      <c r="D16" s="181"/>
      <c r="E16" s="182"/>
      <c r="F16" s="181"/>
      <c r="G16" s="182"/>
      <c r="H16" s="181"/>
      <c r="I16" s="182"/>
      <c r="J16" s="183">
        <f>H16+D16+B16+F16</f>
        <v>0</v>
      </c>
      <c r="K16" s="184"/>
      <c r="L16" s="246" t="s">
        <v>133</v>
      </c>
    </row>
    <row r="17" spans="1:12" ht="29.25" x14ac:dyDescent="0.25">
      <c r="A17" s="83" t="s">
        <v>26</v>
      </c>
      <c r="B17" s="181">
        <v>0</v>
      </c>
      <c r="C17" s="182"/>
      <c r="D17" s="181"/>
      <c r="E17" s="182"/>
      <c r="F17" s="181"/>
      <c r="G17" s="182"/>
      <c r="H17" s="181"/>
      <c r="I17" s="182"/>
      <c r="J17" s="227" t="s">
        <v>129</v>
      </c>
      <c r="K17" s="184"/>
      <c r="L17" s="246"/>
    </row>
    <row r="18" spans="1:12" ht="20.100000000000001" customHeight="1" x14ac:dyDescent="0.25">
      <c r="A18" s="83" t="s">
        <v>68</v>
      </c>
      <c r="B18" s="181">
        <v>7166</v>
      </c>
      <c r="C18" s="182"/>
      <c r="D18" s="181"/>
      <c r="E18" s="182"/>
      <c r="F18" s="181"/>
      <c r="G18" s="182"/>
      <c r="H18" s="181"/>
      <c r="I18" s="182"/>
      <c r="J18" s="183">
        <v>7166</v>
      </c>
      <c r="K18" s="184"/>
      <c r="L18" s="246">
        <v>6058</v>
      </c>
    </row>
    <row r="19" spans="1:12" ht="29.25" x14ac:dyDescent="0.25">
      <c r="A19" s="83" t="s">
        <v>69</v>
      </c>
      <c r="B19" s="181"/>
      <c r="C19" s="182"/>
      <c r="D19" s="181"/>
      <c r="E19" s="182"/>
      <c r="F19" s="181"/>
      <c r="G19" s="182"/>
      <c r="H19" s="181"/>
      <c r="I19" s="182"/>
      <c r="J19" s="183"/>
      <c r="K19" s="184"/>
      <c r="L19" s="246"/>
    </row>
    <row r="20" spans="1:12" ht="20.100000000000001" customHeight="1" x14ac:dyDescent="0.25">
      <c r="A20" s="83"/>
      <c r="B20" s="181"/>
      <c r="C20" s="182"/>
      <c r="D20" s="181"/>
      <c r="E20" s="182"/>
      <c r="F20" s="181"/>
      <c r="G20" s="182"/>
      <c r="H20" s="181"/>
      <c r="I20" s="182"/>
      <c r="J20" s="183"/>
      <c r="K20" s="184"/>
      <c r="L20" s="246"/>
    </row>
    <row r="21" spans="1:12" ht="17.25" customHeight="1" thickBot="1" x14ac:dyDescent="0.3">
      <c r="A21" s="9" t="s">
        <v>85</v>
      </c>
      <c r="B21" s="185">
        <v>42749</v>
      </c>
      <c r="C21" s="186"/>
      <c r="D21" s="185"/>
      <c r="E21" s="182"/>
      <c r="F21" s="185"/>
      <c r="G21" s="182"/>
      <c r="H21" s="185"/>
      <c r="I21" s="182"/>
      <c r="J21" s="187">
        <v>42749</v>
      </c>
      <c r="K21" s="184"/>
      <c r="L21" s="187">
        <v>48178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 t="s">
        <v>146</v>
      </c>
    </row>
    <row r="23" spans="1:12" ht="30" x14ac:dyDescent="0.25">
      <c r="A23" s="67" t="s">
        <v>66</v>
      </c>
      <c r="B23" s="188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3" t="s">
        <v>27</v>
      </c>
      <c r="B24" s="181">
        <v>0</v>
      </c>
      <c r="C24" s="182"/>
      <c r="D24" s="181"/>
      <c r="E24" s="182"/>
      <c r="F24" s="181"/>
      <c r="G24" s="182"/>
      <c r="H24" s="181"/>
      <c r="I24" s="182"/>
      <c r="J24" s="183">
        <f>H24+D24+B24+F24</f>
        <v>0</v>
      </c>
      <c r="K24" s="184"/>
      <c r="L24" s="246" t="s">
        <v>133</v>
      </c>
    </row>
    <row r="25" spans="1:12" ht="20.100000000000001" customHeight="1" x14ac:dyDescent="0.25">
      <c r="A25" s="83" t="s">
        <v>28</v>
      </c>
      <c r="B25" s="181">
        <v>0</v>
      </c>
      <c r="C25" s="182"/>
      <c r="D25" s="181"/>
      <c r="E25" s="182"/>
      <c r="F25" s="181"/>
      <c r="G25" s="182"/>
      <c r="H25" s="181"/>
      <c r="I25" s="182"/>
      <c r="J25" s="183">
        <f>H25+D25+B25+F25</f>
        <v>0</v>
      </c>
      <c r="K25" s="184"/>
      <c r="L25" s="247"/>
    </row>
    <row r="26" spans="1:12" ht="17.25" customHeight="1" thickBot="1" x14ac:dyDescent="0.3">
      <c r="A26" s="9" t="s">
        <v>86</v>
      </c>
      <c r="B26" s="185">
        <f>SUM(B24:B25)</f>
        <v>0</v>
      </c>
      <c r="C26" s="186"/>
      <c r="D26" s="185">
        <f>SUM(D24:D25)</f>
        <v>0</v>
      </c>
      <c r="E26" s="182"/>
      <c r="F26" s="185">
        <f>SUM(F24:F25)</f>
        <v>0</v>
      </c>
      <c r="G26" s="182"/>
      <c r="H26" s="185">
        <f>SUM(H24:H25)</f>
        <v>0</v>
      </c>
      <c r="I26" s="182"/>
      <c r="J26" s="185">
        <f>SUM(J24:J25)</f>
        <v>0</v>
      </c>
      <c r="K26" s="184"/>
      <c r="L26" s="185">
        <f>SUM(L24:L25)</f>
        <v>0</v>
      </c>
    </row>
    <row r="27" spans="1:12" ht="8.25" customHeight="1" thickTop="1" x14ac:dyDescent="0.25">
      <c r="A27" s="25"/>
      <c r="B27" s="189"/>
      <c r="C27" s="190"/>
      <c r="D27" s="189"/>
      <c r="E27" s="190"/>
      <c r="F27" s="189"/>
      <c r="G27" s="190"/>
      <c r="H27" s="189"/>
      <c r="I27" s="191"/>
      <c r="J27" s="170" t="str">
        <f>IF(B26+D26+F26+H26-J26=0," ","error")</f>
        <v xml:space="preserve"> </v>
      </c>
      <c r="K27" s="184"/>
      <c r="L27" s="170"/>
    </row>
    <row r="28" spans="1:12" ht="20.100000000000001" customHeight="1" thickBot="1" x14ac:dyDescent="0.3">
      <c r="A28" s="9" t="s">
        <v>11</v>
      </c>
      <c r="B28" s="192">
        <v>42749</v>
      </c>
      <c r="C28" s="191"/>
      <c r="D28" s="192">
        <f>D26+D21</f>
        <v>0</v>
      </c>
      <c r="E28" s="191"/>
      <c r="F28" s="192">
        <f>F26+F21</f>
        <v>0</v>
      </c>
      <c r="G28" s="191"/>
      <c r="H28" s="192">
        <f>H26+H21</f>
        <v>0</v>
      </c>
      <c r="I28" s="191"/>
      <c r="J28" s="192">
        <f>J26+J21</f>
        <v>42749</v>
      </c>
      <c r="K28" s="184"/>
      <c r="L28" s="192">
        <f>L26+L21</f>
        <v>48178</v>
      </c>
    </row>
    <row r="29" spans="1:12" ht="16.5" customHeight="1" thickTop="1" x14ac:dyDescent="0.2">
      <c r="B29" s="193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194"/>
      <c r="C30" s="195"/>
      <c r="D30" s="195"/>
      <c r="E30" s="195"/>
      <c r="F30" s="195"/>
      <c r="G30" s="195"/>
      <c r="H30" s="195"/>
      <c r="I30" s="195"/>
      <c r="J30" s="195"/>
      <c r="K30" s="195"/>
      <c r="L30" s="195"/>
    </row>
    <row r="31" spans="1:12" ht="20.100000000000001" customHeight="1" x14ac:dyDescent="0.25">
      <c r="A31" s="84" t="s">
        <v>29</v>
      </c>
      <c r="B31" s="181">
        <v>60</v>
      </c>
      <c r="C31" s="189"/>
      <c r="D31" s="181"/>
      <c r="E31" s="182"/>
      <c r="F31" s="181"/>
      <c r="G31" s="182"/>
      <c r="H31" s="181"/>
      <c r="I31" s="182"/>
      <c r="J31" s="183">
        <v>60</v>
      </c>
      <c r="K31" s="170"/>
      <c r="L31" s="183">
        <v>150</v>
      </c>
    </row>
    <row r="32" spans="1:12" ht="20.100000000000001" customHeight="1" x14ac:dyDescent="0.25">
      <c r="A32" s="84" t="s">
        <v>111</v>
      </c>
      <c r="B32" s="219" t="s">
        <v>129</v>
      </c>
      <c r="C32" s="189"/>
      <c r="D32" s="181"/>
      <c r="E32" s="182"/>
      <c r="F32" s="181"/>
      <c r="G32" s="182"/>
      <c r="H32" s="181"/>
      <c r="I32" s="182"/>
      <c r="J32" s="183" t="s">
        <v>131</v>
      </c>
      <c r="K32" s="170"/>
      <c r="L32" s="246" t="s">
        <v>133</v>
      </c>
    </row>
    <row r="33" spans="1:12" ht="20.100000000000001" customHeight="1" x14ac:dyDescent="0.25">
      <c r="A33" s="84" t="s">
        <v>30</v>
      </c>
      <c r="B33" s="219" t="s">
        <v>129</v>
      </c>
      <c r="C33" s="189"/>
      <c r="D33" s="181"/>
      <c r="E33" s="182"/>
      <c r="F33" s="181"/>
      <c r="G33" s="182"/>
      <c r="H33" s="181"/>
      <c r="I33" s="182"/>
      <c r="J33" s="227" t="s">
        <v>129</v>
      </c>
      <c r="K33" s="170"/>
      <c r="L33" s="246" t="s">
        <v>133</v>
      </c>
    </row>
    <row r="34" spans="1:12" ht="28.5" x14ac:dyDescent="0.25">
      <c r="A34" s="84" t="s">
        <v>31</v>
      </c>
      <c r="B34" s="181">
        <v>26949</v>
      </c>
      <c r="C34" s="189"/>
      <c r="D34" s="181"/>
      <c r="E34" s="182"/>
      <c r="F34" s="181"/>
      <c r="G34" s="182"/>
      <c r="H34" s="181"/>
      <c r="I34" s="182"/>
      <c r="J34" s="183">
        <v>26949</v>
      </c>
      <c r="K34" s="170"/>
      <c r="L34" s="183">
        <v>35653</v>
      </c>
    </row>
    <row r="35" spans="1:12" ht="20.100000000000001" customHeight="1" x14ac:dyDescent="0.25">
      <c r="A35" s="84" t="s">
        <v>32</v>
      </c>
      <c r="B35" s="181">
        <v>411</v>
      </c>
      <c r="C35" s="189"/>
      <c r="D35" s="181"/>
      <c r="E35" s="182"/>
      <c r="F35" s="181"/>
      <c r="G35" s="182"/>
      <c r="H35" s="181"/>
      <c r="I35" s="182"/>
      <c r="J35" s="183">
        <v>411</v>
      </c>
      <c r="K35" s="170"/>
      <c r="L35" s="246">
        <v>212</v>
      </c>
    </row>
    <row r="36" spans="1:12" ht="20.100000000000001" customHeight="1" x14ac:dyDescent="0.25">
      <c r="A36" s="84" t="s">
        <v>33</v>
      </c>
      <c r="B36" s="181">
        <v>0</v>
      </c>
      <c r="C36" s="189"/>
      <c r="D36" s="181"/>
      <c r="E36" s="182"/>
      <c r="F36" s="181"/>
      <c r="G36" s="182"/>
      <c r="H36" s="181"/>
      <c r="I36" s="182"/>
      <c r="J36" s="227" t="s">
        <v>129</v>
      </c>
      <c r="K36" s="170"/>
      <c r="L36" s="246" t="s">
        <v>134</v>
      </c>
    </row>
    <row r="37" spans="1:12" ht="20.100000000000001" customHeight="1" x14ac:dyDescent="0.25">
      <c r="A37" s="85" t="s">
        <v>34</v>
      </c>
      <c r="B37" s="219" t="s">
        <v>129</v>
      </c>
      <c r="C37" s="189"/>
      <c r="D37" s="181"/>
      <c r="E37" s="182"/>
      <c r="F37" s="181"/>
      <c r="G37" s="182"/>
      <c r="H37" s="181"/>
      <c r="I37" s="182"/>
      <c r="J37" s="227" t="s">
        <v>129</v>
      </c>
      <c r="K37" s="170"/>
      <c r="L37" s="246" t="s">
        <v>133</v>
      </c>
    </row>
    <row r="38" spans="1:12" ht="20.100000000000001" customHeight="1" x14ac:dyDescent="0.25">
      <c r="A38" s="85" t="s">
        <v>35</v>
      </c>
      <c r="B38" s="219" t="s">
        <v>129</v>
      </c>
      <c r="C38" s="189"/>
      <c r="D38" s="181"/>
      <c r="E38" s="182"/>
      <c r="F38" s="181"/>
      <c r="G38" s="182"/>
      <c r="H38" s="181"/>
      <c r="I38" s="182"/>
      <c r="J38" s="227" t="s">
        <v>129</v>
      </c>
      <c r="K38" s="170"/>
      <c r="L38" s="246" t="s">
        <v>133</v>
      </c>
    </row>
    <row r="39" spans="1:12" ht="20.100000000000001" customHeight="1" x14ac:dyDescent="0.25">
      <c r="A39" s="85" t="s">
        <v>36</v>
      </c>
      <c r="B39" s="219">
        <v>0</v>
      </c>
      <c r="C39" s="189"/>
      <c r="D39" s="181"/>
      <c r="E39" s="182"/>
      <c r="F39" s="181"/>
      <c r="G39" s="182"/>
      <c r="H39" s="181"/>
      <c r="I39" s="182"/>
      <c r="J39" s="227" t="s">
        <v>129</v>
      </c>
      <c r="K39" s="170"/>
      <c r="L39" s="246"/>
    </row>
    <row r="40" spans="1:12" ht="20.100000000000001" customHeight="1" x14ac:dyDescent="0.25">
      <c r="A40" s="85" t="s">
        <v>119</v>
      </c>
      <c r="B40" s="219" t="s">
        <v>129</v>
      </c>
      <c r="C40" s="189"/>
      <c r="D40" s="181"/>
      <c r="E40" s="182"/>
      <c r="F40" s="181"/>
      <c r="G40" s="182"/>
      <c r="H40" s="181"/>
      <c r="I40" s="182"/>
      <c r="J40" s="227" t="s">
        <v>129</v>
      </c>
      <c r="K40" s="170"/>
      <c r="L40" s="246" t="s">
        <v>133</v>
      </c>
    </row>
    <row r="41" spans="1:12" ht="20.100000000000001" customHeight="1" thickBot="1" x14ac:dyDescent="0.3">
      <c r="A41" s="84"/>
      <c r="B41" s="196"/>
      <c r="C41" s="189"/>
      <c r="D41" s="196"/>
      <c r="E41" s="182"/>
      <c r="F41" s="196"/>
      <c r="G41" s="182"/>
      <c r="H41" s="196"/>
      <c r="I41" s="182"/>
      <c r="J41" s="249">
        <f t="shared" ref="J41" si="0">H41+D41+B41+F41</f>
        <v>0</v>
      </c>
      <c r="K41" s="170"/>
      <c r="L41" s="248" t="s">
        <v>133</v>
      </c>
    </row>
    <row r="42" spans="1:12" ht="20.100000000000001" customHeight="1" thickTop="1" thickBot="1" x14ac:dyDescent="0.3">
      <c r="A42" s="13" t="s">
        <v>87</v>
      </c>
      <c r="B42" s="185">
        <v>27420</v>
      </c>
      <c r="C42" s="197"/>
      <c r="D42" s="185">
        <f>SUM(D31:D41)</f>
        <v>0</v>
      </c>
      <c r="E42" s="182"/>
      <c r="F42" s="185">
        <f>SUM(F31:F41)</f>
        <v>0</v>
      </c>
      <c r="G42" s="182"/>
      <c r="H42" s="185">
        <f>SUM(H31:H41)</f>
        <v>0</v>
      </c>
      <c r="I42" s="182"/>
      <c r="J42" s="250">
        <v>27420</v>
      </c>
      <c r="K42" s="170"/>
      <c r="L42" s="185">
        <v>36015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30" x14ac:dyDescent="0.25">
      <c r="A44" s="67" t="s">
        <v>67</v>
      </c>
      <c r="B44" s="188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4" t="s">
        <v>37</v>
      </c>
      <c r="B45" s="181"/>
      <c r="C45" s="189"/>
      <c r="D45" s="181"/>
      <c r="E45" s="182"/>
      <c r="F45" s="181"/>
      <c r="G45" s="182"/>
      <c r="H45" s="181"/>
      <c r="I45" s="182"/>
      <c r="J45" s="183">
        <f>H45+D45+F45+B45</f>
        <v>0</v>
      </c>
      <c r="K45" s="170"/>
      <c r="L45" s="181" t="s">
        <v>133</v>
      </c>
    </row>
    <row r="46" spans="1:12" ht="20.100000000000001" customHeight="1" thickBot="1" x14ac:dyDescent="0.3">
      <c r="A46" s="84" t="s">
        <v>38</v>
      </c>
      <c r="B46" s="196"/>
      <c r="C46" s="189"/>
      <c r="D46" s="196"/>
      <c r="E46" s="182"/>
      <c r="F46" s="196"/>
      <c r="G46" s="182"/>
      <c r="H46" s="196"/>
      <c r="I46" s="182"/>
      <c r="J46" s="249">
        <f>H46+D46+F46+B46</f>
        <v>0</v>
      </c>
      <c r="K46" s="170"/>
      <c r="L46" s="196" t="s">
        <v>133</v>
      </c>
    </row>
    <row r="47" spans="1:12" ht="20.100000000000001" customHeight="1" thickTop="1" thickBot="1" x14ac:dyDescent="0.3">
      <c r="A47" s="13" t="s">
        <v>88</v>
      </c>
      <c r="B47" s="185">
        <v>0</v>
      </c>
      <c r="C47" s="197"/>
      <c r="D47" s="185">
        <f>SUM(D45:D46)</f>
        <v>0</v>
      </c>
      <c r="E47" s="182"/>
      <c r="F47" s="185">
        <f>SUM(F45:F46)</f>
        <v>0</v>
      </c>
      <c r="G47" s="182"/>
      <c r="H47" s="185">
        <f>SUM(H45:H46)</f>
        <v>0</v>
      </c>
      <c r="I47" s="182"/>
      <c r="J47" s="250">
        <f>SUM(J45:J46)</f>
        <v>0</v>
      </c>
      <c r="K47" s="170"/>
      <c r="L47" s="185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198">
        <f>+B47+B42</f>
        <v>27420</v>
      </c>
      <c r="C49" s="184"/>
      <c r="D49" s="198">
        <f>+D47+D42</f>
        <v>0</v>
      </c>
      <c r="E49" s="184"/>
      <c r="F49" s="198">
        <f>+F47+F42</f>
        <v>0</v>
      </c>
      <c r="G49" s="184"/>
      <c r="H49" s="198">
        <f>+H47+H42</f>
        <v>0</v>
      </c>
      <c r="I49" s="184"/>
      <c r="J49" s="198">
        <f>+J47+J42</f>
        <v>27420</v>
      </c>
      <c r="K49" s="184"/>
      <c r="L49" s="198">
        <f>+L47+L42</f>
        <v>36015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103</v>
      </c>
      <c r="B51" s="140">
        <v>42749</v>
      </c>
      <c r="C51" s="86"/>
      <c r="D51" s="140">
        <f>+D28-D49</f>
        <v>0</v>
      </c>
      <c r="E51" s="86"/>
      <c r="F51" s="140">
        <f>+F28-F49</f>
        <v>0</v>
      </c>
      <c r="G51" s="86"/>
      <c r="H51" s="140">
        <f>+H28-H49</f>
        <v>0</v>
      </c>
      <c r="I51" s="86"/>
      <c r="J51" s="141">
        <v>42749</v>
      </c>
      <c r="K51" s="130"/>
      <c r="L51" s="140">
        <v>47178</v>
      </c>
      <c r="M51" s="87"/>
    </row>
    <row r="52" spans="1:13" ht="14.25" customHeight="1" thickBot="1" x14ac:dyDescent="0.3">
      <c r="A52" s="40"/>
      <c r="B52" s="206"/>
      <c r="C52" s="86"/>
      <c r="D52" s="206"/>
      <c r="E52" s="86"/>
      <c r="F52" s="206"/>
      <c r="G52" s="86"/>
      <c r="H52" s="206"/>
      <c r="I52" s="86"/>
      <c r="J52" s="206"/>
      <c r="K52" s="130"/>
      <c r="L52" s="206"/>
      <c r="M52" s="87"/>
    </row>
    <row r="53" spans="1:13" ht="19.5" customHeight="1" thickTop="1" thickBot="1" x14ac:dyDescent="0.3">
      <c r="A53" s="95" t="s">
        <v>117</v>
      </c>
      <c r="B53" s="152">
        <v>0</v>
      </c>
      <c r="C53" s="86"/>
      <c r="D53" s="152">
        <v>0</v>
      </c>
      <c r="E53" s="86"/>
      <c r="F53" s="152">
        <v>0</v>
      </c>
      <c r="G53" s="86"/>
      <c r="H53" s="152">
        <v>0</v>
      </c>
      <c r="I53" s="86"/>
      <c r="J53" s="139">
        <f>IF(H53+F53+D53+B53=0,0,"Transfer error")</f>
        <v>0</v>
      </c>
      <c r="K53" s="130"/>
      <c r="L53" s="152" t="s">
        <v>129</v>
      </c>
    </row>
    <row r="54" spans="1:13" ht="14.25" customHeight="1" thickTop="1" thickBot="1" x14ac:dyDescent="0.3">
      <c r="A54" s="11"/>
      <c r="B54" s="205"/>
      <c r="C54" s="86"/>
      <c r="D54" s="205"/>
      <c r="E54" s="86"/>
      <c r="F54" s="138"/>
      <c r="G54" s="86"/>
      <c r="H54" s="205"/>
      <c r="I54" s="86"/>
      <c r="J54" s="207"/>
      <c r="K54" s="130"/>
      <c r="L54" s="205"/>
    </row>
    <row r="55" spans="1:13" ht="29.25" customHeight="1" thickTop="1" thickBot="1" x14ac:dyDescent="0.3">
      <c r="A55" s="13" t="s">
        <v>42</v>
      </c>
      <c r="B55" s="137">
        <v>15329</v>
      </c>
      <c r="C55" s="86"/>
      <c r="D55" s="137">
        <f>+D51+D53</f>
        <v>0</v>
      </c>
      <c r="E55" s="86"/>
      <c r="F55" s="137">
        <f>+F51+F53</f>
        <v>0</v>
      </c>
      <c r="G55" s="86"/>
      <c r="H55" s="137">
        <f>+H51+H53</f>
        <v>0</v>
      </c>
      <c r="I55" s="86"/>
      <c r="J55" s="137">
        <v>15329</v>
      </c>
      <c r="K55" s="130"/>
      <c r="L55" s="137">
        <v>12163</v>
      </c>
    </row>
    <row r="56" spans="1:13" ht="13.5" thickTop="1" x14ac:dyDescent="0.2">
      <c r="B56" s="129"/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0" type="noConversion"/>
  <pageMargins left="0.55118110236220474" right="0.51181102362204722" top="0.47244094488188981" bottom="0.39370078740157483" header="0.47244094488188981" footer="0.43307086614173229"/>
  <pageSetup paperSize="9" scale="65" orientation="portrait" horizontalDpi="360" verticalDpi="360" r:id="rId1"/>
  <headerFooter alignWithMargins="0">
    <oddHeader>&amp;LAPPENDIX 2</oddHeader>
  </headerFooter>
  <cellWatches>
    <cellWatch r="D6"/>
  </cellWatches>
  <drawing r:id="rId2"/>
  <legacyDrawing r:id="rId3"/>
  <oleObjects>
    <mc:AlternateContent xmlns:mc="http://schemas.openxmlformats.org/markup-compatibility/2006">
      <mc:Choice Requires="x14">
        <oleObject progId="MSPhotoEd.3" shapeId="2074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1</xdr:row>
                <xdr:rowOff>333375</xdr:rowOff>
              </to>
            </anchor>
          </objectPr>
        </oleObject>
      </mc:Choice>
      <mc:Fallback>
        <oleObject progId="MSPhotoEd.3" shapeId="207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="75" zoomScaleNormal="75" zoomScaleSheetLayoutView="80" workbookViewId="0">
      <pane ySplit="2" topLeftCell="A38" activePane="bottomLeft" state="frozen"/>
      <selection activeCell="D45" sqref="D45"/>
      <selection pane="bottomLeft" activeCell="B51" sqref="B51:F51"/>
    </sheetView>
  </sheetViews>
  <sheetFormatPr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308" t="str">
        <f>'R&amp;P Accounts'!B2</f>
        <v xml:space="preserve"> United Reformed Church Annan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N1" s="308" t="str">
        <f>'R&amp;P Accounts'!L2</f>
        <v>SC004037</v>
      </c>
      <c r="O1" s="308"/>
      <c r="P1" s="308"/>
    </row>
    <row r="2" spans="1:16" s="46" customFormat="1" ht="26.25" customHeight="1" x14ac:dyDescent="0.2">
      <c r="A2" s="78" t="s">
        <v>116</v>
      </c>
      <c r="B2" s="43"/>
      <c r="C2" s="42"/>
      <c r="D2" s="42"/>
      <c r="E2" s="42"/>
      <c r="F2" s="313"/>
      <c r="G2" s="313"/>
      <c r="H2" s="313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310" t="s">
        <v>5</v>
      </c>
      <c r="C3" s="310"/>
      <c r="D3" s="310"/>
      <c r="E3" s="18"/>
      <c r="F3" s="72" t="s">
        <v>2</v>
      </c>
      <c r="G3" s="15"/>
      <c r="H3" s="72" t="s">
        <v>3</v>
      </c>
      <c r="I3" s="80"/>
      <c r="J3" s="72" t="s">
        <v>79</v>
      </c>
      <c r="K3" s="80"/>
      <c r="L3" s="72" t="s">
        <v>81</v>
      </c>
      <c r="M3" s="80"/>
      <c r="N3" s="72" t="s">
        <v>75</v>
      </c>
      <c r="O3" s="80"/>
      <c r="P3" s="72" t="s">
        <v>76</v>
      </c>
    </row>
    <row r="4" spans="1:16" x14ac:dyDescent="0.2">
      <c r="B4" s="311"/>
      <c r="C4" s="311"/>
      <c r="D4" s="311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76" t="s">
        <v>9</v>
      </c>
      <c r="B5" s="291" t="s">
        <v>40</v>
      </c>
      <c r="C5" s="291"/>
      <c r="D5" s="291"/>
      <c r="E5" s="23"/>
      <c r="F5" s="142">
        <v>90768</v>
      </c>
      <c r="G5" s="143"/>
      <c r="H5" s="142"/>
      <c r="I5" s="143"/>
      <c r="J5" s="142"/>
      <c r="K5" s="143"/>
      <c r="L5" s="142"/>
      <c r="M5" s="143"/>
      <c r="N5" s="144">
        <v>90768</v>
      </c>
      <c r="O5" s="143"/>
      <c r="P5" s="144">
        <v>78605</v>
      </c>
    </row>
    <row r="6" spans="1:16" ht="30" customHeight="1" x14ac:dyDescent="0.2">
      <c r="A6" s="277"/>
      <c r="B6" s="291" t="s">
        <v>41</v>
      </c>
      <c r="C6" s="291"/>
      <c r="D6" s="291"/>
      <c r="E6" s="23"/>
      <c r="F6" s="142">
        <v>15329</v>
      </c>
      <c r="G6" s="143"/>
      <c r="H6" s="142"/>
      <c r="I6" s="143"/>
      <c r="J6" s="142"/>
      <c r="K6" s="143"/>
      <c r="L6" s="142"/>
      <c r="M6" s="143"/>
      <c r="N6" s="144">
        <v>15329</v>
      </c>
      <c r="O6" s="143"/>
      <c r="P6" s="144">
        <v>12163</v>
      </c>
    </row>
    <row r="7" spans="1:16" ht="26.25" customHeight="1" x14ac:dyDescent="0.2">
      <c r="A7" s="277"/>
      <c r="B7" s="292"/>
      <c r="C7" s="293"/>
      <c r="D7" s="294"/>
      <c r="E7" s="23"/>
      <c r="F7" s="145">
        <v>0</v>
      </c>
      <c r="G7" s="143"/>
      <c r="H7" s="145"/>
      <c r="I7" s="143"/>
      <c r="J7" s="145"/>
      <c r="K7" s="143"/>
      <c r="L7" s="145"/>
      <c r="M7" s="143"/>
      <c r="N7" s="144">
        <v>0</v>
      </c>
      <c r="O7" s="143"/>
      <c r="P7" s="144">
        <v>0</v>
      </c>
    </row>
    <row r="8" spans="1:16" ht="26.25" customHeight="1" thickBot="1" x14ac:dyDescent="0.25">
      <c r="A8" s="277"/>
      <c r="B8" s="291"/>
      <c r="C8" s="291"/>
      <c r="D8" s="291"/>
      <c r="E8" s="23"/>
      <c r="F8" s="146"/>
      <c r="G8" s="143"/>
      <c r="H8" s="146"/>
      <c r="I8" s="143"/>
      <c r="J8" s="146"/>
      <c r="K8" s="143"/>
      <c r="L8" s="146"/>
      <c r="M8" s="143"/>
      <c r="N8" s="147"/>
      <c r="O8" s="143"/>
      <c r="P8" s="146"/>
    </row>
    <row r="9" spans="1:16" ht="30" customHeight="1" thickTop="1" thickBot="1" x14ac:dyDescent="0.25">
      <c r="B9" s="290" t="s">
        <v>39</v>
      </c>
      <c r="C9" s="290"/>
      <c r="D9" s="290"/>
      <c r="E9" s="41"/>
      <c r="F9" s="148">
        <v>106097</v>
      </c>
      <c r="G9" s="131"/>
      <c r="H9" s="148">
        <f>SUM(H5:H8)</f>
        <v>0</v>
      </c>
      <c r="I9" s="99"/>
      <c r="J9" s="148">
        <f>SUM(J5:J8)</f>
        <v>0</v>
      </c>
      <c r="K9" s="99"/>
      <c r="L9" s="148">
        <f>SUM(L5:L8)</f>
        <v>0</v>
      </c>
      <c r="M9" s="309"/>
      <c r="N9" s="149">
        <v>106097</v>
      </c>
      <c r="O9" s="309"/>
      <c r="P9" s="149">
        <v>90768</v>
      </c>
    </row>
    <row r="10" spans="1:16" ht="26.25" customHeight="1" thickTop="1" x14ac:dyDescent="0.2">
      <c r="B10" s="312" t="s">
        <v>77</v>
      </c>
      <c r="C10" s="312"/>
      <c r="D10" s="312"/>
      <c r="E10" s="22"/>
      <c r="F10" s="132">
        <f>F6-'R&amp;P Accounts'!B55</f>
        <v>0</v>
      </c>
      <c r="G10" s="99"/>
      <c r="H10" s="132">
        <f>H6-'R&amp;P Accounts'!D55</f>
        <v>0</v>
      </c>
      <c r="I10" s="99"/>
      <c r="J10" s="132">
        <f>J6-'R&amp;P Accounts'!F55</f>
        <v>0</v>
      </c>
      <c r="K10" s="99"/>
      <c r="L10" s="132">
        <f>L6-'R&amp;P Accounts'!H55</f>
        <v>0</v>
      </c>
      <c r="M10" s="309"/>
      <c r="N10" s="132"/>
      <c r="O10" s="309"/>
      <c r="P10" s="132">
        <f>P6-'R&amp;P Accounts'!L55</f>
        <v>0</v>
      </c>
    </row>
    <row r="11" spans="1:16" x14ac:dyDescent="0.2">
      <c r="B11" s="297"/>
      <c r="C11" s="297"/>
      <c r="D11" s="297"/>
      <c r="E11" s="19"/>
      <c r="G11" s="287"/>
      <c r="I11" s="287"/>
      <c r="J11" s="12"/>
      <c r="K11" s="12"/>
      <c r="M11" s="287"/>
      <c r="O11" s="287"/>
    </row>
    <row r="12" spans="1:16" ht="30.75" customHeight="1" x14ac:dyDescent="0.25">
      <c r="B12" s="278" t="s">
        <v>20</v>
      </c>
      <c r="C12" s="278"/>
      <c r="D12" s="278"/>
      <c r="E12" s="20"/>
      <c r="G12" s="287"/>
      <c r="H12" s="5"/>
      <c r="I12" s="287"/>
      <c r="J12" s="288" t="s">
        <v>14</v>
      </c>
      <c r="K12" s="288"/>
      <c r="L12" s="288"/>
      <c r="M12" s="287"/>
      <c r="N12" s="5" t="s">
        <v>46</v>
      </c>
      <c r="O12" s="287"/>
      <c r="P12" s="5" t="s">
        <v>10</v>
      </c>
    </row>
    <row r="13" spans="1:16" s="61" customFormat="1" x14ac:dyDescent="0.2">
      <c r="B13" s="296"/>
      <c r="C13" s="296"/>
      <c r="D13" s="296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76" t="s">
        <v>43</v>
      </c>
      <c r="B14" s="283"/>
      <c r="C14" s="284"/>
      <c r="D14" s="285"/>
      <c r="E14" s="24"/>
      <c r="G14" s="287"/>
      <c r="I14" s="12"/>
      <c r="J14" s="298"/>
      <c r="K14" s="299"/>
      <c r="L14" s="300"/>
      <c r="M14" s="18"/>
      <c r="N14" s="133">
        <v>0</v>
      </c>
      <c r="O14" s="99"/>
      <c r="P14" s="133">
        <v>0</v>
      </c>
    </row>
    <row r="15" spans="1:16" ht="20.100000000000001" customHeight="1" x14ac:dyDescent="0.2">
      <c r="A15" s="277"/>
      <c r="B15" s="286"/>
      <c r="C15" s="286"/>
      <c r="D15" s="286"/>
      <c r="E15" s="24"/>
      <c r="G15" s="287"/>
      <c r="H15" s="5"/>
      <c r="I15" s="12"/>
      <c r="J15" s="301"/>
      <c r="K15" s="302"/>
      <c r="L15" s="303"/>
      <c r="M15" s="18"/>
      <c r="N15" s="133"/>
      <c r="O15" s="99"/>
      <c r="P15" s="133"/>
    </row>
    <row r="16" spans="1:16" ht="20.100000000000001" customHeight="1" x14ac:dyDescent="0.2">
      <c r="A16" s="277"/>
      <c r="B16" s="286"/>
      <c r="C16" s="286"/>
      <c r="D16" s="286"/>
      <c r="E16" s="24"/>
      <c r="F16" s="12"/>
      <c r="G16" s="12"/>
      <c r="H16" s="59"/>
      <c r="I16" s="12"/>
      <c r="J16" s="301"/>
      <c r="K16" s="302"/>
      <c r="L16" s="303"/>
      <c r="M16" s="18"/>
      <c r="N16" s="133"/>
      <c r="O16" s="99"/>
      <c r="P16" s="133"/>
    </row>
    <row r="17" spans="1:16" ht="20.100000000000001" customHeight="1" x14ac:dyDescent="0.2">
      <c r="A17" s="277"/>
      <c r="B17" s="286"/>
      <c r="C17" s="286"/>
      <c r="D17" s="286"/>
      <c r="E17" s="24"/>
      <c r="F17" s="12"/>
      <c r="G17" s="12"/>
      <c r="H17" s="59"/>
      <c r="I17" s="12"/>
      <c r="J17" s="301"/>
      <c r="K17" s="302"/>
      <c r="L17" s="303"/>
      <c r="M17" s="18"/>
      <c r="N17" s="133"/>
      <c r="O17" s="99"/>
      <c r="P17" s="133"/>
    </row>
    <row r="18" spans="1:16" ht="20.100000000000001" customHeight="1" thickBot="1" x14ac:dyDescent="0.25">
      <c r="A18" s="277"/>
      <c r="B18" s="286"/>
      <c r="C18" s="286"/>
      <c r="D18" s="286"/>
      <c r="E18" s="24"/>
      <c r="F18" s="12"/>
      <c r="G18" s="12"/>
      <c r="H18" s="59"/>
      <c r="I18" s="12"/>
      <c r="J18" s="301"/>
      <c r="K18" s="302"/>
      <c r="L18" s="303"/>
      <c r="M18" s="18"/>
      <c r="N18" s="134"/>
      <c r="O18" s="99"/>
      <c r="P18" s="134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1" t="s">
        <v>83</v>
      </c>
      <c r="M19" s="18"/>
      <c r="N19" s="135" t="s">
        <v>129</v>
      </c>
      <c r="O19" s="99"/>
      <c r="P19" s="135">
        <f>SUM(P14:P18)</f>
        <v>0</v>
      </c>
    </row>
    <row r="20" spans="1:16" x14ac:dyDescent="0.2">
      <c r="B20" s="289"/>
      <c r="C20" s="289"/>
      <c r="D20" s="289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78" t="s">
        <v>20</v>
      </c>
      <c r="C21" s="278"/>
      <c r="D21" s="278"/>
      <c r="E21" s="21"/>
      <c r="G21" s="12"/>
      <c r="H21" s="288" t="s">
        <v>14</v>
      </c>
      <c r="I21" s="288"/>
      <c r="J21" s="288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96"/>
      <c r="C22" s="296"/>
      <c r="D22" s="296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76" t="s">
        <v>44</v>
      </c>
      <c r="B23" s="283" t="s">
        <v>140</v>
      </c>
      <c r="C23" s="284"/>
      <c r="D23" s="285"/>
      <c r="E23" s="24"/>
      <c r="G23" s="12"/>
      <c r="H23" s="279"/>
      <c r="I23" s="280"/>
      <c r="J23" s="281"/>
      <c r="K23" s="18"/>
      <c r="L23" s="220">
        <v>104500</v>
      </c>
      <c r="M23" s="99"/>
      <c r="N23" s="220">
        <v>274000</v>
      </c>
      <c r="O23" s="99"/>
      <c r="P23" s="220">
        <v>272000</v>
      </c>
    </row>
    <row r="24" spans="1:16" ht="20.100000000000001" customHeight="1" x14ac:dyDescent="0.2">
      <c r="A24" s="277"/>
      <c r="B24" s="283" t="s">
        <v>141</v>
      </c>
      <c r="C24" s="284"/>
      <c r="D24" s="285"/>
      <c r="E24" s="24"/>
      <c r="G24" s="12"/>
      <c r="H24" s="279"/>
      <c r="I24" s="280"/>
      <c r="J24" s="281"/>
      <c r="K24" s="18"/>
      <c r="L24" s="220">
        <v>3700</v>
      </c>
      <c r="M24" s="99"/>
      <c r="N24" s="133"/>
      <c r="O24" s="99"/>
      <c r="P24" s="133"/>
    </row>
    <row r="25" spans="1:16" ht="20.100000000000001" customHeight="1" x14ac:dyDescent="0.2">
      <c r="A25" s="277"/>
      <c r="B25" s="283"/>
      <c r="C25" s="284"/>
      <c r="D25" s="285"/>
      <c r="E25" s="24"/>
      <c r="G25" s="12"/>
      <c r="H25" s="314"/>
      <c r="I25" s="315"/>
      <c r="J25" s="316"/>
      <c r="K25" s="18"/>
      <c r="L25" s="133"/>
      <c r="M25" s="99"/>
      <c r="N25" s="133"/>
      <c r="O25" s="99"/>
      <c r="P25" s="220"/>
    </row>
    <row r="26" spans="1:16" ht="20.100000000000001" customHeight="1" x14ac:dyDescent="0.2">
      <c r="A26" s="277"/>
      <c r="B26" s="286"/>
      <c r="C26" s="286"/>
      <c r="D26" s="286"/>
      <c r="E26" s="24"/>
      <c r="G26" s="12"/>
      <c r="H26" s="279"/>
      <c r="I26" s="280"/>
      <c r="J26" s="281"/>
      <c r="K26" s="18"/>
      <c r="L26" s="133"/>
      <c r="M26" s="99"/>
      <c r="N26" s="133"/>
      <c r="O26" s="99"/>
      <c r="P26" s="133"/>
    </row>
    <row r="27" spans="1:16" ht="20.100000000000001" customHeight="1" x14ac:dyDescent="0.2">
      <c r="A27" s="277"/>
      <c r="B27" s="286"/>
      <c r="C27" s="286"/>
      <c r="D27" s="286"/>
      <c r="E27" s="24"/>
      <c r="G27" s="12"/>
      <c r="H27" s="279"/>
      <c r="I27" s="280"/>
      <c r="J27" s="281"/>
      <c r="K27" s="18"/>
      <c r="L27" s="133"/>
      <c r="M27" s="99"/>
      <c r="N27" s="133"/>
      <c r="O27" s="99"/>
      <c r="P27" s="133"/>
    </row>
    <row r="28" spans="1:16" ht="20.100000000000001" customHeight="1" x14ac:dyDescent="0.2">
      <c r="A28" s="277"/>
      <c r="B28" s="286"/>
      <c r="C28" s="286"/>
      <c r="D28" s="286"/>
      <c r="E28" s="24"/>
      <c r="G28" s="12"/>
      <c r="H28" s="279"/>
      <c r="I28" s="280"/>
      <c r="J28" s="281"/>
      <c r="K28" s="18"/>
      <c r="L28" s="133"/>
      <c r="M28" s="99"/>
      <c r="N28" s="133"/>
      <c r="O28" s="99"/>
      <c r="P28" s="133"/>
    </row>
    <row r="29" spans="1:16" ht="20.100000000000001" customHeight="1" x14ac:dyDescent="0.2">
      <c r="A29" s="277"/>
      <c r="B29" s="286"/>
      <c r="C29" s="286"/>
      <c r="D29" s="286"/>
      <c r="E29" s="24"/>
      <c r="G29" s="12"/>
      <c r="H29" s="279"/>
      <c r="I29" s="280"/>
      <c r="J29" s="281"/>
      <c r="K29" s="18"/>
      <c r="L29" s="133"/>
      <c r="M29" s="99"/>
      <c r="N29" s="133"/>
      <c r="O29" s="99"/>
      <c r="P29" s="133"/>
    </row>
    <row r="30" spans="1:16" ht="20.100000000000001" customHeight="1" x14ac:dyDescent="0.2">
      <c r="A30" s="277"/>
      <c r="B30" s="286"/>
      <c r="C30" s="286"/>
      <c r="D30" s="286"/>
      <c r="E30" s="24"/>
      <c r="G30" s="12"/>
      <c r="H30" s="279"/>
      <c r="I30" s="280"/>
      <c r="J30" s="281"/>
      <c r="K30" s="18"/>
      <c r="L30" s="133"/>
      <c r="M30" s="99"/>
      <c r="N30" s="133"/>
      <c r="O30" s="99"/>
      <c r="P30" s="133"/>
    </row>
    <row r="31" spans="1:16" ht="20.100000000000001" customHeight="1" thickBot="1" x14ac:dyDescent="0.25">
      <c r="A31" s="277"/>
      <c r="B31" s="286"/>
      <c r="C31" s="286"/>
      <c r="D31" s="286"/>
      <c r="E31" s="24"/>
      <c r="G31" s="12"/>
      <c r="H31" s="279"/>
      <c r="I31" s="280"/>
      <c r="J31" s="281"/>
      <c r="K31" s="18"/>
      <c r="L31" s="134"/>
      <c r="M31" s="99"/>
      <c r="N31" s="134"/>
      <c r="O31" s="99"/>
      <c r="P31" s="134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221">
        <f>SUM(L23:L31)</f>
        <v>108200</v>
      </c>
      <c r="M32" s="99"/>
      <c r="N32" s="221">
        <v>274000</v>
      </c>
      <c r="O32" s="99"/>
      <c r="P32" s="221">
        <v>272000</v>
      </c>
    </row>
    <row r="33" spans="1:16" ht="10.5" customHeight="1" x14ac:dyDescent="0.2">
      <c r="B33" s="297"/>
      <c r="C33" s="297"/>
      <c r="D33" s="297"/>
      <c r="E33" s="282"/>
      <c r="G33" s="282"/>
      <c r="H33" s="17"/>
      <c r="I33" s="287"/>
      <c r="J33" s="12"/>
      <c r="K33" s="12"/>
      <c r="L33" s="66"/>
      <c r="M33" s="287"/>
      <c r="N33" s="66"/>
      <c r="O33" s="295"/>
      <c r="P33" s="66"/>
    </row>
    <row r="34" spans="1:16" ht="19.5" customHeight="1" x14ac:dyDescent="0.25">
      <c r="B34" s="278" t="s">
        <v>20</v>
      </c>
      <c r="C34" s="278"/>
      <c r="D34" s="278"/>
      <c r="E34" s="282"/>
      <c r="G34" s="282"/>
      <c r="H34" s="17"/>
      <c r="I34" s="287"/>
      <c r="J34" s="288" t="s">
        <v>15</v>
      </c>
      <c r="K34" s="288"/>
      <c r="L34" s="288"/>
      <c r="M34" s="287"/>
      <c r="N34" s="5" t="s">
        <v>56</v>
      </c>
      <c r="O34" s="295"/>
      <c r="P34" s="5" t="s">
        <v>10</v>
      </c>
    </row>
    <row r="35" spans="1:16" s="61" customFormat="1" x14ac:dyDescent="0.2">
      <c r="B35" s="296"/>
      <c r="C35" s="296"/>
      <c r="D35" s="296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76" t="s">
        <v>45</v>
      </c>
      <c r="B36" s="304"/>
      <c r="C36" s="304"/>
      <c r="D36" s="304"/>
      <c r="E36" s="24"/>
      <c r="G36" s="12"/>
      <c r="H36" s="17"/>
      <c r="I36" s="12"/>
      <c r="J36" s="305"/>
      <c r="K36" s="306"/>
      <c r="L36" s="307"/>
      <c r="M36" s="12"/>
      <c r="N36" s="222">
        <v>0</v>
      </c>
      <c r="O36" s="130"/>
      <c r="P36" s="123"/>
    </row>
    <row r="37" spans="1:16" ht="20.100000000000001" customHeight="1" x14ac:dyDescent="0.2">
      <c r="A37" s="277"/>
      <c r="B37" s="286"/>
      <c r="C37" s="286"/>
      <c r="D37" s="286"/>
      <c r="E37" s="24"/>
      <c r="G37" s="12"/>
      <c r="H37" s="17"/>
      <c r="I37" s="12"/>
      <c r="J37" s="271"/>
      <c r="K37" s="272"/>
      <c r="L37" s="273"/>
      <c r="M37" s="12"/>
      <c r="N37" s="123"/>
      <c r="O37" s="130"/>
      <c r="P37" s="123"/>
    </row>
    <row r="38" spans="1:16" ht="20.100000000000001" customHeight="1" x14ac:dyDescent="0.2">
      <c r="A38" s="277"/>
      <c r="B38" s="286"/>
      <c r="C38" s="286"/>
      <c r="D38" s="286"/>
      <c r="E38" s="24"/>
      <c r="G38" s="12"/>
      <c r="H38" s="17"/>
      <c r="I38" s="12"/>
      <c r="J38" s="271"/>
      <c r="K38" s="272"/>
      <c r="L38" s="273"/>
      <c r="M38" s="12"/>
      <c r="N38" s="123"/>
      <c r="O38" s="130"/>
      <c r="P38" s="123"/>
    </row>
    <row r="39" spans="1:16" ht="20.100000000000001" customHeight="1" x14ac:dyDescent="0.2">
      <c r="A39" s="277"/>
      <c r="B39" s="286"/>
      <c r="C39" s="286"/>
      <c r="D39" s="286"/>
      <c r="E39" s="24"/>
      <c r="G39" s="12"/>
      <c r="H39" s="17"/>
      <c r="I39" s="12"/>
      <c r="J39" s="271"/>
      <c r="K39" s="272"/>
      <c r="L39" s="273"/>
      <c r="M39" s="12"/>
      <c r="N39" s="123"/>
      <c r="O39" s="130"/>
      <c r="P39" s="123"/>
    </row>
    <row r="40" spans="1:16" ht="20.100000000000001" customHeight="1" thickBot="1" x14ac:dyDescent="0.25">
      <c r="A40" s="277"/>
      <c r="B40" s="286"/>
      <c r="C40" s="286"/>
      <c r="D40" s="286"/>
      <c r="E40" s="24"/>
      <c r="G40" s="12"/>
      <c r="H40" s="17"/>
      <c r="I40" s="12"/>
      <c r="J40" s="271"/>
      <c r="K40" s="272"/>
      <c r="L40" s="273"/>
      <c r="M40" s="12"/>
      <c r="N40" s="199"/>
      <c r="O40" s="130"/>
      <c r="P40" s="199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23">
        <f>SUM(N36:N40)</f>
        <v>0</v>
      </c>
      <c r="O41" s="130"/>
      <c r="P41" s="200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78" t="s">
        <v>20</v>
      </c>
      <c r="C43" s="278"/>
      <c r="D43" s="278"/>
      <c r="E43" s="12"/>
      <c r="G43" s="12"/>
      <c r="H43" s="12"/>
      <c r="I43" s="12"/>
      <c r="J43" s="288" t="s">
        <v>15</v>
      </c>
      <c r="K43" s="288"/>
      <c r="L43" s="288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96"/>
      <c r="C44" s="296"/>
      <c r="D44" s="296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76" t="s">
        <v>70</v>
      </c>
      <c r="B45" s="286"/>
      <c r="C45" s="286"/>
      <c r="D45" s="286"/>
      <c r="E45" s="24"/>
      <c r="G45" s="12"/>
      <c r="H45" s="12"/>
      <c r="I45" s="12"/>
      <c r="J45" s="271"/>
      <c r="K45" s="272"/>
      <c r="L45" s="273"/>
      <c r="M45" s="12"/>
      <c r="N45" s="100"/>
      <c r="O45" s="99"/>
      <c r="P45" s="100"/>
    </row>
    <row r="46" spans="1:16" ht="20.100000000000001" customHeight="1" x14ac:dyDescent="0.2">
      <c r="A46" s="277"/>
      <c r="B46" s="286"/>
      <c r="C46" s="286"/>
      <c r="D46" s="286"/>
      <c r="E46" s="24"/>
      <c r="G46" s="12"/>
      <c r="H46" s="12"/>
      <c r="I46" s="12"/>
      <c r="J46" s="271"/>
      <c r="K46" s="272"/>
      <c r="L46" s="273"/>
      <c r="M46" s="12"/>
      <c r="N46" s="100"/>
      <c r="O46" s="99"/>
      <c r="P46" s="100"/>
    </row>
    <row r="47" spans="1:16" ht="20.100000000000001" customHeight="1" thickBot="1" x14ac:dyDescent="0.25">
      <c r="A47" s="277"/>
      <c r="B47" s="286"/>
      <c r="C47" s="286"/>
      <c r="D47" s="286"/>
      <c r="E47" s="24"/>
      <c r="G47" s="12"/>
      <c r="H47" s="12"/>
      <c r="I47" s="12"/>
      <c r="J47" s="271"/>
      <c r="K47" s="272"/>
      <c r="L47" s="273"/>
      <c r="M47" s="12"/>
      <c r="N47" s="136"/>
      <c r="O47" s="99"/>
      <c r="P47" s="136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35">
        <f>SUM(N45:N47)</f>
        <v>0</v>
      </c>
      <c r="O48" s="99"/>
      <c r="P48" s="135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78</v>
      </c>
      <c r="B50" s="274" t="s">
        <v>16</v>
      </c>
      <c r="C50" s="274"/>
      <c r="D50" s="274"/>
      <c r="E50" s="274"/>
      <c r="F50" s="274"/>
      <c r="G50" s="74"/>
      <c r="H50" s="275" t="s">
        <v>17</v>
      </c>
      <c r="I50" s="275"/>
      <c r="J50" s="275"/>
      <c r="K50" s="275"/>
      <c r="L50" s="275"/>
      <c r="M50" s="75"/>
      <c r="N50" s="75"/>
      <c r="O50" s="76"/>
      <c r="P50" s="77" t="s">
        <v>18</v>
      </c>
    </row>
    <row r="51" spans="1:16" ht="33.75" customHeight="1" x14ac:dyDescent="0.55000000000000004">
      <c r="A51" s="51"/>
      <c r="B51" s="383" t="s">
        <v>152</v>
      </c>
      <c r="C51" s="384"/>
      <c r="D51" s="384"/>
      <c r="E51" s="384"/>
      <c r="F51" s="385"/>
      <c r="G51" s="65"/>
      <c r="H51" s="268" t="s">
        <v>137</v>
      </c>
      <c r="I51" s="269"/>
      <c r="J51" s="269"/>
      <c r="K51" s="269"/>
      <c r="L51" s="269"/>
      <c r="M51" s="269"/>
      <c r="N51" s="270"/>
      <c r="P51" s="382">
        <v>46194</v>
      </c>
    </row>
    <row r="52" spans="1:16" ht="33.75" customHeight="1" x14ac:dyDescent="0.25">
      <c r="A52" s="51"/>
      <c r="B52" s="378" t="s">
        <v>153</v>
      </c>
      <c r="C52" s="379"/>
      <c r="D52" s="379"/>
      <c r="E52" s="379"/>
      <c r="F52" s="380"/>
      <c r="G52" s="65"/>
      <c r="H52" s="268" t="s">
        <v>138</v>
      </c>
      <c r="I52" s="269"/>
      <c r="J52" s="269"/>
      <c r="K52" s="269"/>
      <c r="L52" s="269"/>
      <c r="M52" s="269"/>
      <c r="N52" s="270"/>
      <c r="P52" s="381">
        <v>46194</v>
      </c>
    </row>
    <row r="53" spans="1:16" ht="14.25" x14ac:dyDescent="0.2">
      <c r="F53" s="65"/>
      <c r="G53" s="65"/>
    </row>
  </sheetData>
  <mergeCells count="93">
    <mergeCell ref="M33:M34"/>
    <mergeCell ref="F2:H2"/>
    <mergeCell ref="H23:J23"/>
    <mergeCell ref="H24:J24"/>
    <mergeCell ref="H25:J25"/>
    <mergeCell ref="J16:L16"/>
    <mergeCell ref="J17:L17"/>
    <mergeCell ref="J18:L18"/>
    <mergeCell ref="B1:L1"/>
    <mergeCell ref="N1:P1"/>
    <mergeCell ref="M9:M10"/>
    <mergeCell ref="M11:M12"/>
    <mergeCell ref="O9:O10"/>
    <mergeCell ref="O11:O12"/>
    <mergeCell ref="B3:D3"/>
    <mergeCell ref="B4:D4"/>
    <mergeCell ref="B10:D10"/>
    <mergeCell ref="B11:D11"/>
    <mergeCell ref="B12:D12"/>
    <mergeCell ref="J12:L12"/>
    <mergeCell ref="J36:L36"/>
    <mergeCell ref="J37:L37"/>
    <mergeCell ref="J38:L38"/>
    <mergeCell ref="J46:L46"/>
    <mergeCell ref="B39:D39"/>
    <mergeCell ref="J39:L39"/>
    <mergeCell ref="J40:L40"/>
    <mergeCell ref="J43:L43"/>
    <mergeCell ref="J45:L45"/>
    <mergeCell ref="B35:D35"/>
    <mergeCell ref="B40:D40"/>
    <mergeCell ref="B36:D36"/>
    <mergeCell ref="B37:D37"/>
    <mergeCell ref="B44:D44"/>
    <mergeCell ref="B38:D38"/>
    <mergeCell ref="B43:D43"/>
    <mergeCell ref="A36:A40"/>
    <mergeCell ref="O33:O34"/>
    <mergeCell ref="B13:D13"/>
    <mergeCell ref="B22:D22"/>
    <mergeCell ref="B30:D30"/>
    <mergeCell ref="B31:D31"/>
    <mergeCell ref="B33:D33"/>
    <mergeCell ref="B34:D34"/>
    <mergeCell ref="B27:D27"/>
    <mergeCell ref="B24:D24"/>
    <mergeCell ref="H26:J26"/>
    <mergeCell ref="H28:J28"/>
    <mergeCell ref="J14:L14"/>
    <mergeCell ref="J15:L15"/>
    <mergeCell ref="H27:J27"/>
    <mergeCell ref="G14:G15"/>
    <mergeCell ref="A45:A47"/>
    <mergeCell ref="B45:D45"/>
    <mergeCell ref="B46:D46"/>
    <mergeCell ref="B47:D47"/>
    <mergeCell ref="A5:A8"/>
    <mergeCell ref="B17:D17"/>
    <mergeCell ref="B18:D18"/>
    <mergeCell ref="B20:D20"/>
    <mergeCell ref="A14:A18"/>
    <mergeCell ref="B9:D9"/>
    <mergeCell ref="B5:D5"/>
    <mergeCell ref="B6:D6"/>
    <mergeCell ref="B8:D8"/>
    <mergeCell ref="B28:D28"/>
    <mergeCell ref="B7:D7"/>
    <mergeCell ref="B23:D23"/>
    <mergeCell ref="B14:D14"/>
    <mergeCell ref="B15:D15"/>
    <mergeCell ref="B16:D16"/>
    <mergeCell ref="I11:I12"/>
    <mergeCell ref="G11:G12"/>
    <mergeCell ref="A23:A31"/>
    <mergeCell ref="B21:D21"/>
    <mergeCell ref="H31:J31"/>
    <mergeCell ref="E33:E34"/>
    <mergeCell ref="B25:D25"/>
    <mergeCell ref="B26:D26"/>
    <mergeCell ref="G33:G34"/>
    <mergeCell ref="I33:I34"/>
    <mergeCell ref="H21:J21"/>
    <mergeCell ref="H29:J29"/>
    <mergeCell ref="H30:J30"/>
    <mergeCell ref="J34:L34"/>
    <mergeCell ref="B29:D29"/>
    <mergeCell ref="B51:F51"/>
    <mergeCell ref="B52:F52"/>
    <mergeCell ref="H51:N51"/>
    <mergeCell ref="H52:N52"/>
    <mergeCell ref="J47:L47"/>
    <mergeCell ref="B50:F50"/>
    <mergeCell ref="H50:L50"/>
  </mergeCells>
  <phoneticPr fontId="0" type="noConversion"/>
  <pageMargins left="0.35433070866141736" right="0.31496062992125984" top="0.47244094488188981" bottom="0.4" header="0.47244094488188981" footer="0.2"/>
  <pageSetup paperSize="9" scale="58" fitToHeight="3" orientation="portrait" horizontalDpi="360" verticalDpi="360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6"/>
  <sheetViews>
    <sheetView zoomScale="85" zoomScaleNormal="85" zoomScaleSheetLayoutView="80" workbookViewId="0">
      <selection activeCell="K29" sqref="K29:K30"/>
    </sheetView>
  </sheetViews>
  <sheetFormatPr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308" t="str">
        <f>'R&amp;P Accounts'!B2</f>
        <v xml:space="preserve"> United Reformed Church Annan</v>
      </c>
      <c r="C1" s="308"/>
      <c r="D1" s="308"/>
      <c r="E1" s="308"/>
      <c r="F1" s="308"/>
      <c r="G1" s="308"/>
      <c r="H1" s="308"/>
      <c r="I1" s="308"/>
      <c r="J1" s="308"/>
      <c r="K1" s="333" t="str">
        <f>'R&amp;P Accounts'!L2</f>
        <v>SC004037</v>
      </c>
      <c r="L1" s="333"/>
    </row>
    <row r="2" spans="1:12" ht="10.5" customHeight="1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12" s="46" customFormat="1" ht="26.25" customHeight="1" x14ac:dyDescent="0.2">
      <c r="A3" s="42" t="s">
        <v>104</v>
      </c>
      <c r="B3" s="43"/>
      <c r="C3" s="42"/>
      <c r="D3" s="42"/>
      <c r="E3" s="42"/>
      <c r="F3" s="42"/>
      <c r="G3" s="334"/>
      <c r="H3" s="334"/>
      <c r="I3" s="334"/>
      <c r="J3" s="334"/>
      <c r="K3" s="79"/>
    </row>
    <row r="4" spans="1:12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</row>
    <row r="5" spans="1:12" ht="20.100000000000001" customHeight="1" x14ac:dyDescent="0.2">
      <c r="A5" s="330" t="s">
        <v>106</v>
      </c>
      <c r="B5" s="335" t="s">
        <v>144</v>
      </c>
      <c r="C5" s="336"/>
      <c r="D5" s="336"/>
      <c r="E5" s="336"/>
      <c r="F5" s="336"/>
      <c r="G5" s="336"/>
      <c r="H5" s="336"/>
      <c r="I5" s="336"/>
      <c r="J5" s="336"/>
      <c r="K5" s="337"/>
    </row>
    <row r="6" spans="1:12" ht="20.100000000000001" customHeight="1" x14ac:dyDescent="0.2">
      <c r="A6" s="331"/>
      <c r="B6" s="338"/>
      <c r="C6" s="339"/>
      <c r="D6" s="339"/>
      <c r="E6" s="339"/>
      <c r="F6" s="339"/>
      <c r="G6" s="339"/>
      <c r="H6" s="339"/>
      <c r="I6" s="339"/>
      <c r="J6" s="339"/>
      <c r="K6" s="340"/>
    </row>
    <row r="7" spans="1:12" ht="29.25" customHeight="1" x14ac:dyDescent="0.2">
      <c r="A7" s="331"/>
      <c r="B7" s="338"/>
      <c r="C7" s="339"/>
      <c r="D7" s="339"/>
      <c r="E7" s="339"/>
      <c r="F7" s="339"/>
      <c r="G7" s="339"/>
      <c r="H7" s="339"/>
      <c r="I7" s="339"/>
      <c r="J7" s="339"/>
      <c r="K7" s="340"/>
    </row>
    <row r="8" spans="1:12" ht="41.25" customHeight="1" x14ac:dyDescent="0.2">
      <c r="A8" s="331"/>
      <c r="B8" s="338"/>
      <c r="C8" s="339"/>
      <c r="D8" s="339"/>
      <c r="E8" s="339"/>
      <c r="F8" s="339"/>
      <c r="G8" s="339"/>
      <c r="H8" s="339"/>
      <c r="I8" s="339"/>
      <c r="J8" s="339"/>
      <c r="K8" s="340"/>
    </row>
    <row r="9" spans="1:12" ht="64.5" customHeight="1" x14ac:dyDescent="0.2">
      <c r="A9" s="331"/>
      <c r="B9" s="341"/>
      <c r="C9" s="342"/>
      <c r="D9" s="342"/>
      <c r="E9" s="342"/>
      <c r="F9" s="342"/>
      <c r="G9" s="342"/>
      <c r="H9" s="342"/>
      <c r="I9" s="342"/>
      <c r="J9" s="342"/>
      <c r="K9" s="343"/>
    </row>
    <row r="10" spans="1:12" x14ac:dyDescent="0.2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2" ht="27" customHeight="1" x14ac:dyDescent="0.2">
      <c r="B11" s="332" t="s">
        <v>50</v>
      </c>
      <c r="C11" s="332"/>
      <c r="D11" s="332"/>
      <c r="E11" s="332"/>
      <c r="F11" s="332"/>
      <c r="G11" s="12"/>
      <c r="H11" s="17" t="s">
        <v>49</v>
      </c>
      <c r="I11" s="12"/>
      <c r="J11" s="17" t="s">
        <v>89</v>
      </c>
      <c r="K11" s="17" t="s">
        <v>48</v>
      </c>
    </row>
    <row r="12" spans="1:12" ht="20.100000000000001" customHeight="1" x14ac:dyDescent="0.25">
      <c r="A12" s="330" t="s">
        <v>59</v>
      </c>
      <c r="B12" s="326"/>
      <c r="C12" s="327"/>
      <c r="D12" s="327"/>
      <c r="E12" s="327"/>
      <c r="F12" s="328"/>
      <c r="G12" s="18"/>
      <c r="H12" s="176"/>
      <c r="I12" s="177"/>
      <c r="J12" s="178"/>
      <c r="K12" s="179"/>
    </row>
    <row r="13" spans="1:12" ht="20.100000000000001" customHeight="1" x14ac:dyDescent="0.25">
      <c r="A13" s="331"/>
      <c r="B13" s="326"/>
      <c r="C13" s="327"/>
      <c r="D13" s="327"/>
      <c r="E13" s="327"/>
      <c r="F13" s="328"/>
      <c r="G13" s="18"/>
      <c r="H13" s="176"/>
      <c r="I13" s="177"/>
      <c r="J13" s="178"/>
      <c r="K13" s="179"/>
    </row>
    <row r="14" spans="1:12" ht="20.100000000000001" customHeight="1" x14ac:dyDescent="0.25">
      <c r="A14" s="331"/>
      <c r="B14" s="326"/>
      <c r="C14" s="327"/>
      <c r="D14" s="327"/>
      <c r="E14" s="327"/>
      <c r="F14" s="328"/>
      <c r="G14" s="18"/>
      <c r="H14" s="176"/>
      <c r="I14" s="177"/>
      <c r="J14" s="178"/>
      <c r="K14" s="179"/>
    </row>
    <row r="15" spans="1:12" ht="20.100000000000001" customHeight="1" x14ac:dyDescent="0.25">
      <c r="A15" s="331"/>
      <c r="B15" s="326"/>
      <c r="C15" s="327"/>
      <c r="D15" s="327"/>
      <c r="E15" s="327"/>
      <c r="F15" s="328"/>
      <c r="G15" s="18"/>
      <c r="H15" s="176"/>
      <c r="I15" s="177"/>
      <c r="J15" s="178"/>
      <c r="K15" s="179"/>
    </row>
    <row r="16" spans="1:12" ht="20.100000000000001" customHeight="1" x14ac:dyDescent="0.25">
      <c r="A16" s="331"/>
      <c r="B16" s="344"/>
      <c r="C16" s="345"/>
      <c r="D16" s="345"/>
      <c r="E16" s="345"/>
      <c r="F16" s="346"/>
      <c r="G16" s="18"/>
      <c r="H16" s="176"/>
      <c r="I16" s="177"/>
      <c r="J16" s="178"/>
      <c r="K16" s="180"/>
    </row>
    <row r="17" spans="1:11" ht="20.25" customHeight="1" x14ac:dyDescent="0.25">
      <c r="A17" s="12"/>
      <c r="B17" s="317" t="s">
        <v>83</v>
      </c>
      <c r="C17" s="317"/>
      <c r="D17" s="317"/>
      <c r="E17" s="317"/>
      <c r="F17" s="317"/>
      <c r="G17" s="317"/>
      <c r="H17" s="317"/>
      <c r="I17" s="317"/>
      <c r="J17" s="317"/>
      <c r="K17" s="201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318" t="s">
        <v>109</v>
      </c>
      <c r="C19" s="319"/>
      <c r="D19" s="319"/>
      <c r="E19" s="319"/>
      <c r="F19" s="319"/>
      <c r="G19" s="319"/>
      <c r="H19" s="319"/>
      <c r="I19" s="319"/>
      <c r="J19" s="320"/>
      <c r="K19" s="351" t="s">
        <v>150</v>
      </c>
    </row>
    <row r="20" spans="1:11" ht="17.25" customHeight="1" x14ac:dyDescent="0.2">
      <c r="A20" s="16"/>
      <c r="B20" s="321"/>
      <c r="C20" s="322"/>
      <c r="D20" s="322"/>
      <c r="E20" s="322"/>
      <c r="F20" s="322"/>
      <c r="G20" s="322"/>
      <c r="H20" s="322"/>
      <c r="I20" s="322"/>
      <c r="J20" s="323"/>
      <c r="K20" s="352"/>
    </row>
    <row r="21" spans="1:11" ht="12.75" customHeight="1" x14ac:dyDescent="0.2">
      <c r="A21" s="282"/>
      <c r="B21" s="282"/>
      <c r="C21" s="282"/>
      <c r="D21" s="282"/>
      <c r="E21" s="282"/>
      <c r="F21" s="282"/>
      <c r="G21" s="282"/>
      <c r="H21" s="282"/>
      <c r="I21" s="282"/>
      <c r="J21" s="282"/>
      <c r="K21" s="282"/>
    </row>
    <row r="22" spans="1:11" ht="27" customHeight="1" x14ac:dyDescent="0.2">
      <c r="B22" s="332" t="s">
        <v>51</v>
      </c>
      <c r="C22" s="332"/>
      <c r="D22" s="332"/>
      <c r="E22" s="332"/>
      <c r="F22" s="332"/>
      <c r="G22" s="332"/>
      <c r="H22" s="332"/>
      <c r="I22" s="332"/>
      <c r="J22" s="332"/>
      <c r="K22" s="17" t="s">
        <v>48</v>
      </c>
    </row>
    <row r="23" spans="1:11" ht="19.5" customHeight="1" x14ac:dyDescent="0.2">
      <c r="A23" s="330" t="s">
        <v>61</v>
      </c>
      <c r="B23" s="326"/>
      <c r="C23" s="327"/>
      <c r="D23" s="327"/>
      <c r="E23" s="327"/>
      <c r="F23" s="327"/>
      <c r="G23" s="327"/>
      <c r="H23" s="327"/>
      <c r="I23" s="327"/>
      <c r="J23" s="328"/>
      <c r="K23" s="237"/>
    </row>
    <row r="24" spans="1:11" ht="20.100000000000001" customHeight="1" x14ac:dyDescent="0.2">
      <c r="A24" s="331"/>
      <c r="B24" s="235"/>
      <c r="J24" s="234"/>
      <c r="K24" s="236"/>
    </row>
    <row r="25" spans="1:11" ht="20.100000000000001" customHeight="1" x14ac:dyDescent="0.2">
      <c r="A25" s="331"/>
      <c r="B25" s="326"/>
      <c r="C25" s="327"/>
      <c r="D25" s="327"/>
      <c r="E25" s="327"/>
      <c r="F25" s="327"/>
      <c r="G25" s="327"/>
      <c r="H25" s="327"/>
      <c r="I25" s="327"/>
      <c r="J25" s="328"/>
      <c r="K25" s="88"/>
    </row>
    <row r="26" spans="1:11" ht="20.100000000000001" customHeight="1" x14ac:dyDescent="0.2">
      <c r="A26" s="331"/>
      <c r="B26" s="326"/>
      <c r="C26" s="327"/>
      <c r="D26" s="327"/>
      <c r="E26" s="327"/>
      <c r="F26" s="327"/>
      <c r="G26" s="327"/>
      <c r="H26" s="327"/>
      <c r="I26" s="327"/>
      <c r="J26" s="328"/>
      <c r="K26" s="88"/>
    </row>
    <row r="27" spans="1:11" ht="20.100000000000001" customHeight="1" x14ac:dyDescent="0.2">
      <c r="A27" s="331"/>
      <c r="B27" s="344"/>
      <c r="C27" s="345"/>
      <c r="D27" s="345"/>
      <c r="E27" s="345"/>
      <c r="F27" s="345"/>
      <c r="G27" s="345"/>
      <c r="H27" s="345"/>
      <c r="I27" s="345"/>
      <c r="J27" s="346"/>
      <c r="K27" s="88"/>
    </row>
    <row r="28" spans="1:11" x14ac:dyDescent="0.2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1" ht="20.100000000000001" customHeight="1" x14ac:dyDescent="0.2">
      <c r="A29" s="60" t="s">
        <v>62</v>
      </c>
      <c r="B29" s="318" t="s">
        <v>110</v>
      </c>
      <c r="C29" s="319"/>
      <c r="D29" s="319"/>
      <c r="E29" s="319"/>
      <c r="F29" s="319"/>
      <c r="G29" s="319"/>
      <c r="H29" s="319"/>
      <c r="I29" s="319"/>
      <c r="J29" s="320"/>
      <c r="K29" s="324" t="s">
        <v>150</v>
      </c>
    </row>
    <row r="30" spans="1:11" ht="17.25" customHeight="1" x14ac:dyDescent="0.2">
      <c r="A30" s="16"/>
      <c r="B30" s="321"/>
      <c r="C30" s="322"/>
      <c r="D30" s="322"/>
      <c r="E30" s="322"/>
      <c r="F30" s="322"/>
      <c r="G30" s="322"/>
      <c r="H30" s="322"/>
      <c r="I30" s="322"/>
      <c r="J30" s="323"/>
      <c r="K30" s="325"/>
    </row>
    <row r="31" spans="1:11" ht="12.75" customHeight="1" x14ac:dyDescent="0.2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ht="27" customHeight="1" x14ac:dyDescent="0.2">
      <c r="A32" s="329"/>
      <c r="B32" s="329"/>
      <c r="C32" s="329"/>
      <c r="D32" s="329"/>
      <c r="E32" s="329"/>
      <c r="F32" s="329"/>
      <c r="G32" s="329"/>
      <c r="H32" s="329"/>
      <c r="I32" s="12"/>
      <c r="J32" s="17" t="s">
        <v>82</v>
      </c>
      <c r="K32" s="17" t="s">
        <v>48</v>
      </c>
    </row>
    <row r="33" spans="1:22" ht="20.100000000000001" customHeight="1" x14ac:dyDescent="0.2">
      <c r="A33" s="330" t="s">
        <v>63</v>
      </c>
      <c r="B33" s="326"/>
      <c r="C33" s="327"/>
      <c r="D33" s="327"/>
      <c r="E33" s="327"/>
      <c r="F33" s="327"/>
      <c r="G33" s="327"/>
      <c r="H33" s="328"/>
      <c r="I33" s="18"/>
      <c r="J33" s="224"/>
      <c r="K33" s="224"/>
    </row>
    <row r="34" spans="1:22" ht="20.100000000000001" customHeight="1" x14ac:dyDescent="0.2">
      <c r="A34" s="331"/>
      <c r="B34" s="326"/>
      <c r="C34" s="327"/>
      <c r="D34" s="327"/>
      <c r="E34" s="327"/>
      <c r="F34" s="327"/>
      <c r="G34" s="327"/>
      <c r="H34" s="328"/>
      <c r="I34" s="18"/>
      <c r="J34" s="88"/>
      <c r="K34" s="88"/>
    </row>
    <row r="35" spans="1:22" ht="20.100000000000001" customHeight="1" x14ac:dyDescent="0.2">
      <c r="A35" s="331"/>
      <c r="B35" s="326"/>
      <c r="C35" s="327"/>
      <c r="D35" s="327"/>
      <c r="E35" s="327"/>
      <c r="F35" s="327"/>
      <c r="G35" s="327"/>
      <c r="H35" s="328"/>
      <c r="I35" s="18"/>
      <c r="J35" s="88"/>
      <c r="K35" s="88"/>
    </row>
    <row r="36" spans="1:22" ht="20.100000000000001" customHeight="1" x14ac:dyDescent="0.2">
      <c r="A36" s="331"/>
      <c r="B36" s="326"/>
      <c r="C36" s="327"/>
      <c r="D36" s="327"/>
      <c r="E36" s="327"/>
      <c r="F36" s="327"/>
      <c r="G36" s="327"/>
      <c r="H36" s="328"/>
      <c r="I36" s="18"/>
      <c r="J36" s="88"/>
      <c r="K36" s="88"/>
    </row>
    <row r="37" spans="1:22" ht="20.100000000000001" customHeight="1" x14ac:dyDescent="0.2">
      <c r="A37" s="331"/>
      <c r="B37" s="344"/>
      <c r="C37" s="345"/>
      <c r="D37" s="345"/>
      <c r="E37" s="345"/>
      <c r="F37" s="345"/>
      <c r="G37" s="345"/>
      <c r="H37" s="346"/>
      <c r="I37" s="18"/>
      <c r="J37" s="88"/>
      <c r="K37" s="88"/>
    </row>
    <row r="38" spans="1:22" x14ac:dyDescent="0.2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1:22" ht="36" x14ac:dyDescent="0.25">
      <c r="B39" s="350" t="s">
        <v>52</v>
      </c>
      <c r="C39" s="350"/>
      <c r="D39" s="350"/>
      <c r="E39" s="12"/>
      <c r="F39" s="350" t="s">
        <v>58</v>
      </c>
      <c r="G39" s="350"/>
      <c r="H39" s="350"/>
      <c r="I39" s="12"/>
      <c r="J39" s="17" t="s">
        <v>53</v>
      </c>
      <c r="K39" s="17" t="s">
        <v>54</v>
      </c>
    </row>
    <row r="40" spans="1:22" ht="20.100000000000001" customHeight="1" x14ac:dyDescent="0.2">
      <c r="A40" s="330" t="s">
        <v>64</v>
      </c>
      <c r="B40" s="326"/>
      <c r="C40" s="327"/>
      <c r="D40" s="328"/>
      <c r="E40" s="89"/>
      <c r="F40" s="347"/>
      <c r="G40" s="348"/>
      <c r="H40" s="349"/>
      <c r="I40" s="18"/>
      <c r="J40" s="88"/>
      <c r="K40" s="88"/>
    </row>
    <row r="41" spans="1:22" ht="20.100000000000001" customHeight="1" x14ac:dyDescent="0.2">
      <c r="A41" s="331"/>
      <c r="B41" s="344"/>
      <c r="C41" s="345"/>
      <c r="D41" s="346"/>
      <c r="E41" s="89"/>
      <c r="F41" s="347"/>
      <c r="G41" s="348"/>
      <c r="H41" s="349"/>
      <c r="I41" s="18"/>
      <c r="J41" s="88"/>
      <c r="K41" s="88"/>
    </row>
    <row r="42" spans="1:22" ht="20.100000000000001" customHeight="1" x14ac:dyDescent="0.2">
      <c r="A42" s="331"/>
      <c r="B42" s="326"/>
      <c r="C42" s="327"/>
      <c r="D42" s="328"/>
      <c r="E42" s="89"/>
      <c r="F42" s="347"/>
      <c r="G42" s="348"/>
      <c r="H42" s="349"/>
      <c r="I42" s="18"/>
      <c r="J42" s="88"/>
      <c r="K42" s="88"/>
    </row>
    <row r="43" spans="1:22" ht="20.100000000000001" customHeight="1" x14ac:dyDescent="0.2">
      <c r="A43" s="331"/>
      <c r="B43" s="326"/>
      <c r="C43" s="327"/>
      <c r="D43" s="328"/>
      <c r="E43" s="89"/>
      <c r="F43" s="347"/>
      <c r="G43" s="348"/>
      <c r="H43" s="349"/>
      <c r="I43" s="18"/>
      <c r="J43" s="88"/>
      <c r="K43" s="88"/>
    </row>
    <row r="44" spans="1:22" ht="20.100000000000001" customHeight="1" x14ac:dyDescent="0.2">
      <c r="A44" s="331"/>
      <c r="B44" s="344"/>
      <c r="C44" s="345"/>
      <c r="D44" s="346"/>
      <c r="E44" s="89"/>
      <c r="F44" s="347"/>
      <c r="G44" s="348"/>
      <c r="H44" s="349"/>
      <c r="I44" s="18"/>
      <c r="J44" s="88"/>
      <c r="K44" s="88"/>
      <c r="V44" s="1" t="s">
        <v>142</v>
      </c>
    </row>
    <row r="45" spans="1:22" x14ac:dyDescent="0.2">
      <c r="A45" s="329"/>
      <c r="B45" s="363"/>
      <c r="C45" s="363"/>
      <c r="D45" s="363"/>
      <c r="E45" s="363"/>
      <c r="F45" s="363"/>
      <c r="G45" s="363"/>
      <c r="H45" s="363"/>
      <c r="I45" s="363"/>
      <c r="J45" s="363"/>
      <c r="K45" s="363"/>
    </row>
    <row r="46" spans="1:22" ht="19.5" customHeight="1" x14ac:dyDescent="0.2">
      <c r="A46" s="353" t="s">
        <v>65</v>
      </c>
      <c r="B46" s="354" t="s">
        <v>151</v>
      </c>
      <c r="C46" s="355"/>
      <c r="D46" s="355"/>
      <c r="E46" s="355"/>
      <c r="F46" s="355"/>
      <c r="G46" s="355"/>
      <c r="H46" s="355"/>
      <c r="I46" s="355"/>
      <c r="J46" s="355"/>
      <c r="K46" s="356"/>
      <c r="L46" s="218"/>
    </row>
    <row r="47" spans="1:22" ht="19.5" customHeight="1" x14ac:dyDescent="0.2">
      <c r="A47" s="353"/>
      <c r="B47" s="357"/>
      <c r="C47" s="358"/>
      <c r="D47" s="358"/>
      <c r="E47" s="358"/>
      <c r="F47" s="358"/>
      <c r="G47" s="358"/>
      <c r="H47" s="358"/>
      <c r="I47" s="358"/>
      <c r="J47" s="358"/>
      <c r="K47" s="359"/>
      <c r="L47" s="218"/>
    </row>
    <row r="48" spans="1:22" ht="19.5" customHeight="1" x14ac:dyDescent="0.2">
      <c r="A48" s="353"/>
      <c r="B48" s="357"/>
      <c r="C48" s="358"/>
      <c r="D48" s="358"/>
      <c r="E48" s="358"/>
      <c r="F48" s="358"/>
      <c r="G48" s="358"/>
      <c r="H48" s="358"/>
      <c r="I48" s="358"/>
      <c r="J48" s="358"/>
      <c r="K48" s="359"/>
      <c r="L48" s="218"/>
    </row>
    <row r="49" spans="1:12" ht="19.5" customHeight="1" x14ac:dyDescent="0.2">
      <c r="A49" s="353"/>
      <c r="B49" s="357"/>
      <c r="C49" s="358"/>
      <c r="D49" s="358"/>
      <c r="E49" s="358"/>
      <c r="F49" s="358"/>
      <c r="G49" s="358"/>
      <c r="H49" s="358"/>
      <c r="I49" s="358"/>
      <c r="J49" s="358"/>
      <c r="K49" s="359"/>
      <c r="L49" s="218"/>
    </row>
    <row r="50" spans="1:12" ht="10.5" customHeight="1" x14ac:dyDescent="0.2">
      <c r="A50" s="353"/>
      <c r="B50" s="357"/>
      <c r="C50" s="358"/>
      <c r="D50" s="358"/>
      <c r="E50" s="358"/>
      <c r="F50" s="358"/>
      <c r="G50" s="358"/>
      <c r="H50" s="358"/>
      <c r="I50" s="358"/>
      <c r="J50" s="358"/>
      <c r="K50" s="359"/>
      <c r="L50" s="218"/>
    </row>
    <row r="51" spans="1:12" ht="11.25" customHeight="1" x14ac:dyDescent="0.2">
      <c r="A51" s="353"/>
      <c r="B51" s="357"/>
      <c r="C51" s="358"/>
      <c r="D51" s="358"/>
      <c r="E51" s="358"/>
      <c r="F51" s="358"/>
      <c r="G51" s="358"/>
      <c r="H51" s="358"/>
      <c r="I51" s="358"/>
      <c r="J51" s="358"/>
      <c r="K51" s="359"/>
      <c r="L51" s="218"/>
    </row>
    <row r="52" spans="1:12" ht="12.75" customHeight="1" x14ac:dyDescent="0.2">
      <c r="A52" s="353"/>
      <c r="B52" s="357"/>
      <c r="C52" s="358"/>
      <c r="D52" s="358"/>
      <c r="E52" s="358"/>
      <c r="F52" s="358"/>
      <c r="G52" s="358"/>
      <c r="H52" s="358"/>
      <c r="I52" s="358"/>
      <c r="J52" s="358"/>
      <c r="K52" s="359"/>
      <c r="L52" s="218"/>
    </row>
    <row r="53" spans="1:12" ht="5.25" customHeight="1" x14ac:dyDescent="0.2">
      <c r="A53" s="353"/>
      <c r="B53" s="357"/>
      <c r="C53" s="358"/>
      <c r="D53" s="358"/>
      <c r="E53" s="358"/>
      <c r="F53" s="358"/>
      <c r="G53" s="358"/>
      <c r="H53" s="358"/>
      <c r="I53" s="358"/>
      <c r="J53" s="358"/>
      <c r="K53" s="359"/>
      <c r="L53" s="218"/>
    </row>
    <row r="54" spans="1:12" ht="4.5" customHeight="1" x14ac:dyDescent="0.2">
      <c r="A54" s="353"/>
      <c r="B54" s="357"/>
      <c r="C54" s="358"/>
      <c r="D54" s="358"/>
      <c r="E54" s="358"/>
      <c r="F54" s="358"/>
      <c r="G54" s="358"/>
      <c r="H54" s="358"/>
      <c r="I54" s="358"/>
      <c r="J54" s="358"/>
      <c r="K54" s="359"/>
      <c r="L54" s="218"/>
    </row>
    <row r="55" spans="1:12" ht="4.5" customHeight="1" x14ac:dyDescent="0.2">
      <c r="A55" s="353"/>
      <c r="B55" s="360"/>
      <c r="C55" s="361"/>
      <c r="D55" s="361"/>
      <c r="E55" s="361"/>
      <c r="F55" s="361"/>
      <c r="G55" s="361"/>
      <c r="H55" s="361"/>
      <c r="I55" s="361"/>
      <c r="J55" s="361"/>
      <c r="K55" s="362"/>
      <c r="L55" s="218"/>
    </row>
    <row r="56" spans="1:12" ht="12.75" customHeight="1" x14ac:dyDescent="0.2">
      <c r="B56" s="52"/>
    </row>
  </sheetData>
  <mergeCells count="53">
    <mergeCell ref="F44:H44"/>
    <mergeCell ref="K19:K20"/>
    <mergeCell ref="B27:J27"/>
    <mergeCell ref="A21:K21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0:H40"/>
    <mergeCell ref="B23:J23"/>
    <mergeCell ref="B25:J25"/>
    <mergeCell ref="B26:J26"/>
    <mergeCell ref="B39:D39"/>
    <mergeCell ref="F39:H39"/>
    <mergeCell ref="A38:K38"/>
    <mergeCell ref="A23:A27"/>
    <mergeCell ref="B36:H36"/>
    <mergeCell ref="B37:H37"/>
    <mergeCell ref="B11:F11"/>
    <mergeCell ref="A12:A16"/>
    <mergeCell ref="B12:F12"/>
    <mergeCell ref="B13:F13"/>
    <mergeCell ref="B14:F14"/>
    <mergeCell ref="B15:F15"/>
    <mergeCell ref="B16:F16"/>
    <mergeCell ref="K1:L1"/>
    <mergeCell ref="G3:J3"/>
    <mergeCell ref="A10:K10"/>
    <mergeCell ref="B1:J1"/>
    <mergeCell ref="A4:K4"/>
    <mergeCell ref="A5:A9"/>
    <mergeCell ref="A2:K2"/>
    <mergeCell ref="B5:K9"/>
    <mergeCell ref="B17:J17"/>
    <mergeCell ref="B19:J20"/>
    <mergeCell ref="K29:K30"/>
    <mergeCell ref="A28:K28"/>
    <mergeCell ref="B35:H35"/>
    <mergeCell ref="A32:H32"/>
    <mergeCell ref="A31:K31"/>
    <mergeCell ref="A33:A37"/>
    <mergeCell ref="B33:H33"/>
    <mergeCell ref="B34:H34"/>
    <mergeCell ref="B22:J22"/>
    <mergeCell ref="B29:J30"/>
  </mergeCells>
  <phoneticPr fontId="0" type="noConversion"/>
  <pageMargins left="0.35433070866141736" right="0.31496062992125984" top="0.47244094488188981" bottom="0.39370078740157483" header="0.47244094488188981" footer="0.19685039370078741"/>
  <pageSetup paperSize="9" scale="70" fitToHeight="3" orientation="portrait" horizontalDpi="360" verticalDpi="360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0"/>
  <sheetViews>
    <sheetView zoomScale="80" workbookViewId="0">
      <selection activeCell="L60" sqref="L60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308" t="str">
        <f>'R&amp;P Accounts'!B2</f>
        <v xml:space="preserve"> United Reformed Church Annan</v>
      </c>
      <c r="D1" s="308"/>
      <c r="E1" s="308"/>
      <c r="F1" s="308"/>
      <c r="G1" s="308"/>
      <c r="H1" s="308"/>
      <c r="I1" s="308"/>
      <c r="J1" s="308"/>
      <c r="K1" s="308"/>
      <c r="M1" s="333" t="str">
        <f>'R&amp;P Accounts'!L2</f>
        <v>SC004037</v>
      </c>
      <c r="N1" s="333"/>
    </row>
    <row r="2" spans="1:14" ht="10.5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s="46" customFormat="1" ht="26.25" customHeight="1" x14ac:dyDescent="0.2">
      <c r="A3" s="42" t="s">
        <v>107</v>
      </c>
      <c r="B3" s="42"/>
      <c r="C3" s="43"/>
      <c r="D3" s="42"/>
      <c r="E3" s="42"/>
      <c r="F3" s="42"/>
      <c r="G3" s="42"/>
      <c r="H3" s="102"/>
      <c r="I3" s="102"/>
      <c r="J3" s="102"/>
      <c r="K3" s="102"/>
      <c r="L3" s="79"/>
      <c r="M3" s="45"/>
    </row>
    <row r="4" spans="1:14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</row>
    <row r="5" spans="1:14" ht="20.100000000000001" customHeight="1" x14ac:dyDescent="0.2">
      <c r="A5" s="367" t="s">
        <v>123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114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0"/>
      <c r="G8" s="72" t="s">
        <v>79</v>
      </c>
      <c r="H8" s="80"/>
      <c r="I8" s="72" t="s">
        <v>81</v>
      </c>
      <c r="J8" s="80"/>
      <c r="K8" s="72" t="s">
        <v>75</v>
      </c>
      <c r="L8" s="80"/>
      <c r="M8" s="72" t="s">
        <v>76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6"/>
      <c r="B10" s="18"/>
      <c r="C10" s="123">
        <v>0</v>
      </c>
      <c r="D10" s="117"/>
      <c r="E10" s="116">
        <v>0</v>
      </c>
      <c r="F10" s="117"/>
      <c r="G10" s="116"/>
      <c r="H10" s="120"/>
      <c r="I10" s="116"/>
      <c r="J10" s="120"/>
      <c r="K10" s="116">
        <v>0</v>
      </c>
      <c r="L10" s="117"/>
      <c r="M10" s="121">
        <v>0</v>
      </c>
    </row>
    <row r="11" spans="1:14" ht="16.5" customHeight="1" x14ac:dyDescent="0.25">
      <c r="A11" s="96"/>
      <c r="B11" s="18"/>
      <c r="C11" s="123">
        <v>0</v>
      </c>
      <c r="D11" s="117"/>
      <c r="E11" s="116">
        <v>0</v>
      </c>
      <c r="F11" s="117"/>
      <c r="G11" s="116"/>
      <c r="H11" s="120"/>
      <c r="I11" s="116"/>
      <c r="J11" s="120"/>
      <c r="K11" s="116">
        <v>0</v>
      </c>
      <c r="L11" s="117"/>
      <c r="M11" s="121">
        <v>0</v>
      </c>
    </row>
    <row r="12" spans="1:14" ht="16.5" customHeight="1" x14ac:dyDescent="0.25">
      <c r="A12" s="96"/>
      <c r="B12" s="18"/>
      <c r="C12" s="123"/>
      <c r="D12" s="117"/>
      <c r="E12" s="116"/>
      <c r="F12" s="117"/>
      <c r="G12" s="116"/>
      <c r="H12" s="120"/>
      <c r="I12" s="116"/>
      <c r="J12" s="120"/>
      <c r="K12" s="116">
        <f>SUM(C12:I12)</f>
        <v>0</v>
      </c>
      <c r="L12" s="117"/>
      <c r="M12" s="121">
        <v>0</v>
      </c>
    </row>
    <row r="13" spans="1:14" ht="16.5" customHeight="1" x14ac:dyDescent="0.25">
      <c r="A13" s="97"/>
      <c r="B13" s="91"/>
      <c r="C13" s="118"/>
      <c r="D13" s="117"/>
      <c r="E13" s="116"/>
      <c r="F13" s="117"/>
      <c r="G13" s="116"/>
      <c r="H13" s="117"/>
      <c r="I13" s="116"/>
      <c r="J13" s="117"/>
      <c r="K13" s="116">
        <f>SUM(C13:I13)</f>
        <v>0</v>
      </c>
      <c r="L13" s="202"/>
      <c r="M13" s="121">
        <v>0</v>
      </c>
    </row>
    <row r="14" spans="1:14" ht="20.25" customHeight="1" thickBot="1" x14ac:dyDescent="0.25">
      <c r="A14" s="93" t="s">
        <v>83</v>
      </c>
      <c r="B14" s="93"/>
      <c r="C14" s="119">
        <f>SUM(C10:C13)</f>
        <v>0</v>
      </c>
      <c r="D14" s="117"/>
      <c r="E14" s="119">
        <f>SUM(E10:E13)</f>
        <v>0</v>
      </c>
      <c r="F14" s="117"/>
      <c r="G14" s="119">
        <f>SUM(G10:G13)</f>
        <v>0</v>
      </c>
      <c r="H14" s="117"/>
      <c r="I14" s="119">
        <f>SUM(I10:I13)</f>
        <v>0</v>
      </c>
      <c r="J14" s="117"/>
      <c r="K14" s="119">
        <v>0</v>
      </c>
      <c r="L14" s="202"/>
      <c r="M14" s="119"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67" t="s">
        <v>115</v>
      </c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</row>
    <row r="19" spans="1:13" ht="40.5" customHeight="1" x14ac:dyDescent="0.2">
      <c r="C19" s="5" t="s">
        <v>2</v>
      </c>
      <c r="D19" s="15"/>
      <c r="E19" s="5" t="s">
        <v>3</v>
      </c>
      <c r="F19" s="80"/>
      <c r="G19" s="72"/>
      <c r="H19" s="80"/>
      <c r="I19" s="72"/>
      <c r="J19" s="80"/>
      <c r="K19" s="72" t="s">
        <v>75</v>
      </c>
      <c r="L19" s="80"/>
      <c r="M19" s="72" t="s">
        <v>76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6"/>
      <c r="B21" s="18"/>
      <c r="C21" s="116">
        <v>0</v>
      </c>
      <c r="D21" s="117"/>
      <c r="E21" s="116">
        <v>0</v>
      </c>
      <c r="F21" s="117"/>
      <c r="G21" s="117"/>
      <c r="H21" s="120"/>
      <c r="I21" s="117"/>
      <c r="J21" s="120"/>
      <c r="K21" s="116">
        <v>0</v>
      </c>
      <c r="L21" s="117"/>
      <c r="M21" s="121">
        <v>0</v>
      </c>
    </row>
    <row r="22" spans="1:13" ht="20.100000000000001" customHeight="1" x14ac:dyDescent="0.25">
      <c r="A22" s="96"/>
      <c r="B22" s="18"/>
      <c r="C22" s="116"/>
      <c r="D22" s="117"/>
      <c r="E22" s="116"/>
      <c r="F22" s="117"/>
      <c r="G22" s="117"/>
      <c r="H22" s="120"/>
      <c r="I22" s="117"/>
      <c r="J22" s="120"/>
      <c r="K22" s="116">
        <f>SUM(C22:I22)</f>
        <v>0</v>
      </c>
      <c r="L22" s="117"/>
      <c r="M22" s="121"/>
    </row>
    <row r="23" spans="1:13" ht="20.100000000000001" customHeight="1" x14ac:dyDescent="0.25">
      <c r="A23" s="96"/>
      <c r="B23" s="18"/>
      <c r="C23" s="116"/>
      <c r="D23" s="117"/>
      <c r="E23" s="116"/>
      <c r="F23" s="117"/>
      <c r="G23" s="117"/>
      <c r="H23" s="120"/>
      <c r="I23" s="117"/>
      <c r="J23" s="120"/>
      <c r="K23" s="116">
        <f>SUM(C23:I23)</f>
        <v>0</v>
      </c>
      <c r="L23" s="117"/>
      <c r="M23" s="121"/>
    </row>
    <row r="24" spans="1:13" ht="20.100000000000001" customHeight="1" x14ac:dyDescent="0.25">
      <c r="A24" s="97"/>
      <c r="B24" s="91"/>
      <c r="C24" s="118"/>
      <c r="D24" s="117"/>
      <c r="E24" s="116"/>
      <c r="F24" s="117"/>
      <c r="G24" s="117"/>
      <c r="H24" s="117"/>
      <c r="I24" s="117"/>
      <c r="J24" s="117"/>
      <c r="K24" s="116">
        <f>SUM(C24:I24)</f>
        <v>0</v>
      </c>
      <c r="L24" s="366"/>
      <c r="M24" s="121"/>
    </row>
    <row r="25" spans="1:13" ht="20.100000000000001" customHeight="1" thickBot="1" x14ac:dyDescent="0.25">
      <c r="A25" s="93" t="s">
        <v>83</v>
      </c>
      <c r="B25" s="93"/>
      <c r="C25" s="119">
        <v>0</v>
      </c>
      <c r="D25" s="117"/>
      <c r="E25" s="119">
        <f>SUM(E21:E24)</f>
        <v>0</v>
      </c>
      <c r="F25" s="117"/>
      <c r="G25" s="204"/>
      <c r="H25" s="204"/>
      <c r="I25" s="204"/>
      <c r="J25" s="117"/>
      <c r="K25" s="119">
        <f>SUM(K21:K24)</f>
        <v>0</v>
      </c>
      <c r="L25" s="366"/>
      <c r="M25" s="119">
        <v>0</v>
      </c>
    </row>
    <row r="26" spans="1:13" ht="13.5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</row>
    <row r="28" spans="1:13" ht="13.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67" t="s">
        <v>113</v>
      </c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</row>
    <row r="30" spans="1:13" ht="40.5" customHeight="1" x14ac:dyDescent="0.2">
      <c r="C30" s="72" t="s">
        <v>2</v>
      </c>
      <c r="D30" s="15"/>
      <c r="E30" s="72" t="s">
        <v>3</v>
      </c>
      <c r="F30" s="80"/>
      <c r="G30" s="72" t="s">
        <v>79</v>
      </c>
      <c r="H30" s="80"/>
      <c r="I30" s="72" t="s">
        <v>81</v>
      </c>
      <c r="J30" s="80"/>
      <c r="K30" s="72" t="s">
        <v>75</v>
      </c>
      <c r="L30" s="80"/>
      <c r="M30" s="72" t="s">
        <v>76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">
      <c r="A32" s="214"/>
      <c r="B32" s="18"/>
      <c r="C32" s="213"/>
      <c r="D32" s="117"/>
      <c r="E32" s="116"/>
      <c r="F32" s="117"/>
      <c r="G32" s="116"/>
      <c r="H32" s="120"/>
      <c r="I32" s="116"/>
      <c r="J32" s="120"/>
      <c r="K32" s="116">
        <f>SUM(C32:I32)</f>
        <v>0</v>
      </c>
      <c r="L32" s="117"/>
      <c r="M32" s="214"/>
    </row>
    <row r="33" spans="1:13" ht="16.5" customHeight="1" x14ac:dyDescent="0.2">
      <c r="A33" s="214"/>
      <c r="B33" s="18"/>
      <c r="C33" s="213"/>
      <c r="D33" s="117"/>
      <c r="E33" s="116"/>
      <c r="F33" s="117"/>
      <c r="G33" s="116"/>
      <c r="H33" s="120"/>
      <c r="I33" s="116"/>
      <c r="J33" s="120"/>
      <c r="K33" s="116">
        <f t="shared" ref="K33:K39" si="0">SUM(C33:I33)</f>
        <v>0</v>
      </c>
      <c r="L33" s="117"/>
      <c r="M33" s="214"/>
    </row>
    <row r="34" spans="1:13" ht="16.5" customHeight="1" x14ac:dyDescent="0.2">
      <c r="A34" s="215"/>
      <c r="B34" s="18"/>
      <c r="C34" s="213"/>
      <c r="D34" s="117"/>
      <c r="E34" s="116"/>
      <c r="F34" s="117"/>
      <c r="G34" s="116"/>
      <c r="H34" s="120"/>
      <c r="I34" s="116"/>
      <c r="J34" s="120"/>
      <c r="K34" s="116">
        <f t="shared" si="0"/>
        <v>0</v>
      </c>
      <c r="L34" s="117"/>
      <c r="M34" s="214"/>
    </row>
    <row r="35" spans="1:13" ht="16.5" customHeight="1" x14ac:dyDescent="0.2">
      <c r="A35" s="214"/>
      <c r="B35" s="18"/>
      <c r="C35" s="213"/>
      <c r="D35" s="117"/>
      <c r="E35" s="116"/>
      <c r="F35" s="117"/>
      <c r="G35" s="116"/>
      <c r="H35" s="120"/>
      <c r="I35" s="116"/>
      <c r="J35" s="120"/>
      <c r="K35" s="116">
        <f t="shared" si="0"/>
        <v>0</v>
      </c>
      <c r="L35" s="117"/>
      <c r="M35" s="214"/>
    </row>
    <row r="36" spans="1:13" ht="16.5" customHeight="1" x14ac:dyDescent="0.2">
      <c r="A36" s="214"/>
      <c r="B36" s="18"/>
      <c r="C36" s="213"/>
      <c r="D36" s="120"/>
      <c r="E36" s="122"/>
      <c r="F36" s="120"/>
      <c r="G36" s="122"/>
      <c r="H36" s="120"/>
      <c r="I36" s="122"/>
      <c r="J36" s="120"/>
      <c r="K36" s="116">
        <f t="shared" si="0"/>
        <v>0</v>
      </c>
      <c r="L36" s="120"/>
      <c r="M36" s="214"/>
    </row>
    <row r="37" spans="1:13" ht="16.5" customHeight="1" x14ac:dyDescent="0.2">
      <c r="A37" s="214"/>
      <c r="B37" s="18"/>
      <c r="C37" s="213"/>
      <c r="D37" s="120"/>
      <c r="E37" s="122"/>
      <c r="F37" s="120"/>
      <c r="G37" s="122"/>
      <c r="H37" s="120"/>
      <c r="I37" s="122"/>
      <c r="J37" s="120"/>
      <c r="K37" s="116">
        <f t="shared" si="0"/>
        <v>0</v>
      </c>
      <c r="L37" s="120"/>
      <c r="M37" s="214"/>
    </row>
    <row r="38" spans="1:13" ht="16.5" customHeight="1" x14ac:dyDescent="0.2">
      <c r="A38" s="214"/>
      <c r="B38" s="18"/>
      <c r="C38" s="213"/>
      <c r="D38" s="120"/>
      <c r="E38" s="122"/>
      <c r="F38" s="120"/>
      <c r="G38" s="122"/>
      <c r="H38" s="120"/>
      <c r="I38" s="122"/>
      <c r="J38" s="120"/>
      <c r="K38" s="116">
        <f t="shared" si="0"/>
        <v>0</v>
      </c>
      <c r="L38" s="120"/>
      <c r="M38" s="214"/>
    </row>
    <row r="39" spans="1:13" ht="16.5" customHeight="1" x14ac:dyDescent="0.2">
      <c r="A39" s="214"/>
      <c r="B39" s="91"/>
      <c r="C39" s="213"/>
      <c r="D39" s="117"/>
      <c r="E39" s="116"/>
      <c r="F39" s="117"/>
      <c r="G39" s="116"/>
      <c r="H39" s="117"/>
      <c r="I39" s="116"/>
      <c r="J39" s="117"/>
      <c r="K39" s="116">
        <f t="shared" si="0"/>
        <v>0</v>
      </c>
      <c r="L39" s="366"/>
      <c r="M39" s="214"/>
    </row>
    <row r="40" spans="1:13" ht="20.25" customHeight="1" thickBot="1" x14ac:dyDescent="0.25">
      <c r="A40" s="93" t="s">
        <v>83</v>
      </c>
      <c r="B40" s="93"/>
      <c r="C40" s="119">
        <f>SUM(C32:C39)</f>
        <v>0</v>
      </c>
      <c r="D40" s="117"/>
      <c r="E40" s="119">
        <f>SUM(E32:E39)</f>
        <v>0</v>
      </c>
      <c r="F40" s="117"/>
      <c r="G40" s="119">
        <f>SUM(G32:G39)</f>
        <v>0</v>
      </c>
      <c r="H40" s="117"/>
      <c r="I40" s="119">
        <f>SUM(I32:I39)</f>
        <v>0</v>
      </c>
      <c r="J40" s="117"/>
      <c r="K40" s="119">
        <f>SUM(K32:K39)</f>
        <v>0</v>
      </c>
      <c r="L40" s="366"/>
      <c r="M40" s="216"/>
    </row>
    <row r="41" spans="1:13" ht="10.5" customHeight="1" x14ac:dyDescent="0.2">
      <c r="A41" s="18"/>
      <c r="B41" s="93"/>
      <c r="C41" s="114"/>
      <c r="D41" s="90"/>
      <c r="E41" s="114"/>
      <c r="F41" s="90"/>
      <c r="G41" s="114"/>
      <c r="H41" s="90"/>
      <c r="I41" s="114"/>
      <c r="J41" s="90"/>
      <c r="K41" s="114"/>
      <c r="L41" s="92"/>
      <c r="M41" s="114"/>
    </row>
    <row r="42" spans="1:13" ht="12.75" customHeight="1" x14ac:dyDescent="0.2">
      <c r="A42" s="91"/>
      <c r="B42" s="12"/>
      <c r="C42" s="58"/>
      <c r="D42" s="12"/>
      <c r="E42" s="58"/>
      <c r="F42" s="58"/>
      <c r="G42" s="58"/>
      <c r="H42" s="58"/>
      <c r="I42" s="58"/>
      <c r="J42" s="58"/>
      <c r="K42" s="58"/>
      <c r="L42" s="58"/>
      <c r="M42" s="58"/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64" t="s">
        <v>112</v>
      </c>
      <c r="B44" s="364"/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</row>
    <row r="45" spans="1:13" ht="40.5" customHeight="1" x14ac:dyDescent="0.2">
      <c r="C45" s="72" t="s">
        <v>2</v>
      </c>
      <c r="D45" s="15"/>
      <c r="E45" s="72" t="s">
        <v>3</v>
      </c>
      <c r="F45" s="80"/>
      <c r="G45" s="72" t="s">
        <v>79</v>
      </c>
      <c r="H45" s="80"/>
      <c r="I45" s="72" t="s">
        <v>81</v>
      </c>
      <c r="J45" s="80"/>
      <c r="K45" s="72" t="s">
        <v>75</v>
      </c>
      <c r="L45" s="80"/>
      <c r="M45" s="72" t="s">
        <v>76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">
      <c r="A47" s="96" t="s">
        <v>149</v>
      </c>
      <c r="B47" s="18"/>
      <c r="C47" s="116">
        <v>11025</v>
      </c>
      <c r="D47" s="124"/>
      <c r="E47" s="123"/>
      <c r="F47" s="124"/>
      <c r="G47" s="123"/>
      <c r="H47" s="126"/>
      <c r="I47" s="123"/>
      <c r="J47" s="126"/>
      <c r="K47" s="232">
        <v>11025</v>
      </c>
      <c r="L47" s="124"/>
      <c r="M47" s="123">
        <v>11025</v>
      </c>
    </row>
    <row r="48" spans="1:13" ht="16.5" customHeight="1" x14ac:dyDescent="0.2">
      <c r="A48" s="96" t="s">
        <v>147</v>
      </c>
      <c r="B48" s="18"/>
      <c r="C48" s="116">
        <v>3167</v>
      </c>
      <c r="D48" s="124"/>
      <c r="E48" s="123"/>
      <c r="F48" s="124"/>
      <c r="G48" s="123"/>
      <c r="H48" s="126"/>
      <c r="I48" s="123"/>
      <c r="J48" s="126"/>
      <c r="K48" s="133">
        <v>3167</v>
      </c>
      <c r="L48" s="124"/>
      <c r="M48" s="123">
        <v>3054</v>
      </c>
    </row>
    <row r="49" spans="1:13" ht="16.5" customHeight="1" x14ac:dyDescent="0.2">
      <c r="A49" s="96" t="s">
        <v>135</v>
      </c>
      <c r="B49" s="18"/>
      <c r="C49" s="116">
        <v>829</v>
      </c>
      <c r="D49" s="124"/>
      <c r="E49" s="123"/>
      <c r="F49" s="124"/>
      <c r="G49" s="123"/>
      <c r="H49" s="126"/>
      <c r="I49" s="123"/>
      <c r="J49" s="126"/>
      <c r="K49" s="133">
        <v>829</v>
      </c>
      <c r="L49" s="124"/>
      <c r="M49" s="123">
        <v>996</v>
      </c>
    </row>
    <row r="50" spans="1:13" ht="16.5" customHeight="1" x14ac:dyDescent="0.2">
      <c r="A50" s="96" t="s">
        <v>139</v>
      </c>
      <c r="B50" s="18"/>
      <c r="C50" s="116">
        <v>2100</v>
      </c>
      <c r="D50" s="124"/>
      <c r="E50" s="123"/>
      <c r="F50" s="124"/>
      <c r="G50" s="123"/>
      <c r="H50" s="126"/>
      <c r="I50" s="123"/>
      <c r="J50" s="126"/>
      <c r="K50" s="230">
        <v>2100</v>
      </c>
      <c r="L50" s="124"/>
      <c r="M50" s="123">
        <v>2400</v>
      </c>
    </row>
    <row r="51" spans="1:13" ht="16.5" customHeight="1" x14ac:dyDescent="0.2">
      <c r="A51" s="96" t="s">
        <v>126</v>
      </c>
      <c r="B51" s="18"/>
      <c r="C51" s="122">
        <v>3028</v>
      </c>
      <c r="D51" s="126"/>
      <c r="E51" s="127"/>
      <c r="F51" s="126"/>
      <c r="G51" s="127"/>
      <c r="H51" s="126"/>
      <c r="I51" s="127"/>
      <c r="J51" s="126"/>
      <c r="K51" s="133">
        <v>3028</v>
      </c>
      <c r="L51" s="126"/>
      <c r="M51" s="123">
        <v>4403</v>
      </c>
    </row>
    <row r="52" spans="1:13" ht="16.5" customHeight="1" x14ac:dyDescent="0.2">
      <c r="A52" s="96" t="s">
        <v>21</v>
      </c>
      <c r="B52" s="18"/>
      <c r="C52" s="242">
        <v>411</v>
      </c>
      <c r="D52" s="126"/>
      <c r="E52" s="127"/>
      <c r="F52" s="126"/>
      <c r="G52" s="127"/>
      <c r="H52" s="126"/>
      <c r="I52" s="127"/>
      <c r="J52" s="126"/>
      <c r="K52" s="230">
        <v>411</v>
      </c>
      <c r="L52" s="126"/>
      <c r="M52" s="123">
        <v>212</v>
      </c>
    </row>
    <row r="53" spans="1:13" ht="16.5" customHeight="1" x14ac:dyDescent="0.2">
      <c r="A53" s="212" t="s">
        <v>127</v>
      </c>
      <c r="B53" s="18"/>
      <c r="C53" s="238">
        <v>838</v>
      </c>
      <c r="D53" s="126"/>
      <c r="E53" s="127"/>
      <c r="F53" s="126"/>
      <c r="G53" s="127"/>
      <c r="H53" s="126"/>
      <c r="I53" s="127"/>
      <c r="J53" s="126"/>
      <c r="K53" s="133">
        <v>838</v>
      </c>
      <c r="L53" s="126"/>
      <c r="M53" s="123">
        <v>4860</v>
      </c>
    </row>
    <row r="54" spans="1:13" ht="16.5" customHeight="1" x14ac:dyDescent="0.2">
      <c r="A54" s="96" t="s">
        <v>145</v>
      </c>
      <c r="B54" s="18"/>
      <c r="C54" s="217">
        <v>355</v>
      </c>
      <c r="D54" s="126"/>
      <c r="E54" s="127"/>
      <c r="F54" s="126"/>
      <c r="G54" s="127"/>
      <c r="H54" s="126"/>
      <c r="I54" s="127"/>
      <c r="J54" s="126"/>
      <c r="K54" s="133">
        <v>355</v>
      </c>
      <c r="L54" s="126"/>
      <c r="M54" s="123">
        <f>-M55175</f>
        <v>0</v>
      </c>
    </row>
    <row r="55" spans="1:13" ht="16.5" customHeight="1" x14ac:dyDescent="0.2">
      <c r="A55" s="96" t="s">
        <v>136</v>
      </c>
      <c r="B55" s="18"/>
      <c r="C55" s="239">
        <v>200</v>
      </c>
      <c r="D55" s="126"/>
      <c r="E55" s="127"/>
      <c r="F55" s="126"/>
      <c r="G55" s="127"/>
      <c r="H55" s="126"/>
      <c r="I55" s="127"/>
      <c r="J55" s="126"/>
      <c r="K55" s="233">
        <v>200</v>
      </c>
      <c r="L55" s="126"/>
      <c r="M55" s="123">
        <v>963</v>
      </c>
    </row>
    <row r="56" spans="1:13" ht="16.5" customHeight="1" x14ac:dyDescent="0.2">
      <c r="A56" s="84" t="s">
        <v>132</v>
      </c>
      <c r="B56" s="91"/>
      <c r="C56" s="240">
        <v>5467</v>
      </c>
      <c r="D56" s="124"/>
      <c r="E56" s="123"/>
      <c r="F56" s="124"/>
      <c r="G56" s="123"/>
      <c r="H56" s="124"/>
      <c r="I56" s="123"/>
      <c r="J56" s="124"/>
      <c r="K56" s="230">
        <v>5467</v>
      </c>
      <c r="L56" s="365"/>
      <c r="M56" s="123">
        <v>8102</v>
      </c>
    </row>
    <row r="57" spans="1:13" ht="20.100000000000001" customHeight="1" thickBot="1" x14ac:dyDescent="0.25">
      <c r="A57" s="93" t="s">
        <v>83</v>
      </c>
      <c r="B57" s="93"/>
      <c r="C57" s="241">
        <v>27420</v>
      </c>
      <c r="D57" s="124"/>
      <c r="E57" s="125">
        <f>SUM(E47:E56)</f>
        <v>0</v>
      </c>
      <c r="F57" s="124"/>
      <c r="G57" s="125">
        <f>SUM(G47:G56)</f>
        <v>0</v>
      </c>
      <c r="H57" s="124"/>
      <c r="I57" s="125">
        <f>SUM(I47:I56)</f>
        <v>0</v>
      </c>
      <c r="J57" s="124"/>
      <c r="K57" s="231">
        <v>27420</v>
      </c>
      <c r="L57" s="365"/>
      <c r="M57" s="125">
        <v>36015</v>
      </c>
    </row>
    <row r="58" spans="1:13" ht="9" customHeight="1" x14ac:dyDescent="0.2">
      <c r="A58" s="93"/>
      <c r="B58" s="93"/>
      <c r="C58" s="115"/>
      <c r="D58" s="98"/>
      <c r="E58" s="115"/>
      <c r="F58" s="98"/>
      <c r="G58" s="115"/>
      <c r="H58" s="98"/>
      <c r="I58" s="115"/>
      <c r="J58" s="98"/>
      <c r="K58" s="115"/>
      <c r="L58" s="101"/>
      <c r="M58" s="115"/>
    </row>
    <row r="59" spans="1:13" ht="11.25" customHeight="1" x14ac:dyDescent="0.2">
      <c r="A59" s="70"/>
      <c r="B59" s="70"/>
      <c r="C59" s="58"/>
      <c r="D59" s="38"/>
      <c r="E59" s="58"/>
      <c r="F59" s="58"/>
      <c r="G59" s="58"/>
      <c r="H59" s="58"/>
      <c r="I59" s="58"/>
      <c r="J59" s="58"/>
      <c r="K59" s="58"/>
      <c r="L59" s="58"/>
      <c r="M59" s="58"/>
    </row>
    <row r="60" spans="1:13" ht="11.25" customHeight="1" x14ac:dyDescent="0.2">
      <c r="A60" s="70"/>
      <c r="B60" s="70"/>
      <c r="C60" s="58"/>
      <c r="D60" s="38"/>
      <c r="E60" s="58"/>
      <c r="F60" s="58"/>
      <c r="G60" s="58"/>
      <c r="H60" s="58"/>
      <c r="I60" s="58"/>
      <c r="J60" s="58"/>
      <c r="K60" s="58"/>
      <c r="L60" s="58"/>
      <c r="M60" s="58"/>
    </row>
    <row r="61" spans="1:13" ht="20.100000000000001" customHeight="1" x14ac:dyDescent="0.2">
      <c r="A61" s="70"/>
      <c r="B61" s="70"/>
      <c r="C61" s="38"/>
      <c r="D61" s="38"/>
      <c r="E61" s="38"/>
      <c r="F61" s="38"/>
      <c r="G61" s="38"/>
      <c r="H61" s="38"/>
      <c r="I61" s="38"/>
      <c r="J61" s="12"/>
      <c r="K61" s="82"/>
      <c r="L61" s="82"/>
    </row>
    <row r="62" spans="1:13" ht="20.100000000000001" customHeight="1" x14ac:dyDescent="0.2"/>
    <row r="63" spans="1:13" ht="54" customHeight="1" x14ac:dyDescent="0.2"/>
    <row r="64" spans="1:13" ht="54" customHeight="1" x14ac:dyDescent="0.2"/>
    <row r="65" ht="19.5" customHeight="1" x14ac:dyDescent="0.2"/>
    <row r="66" ht="17.25" customHeight="1" x14ac:dyDescent="0.2"/>
    <row r="67" ht="17.25" customHeight="1" x14ac:dyDescent="0.2"/>
    <row r="68" ht="18" customHeight="1" x14ac:dyDescent="0.2"/>
    <row r="69" ht="17.25" customHeight="1" x14ac:dyDescent="0.2"/>
    <row r="70" ht="16.5" customHeight="1" x14ac:dyDescent="0.2"/>
    <row r="71" ht="29.25" customHeight="1" x14ac:dyDescent="0.2"/>
    <row r="72" ht="18" customHeight="1" x14ac:dyDescent="0.2"/>
    <row r="73" ht="17.25" customHeight="1" x14ac:dyDescent="0.2"/>
    <row r="74" ht="19.5" customHeight="1" x14ac:dyDescent="0.2"/>
    <row r="75" ht="16.5" customHeight="1" x14ac:dyDescent="0.2"/>
    <row r="76" ht="29.25" customHeight="1" x14ac:dyDescent="0.2"/>
    <row r="77" ht="16.5" customHeight="1" x14ac:dyDescent="0.2"/>
    <row r="78" ht="17.25" customHeight="1" x14ac:dyDescent="0.2"/>
    <row r="79" ht="19.5" customHeight="1" x14ac:dyDescent="0.2"/>
    <row r="80" ht="5.2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7.25" customHeight="1" x14ac:dyDescent="0.2"/>
    <row r="86" ht="16.5" customHeight="1" x14ac:dyDescent="0.2"/>
    <row r="87" ht="17.2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9" ht="17.25" customHeight="1" x14ac:dyDescent="0.2"/>
    <row r="100" ht="17.25" customHeight="1" x14ac:dyDescent="0.2"/>
  </sheetData>
  <mergeCells count="10">
    <mergeCell ref="A44:M44"/>
    <mergeCell ref="L56:L57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0" type="noConversion"/>
  <pageMargins left="0.75" right="0.75" top="1" bottom="1" header="0.5" footer="0.5"/>
  <pageSetup paperSize="9" scale="57" orientation="portrait" horizontalDpi="360" verticalDpi="360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5"/>
  <sheetViews>
    <sheetView topLeftCell="A32" zoomScale="80" workbookViewId="0">
      <selection activeCell="K53" sqref="K53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77"/>
      <c r="D1" s="377"/>
      <c r="E1" s="377"/>
      <c r="F1" s="377"/>
      <c r="G1" s="377"/>
      <c r="H1" s="377"/>
      <c r="I1" s="377"/>
      <c r="J1" s="377"/>
      <c r="K1" s="377"/>
      <c r="L1" s="1"/>
      <c r="M1" s="333" t="str">
        <f>'R&amp;P Accounts'!L2</f>
        <v>SC004037</v>
      </c>
      <c r="N1" s="333"/>
    </row>
    <row r="2" spans="1:14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4" ht="26.25" customHeight="1" x14ac:dyDescent="0.2">
      <c r="A3" s="42" t="s">
        <v>108</v>
      </c>
      <c r="B3" s="42"/>
      <c r="C3" s="43"/>
      <c r="D3" s="42"/>
      <c r="E3" s="42"/>
      <c r="F3" s="42"/>
      <c r="G3" s="42"/>
      <c r="H3" s="334"/>
      <c r="I3" s="334"/>
      <c r="J3" s="334"/>
      <c r="K3" s="334"/>
      <c r="L3" s="79"/>
      <c r="M3" s="172"/>
    </row>
    <row r="5" spans="1:14" ht="15.75" x14ac:dyDescent="0.2">
      <c r="A5" s="367" t="s">
        <v>124</v>
      </c>
      <c r="B5" s="367"/>
      <c r="C5" s="367"/>
      <c r="D5" s="367"/>
      <c r="E5" s="367"/>
      <c r="F5" s="38"/>
      <c r="G5" s="38"/>
      <c r="H5" s="38"/>
      <c r="I5" s="38"/>
      <c r="J5" s="12"/>
      <c r="K5" s="82"/>
      <c r="L5" s="82"/>
      <c r="M5" s="1"/>
    </row>
    <row r="6" spans="1:14" ht="54.75" customHeight="1" x14ac:dyDescent="0.2">
      <c r="A6" s="70"/>
      <c r="B6" s="70"/>
      <c r="C6" s="113" t="s">
        <v>99</v>
      </c>
      <c r="D6" s="110"/>
      <c r="E6" s="113" t="s">
        <v>100</v>
      </c>
      <c r="F6" s="105"/>
      <c r="G6" s="113" t="s">
        <v>101</v>
      </c>
      <c r="H6" s="105"/>
      <c r="I6" s="113" t="s">
        <v>102</v>
      </c>
      <c r="J6" s="104"/>
      <c r="K6" s="1"/>
      <c r="L6" s="1"/>
      <c r="M6" s="1"/>
    </row>
    <row r="7" spans="1:14" ht="54" customHeight="1" x14ac:dyDescent="0.2">
      <c r="A7" s="70"/>
      <c r="B7" s="70"/>
      <c r="C7" s="110" t="s">
        <v>128</v>
      </c>
      <c r="D7" s="110"/>
      <c r="E7" s="110"/>
      <c r="F7" s="105"/>
      <c r="G7" s="110"/>
      <c r="H7" s="105"/>
      <c r="I7" s="110"/>
      <c r="J7" s="104"/>
      <c r="K7" s="111" t="s">
        <v>97</v>
      </c>
      <c r="L7" s="82"/>
      <c r="M7" s="112" t="s">
        <v>98</v>
      </c>
    </row>
    <row r="8" spans="1:14" ht="16.5" customHeight="1" x14ac:dyDescent="0.2">
      <c r="A8" s="106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3" t="s">
        <v>21</v>
      </c>
      <c r="B9" s="1"/>
      <c r="C9" s="150">
        <v>35583</v>
      </c>
      <c r="D9" s="151"/>
      <c r="E9" s="150"/>
      <c r="F9" s="162"/>
      <c r="G9" s="150"/>
      <c r="H9" s="151"/>
      <c r="I9" s="150"/>
      <c r="J9" s="162"/>
      <c r="K9" s="150">
        <v>35583</v>
      </c>
      <c r="L9" s="162"/>
      <c r="M9" s="150">
        <v>37120</v>
      </c>
    </row>
    <row r="10" spans="1:14" ht="17.25" customHeight="1" x14ac:dyDescent="0.25">
      <c r="A10" s="83" t="s">
        <v>22</v>
      </c>
      <c r="B10" s="69"/>
      <c r="C10" s="225"/>
      <c r="D10" s="164"/>
      <c r="E10" s="163"/>
      <c r="F10" s="164"/>
      <c r="G10" s="163"/>
      <c r="H10" s="162"/>
      <c r="I10" s="163"/>
      <c r="J10" s="162"/>
      <c r="K10" s="150"/>
      <c r="L10" s="164"/>
      <c r="M10" s="150">
        <v>0</v>
      </c>
    </row>
    <row r="11" spans="1:14" ht="17.25" customHeight="1" x14ac:dyDescent="0.25">
      <c r="A11" s="83" t="s">
        <v>23</v>
      </c>
      <c r="B11" s="70"/>
      <c r="C11" s="225">
        <v>0</v>
      </c>
      <c r="D11" s="164"/>
      <c r="E11" s="163"/>
      <c r="F11" s="164"/>
      <c r="G11" s="163"/>
      <c r="H11" s="162"/>
      <c r="I11" s="163"/>
      <c r="J11" s="162"/>
      <c r="K11" s="150">
        <v>0</v>
      </c>
      <c r="L11" s="164"/>
      <c r="M11" s="150">
        <v>5000</v>
      </c>
    </row>
    <row r="12" spans="1:14" ht="16.5" customHeight="1" x14ac:dyDescent="0.25">
      <c r="A12" s="83" t="s">
        <v>24</v>
      </c>
      <c r="B12" s="70"/>
      <c r="C12" s="225"/>
      <c r="D12" s="164"/>
      <c r="E12" s="163"/>
      <c r="F12" s="164"/>
      <c r="G12" s="163"/>
      <c r="H12" s="162"/>
      <c r="I12" s="163"/>
      <c r="J12" s="162"/>
      <c r="K12" s="150"/>
      <c r="L12" s="164"/>
      <c r="M12" s="150">
        <v>0</v>
      </c>
    </row>
    <row r="13" spans="1:14" ht="17.25" customHeight="1" x14ac:dyDescent="0.25">
      <c r="A13" s="83" t="s">
        <v>25</v>
      </c>
      <c r="B13" s="70"/>
      <c r="C13" s="225"/>
      <c r="D13" s="164"/>
      <c r="E13" s="163"/>
      <c r="F13" s="164"/>
      <c r="G13" s="163"/>
      <c r="H13" s="162"/>
      <c r="I13" s="163"/>
      <c r="J13" s="162"/>
      <c r="K13" s="150"/>
      <c r="L13" s="164"/>
      <c r="M13" s="163" t="s">
        <v>130</v>
      </c>
    </row>
    <row r="14" spans="1:14" ht="17.25" customHeight="1" x14ac:dyDescent="0.25">
      <c r="A14" s="83" t="s">
        <v>26</v>
      </c>
      <c r="B14" s="70"/>
      <c r="C14" s="225"/>
      <c r="D14" s="164"/>
      <c r="E14" s="163"/>
      <c r="F14" s="164"/>
      <c r="G14" s="163"/>
      <c r="H14" s="162"/>
      <c r="I14" s="163"/>
      <c r="J14" s="162"/>
      <c r="K14" s="150"/>
      <c r="L14" s="164"/>
      <c r="M14" s="163">
        <v>0</v>
      </c>
    </row>
    <row r="15" spans="1:14" ht="16.5" customHeight="1" x14ac:dyDescent="0.25">
      <c r="A15" s="83" t="s">
        <v>68</v>
      </c>
      <c r="B15" s="1"/>
      <c r="C15" s="165">
        <v>7166</v>
      </c>
      <c r="D15" s="166"/>
      <c r="E15" s="165"/>
      <c r="F15" s="166"/>
      <c r="G15" s="165"/>
      <c r="H15" s="166"/>
      <c r="I15" s="165"/>
      <c r="J15" s="166"/>
      <c r="K15" s="150">
        <v>7166</v>
      </c>
      <c r="L15" s="166"/>
      <c r="M15" s="165">
        <v>6058</v>
      </c>
    </row>
    <row r="16" spans="1:14" ht="16.5" customHeight="1" thickBot="1" x14ac:dyDescent="0.3">
      <c r="A16" s="83" t="s">
        <v>69</v>
      </c>
      <c r="B16" s="1"/>
      <c r="C16" s="226"/>
      <c r="D16" s="166"/>
      <c r="E16" s="167"/>
      <c r="F16" s="166"/>
      <c r="G16" s="167"/>
      <c r="H16" s="166"/>
      <c r="I16" s="167"/>
      <c r="J16" s="166"/>
      <c r="K16" s="150"/>
      <c r="L16" s="166"/>
      <c r="M16" s="167" t="s">
        <v>130</v>
      </c>
    </row>
    <row r="17" spans="1:14" ht="16.5" thickBot="1" x14ac:dyDescent="0.3">
      <c r="A17" s="107" t="s">
        <v>95</v>
      </c>
      <c r="B17" s="95"/>
      <c r="C17" s="168">
        <v>42749</v>
      </c>
      <c r="D17" s="169"/>
      <c r="E17" s="168"/>
      <c r="F17" s="169"/>
      <c r="G17" s="168">
        <f>SUM(G9:G16)</f>
        <v>0</v>
      </c>
      <c r="H17" s="169"/>
      <c r="I17" s="168">
        <f>SUM(I9:I16)</f>
        <v>0</v>
      </c>
      <c r="J17" s="169"/>
      <c r="K17" s="168">
        <v>42749</v>
      </c>
      <c r="L17" s="169"/>
      <c r="M17" s="243">
        <v>48178</v>
      </c>
    </row>
    <row r="18" spans="1:14" ht="15" x14ac:dyDescent="0.2">
      <c r="A18" s="94"/>
      <c r="B18" s="94"/>
      <c r="C18" s="94"/>
      <c r="D18" s="94"/>
      <c r="E18" s="94"/>
      <c r="F18" s="94"/>
      <c r="G18" s="94"/>
      <c r="H18" s="94"/>
      <c r="I18" s="94"/>
      <c r="J18" s="94"/>
      <c r="L18" s="94"/>
      <c r="M18" s="1"/>
    </row>
    <row r="19" spans="1:14" ht="16.5" customHeight="1" x14ac:dyDescent="0.25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4" ht="16.5" customHeight="1" x14ac:dyDescent="0.25">
      <c r="A20" s="83" t="s">
        <v>27</v>
      </c>
      <c r="B20" s="1"/>
      <c r="C20" s="121">
        <v>0</v>
      </c>
      <c r="D20" s="155"/>
      <c r="E20" s="121"/>
      <c r="F20" s="155"/>
      <c r="G20" s="121"/>
      <c r="H20" s="155"/>
      <c r="I20" s="121"/>
      <c r="J20" s="155"/>
      <c r="K20" s="211">
        <f>SUM(C20:I20)</f>
        <v>0</v>
      </c>
      <c r="L20" s="155"/>
      <c r="M20" s="211">
        <f>SUM(E20:K20)</f>
        <v>0</v>
      </c>
      <c r="N20" s="244"/>
    </row>
    <row r="21" spans="1:14" ht="16.5" customHeight="1" thickBot="1" x14ac:dyDescent="0.3">
      <c r="A21" s="83" t="s">
        <v>28</v>
      </c>
      <c r="B21" s="1"/>
      <c r="C21" s="159">
        <v>0</v>
      </c>
      <c r="D21" s="155"/>
      <c r="E21" s="159"/>
      <c r="F21" s="155"/>
      <c r="G21" s="159"/>
      <c r="H21" s="155"/>
      <c r="I21" s="159"/>
      <c r="J21" s="155"/>
      <c r="K21" s="211">
        <f>SUM(C21:I21)</f>
        <v>0</v>
      </c>
      <c r="L21" s="155"/>
      <c r="M21" s="211"/>
    </row>
    <row r="22" spans="1:14" ht="16.5" thickBot="1" x14ac:dyDescent="0.3">
      <c r="A22" s="107" t="s">
        <v>95</v>
      </c>
      <c r="B22" s="1"/>
      <c r="C22" s="160">
        <v>0</v>
      </c>
      <c r="D22" s="155"/>
      <c r="E22" s="161"/>
      <c r="F22" s="155"/>
      <c r="G22" s="161">
        <f>SUM(G20:G21)</f>
        <v>0</v>
      </c>
      <c r="H22" s="155"/>
      <c r="I22" s="161">
        <f>SUM(I20:I21)</f>
        <v>0</v>
      </c>
      <c r="J22" s="155"/>
      <c r="K22" s="161">
        <v>0</v>
      </c>
      <c r="L22" s="155"/>
      <c r="M22" s="161"/>
    </row>
    <row r="23" spans="1:14" ht="9" customHeight="1" thickBot="1" x14ac:dyDescent="0.3">
      <c r="A23" s="107"/>
      <c r="B23" s="1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</row>
    <row r="24" spans="1:14" ht="16.5" thickBot="1" x14ac:dyDescent="0.3">
      <c r="A24" s="107" t="s">
        <v>96</v>
      </c>
      <c r="B24" s="1"/>
      <c r="C24" s="161">
        <v>42749</v>
      </c>
      <c r="D24" s="155"/>
      <c r="E24" s="161"/>
      <c r="F24" s="155"/>
      <c r="G24" s="161">
        <f>G17+G22</f>
        <v>0</v>
      </c>
      <c r="H24" s="155"/>
      <c r="I24" s="161">
        <f>I17+I22</f>
        <v>0</v>
      </c>
      <c r="J24" s="155"/>
      <c r="K24" s="161">
        <v>42749</v>
      </c>
      <c r="L24" s="155"/>
      <c r="M24" s="161">
        <f>M17+M22</f>
        <v>48178</v>
      </c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08"/>
      <c r="L25" s="1"/>
      <c r="M25" s="1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4" ht="15" x14ac:dyDescent="0.2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4" ht="16.5" customHeight="1" x14ac:dyDescent="0.25">
      <c r="A28" s="84" t="s">
        <v>29</v>
      </c>
      <c r="B28" s="1"/>
      <c r="C28" s="121">
        <v>60</v>
      </c>
      <c r="D28" s="155"/>
      <c r="E28" s="121"/>
      <c r="F28" s="155"/>
      <c r="G28" s="121"/>
      <c r="H28" s="155"/>
      <c r="I28" s="121"/>
      <c r="J28" s="155"/>
      <c r="K28" s="211">
        <v>60</v>
      </c>
      <c r="L28" s="155"/>
      <c r="M28" s="121">
        <v>150</v>
      </c>
    </row>
    <row r="29" spans="1:14" ht="16.5" customHeight="1" x14ac:dyDescent="0.25">
      <c r="A29" s="84" t="s">
        <v>111</v>
      </c>
      <c r="B29" s="1"/>
      <c r="C29" s="228"/>
      <c r="D29" s="155"/>
      <c r="E29" s="121"/>
      <c r="F29" s="155"/>
      <c r="G29" s="121"/>
      <c r="H29" s="155"/>
      <c r="I29" s="121"/>
      <c r="J29" s="155"/>
      <c r="K29" s="211"/>
      <c r="L29" s="155"/>
      <c r="M29" s="211">
        <f t="shared" ref="M29:M38" si="0">SUM(E29:K29)</f>
        <v>0</v>
      </c>
    </row>
    <row r="30" spans="1:14" ht="16.5" customHeight="1" x14ac:dyDescent="0.25">
      <c r="A30" s="84" t="s">
        <v>30</v>
      </c>
      <c r="B30" s="1"/>
      <c r="C30" s="229"/>
      <c r="D30" s="155"/>
      <c r="E30" s="157"/>
      <c r="F30" s="155"/>
      <c r="G30" s="157"/>
      <c r="H30" s="155"/>
      <c r="I30" s="157"/>
      <c r="J30" s="155"/>
      <c r="K30" s="211"/>
      <c r="L30" s="155"/>
      <c r="M30" s="211">
        <f t="shared" si="0"/>
        <v>0</v>
      </c>
    </row>
    <row r="31" spans="1:14" ht="16.5" customHeight="1" x14ac:dyDescent="0.25">
      <c r="A31" s="84" t="s">
        <v>31</v>
      </c>
      <c r="B31" s="1"/>
      <c r="C31" s="157">
        <v>26949</v>
      </c>
      <c r="D31" s="155"/>
      <c r="E31" s="157"/>
      <c r="F31" s="155"/>
      <c r="G31" s="157"/>
      <c r="H31" s="155"/>
      <c r="I31" s="157"/>
      <c r="J31" s="155"/>
      <c r="K31" s="211">
        <v>26949</v>
      </c>
      <c r="L31" s="155"/>
      <c r="M31" s="157">
        <v>35653</v>
      </c>
    </row>
    <row r="32" spans="1:14" ht="16.5" customHeight="1" x14ac:dyDescent="0.25">
      <c r="A32" s="84" t="s">
        <v>32</v>
      </c>
      <c r="B32" s="1"/>
      <c r="C32" s="157">
        <v>411</v>
      </c>
      <c r="D32" s="155"/>
      <c r="E32" s="157">
        <v>0</v>
      </c>
      <c r="F32" s="155"/>
      <c r="G32" s="157"/>
      <c r="H32" s="155"/>
      <c r="I32" s="157"/>
      <c r="J32" s="155"/>
      <c r="K32" s="211">
        <v>411</v>
      </c>
      <c r="L32" s="155"/>
      <c r="M32" s="211">
        <v>212</v>
      </c>
    </row>
    <row r="33" spans="1:14" ht="16.5" customHeight="1" x14ac:dyDescent="0.25">
      <c r="A33" s="84" t="s">
        <v>33</v>
      </c>
      <c r="B33" s="1"/>
      <c r="C33" s="157"/>
      <c r="D33" s="155"/>
      <c r="E33" s="157"/>
      <c r="F33" s="155"/>
      <c r="G33" s="157"/>
      <c r="H33" s="155"/>
      <c r="I33" s="157"/>
      <c r="J33" s="155"/>
      <c r="K33" s="211"/>
      <c r="L33" s="155"/>
      <c r="M33" s="211">
        <f t="shared" si="0"/>
        <v>0</v>
      </c>
    </row>
    <row r="34" spans="1:14" ht="16.5" customHeight="1" x14ac:dyDescent="0.25">
      <c r="A34" s="85" t="s">
        <v>34</v>
      </c>
      <c r="B34" s="1"/>
      <c r="C34" s="157"/>
      <c r="D34" s="155"/>
      <c r="E34" s="157">
        <v>0</v>
      </c>
      <c r="F34" s="155"/>
      <c r="G34" s="157"/>
      <c r="H34" s="155"/>
      <c r="I34" s="157"/>
      <c r="J34" s="155"/>
      <c r="K34" s="211"/>
      <c r="L34" s="155"/>
      <c r="M34" s="211">
        <f t="shared" si="0"/>
        <v>0</v>
      </c>
    </row>
    <row r="35" spans="1:14" ht="17.25" customHeight="1" x14ac:dyDescent="0.25">
      <c r="A35" s="85" t="s">
        <v>35</v>
      </c>
      <c r="B35" s="1"/>
      <c r="C35" s="157"/>
      <c r="D35" s="155"/>
      <c r="E35" s="157">
        <v>0</v>
      </c>
      <c r="F35" s="155"/>
      <c r="G35" s="157"/>
      <c r="H35" s="155"/>
      <c r="I35" s="157"/>
      <c r="J35" s="155"/>
      <c r="K35" s="211"/>
      <c r="L35" s="155"/>
      <c r="M35" s="211">
        <f t="shared" si="0"/>
        <v>0</v>
      </c>
    </row>
    <row r="36" spans="1:14" ht="17.25" customHeight="1" x14ac:dyDescent="0.25">
      <c r="A36" s="85" t="s">
        <v>36</v>
      </c>
      <c r="B36" s="1"/>
      <c r="C36" s="157"/>
      <c r="D36" s="155"/>
      <c r="E36" s="157">
        <v>0</v>
      </c>
      <c r="F36" s="155"/>
      <c r="G36" s="157"/>
      <c r="H36" s="155"/>
      <c r="I36" s="157"/>
      <c r="J36" s="155"/>
      <c r="K36" s="211"/>
      <c r="L36" s="155"/>
      <c r="M36" s="211">
        <v>0</v>
      </c>
    </row>
    <row r="37" spans="1:14" ht="15" x14ac:dyDescent="0.25">
      <c r="A37" s="84"/>
      <c r="B37" s="1"/>
      <c r="C37" s="157"/>
      <c r="D37" s="155"/>
      <c r="E37" s="157"/>
      <c r="F37" s="155"/>
      <c r="G37" s="157"/>
      <c r="H37" s="155"/>
      <c r="I37" s="157"/>
      <c r="J37" s="155"/>
      <c r="K37" s="211"/>
      <c r="L37" s="155"/>
      <c r="M37" s="211">
        <f t="shared" si="0"/>
        <v>0</v>
      </c>
    </row>
    <row r="38" spans="1:14" ht="15.75" thickBot="1" x14ac:dyDescent="0.3">
      <c r="A38" s="108"/>
      <c r="B38" s="1"/>
      <c r="C38" s="157"/>
      <c r="D38" s="155"/>
      <c r="E38" s="157"/>
      <c r="F38" s="155"/>
      <c r="G38" s="157"/>
      <c r="H38" s="155"/>
      <c r="I38" s="157"/>
      <c r="J38" s="155"/>
      <c r="K38" s="211"/>
      <c r="L38" s="155"/>
      <c r="M38" s="211">
        <f t="shared" si="0"/>
        <v>0</v>
      </c>
    </row>
    <row r="39" spans="1:14" ht="16.5" customHeight="1" thickBot="1" x14ac:dyDescent="0.3">
      <c r="A39" s="13" t="s">
        <v>95</v>
      </c>
      <c r="B39" s="1"/>
      <c r="C39" s="158">
        <v>27420</v>
      </c>
      <c r="D39" s="155"/>
      <c r="E39" s="154">
        <f>SUM(E28:E38)</f>
        <v>0</v>
      </c>
      <c r="F39" s="155"/>
      <c r="G39" s="154">
        <f>SUM(G28:G38)</f>
        <v>0</v>
      </c>
      <c r="H39" s="155"/>
      <c r="I39" s="154">
        <f>SUM(I28:I38)</f>
        <v>0</v>
      </c>
      <c r="J39" s="155"/>
      <c r="K39" s="154">
        <v>27420</v>
      </c>
      <c r="L39" s="155"/>
      <c r="M39" s="154">
        <v>36015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08"/>
      <c r="L40" s="1"/>
      <c r="M40" s="1"/>
    </row>
    <row r="41" spans="1:14" ht="30" customHeight="1" x14ac:dyDescent="0.25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4" t="s">
        <v>37</v>
      </c>
      <c r="B42" s="1"/>
      <c r="C42" s="157"/>
      <c r="D42" s="155"/>
      <c r="E42" s="157"/>
      <c r="F42" s="155"/>
      <c r="G42" s="157"/>
      <c r="H42" s="155"/>
      <c r="I42" s="157"/>
      <c r="J42" s="155"/>
      <c r="K42" s="211">
        <f>SUM(C42:I42)</f>
        <v>0</v>
      </c>
      <c r="L42" s="155"/>
      <c r="M42" s="157"/>
    </row>
    <row r="43" spans="1:14" ht="16.5" customHeight="1" thickBot="1" x14ac:dyDescent="0.3">
      <c r="A43" s="84" t="s">
        <v>38</v>
      </c>
      <c r="B43" s="1"/>
      <c r="C43" s="157"/>
      <c r="D43" s="155"/>
      <c r="E43" s="157"/>
      <c r="F43" s="155"/>
      <c r="G43" s="157"/>
      <c r="H43" s="155"/>
      <c r="I43" s="157"/>
      <c r="J43" s="155"/>
      <c r="K43" s="211">
        <f>SUM(C43:I43)</f>
        <v>0</v>
      </c>
      <c r="L43" s="155"/>
      <c r="M43" s="157"/>
    </row>
    <row r="44" spans="1:14" ht="16.5" customHeight="1" thickBot="1" x14ac:dyDescent="0.3">
      <c r="A44" s="13" t="s">
        <v>94</v>
      </c>
      <c r="B44" s="1"/>
      <c r="C44" s="158">
        <f>C42+C43</f>
        <v>0</v>
      </c>
      <c r="D44" s="155"/>
      <c r="E44" s="154">
        <f>E42+E43</f>
        <v>0</v>
      </c>
      <c r="F44" s="155"/>
      <c r="G44" s="154">
        <f>G42+G43</f>
        <v>0</v>
      </c>
      <c r="H44" s="155"/>
      <c r="I44" s="154">
        <f>I42+I43</f>
        <v>0</v>
      </c>
      <c r="J44" s="155"/>
      <c r="K44" s="154">
        <f>K42+K43</f>
        <v>0</v>
      </c>
      <c r="L44" s="155"/>
      <c r="M44" s="154">
        <f>M42+M43</f>
        <v>0</v>
      </c>
    </row>
    <row r="45" spans="1:14" ht="17.25" customHeight="1" thickBot="1" x14ac:dyDescent="0.25">
      <c r="A45" s="1"/>
      <c r="B45" s="1"/>
      <c r="C45" s="129"/>
      <c r="D45" s="128"/>
      <c r="E45" s="128"/>
      <c r="F45" s="128"/>
      <c r="G45" s="128"/>
      <c r="H45" s="128"/>
      <c r="I45" s="128"/>
      <c r="J45" s="128"/>
      <c r="K45" s="208">
        <f>IF(K44='R&amp;P Accounts'!B47,0,"cross ref error")</f>
        <v>0</v>
      </c>
      <c r="L45" s="128"/>
      <c r="M45" s="128"/>
    </row>
    <row r="46" spans="1:14" ht="16.5" customHeight="1" thickBot="1" x14ac:dyDescent="0.3">
      <c r="A46" s="109" t="s">
        <v>12</v>
      </c>
      <c r="B46" s="1"/>
      <c r="C46" s="154">
        <f>+C44+C39</f>
        <v>27420</v>
      </c>
      <c r="D46" s="155"/>
      <c r="E46" s="154">
        <f>+E44+E39</f>
        <v>0</v>
      </c>
      <c r="F46" s="155"/>
      <c r="G46" s="154">
        <f>+G44+G39</f>
        <v>0</v>
      </c>
      <c r="H46" s="155"/>
      <c r="I46" s="154">
        <f>+I44+I39</f>
        <v>0</v>
      </c>
      <c r="J46" s="155"/>
      <c r="K46" s="154">
        <f>+K44+K39</f>
        <v>27420</v>
      </c>
      <c r="L46" s="155"/>
      <c r="M46" s="154">
        <f>+M44+M39</f>
        <v>36015</v>
      </c>
      <c r="N46" s="156"/>
    </row>
    <row r="47" spans="1:14" ht="17.25" customHeight="1" thickBot="1" x14ac:dyDescent="0.25">
      <c r="A47" s="1"/>
      <c r="B47" s="1"/>
      <c r="C47" s="129"/>
      <c r="D47" s="128"/>
      <c r="E47" s="128"/>
      <c r="F47" s="128"/>
      <c r="G47" s="128"/>
      <c r="H47" s="128"/>
      <c r="I47" s="128"/>
      <c r="J47" s="128"/>
      <c r="K47" s="208">
        <f>IF(K46='R&amp;P Accounts'!B49,0,"cross ref error")</f>
        <v>0</v>
      </c>
      <c r="L47" s="128"/>
      <c r="M47" s="128"/>
    </row>
    <row r="48" spans="1:14" ht="18.75" customHeight="1" thickBot="1" x14ac:dyDescent="0.3">
      <c r="A48" s="40" t="s">
        <v>103</v>
      </c>
      <c r="B48" s="1"/>
      <c r="C48" s="152">
        <v>42749</v>
      </c>
      <c r="D48" s="153"/>
      <c r="E48" s="152">
        <f>+E24-E46</f>
        <v>0</v>
      </c>
      <c r="F48" s="153"/>
      <c r="G48" s="152">
        <f>+G24-G46</f>
        <v>0</v>
      </c>
      <c r="H48" s="153"/>
      <c r="I48" s="152">
        <f>+I24-I46</f>
        <v>0</v>
      </c>
      <c r="J48" s="153"/>
      <c r="K48" s="152">
        <v>42749</v>
      </c>
      <c r="L48" s="153"/>
      <c r="M48" s="152">
        <v>48178</v>
      </c>
    </row>
    <row r="49" spans="1:13" ht="14.25" customHeight="1" thickBot="1" x14ac:dyDescent="0.3">
      <c r="A49" s="40"/>
      <c r="B49" s="1"/>
      <c r="C49" s="209"/>
      <c r="D49" s="153"/>
      <c r="E49" s="209"/>
      <c r="F49" s="153"/>
      <c r="G49" s="209"/>
      <c r="H49" s="153"/>
      <c r="I49" s="209"/>
      <c r="J49" s="153"/>
      <c r="K49" s="209"/>
      <c r="L49" s="153"/>
      <c r="M49" s="209"/>
    </row>
    <row r="50" spans="1:13" ht="18.75" customHeight="1" thickBot="1" x14ac:dyDescent="0.3">
      <c r="A50" s="95" t="s">
        <v>118</v>
      </c>
      <c r="B50" s="1"/>
      <c r="C50" s="152">
        <v>0</v>
      </c>
      <c r="D50" s="153"/>
      <c r="E50" s="210"/>
      <c r="F50" s="153"/>
      <c r="G50" s="210"/>
      <c r="H50" s="153"/>
      <c r="I50" s="210"/>
      <c r="J50" s="153"/>
      <c r="K50" s="210">
        <v>0</v>
      </c>
      <c r="L50" s="153"/>
      <c r="M50" s="210">
        <v>0</v>
      </c>
    </row>
    <row r="51" spans="1:13" ht="14.25" customHeight="1" thickBot="1" x14ac:dyDescent="0.3">
      <c r="A51" s="95"/>
      <c r="B51" s="1"/>
      <c r="C51" s="138"/>
      <c r="D51" s="153"/>
      <c r="E51" s="153"/>
      <c r="F51" s="153"/>
      <c r="G51" s="153"/>
      <c r="H51" s="153"/>
      <c r="I51" s="153"/>
      <c r="J51" s="153"/>
      <c r="K51" s="153"/>
      <c r="L51" s="153"/>
      <c r="M51" s="153"/>
    </row>
    <row r="52" spans="1:13" ht="18.75" customHeight="1" thickBot="1" x14ac:dyDescent="0.3">
      <c r="A52" s="13" t="s">
        <v>42</v>
      </c>
      <c r="B52" s="1"/>
      <c r="C52" s="152">
        <v>15329</v>
      </c>
      <c r="D52" s="153"/>
      <c r="E52" s="152">
        <f>E48+E50</f>
        <v>0</v>
      </c>
      <c r="F52" s="153"/>
      <c r="G52" s="152">
        <f>G48+G50</f>
        <v>0</v>
      </c>
      <c r="H52" s="153"/>
      <c r="I52" s="152">
        <f>I48+I50</f>
        <v>0</v>
      </c>
      <c r="J52" s="153"/>
      <c r="K52" s="152">
        <v>15329</v>
      </c>
      <c r="L52" s="153"/>
      <c r="M52" s="152">
        <v>12163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08"/>
      <c r="L53" s="1"/>
      <c r="M53" s="1"/>
    </row>
    <row r="55" spans="1:13" ht="15.75" x14ac:dyDescent="0.25">
      <c r="A55" s="171" t="s">
        <v>105</v>
      </c>
    </row>
    <row r="56" spans="1:13" ht="12.75" customHeight="1" x14ac:dyDescent="0.2">
      <c r="A56" s="368" t="s">
        <v>143</v>
      </c>
      <c r="B56" s="369"/>
      <c r="C56" s="369"/>
      <c r="D56" s="369"/>
      <c r="E56" s="369"/>
      <c r="F56" s="369"/>
      <c r="G56" s="369"/>
      <c r="H56" s="369"/>
      <c r="I56" s="369"/>
      <c r="J56" s="369"/>
      <c r="K56" s="369"/>
      <c r="L56" s="369"/>
      <c r="M56" s="370"/>
    </row>
    <row r="57" spans="1:13" ht="12.75" customHeight="1" x14ac:dyDescent="0.2">
      <c r="A57" s="371"/>
      <c r="B57" s="372"/>
      <c r="C57" s="372"/>
      <c r="D57" s="372"/>
      <c r="E57" s="372"/>
      <c r="F57" s="372"/>
      <c r="G57" s="372"/>
      <c r="H57" s="372"/>
      <c r="I57" s="372"/>
      <c r="J57" s="372"/>
      <c r="K57" s="372"/>
      <c r="L57" s="372"/>
      <c r="M57" s="373"/>
    </row>
    <row r="58" spans="1:13" ht="12.75" customHeight="1" x14ac:dyDescent="0.2">
      <c r="A58" s="371"/>
      <c r="B58" s="372"/>
      <c r="C58" s="372"/>
      <c r="D58" s="372"/>
      <c r="E58" s="372"/>
      <c r="F58" s="372"/>
      <c r="G58" s="372"/>
      <c r="H58" s="372"/>
      <c r="I58" s="372"/>
      <c r="J58" s="372"/>
      <c r="K58" s="372"/>
      <c r="L58" s="372"/>
      <c r="M58" s="373"/>
    </row>
    <row r="59" spans="1:13" ht="12.75" customHeight="1" x14ac:dyDescent="0.2">
      <c r="A59" s="371"/>
      <c r="B59" s="372"/>
      <c r="C59" s="372"/>
      <c r="D59" s="372"/>
      <c r="E59" s="372"/>
      <c r="F59" s="372"/>
      <c r="G59" s="372"/>
      <c r="H59" s="372"/>
      <c r="I59" s="372"/>
      <c r="J59" s="372"/>
      <c r="K59" s="372"/>
      <c r="L59" s="372"/>
      <c r="M59" s="373"/>
    </row>
    <row r="60" spans="1:13" ht="12.75" customHeight="1" x14ac:dyDescent="0.2">
      <c r="A60" s="371"/>
      <c r="B60" s="372"/>
      <c r="C60" s="372"/>
      <c r="D60" s="372"/>
      <c r="E60" s="372"/>
      <c r="F60" s="372"/>
      <c r="G60" s="372"/>
      <c r="H60" s="372"/>
      <c r="I60" s="372"/>
      <c r="J60" s="372"/>
      <c r="K60" s="372"/>
      <c r="L60" s="372"/>
      <c r="M60" s="373"/>
    </row>
    <row r="61" spans="1:13" ht="12.75" customHeight="1" x14ac:dyDescent="0.2">
      <c r="A61" s="371"/>
      <c r="B61" s="372"/>
      <c r="C61" s="372"/>
      <c r="D61" s="372"/>
      <c r="E61" s="372"/>
      <c r="F61" s="372"/>
      <c r="G61" s="372"/>
      <c r="H61" s="372"/>
      <c r="I61" s="372"/>
      <c r="J61" s="372"/>
      <c r="K61" s="372"/>
      <c r="L61" s="372"/>
      <c r="M61" s="373"/>
    </row>
    <row r="62" spans="1:13" ht="12.75" customHeight="1" x14ac:dyDescent="0.2">
      <c r="A62" s="371"/>
      <c r="B62" s="372"/>
      <c r="C62" s="372"/>
      <c r="D62" s="372"/>
      <c r="E62" s="372"/>
      <c r="F62" s="372"/>
      <c r="G62" s="372"/>
      <c r="H62" s="372"/>
      <c r="I62" s="372"/>
      <c r="J62" s="372"/>
      <c r="K62" s="372"/>
      <c r="L62" s="372"/>
      <c r="M62" s="373"/>
    </row>
    <row r="63" spans="1:13" ht="12.75" customHeight="1" x14ac:dyDescent="0.2">
      <c r="A63" s="371"/>
      <c r="B63" s="372"/>
      <c r="C63" s="372"/>
      <c r="D63" s="372"/>
      <c r="E63" s="372"/>
      <c r="F63" s="372"/>
      <c r="G63" s="372"/>
      <c r="H63" s="372"/>
      <c r="I63" s="372"/>
      <c r="J63" s="372"/>
      <c r="K63" s="372"/>
      <c r="L63" s="372"/>
      <c r="M63" s="373"/>
    </row>
    <row r="64" spans="1:13" ht="12.75" customHeight="1" x14ac:dyDescent="0.2">
      <c r="A64" s="374"/>
      <c r="B64" s="375"/>
      <c r="C64" s="375"/>
      <c r="D64" s="375"/>
      <c r="E64" s="375"/>
      <c r="F64" s="375"/>
      <c r="G64" s="375"/>
      <c r="H64" s="375"/>
      <c r="I64" s="375"/>
      <c r="J64" s="375"/>
      <c r="K64" s="375"/>
      <c r="L64" s="375"/>
      <c r="M64" s="376"/>
    </row>
    <row r="65" spans="1:1" x14ac:dyDescent="0.2">
      <c r="A65" s="174"/>
    </row>
  </sheetData>
  <mergeCells count="6">
    <mergeCell ref="A56:M64"/>
    <mergeCell ref="C1:K1"/>
    <mergeCell ref="A5:E5"/>
    <mergeCell ref="M1:N1"/>
    <mergeCell ref="A2:L2"/>
    <mergeCell ref="H3:K3"/>
  </mergeCells>
  <phoneticPr fontId="0" type="noConversion"/>
  <pageMargins left="0.75" right="0.75" top="1" bottom="1" header="0.5" footer="0.5"/>
  <pageSetup paperSize="9" scale="54" orientation="portrait" horizontalDpi="360" verticalDpi="360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3DD5-4DA9-402D-A0B5-B7832794EE9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9B32503C-B18A-494F-95AF-B6C2912FFD74}"/>
</file>

<file path=customXml/itemProps2.xml><?xml version="1.0" encoding="utf-8"?>
<ds:datastoreItem xmlns:ds="http://schemas.openxmlformats.org/officeDocument/2006/customXml" ds:itemID="{02F3F09D-EEFF-4C03-9F04-F275D4529D83}"/>
</file>

<file path=customXml/itemProps3.xml><?xml version="1.0" encoding="utf-8"?>
<ds:datastoreItem xmlns:ds="http://schemas.openxmlformats.org/officeDocument/2006/customXml" ds:itemID="{0BA3ECFB-A35D-420C-B384-8A4BE02449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Sheet1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</dc:creator>
  <cp:lastModifiedBy>Robin Richardson</cp:lastModifiedBy>
  <cp:lastPrinted>2026-05-02T10:45:51Z</cp:lastPrinted>
  <dcterms:created xsi:type="dcterms:W3CDTF">2007-04-10T16:51:52Z</dcterms:created>
  <dcterms:modified xsi:type="dcterms:W3CDTF">2026-07-13T19:30:13Z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