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16380" windowHeight="8196" tabRatio="500" activeTab="1"/>
  </bookViews>
  <sheets>
    <sheet name="R&amp;P Accounts" sheetId="1" r:id="rId1"/>
    <sheet name="Statement of balances" sheetId="2" r:id="rId2"/>
    <sheet name="Notes" sheetId="3" r:id="rId3"/>
    <sheet name="Additional notes (1)  " sheetId="4" r:id="rId4"/>
    <sheet name="Additional notes (2)" sheetId="5" r:id="rId5"/>
    <sheet name="Additional notes (3)" sheetId="6" r:id="rId6"/>
  </sheets>
  <definedNames>
    <definedName name="Excel_BuiltIn_Print_Area" localSheetId="3">'Additional notes (1)  '!$A$1:$M$58</definedName>
    <definedName name="Excel_BuiltIn_Print_Area" localSheetId="2">Notes!$A$1:$L$55</definedName>
    <definedName name="Excel_BuiltIn_Print_Area" localSheetId="0">'R&amp;P Accounts'!$A$1:$L$56</definedName>
    <definedName name="Excel_BuiltIn_Print_Area" localSheetId="1">'Statement of balances'!$A$1:$P$53</definedName>
    <definedName name="Excel_BuiltIn_Print_Titles" localSheetId="0">'R&amp;P Accounts'!$1:$10</definedName>
    <definedName name="_xlnm.Print_Area" localSheetId="3">'Additional notes (1)  '!$A$1:$M$58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25725"/>
</workbook>
</file>

<file path=xl/calcChain.xml><?xml version="1.0" encoding="utf-8"?>
<calcChain xmlns="http://schemas.openxmlformats.org/spreadsheetml/2006/main">
  <c r="C1" i="4"/>
  <c r="M1"/>
  <c r="K10"/>
  <c r="K14" s="1"/>
  <c r="K11"/>
  <c r="K12"/>
  <c r="K13"/>
  <c r="C14"/>
  <c r="C16"/>
  <c r="E14"/>
  <c r="E16"/>
  <c r="G14"/>
  <c r="G16" s="1"/>
  <c r="I14"/>
  <c r="M14"/>
  <c r="M16"/>
  <c r="F16"/>
  <c r="H16"/>
  <c r="I16"/>
  <c r="J16"/>
  <c r="L16"/>
  <c r="K21"/>
  <c r="K26" s="1"/>
  <c r="K22"/>
  <c r="K23"/>
  <c r="K25"/>
  <c r="C26"/>
  <c r="C28" s="1"/>
  <c r="E26"/>
  <c r="E28" s="1"/>
  <c r="M26"/>
  <c r="M28" s="1"/>
  <c r="F28"/>
  <c r="J28"/>
  <c r="L28"/>
  <c r="K33"/>
  <c r="K34"/>
  <c r="K35"/>
  <c r="K36"/>
  <c r="K37"/>
  <c r="K41" s="1"/>
  <c r="K43" s="1"/>
  <c r="K38"/>
  <c r="K39"/>
  <c r="K40"/>
  <c r="C41"/>
  <c r="E41"/>
  <c r="G41"/>
  <c r="G43"/>
  <c r="I41"/>
  <c r="I43" s="1"/>
  <c r="M41"/>
  <c r="M43"/>
  <c r="C43"/>
  <c r="E43"/>
  <c r="K48"/>
  <c r="K55" s="1"/>
  <c r="K57" s="1"/>
  <c r="K49"/>
  <c r="K51"/>
  <c r="K52"/>
  <c r="K53"/>
  <c r="K54"/>
  <c r="C55"/>
  <c r="C57" s="1"/>
  <c r="E55"/>
  <c r="E57" s="1"/>
  <c r="G55"/>
  <c r="G57"/>
  <c r="I55"/>
  <c r="I57"/>
  <c r="M55"/>
  <c r="M57" s="1"/>
  <c r="C1" i="5"/>
  <c r="M1"/>
  <c r="K9"/>
  <c r="K10"/>
  <c r="K11"/>
  <c r="K17" s="1"/>
  <c r="K12"/>
  <c r="K13"/>
  <c r="K14"/>
  <c r="K15"/>
  <c r="K16"/>
  <c r="C17"/>
  <c r="E17"/>
  <c r="E24"/>
  <c r="G17"/>
  <c r="G24" s="1"/>
  <c r="G48" s="1"/>
  <c r="G52" s="1"/>
  <c r="I17"/>
  <c r="M17"/>
  <c r="K20"/>
  <c r="K22" s="1"/>
  <c r="K21"/>
  <c r="C22"/>
  <c r="C24" s="1"/>
  <c r="C48" s="1"/>
  <c r="C52" s="1"/>
  <c r="E22"/>
  <c r="G22"/>
  <c r="I22"/>
  <c r="I24" s="1"/>
  <c r="I48" s="1"/>
  <c r="I52" s="1"/>
  <c r="M22"/>
  <c r="M24" s="1"/>
  <c r="M48" s="1"/>
  <c r="M52" s="1"/>
  <c r="K28"/>
  <c r="K29"/>
  <c r="K30"/>
  <c r="K31"/>
  <c r="K32"/>
  <c r="K33"/>
  <c r="K34"/>
  <c r="K35"/>
  <c r="K36"/>
  <c r="K39" s="1"/>
  <c r="K40" s="1"/>
  <c r="K37"/>
  <c r="K38"/>
  <c r="C39"/>
  <c r="E39"/>
  <c r="G39"/>
  <c r="I39"/>
  <c r="M39"/>
  <c r="M46" s="1"/>
  <c r="K42"/>
  <c r="K44" s="1"/>
  <c r="K43"/>
  <c r="C44"/>
  <c r="C46"/>
  <c r="E44"/>
  <c r="E46"/>
  <c r="G44"/>
  <c r="G46"/>
  <c r="I44"/>
  <c r="I46" s="1"/>
  <c r="M44"/>
  <c r="K50"/>
  <c r="C1" i="6"/>
  <c r="M1"/>
  <c r="K9"/>
  <c r="K10"/>
  <c r="K17" s="1"/>
  <c r="K11"/>
  <c r="K12"/>
  <c r="K13"/>
  <c r="K14"/>
  <c r="K15"/>
  <c r="K16"/>
  <c r="C17"/>
  <c r="E17"/>
  <c r="E24" s="1"/>
  <c r="E48" s="1"/>
  <c r="E52" s="1"/>
  <c r="G17"/>
  <c r="G24" s="1"/>
  <c r="G48" s="1"/>
  <c r="G52" s="1"/>
  <c r="I17"/>
  <c r="I24"/>
  <c r="M17"/>
  <c r="M24" s="1"/>
  <c r="M48" s="1"/>
  <c r="M52" s="1"/>
  <c r="K20"/>
  <c r="K22" s="1"/>
  <c r="K21"/>
  <c r="C22"/>
  <c r="E22"/>
  <c r="G22"/>
  <c r="I22"/>
  <c r="M22"/>
  <c r="C24"/>
  <c r="K28"/>
  <c r="K39" s="1"/>
  <c r="K40" s="1"/>
  <c r="K29"/>
  <c r="K30"/>
  <c r="K31"/>
  <c r="K32"/>
  <c r="K33"/>
  <c r="K34"/>
  <c r="K35"/>
  <c r="K36"/>
  <c r="K37"/>
  <c r="K38"/>
  <c r="C39"/>
  <c r="E39"/>
  <c r="G39"/>
  <c r="I39"/>
  <c r="I46" s="1"/>
  <c r="I48" s="1"/>
  <c r="I52" s="1"/>
  <c r="M39"/>
  <c r="K42"/>
  <c r="K44" s="1"/>
  <c r="K43"/>
  <c r="C44"/>
  <c r="C46"/>
  <c r="E44"/>
  <c r="E46"/>
  <c r="G44"/>
  <c r="G46" s="1"/>
  <c r="I44"/>
  <c r="M44"/>
  <c r="M46"/>
  <c r="K50"/>
  <c r="B1" i="3"/>
  <c r="K1"/>
  <c r="K17"/>
  <c r="J12" i="1"/>
  <c r="J13"/>
  <c r="J14"/>
  <c r="K28" i="4" s="1"/>
  <c r="J15" i="1"/>
  <c r="J16"/>
  <c r="J17"/>
  <c r="J18"/>
  <c r="J19"/>
  <c r="J20"/>
  <c r="B21"/>
  <c r="D21"/>
  <c r="J21" s="1"/>
  <c r="J22" s="1"/>
  <c r="D28"/>
  <c r="F21"/>
  <c r="H21"/>
  <c r="L21"/>
  <c r="J24"/>
  <c r="J25"/>
  <c r="J26" s="1"/>
  <c r="J28" s="1"/>
  <c r="B26"/>
  <c r="B28" s="1"/>
  <c r="D26"/>
  <c r="F26"/>
  <c r="F28" s="1"/>
  <c r="H26"/>
  <c r="H28" s="1"/>
  <c r="L26"/>
  <c r="L28" s="1"/>
  <c r="J31"/>
  <c r="J32"/>
  <c r="J33"/>
  <c r="J34"/>
  <c r="J42"/>
  <c r="J35"/>
  <c r="J36"/>
  <c r="J37"/>
  <c r="J38"/>
  <c r="J39"/>
  <c r="J40"/>
  <c r="J41"/>
  <c r="B42"/>
  <c r="J43" s="1"/>
  <c r="D42"/>
  <c r="F42"/>
  <c r="F49" s="1"/>
  <c r="H42"/>
  <c r="L42"/>
  <c r="J45"/>
  <c r="J46"/>
  <c r="J47" s="1"/>
  <c r="J49" s="1"/>
  <c r="B47"/>
  <c r="B49" s="1"/>
  <c r="D47"/>
  <c r="D49" s="1"/>
  <c r="F47"/>
  <c r="H47"/>
  <c r="H49" s="1"/>
  <c r="L47"/>
  <c r="L49" s="1"/>
  <c r="J53"/>
  <c r="B1" i="2"/>
  <c r="N1"/>
  <c r="N5"/>
  <c r="N6"/>
  <c r="N7"/>
  <c r="N8"/>
  <c r="F9"/>
  <c r="H9"/>
  <c r="N9" s="1"/>
  <c r="J9"/>
  <c r="L9"/>
  <c r="P9"/>
  <c r="N19"/>
  <c r="P19"/>
  <c r="L32"/>
  <c r="N32"/>
  <c r="P32"/>
  <c r="N41"/>
  <c r="P41"/>
  <c r="N48"/>
  <c r="P48"/>
  <c r="E48" i="5"/>
  <c r="E52" s="1"/>
  <c r="C48" i="6"/>
  <c r="C52"/>
  <c r="K16" i="4" l="1"/>
  <c r="B51" i="1"/>
  <c r="J29"/>
  <c r="L51"/>
  <c r="L55" s="1"/>
  <c r="P10" i="2" s="1"/>
  <c r="J50" i="1"/>
  <c r="K24" i="6"/>
  <c r="K18"/>
  <c r="K45"/>
  <c r="K46"/>
  <c r="K47" s="1"/>
  <c r="F51" i="1"/>
  <c r="F55" s="1"/>
  <c r="J10" i="2" s="1"/>
  <c r="D51" i="1"/>
  <c r="D55" s="1"/>
  <c r="H10" i="2" s="1"/>
  <c r="K46" i="5"/>
  <c r="K47" s="1"/>
  <c r="K45"/>
  <c r="K18"/>
  <c r="K24"/>
  <c r="H51" i="1"/>
  <c r="H55" s="1"/>
  <c r="L10" i="2" s="1"/>
  <c r="J27" i="1"/>
  <c r="J48"/>
  <c r="J51" l="1"/>
  <c r="J55" s="1"/>
  <c r="N10" i="2" s="1"/>
  <c r="B55" i="1"/>
  <c r="K25" i="6"/>
  <c r="K48"/>
  <c r="K52" s="1"/>
  <c r="K53" s="1"/>
  <c r="K48" i="5"/>
  <c r="K52" s="1"/>
  <c r="K25"/>
  <c r="J56" i="1" l="1"/>
  <c r="F10" i="2"/>
  <c r="K53" i="5"/>
</calcChain>
</file>

<file path=xl/sharedStrings.xml><?xml version="1.0" encoding="utf-8"?>
<sst xmlns="http://schemas.openxmlformats.org/spreadsheetml/2006/main" count="295" uniqueCount="151">
  <si>
    <t>The Winton Foundation for the Welfare of Bears S.C.I.O</t>
  </si>
  <si>
    <t xml:space="preserve">Enter SC No. below   </t>
  </si>
  <si>
    <t>SC042614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</si>
  <si>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</si>
  <si>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</si>
  <si>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</si>
  <si>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</si>
  <si>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</si>
  <si>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</si>
  <si>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</si>
  <si>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</si>
  <si>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</si>
  <si>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</si>
  <si>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</si>
  <si>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</si>
  <si>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</si>
  <si>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</si>
  <si>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</si>
  <si>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</si>
  <si>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</si>
  <si>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</si>
  <si>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</si>
  <si>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</si>
  <si>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</si>
  <si>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</si>
  <si>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Gift Aid 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</si>
  <si>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</si>
  <si>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</si>
  <si>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</si>
  <si>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</si>
  <si>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</si>
  <si>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</si>
  <si>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</si>
  <si>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</si>
  <si>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</si>
  <si>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</si>
  <si>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</si>
  <si>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</si>
  <si>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</si>
  <si>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</si>
  <si>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</si>
  <si>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</si>
  <si>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</si>
  <si>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</si>
  <si>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</si>
  <si>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</si>
  <si>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</si>
  <si>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</si>
  <si>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</si>
  <si>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</si>
  <si>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</si>
  <si>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</si>
  <si>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</si>
  <si>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</si>
  <si>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</si>
  <si>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</si>
  <si>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</si>
  <si>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</si>
  <si>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</si>
  <si>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</si>
  <si>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</si>
  <si>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</si>
  <si>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</si>
  <si>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 xml:space="preserve">Paypal balance 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</si>
  <si>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</si>
  <si>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</si>
  <si>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</si>
  <si>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</si>
  <si>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</si>
  <si>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</si>
  <si>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</si>
  <si>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</si>
  <si>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</si>
  <si>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</si>
  <si>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</si>
  <si>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</si>
  <si>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</si>
  <si>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</si>
  <si>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</si>
  <si>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 xml:space="preserve">Independent Examiner </t>
  </si>
  <si>
    <t>Preparation of accounts</t>
  </si>
  <si>
    <t>Amount due (estimate)</t>
  </si>
  <si>
    <t>B5 Contingent liabilities</t>
  </si>
  <si>
    <r>
      <rPr>
        <b/>
        <sz val="10"/>
        <rFont val="Arial"/>
        <family val="2"/>
      </rP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</si>
  <si>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</si>
  <si>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</si>
  <si>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</si>
  <si>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 xml:space="preserve">Lesley  Winton </t>
  </si>
  <si>
    <t xml:space="preserve">Section C Notes to the Accounts </t>
  </si>
  <si>
    <r>
      <rPr>
        <b/>
        <sz val="12"/>
        <rFont val="Arial"/>
        <family val="2"/>
      </rP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</si>
  <si>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</si>
  <si>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</si>
  <si>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</si>
  <si>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</si>
  <si>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</si>
  <si>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</si>
  <si>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</si>
  <si>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X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</si>
  <si>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</si>
  <si>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</si>
  <si>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</si>
  <si>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</si>
  <si>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</si>
  <si>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</si>
  <si>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</si>
  <si>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</si>
  <si>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</si>
  <si>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</si>
  <si>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</si>
  <si>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</si>
  <si>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 xml:space="preserve">Opening balances have been re-stated as closing balances did not include pay pal balance </t>
  </si>
  <si>
    <t>Additional analysis (1)</t>
  </si>
  <si>
    <t xml:space="preserve">Analysis of receipts and payments </t>
  </si>
  <si>
    <t xml:space="preserve">1 Donations </t>
  </si>
  <si>
    <t xml:space="preserve">Individual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</si>
  <si>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</si>
  <si>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</si>
  <si>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</si>
  <si>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 xml:space="preserve">Support for Bear Projects </t>
  </si>
  <si>
    <t>Insurance /fees</t>
  </si>
  <si>
    <t xml:space="preserve">Website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</si>
  <si>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</si>
  <si>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</si>
  <si>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</si>
  <si>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</si>
  <si>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</si>
  <si>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</si>
  <si>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</si>
  <si>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</si>
  <si>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</si>
  <si>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</si>
  <si>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</si>
  <si>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</si>
  <si>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</si>
  <si>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</si>
  <si>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</si>
  <si>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</si>
  <si>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</si>
  <si>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</si>
  <si>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</si>
  <si>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</si>
  <si>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</si>
  <si>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</si>
  <si>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</si>
  <si>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</si>
  <si>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</si>
  <si>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 xml:space="preserve">Zoo visit </t>
  </si>
  <si>
    <t>Resources</t>
  </si>
  <si>
    <t>Anniversary video</t>
  </si>
  <si>
    <t>Mileage</t>
  </si>
  <si>
    <t>19.4.26</t>
  </si>
</sst>
</file>

<file path=xl/styles.xml><?xml version="1.0" encoding="utf-8"?>
<styleSheet xmlns="http://schemas.openxmlformats.org/spreadsheetml/2006/main">
  <numFmts count="8">
    <numFmt numFmtId="164" formatCode="_-* #,##0.00_-;\-* #,##0.00_-;_-* \-??_-;_-@_-"/>
    <numFmt numFmtId="165" formatCode="_-* #,##0_-;\-* #,##0_-;_-* \-_-;_-@_-"/>
    <numFmt numFmtId="166" formatCode="[$-F800]dddd&quot;, &quot;mmmm\ dd&quot;, &quot;yyyy"/>
    <numFmt numFmtId="167" formatCode="* #,##0_-;\(* #,##0\)_-;_-* \-??_-;_-@_-"/>
    <numFmt numFmtId="168" formatCode="dd/mm/yyyy;@"/>
    <numFmt numFmtId="169" formatCode="_-* #,##0_-;\-* #,##0_-;_-* \-??_-;_-@_-"/>
    <numFmt numFmtId="170" formatCode="[$-1409]d/mm/yyyy"/>
    <numFmt numFmtId="171" formatCode="[$-809]dd\ mmmm\ yyyy;@"/>
  </numFmts>
  <fonts count="33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2"/>
      <color indexed="22"/>
      <name val="Arial"/>
      <family val="2"/>
    </font>
    <font>
      <sz val="10"/>
      <color indexed="22"/>
      <name val="Arial"/>
      <family val="2"/>
    </font>
    <font>
      <b/>
      <sz val="16"/>
      <name val="Arial"/>
      <family val="2"/>
    </font>
    <font>
      <b/>
      <sz val="18"/>
      <color indexed="63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6"/>
      <color indexed="9"/>
      <name val="Arial"/>
      <family val="2"/>
    </font>
    <font>
      <b/>
      <sz val="11"/>
      <color indexed="5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11"/>
      <color indexed="22"/>
      <name val="Arial"/>
      <family val="2"/>
    </font>
    <font>
      <b/>
      <sz val="11"/>
      <color indexed="23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0"/>
      <color indexed="11"/>
      <name val="Arial"/>
      <family val="2"/>
    </font>
    <font>
      <sz val="10"/>
      <color indexed="23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b/>
      <sz val="10"/>
      <color indexed="22"/>
      <name val="Arial"/>
      <family val="2"/>
    </font>
    <font>
      <b/>
      <sz val="9"/>
      <color indexed="2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7"/>
        <bgColor indexed="41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thick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32" fillId="0" borderId="0" applyFill="0" applyBorder="0" applyAlignment="0" applyProtection="0"/>
  </cellStyleXfs>
  <cellXfs count="307">
    <xf numFmtId="0" fontId="0" fillId="0" borderId="0" xfId="0"/>
    <xf numFmtId="0" fontId="1" fillId="0" borderId="0" xfId="0" applyFont="1" applyProtection="1">
      <protection locked="0"/>
    </xf>
    <xf numFmtId="165" fontId="1" fillId="0" borderId="0" xfId="1" applyNumberFormat="1" applyFont="1" applyFill="1" applyBorder="1" applyAlignment="1" applyProtection="1"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/>
    <xf numFmtId="0" fontId="6" fillId="0" borderId="0" xfId="0" applyFont="1"/>
    <xf numFmtId="0" fontId="7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0" fillId="2" borderId="0" xfId="0" applyFont="1" applyFill="1" applyBorder="1" applyAlignment="1" applyProtection="1">
      <protection locked="0"/>
    </xf>
    <xf numFmtId="165" fontId="10" fillId="2" borderId="0" xfId="1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1" fillId="2" borderId="0" xfId="0" applyFont="1" applyFill="1" applyBorder="1" applyProtection="1"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165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right"/>
      <protection locked="0"/>
    </xf>
    <xf numFmtId="165" fontId="1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165" fontId="1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left" wrapText="1"/>
      <protection locked="0"/>
    </xf>
    <xf numFmtId="165" fontId="9" fillId="0" borderId="1" xfId="1" applyNumberFormat="1" applyFont="1" applyFill="1" applyBorder="1" applyAlignment="1" applyProtection="1">
      <alignment wrapText="1"/>
      <protection locked="0"/>
    </xf>
    <xf numFmtId="165" fontId="9" fillId="0" borderId="0" xfId="1" applyNumberFormat="1" applyFont="1" applyFill="1" applyBorder="1" applyAlignment="1" applyProtection="1">
      <alignment wrapText="1"/>
      <protection locked="0"/>
    </xf>
    <xf numFmtId="165" fontId="9" fillId="3" borderId="1" xfId="1" applyNumberFormat="1" applyFont="1" applyFill="1" applyBorder="1" applyAlignment="1" applyProtection="1">
      <alignment wrapText="1"/>
    </xf>
    <xf numFmtId="165" fontId="16" fillId="0" borderId="0" xfId="0" applyNumberFormat="1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right" wrapText="1"/>
      <protection locked="0"/>
    </xf>
    <xf numFmtId="165" fontId="9" fillId="3" borderId="2" xfId="1" applyNumberFormat="1" applyFont="1" applyFill="1" applyBorder="1" applyAlignment="1" applyProtection="1">
      <alignment wrapText="1"/>
    </xf>
    <xf numFmtId="165" fontId="9" fillId="0" borderId="3" xfId="1" applyNumberFormat="1" applyFont="1" applyFill="1" applyBorder="1" applyAlignment="1" applyProtection="1">
      <alignment wrapText="1"/>
      <protection locked="0"/>
    </xf>
    <xf numFmtId="165" fontId="9" fillId="3" borderId="4" xfId="1" applyNumberFormat="1" applyFont="1" applyFill="1" applyBorder="1" applyAlignment="1" applyProtection="1">
      <alignment wrapText="1"/>
    </xf>
    <xf numFmtId="0" fontId="13" fillId="0" borderId="0" xfId="0" applyFont="1" applyAlignment="1" applyProtection="1">
      <alignment wrapText="1"/>
      <protection locked="0"/>
    </xf>
    <xf numFmtId="165" fontId="13" fillId="0" borderId="0" xfId="1" applyNumberFormat="1" applyFont="1" applyFill="1" applyBorder="1" applyAlignment="1" applyProtection="1">
      <alignment wrapText="1"/>
      <protection locked="0"/>
    </xf>
    <xf numFmtId="165" fontId="13" fillId="0" borderId="0" xfId="0" applyNumberFormat="1" applyFont="1" applyAlignment="1" applyProtection="1">
      <alignment wrapText="1"/>
      <protection locked="0"/>
    </xf>
    <xf numFmtId="165" fontId="13" fillId="0" borderId="0" xfId="0" applyNumberFormat="1" applyFont="1" applyBorder="1" applyAlignment="1" applyProtection="1">
      <alignment wrapText="1"/>
      <protection locked="0"/>
    </xf>
    <xf numFmtId="165" fontId="15" fillId="0" borderId="0" xfId="0" applyNumberFormat="1" applyFont="1" applyAlignment="1" applyProtection="1">
      <protection locked="0"/>
    </xf>
    <xf numFmtId="165" fontId="1" fillId="0" borderId="0" xfId="0" applyNumberFormat="1" applyFont="1" applyBorder="1" applyAlignment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165" fontId="14" fillId="0" borderId="0" xfId="1" applyNumberFormat="1" applyFont="1" applyFill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9" fillId="0" borderId="0" xfId="0" applyFont="1" applyAlignment="1" applyProtection="1">
      <alignment horizontal="right" wrapText="1"/>
      <protection locked="0"/>
    </xf>
    <xf numFmtId="165" fontId="16" fillId="0" borderId="0" xfId="1" applyNumberFormat="1" applyFont="1" applyFill="1" applyBorder="1" applyAlignment="1" applyProtection="1">
      <alignment wrapText="1"/>
      <protection locked="0"/>
    </xf>
    <xf numFmtId="165" fontId="16" fillId="0" borderId="0" xfId="0" applyNumberFormat="1" applyFont="1" applyAlignment="1" applyProtection="1">
      <protection locked="0"/>
    </xf>
    <xf numFmtId="165" fontId="16" fillId="0" borderId="0" xfId="0" applyNumberFormat="1" applyFont="1" applyBorder="1" applyAlignment="1" applyProtection="1">
      <protection locked="0"/>
    </xf>
    <xf numFmtId="165" fontId="9" fillId="3" borderId="5" xfId="1" applyNumberFormat="1" applyFont="1" applyFill="1" applyBorder="1" applyAlignment="1" applyProtection="1">
      <alignment wrapText="1"/>
    </xf>
    <xf numFmtId="165" fontId="1" fillId="0" borderId="0" xfId="0" applyNumberFormat="1" applyFont="1" applyAlignment="1" applyProtection="1">
      <protection locked="0"/>
    </xf>
    <xf numFmtId="0" fontId="9" fillId="0" borderId="0" xfId="0" applyFont="1" applyAlignment="1" applyProtection="1">
      <alignment horizontal="left" vertical="top"/>
      <protection locked="0"/>
    </xf>
    <xf numFmtId="165" fontId="18" fillId="0" borderId="0" xfId="1" applyNumberFormat="1" applyFont="1" applyFill="1" applyBorder="1" applyAlignment="1" applyProtection="1">
      <alignment wrapText="1"/>
      <protection locked="0"/>
    </xf>
    <xf numFmtId="165" fontId="15" fillId="0" borderId="0" xfId="0" applyNumberFormat="1" applyFont="1" applyAlignment="1" applyProtection="1">
      <alignment wrapText="1"/>
      <protection locked="0"/>
    </xf>
    <xf numFmtId="165" fontId="15" fillId="0" borderId="0" xfId="0" applyNumberFormat="1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right" vertical="top" wrapText="1"/>
      <protection locked="0"/>
    </xf>
    <xf numFmtId="165" fontId="9" fillId="0" borderId="6" xfId="1" applyNumberFormat="1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horizontal="right" vertical="top" wrapText="1"/>
      <protection locked="0"/>
    </xf>
    <xf numFmtId="165" fontId="9" fillId="0" borderId="7" xfId="1" applyNumberFormat="1" applyFont="1" applyFill="1" applyBorder="1" applyAlignment="1" applyProtection="1">
      <alignment wrapText="1"/>
      <protection locked="0"/>
    </xf>
    <xf numFmtId="165" fontId="15" fillId="0" borderId="0" xfId="1" applyNumberFormat="1" applyFont="1" applyFill="1" applyBorder="1" applyAlignment="1" applyProtection="1">
      <protection locked="0"/>
    </xf>
    <xf numFmtId="165" fontId="15" fillId="0" borderId="8" xfId="0" applyNumberFormat="1" applyFont="1" applyBorder="1" applyAlignment="1" applyProtection="1">
      <protection locked="0"/>
    </xf>
    <xf numFmtId="165" fontId="15" fillId="0" borderId="0" xfId="0" applyNumberFormat="1" applyFont="1" applyBorder="1" applyAlignment="1" applyProtection="1">
      <protection locked="0"/>
    </xf>
    <xf numFmtId="165" fontId="19" fillId="0" borderId="9" xfId="1" applyNumberFormat="1" applyFont="1" applyFill="1" applyBorder="1" applyAlignment="1" applyProtection="1">
      <protection locked="0"/>
    </xf>
    <xf numFmtId="0" fontId="17" fillId="0" borderId="3" xfId="0" applyFont="1" applyBorder="1" applyAlignment="1" applyProtection="1">
      <alignment horizontal="right" vertical="center"/>
      <protection locked="0"/>
    </xf>
    <xf numFmtId="165" fontId="9" fillId="3" borderId="10" xfId="1" applyNumberFormat="1" applyFont="1" applyFill="1" applyBorder="1" applyAlignment="1" applyProtection="1">
      <alignment wrapText="1"/>
    </xf>
    <xf numFmtId="165" fontId="16" fillId="0" borderId="0" xfId="0" applyNumberFormat="1" applyFont="1" applyAlignment="1" applyProtection="1">
      <alignment wrapText="1"/>
      <protection locked="0"/>
    </xf>
    <xf numFmtId="165" fontId="13" fillId="0" borderId="0" xfId="1" applyNumberFormat="1" applyFont="1" applyFill="1" applyBorder="1" applyAlignment="1" applyProtection="1">
      <protection locked="0"/>
    </xf>
    <xf numFmtId="165" fontId="13" fillId="0" borderId="0" xfId="0" applyNumberFormat="1" applyFont="1" applyBorder="1" applyAlignment="1" applyProtection="1">
      <protection locked="0"/>
    </xf>
    <xf numFmtId="165" fontId="13" fillId="0" borderId="0" xfId="0" applyNumberFormat="1" applyFont="1" applyBorder="1" applyAlignment="1" applyProtection="1">
      <alignment vertical="top" wrapText="1"/>
      <protection locked="0"/>
    </xf>
    <xf numFmtId="165" fontId="1" fillId="0" borderId="0" xfId="0" applyNumberFormat="1" applyFont="1" applyBorder="1" applyProtection="1">
      <protection locked="0"/>
    </xf>
    <xf numFmtId="0" fontId="17" fillId="0" borderId="0" xfId="0" applyFont="1" applyBorder="1" applyAlignment="1" applyProtection="1">
      <alignment horizontal="right" vertical="top"/>
      <protection locked="0"/>
    </xf>
    <xf numFmtId="167" fontId="9" fillId="3" borderId="11" xfId="1" applyNumberFormat="1" applyFont="1" applyFill="1" applyBorder="1" applyAlignment="1" applyProtection="1">
      <alignment horizontal="right" shrinkToFit="1"/>
    </xf>
    <xf numFmtId="165" fontId="9" fillId="0" borderId="0" xfId="1" applyNumberFormat="1" applyFont="1" applyFill="1" applyBorder="1" applyAlignment="1" applyProtection="1">
      <alignment horizontal="right" wrapText="1"/>
      <protection locked="0"/>
    </xf>
    <xf numFmtId="167" fontId="9" fillId="3" borderId="12" xfId="1" applyNumberFormat="1" applyFont="1" applyFill="1" applyBorder="1" applyAlignment="1" applyProtection="1">
      <alignment horizontal="right" shrinkToFit="1"/>
    </xf>
    <xf numFmtId="165" fontId="16" fillId="0" borderId="0" xfId="0" applyNumberFormat="1" applyFont="1" applyBorder="1" applyAlignment="1" applyProtection="1">
      <alignment horizontal="right" vertical="top" wrapText="1"/>
      <protection locked="0"/>
    </xf>
    <xf numFmtId="0" fontId="16" fillId="0" borderId="0" xfId="0" applyFont="1" applyProtection="1">
      <protection locked="0"/>
    </xf>
    <xf numFmtId="167" fontId="9" fillId="0" borderId="0" xfId="1" applyNumberFormat="1" applyFont="1" applyFill="1" applyBorder="1" applyAlignment="1" applyProtection="1">
      <alignment horizontal="right" shrinkToFit="1"/>
    </xf>
    <xf numFmtId="0" fontId="7" fillId="0" borderId="0" xfId="0" applyFont="1" applyBorder="1" applyAlignment="1" applyProtection="1">
      <alignment vertical="top"/>
      <protection locked="0"/>
    </xf>
    <xf numFmtId="167" fontId="9" fillId="3" borderId="13" xfId="1" applyNumberFormat="1" applyFont="1" applyFill="1" applyBorder="1" applyAlignment="1" applyProtection="1">
      <alignment horizontal="right" shrinkToFit="1"/>
      <protection locked="0"/>
    </xf>
    <xf numFmtId="167" fontId="9" fillId="3" borderId="14" xfId="1" applyNumberFormat="1" applyFont="1" applyFill="1" applyBorder="1" applyAlignment="1" applyProtection="1">
      <alignment horizontal="right" shrinkToFit="1"/>
    </xf>
    <xf numFmtId="0" fontId="9" fillId="0" borderId="0" xfId="0" applyFont="1" applyBorder="1" applyAlignment="1" applyProtection="1">
      <alignment vertical="top"/>
      <protection locked="0"/>
    </xf>
    <xf numFmtId="167" fontId="9" fillId="0" borderId="0" xfId="1" applyNumberFormat="1" applyFont="1" applyFill="1" applyBorder="1" applyAlignment="1" applyProtection="1">
      <alignment horizontal="right" shrinkToFit="1"/>
      <protection locked="0"/>
    </xf>
    <xf numFmtId="167" fontId="9" fillId="0" borderId="8" xfId="1" applyNumberFormat="1" applyFont="1" applyFill="1" applyBorder="1" applyAlignment="1" applyProtection="1">
      <alignment horizontal="right" shrinkToFit="1"/>
    </xf>
    <xf numFmtId="0" fontId="17" fillId="0" borderId="0" xfId="0" applyFont="1" applyBorder="1" applyAlignment="1" applyProtection="1">
      <alignment horizontal="right" vertical="top" wrapText="1"/>
      <protection locked="0"/>
    </xf>
    <xf numFmtId="167" fontId="9" fillId="3" borderId="10" xfId="1" applyNumberFormat="1" applyFont="1" applyFill="1" applyBorder="1" applyAlignment="1" applyProtection="1">
      <alignment horizontal="right" shrinkToFit="1"/>
    </xf>
    <xf numFmtId="0" fontId="10" fillId="2" borderId="0" xfId="0" applyFont="1" applyFill="1" applyBorder="1" applyAlignment="1" applyProtection="1">
      <alignment horizontal="left" vertical="center"/>
      <protection locked="0"/>
    </xf>
    <xf numFmtId="165" fontId="10" fillId="2" borderId="0" xfId="1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169" fontId="13" fillId="0" borderId="0" xfId="1" applyNumberFormat="1" applyFont="1" applyFill="1" applyBorder="1" applyAlignment="1" applyProtection="1">
      <alignment vertical="center" wrapText="1"/>
      <protection locked="0"/>
    </xf>
    <xf numFmtId="167" fontId="9" fillId="0" borderId="1" xfId="1" applyNumberFormat="1" applyFont="1" applyFill="1" applyBorder="1" applyAlignment="1" applyProtection="1">
      <alignment horizontal="right" vertical="center" shrinkToFit="1"/>
      <protection locked="0"/>
    </xf>
    <xf numFmtId="167" fontId="16" fillId="0" borderId="0" xfId="0" applyNumberFormat="1" applyFont="1" applyAlignment="1" applyProtection="1">
      <alignment horizontal="right" vertical="top" shrinkToFit="1"/>
      <protection locked="0"/>
    </xf>
    <xf numFmtId="167" fontId="16" fillId="0" borderId="0" xfId="0" applyNumberFormat="1" applyFont="1" applyBorder="1" applyAlignment="1" applyProtection="1">
      <alignment horizontal="right" vertical="top" shrinkToFit="1"/>
      <protection locked="0"/>
    </xf>
    <xf numFmtId="167" fontId="9" fillId="3" borderId="1" xfId="1" applyNumberFormat="1" applyFont="1" applyFill="1" applyBorder="1" applyAlignment="1" applyProtection="1">
      <alignment horizontal="right" vertical="center" shrinkToFit="1"/>
      <protection locked="0"/>
    </xf>
    <xf numFmtId="167" fontId="9" fillId="0" borderId="15" xfId="1" applyNumberFormat="1" applyFont="1" applyFill="1" applyBorder="1" applyAlignment="1" applyProtection="1">
      <alignment horizontal="right" vertical="center" shrinkToFit="1"/>
      <protection locked="0"/>
    </xf>
    <xf numFmtId="167" fontId="9" fillId="0" borderId="6" xfId="1" applyNumberFormat="1" applyFont="1" applyFill="1" applyBorder="1" applyAlignment="1" applyProtection="1">
      <alignment horizontal="right" vertical="center" shrinkToFit="1"/>
      <protection locked="0"/>
    </xf>
    <xf numFmtId="167" fontId="9" fillId="3" borderId="15" xfId="1" applyNumberFormat="1" applyFont="1" applyFill="1" applyBorder="1" applyAlignment="1" applyProtection="1">
      <alignment horizontal="right" vertical="center" shrinkToFit="1"/>
      <protection locked="0"/>
    </xf>
    <xf numFmtId="169" fontId="13" fillId="0" borderId="3" xfId="1" applyNumberFormat="1" applyFont="1" applyFill="1" applyBorder="1" applyAlignment="1" applyProtection="1">
      <alignment vertical="center" wrapText="1"/>
      <protection locked="0"/>
    </xf>
    <xf numFmtId="167" fontId="9" fillId="3" borderId="10" xfId="1" applyNumberFormat="1" applyFont="1" applyFill="1" applyBorder="1" applyAlignment="1" applyProtection="1">
      <alignment horizontal="right" vertical="center" shrinkToFit="1"/>
    </xf>
    <xf numFmtId="0" fontId="16" fillId="0" borderId="16" xfId="0" applyFont="1" applyBorder="1" applyAlignment="1" applyProtection="1">
      <alignment horizontal="right" vertical="top" wrapText="1"/>
      <protection locked="0"/>
    </xf>
    <xf numFmtId="0" fontId="16" fillId="0" borderId="0" xfId="0" applyFont="1" applyBorder="1" applyAlignment="1" applyProtection="1">
      <alignment horizontal="right" vertical="top" wrapText="1"/>
      <protection locked="0"/>
    </xf>
    <xf numFmtId="167" fontId="9" fillId="3" borderId="13" xfId="1" applyNumberFormat="1" applyFont="1" applyFill="1" applyBorder="1" applyAlignment="1" applyProtection="1">
      <alignment horizontal="right" vertical="center" shrinkToFit="1"/>
      <protection locked="0"/>
    </xf>
    <xf numFmtId="0" fontId="20" fillId="0" borderId="0" xfId="0" applyFont="1" applyBorder="1" applyAlignment="1" applyProtection="1">
      <alignment vertical="top" wrapText="1"/>
      <protection locked="0"/>
    </xf>
    <xf numFmtId="169" fontId="21" fillId="3" borderId="0" xfId="0" applyNumberFormat="1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Border="1" applyAlignment="1" applyProtection="1">
      <alignment vertical="top" wrapText="1"/>
      <protection locked="0"/>
    </xf>
    <xf numFmtId="169" fontId="12" fillId="0" borderId="0" xfId="1" applyNumberFormat="1" applyFont="1" applyFill="1" applyBorder="1" applyAlignment="1" applyProtection="1">
      <alignment vertical="top" wrapText="1"/>
      <protection locked="0"/>
    </xf>
    <xf numFmtId="0" fontId="16" fillId="0" borderId="0" xfId="0" applyFont="1" applyBorder="1" applyAlignment="1" applyProtection="1">
      <alignment vertical="top" wrapText="1"/>
      <protection locked="0"/>
    </xf>
    <xf numFmtId="169" fontId="9" fillId="0" borderId="1" xfId="1" applyNumberFormat="1" applyFont="1" applyFill="1" applyBorder="1" applyAlignment="1" applyProtection="1">
      <alignment horizontal="right" vertical="top" wrapText="1"/>
      <protection locked="0"/>
    </xf>
    <xf numFmtId="169" fontId="9" fillId="0" borderId="15" xfId="1" applyNumberFormat="1" applyFont="1" applyFill="1" applyBorder="1" applyAlignment="1" applyProtection="1">
      <alignment horizontal="right" vertical="top" wrapText="1"/>
      <protection locked="0"/>
    </xf>
    <xf numFmtId="0" fontId="25" fillId="0" borderId="0" xfId="0" applyFont="1" applyBorder="1" applyAlignment="1" applyProtection="1">
      <alignment vertical="top" wrapText="1"/>
      <protection locked="0"/>
    </xf>
    <xf numFmtId="165" fontId="13" fillId="0" borderId="0" xfId="1" applyNumberFormat="1" applyFont="1" applyFill="1" applyBorder="1" applyAlignment="1" applyProtection="1">
      <alignment horizontal="left" vertical="top" wrapText="1"/>
      <protection locked="0"/>
    </xf>
    <xf numFmtId="169" fontId="19" fillId="0" borderId="0" xfId="1" applyNumberFormat="1" applyFont="1" applyFill="1" applyBorder="1" applyAlignment="1" applyProtection="1">
      <alignment horizontal="center" vertical="center" wrapText="1"/>
      <protection locked="0"/>
    </xf>
    <xf numFmtId="169" fontId="9" fillId="0" borderId="13" xfId="1" applyNumberFormat="1" applyFont="1" applyFill="1" applyBorder="1" applyAlignment="1" applyProtection="1">
      <alignment horizontal="right" vertical="top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165" fontId="9" fillId="0" borderId="1" xfId="1" applyNumberFormat="1" applyFont="1" applyFill="1" applyBorder="1" applyAlignment="1" applyProtection="1">
      <alignment horizontal="right" vertical="top" wrapText="1"/>
      <protection locked="0"/>
    </xf>
    <xf numFmtId="165" fontId="16" fillId="0" borderId="0" xfId="1" applyNumberFormat="1" applyFont="1" applyFill="1" applyBorder="1" applyAlignment="1" applyProtection="1">
      <protection locked="0"/>
    </xf>
    <xf numFmtId="165" fontId="9" fillId="0" borderId="15" xfId="1" applyNumberFormat="1" applyFont="1" applyFill="1" applyBorder="1" applyAlignment="1" applyProtection="1">
      <alignment horizontal="right" vertical="top" wrapText="1"/>
      <protection locked="0"/>
    </xf>
    <xf numFmtId="165" fontId="9" fillId="0" borderId="13" xfId="1" applyNumberFormat="1" applyFont="1" applyFill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horizontal="right" vertical="top" wrapText="1"/>
      <protection locked="0"/>
    </xf>
    <xf numFmtId="165" fontId="13" fillId="0" borderId="0" xfId="1" applyNumberFormat="1" applyFont="1" applyFill="1" applyBorder="1" applyAlignment="1" applyProtection="1">
      <alignment vertical="top" wrapText="1"/>
      <protection locked="0"/>
    </xf>
    <xf numFmtId="3" fontId="9" fillId="0" borderId="1" xfId="1" applyNumberFormat="1" applyFont="1" applyFill="1" applyBorder="1" applyAlignment="1" applyProtection="1">
      <alignment horizontal="right" vertical="top" wrapText="1"/>
      <protection locked="0"/>
    </xf>
    <xf numFmtId="3" fontId="9" fillId="0" borderId="15" xfId="1" applyNumberFormat="1" applyFont="1" applyFill="1" applyBorder="1" applyAlignment="1" applyProtection="1">
      <alignment horizontal="right" vertical="top" wrapText="1"/>
      <protection locked="0"/>
    </xf>
    <xf numFmtId="0" fontId="19" fillId="0" borderId="0" xfId="0" applyFont="1" applyAlignment="1">
      <alignment vertical="top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Protection="1">
      <protection locked="0"/>
    </xf>
    <xf numFmtId="0" fontId="9" fillId="0" borderId="17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vertical="center"/>
    </xf>
    <xf numFmtId="170" fontId="1" fillId="0" borderId="1" xfId="0" applyNumberFormat="1" applyFont="1" applyBorder="1" applyAlignment="1"/>
    <xf numFmtId="170" fontId="1" fillId="0" borderId="1" xfId="0" applyNumberFormat="1" applyFont="1" applyBorder="1" applyAlignment="1">
      <alignment horizontal="left"/>
    </xf>
    <xf numFmtId="166" fontId="10" fillId="2" borderId="0" xfId="0" applyNumberFormat="1" applyFont="1" applyFill="1" applyBorder="1" applyAlignment="1" applyProtection="1">
      <alignment horizontal="left" vertical="center"/>
      <protection locked="0"/>
    </xf>
    <xf numFmtId="168" fontId="10" fillId="2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171" fontId="9" fillId="0" borderId="1" xfId="1" applyNumberFormat="1" applyFont="1" applyFill="1" applyBorder="1" applyAlignment="1" applyProtection="1">
      <alignment wrapText="1"/>
      <protection locked="0"/>
    </xf>
    <xf numFmtId="0" fontId="16" fillId="0" borderId="0" xfId="0" applyFont="1" applyBorder="1" applyAlignment="1" applyProtection="1">
      <alignment wrapText="1"/>
      <protection locked="0"/>
    </xf>
    <xf numFmtId="3" fontId="9" fillId="0" borderId="1" xfId="1" applyNumberFormat="1" applyFont="1" applyFill="1" applyBorder="1" applyAlignment="1" applyProtection="1">
      <alignment wrapText="1"/>
      <protection locked="0"/>
    </xf>
    <xf numFmtId="3" fontId="9" fillId="0" borderId="1" xfId="1" applyNumberFormat="1" applyFont="1" applyFill="1" applyBorder="1" applyAlignment="1" applyProtection="1">
      <alignment horizontal="right" wrapText="1"/>
      <protection locked="0"/>
    </xf>
    <xf numFmtId="3" fontId="9" fillId="0" borderId="15" xfId="1" applyNumberFormat="1" applyFont="1" applyFill="1" applyBorder="1" applyAlignment="1" applyProtection="1">
      <alignment horizontal="right" wrapText="1"/>
      <protection locked="0"/>
    </xf>
    <xf numFmtId="165" fontId="9" fillId="0" borderId="1" xfId="0" applyNumberFormat="1" applyFont="1" applyBorder="1" applyAlignment="1" applyProtection="1">
      <alignment horizontal="right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3" fontId="9" fillId="0" borderId="1" xfId="1" applyNumberFormat="1" applyFont="1" applyFill="1" applyBorder="1" applyAlignment="1" applyProtection="1">
      <alignment vertical="top" wrapText="1"/>
      <protection locked="0"/>
    </xf>
    <xf numFmtId="169" fontId="9" fillId="0" borderId="0" xfId="1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165" fontId="9" fillId="0" borderId="1" xfId="1" applyNumberFormat="1" applyFont="1" applyFill="1" applyBorder="1" applyAlignment="1" applyProtection="1">
      <alignment vertical="top" wrapText="1"/>
      <protection locked="0"/>
    </xf>
    <xf numFmtId="165" fontId="9" fillId="0" borderId="0" xfId="1" applyNumberFormat="1" applyFont="1" applyFill="1" applyBorder="1" applyAlignment="1" applyProtection="1">
      <alignment vertical="top" wrapText="1"/>
      <protection locked="0"/>
    </xf>
    <xf numFmtId="165" fontId="9" fillId="0" borderId="0" xfId="0" applyNumberFormat="1" applyFont="1" applyBorder="1" applyAlignment="1" applyProtection="1">
      <alignment vertical="top" wrapText="1"/>
      <protection locked="0"/>
    </xf>
    <xf numFmtId="165" fontId="9" fillId="0" borderId="1" xfId="0" applyNumberFormat="1" applyFont="1" applyBorder="1" applyProtection="1"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165" fontId="9" fillId="0" borderId="18" xfId="1" applyNumberFormat="1" applyFont="1" applyFill="1" applyBorder="1" applyAlignment="1" applyProtection="1">
      <alignment vertical="top" wrapText="1"/>
      <protection locked="0"/>
    </xf>
    <xf numFmtId="165" fontId="9" fillId="0" borderId="0" xfId="1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165" fontId="9" fillId="3" borderId="4" xfId="1" applyNumberFormat="1" applyFont="1" applyFill="1" applyBorder="1" applyAlignment="1" applyProtection="1">
      <alignment vertical="top" wrapText="1"/>
      <protection locked="0"/>
    </xf>
    <xf numFmtId="164" fontId="7" fillId="0" borderId="0" xfId="0" applyNumberFormat="1" applyFont="1" applyBorder="1" applyAlignment="1" applyProtection="1">
      <alignment horizontal="left" vertical="top" wrapText="1"/>
      <protection locked="0"/>
    </xf>
    <xf numFmtId="165" fontId="9" fillId="0" borderId="1" xfId="0" applyNumberFormat="1" applyFont="1" applyBorder="1" applyAlignment="1" applyProtection="1">
      <alignment vertical="top" wrapText="1"/>
      <protection locked="0"/>
    </xf>
    <xf numFmtId="165" fontId="16" fillId="0" borderId="0" xfId="1" applyNumberFormat="1" applyFont="1" applyFill="1" applyBorder="1" applyAlignment="1" applyProtection="1">
      <alignment vertical="top" wrapText="1"/>
      <protection locked="0"/>
    </xf>
    <xf numFmtId="171" fontId="9" fillId="0" borderId="0" xfId="1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Protection="1">
      <protection locked="0"/>
    </xf>
    <xf numFmtId="165" fontId="9" fillId="0" borderId="0" xfId="1" applyNumberFormat="1" applyFont="1" applyFill="1" applyBorder="1" applyAlignment="1" applyProtection="1">
      <alignment horizontal="right" vertical="top" wrapText="1"/>
      <protection locked="0"/>
    </xf>
    <xf numFmtId="165" fontId="9" fillId="0" borderId="0" xfId="0" applyNumberFormat="1" applyFont="1" applyBorder="1" applyAlignment="1" applyProtection="1">
      <alignment horizontal="right" vertical="top" wrapText="1"/>
      <protection locked="0"/>
    </xf>
    <xf numFmtId="165" fontId="9" fillId="0" borderId="1" xfId="0" applyNumberFormat="1" applyFont="1" applyBorder="1" applyAlignment="1" applyProtection="1">
      <alignment horizontal="right"/>
      <protection locked="0"/>
    </xf>
    <xf numFmtId="165" fontId="9" fillId="0" borderId="1" xfId="0" applyNumberFormat="1" applyFont="1" applyBorder="1" applyAlignment="1" applyProtection="1">
      <alignment horizontal="right" vertical="top" wrapText="1"/>
      <protection locked="0"/>
    </xf>
    <xf numFmtId="165" fontId="9" fillId="0" borderId="18" xfId="1" applyNumberFormat="1" applyFont="1" applyFill="1" applyBorder="1" applyAlignment="1" applyProtection="1">
      <alignment horizontal="right" vertical="top" wrapText="1"/>
      <protection locked="0"/>
    </xf>
    <xf numFmtId="165" fontId="9" fillId="3" borderId="4" xfId="1" applyNumberFormat="1" applyFont="1" applyFill="1" applyBorder="1" applyAlignment="1" applyProtection="1">
      <alignment horizontal="right" vertical="top" wrapText="1"/>
      <protection locked="0"/>
    </xf>
    <xf numFmtId="165" fontId="16" fillId="0" borderId="0" xfId="1" applyNumberFormat="1" applyFont="1" applyFill="1" applyBorder="1" applyAlignment="1" applyProtection="1">
      <alignment horizontal="right" vertical="top" wrapText="1"/>
      <protection locked="0"/>
    </xf>
    <xf numFmtId="171" fontId="9" fillId="0" borderId="0" xfId="1" applyNumberFormat="1" applyFont="1" applyFill="1" applyBorder="1" applyAlignment="1" applyProtection="1">
      <alignment horizontal="right" vertical="top" wrapText="1"/>
      <protection locked="0"/>
    </xf>
    <xf numFmtId="3" fontId="12" fillId="0" borderId="0" xfId="1" applyNumberFormat="1" applyFont="1" applyFill="1" applyBorder="1" applyAlignment="1" applyProtection="1">
      <alignment vertical="top" wrapText="1"/>
      <protection locked="0"/>
    </xf>
    <xf numFmtId="0" fontId="0" fillId="2" borderId="0" xfId="0" applyFill="1"/>
    <xf numFmtId="165" fontId="30" fillId="0" borderId="0" xfId="1" applyNumberFormat="1" applyFont="1" applyFill="1" applyBorder="1" applyAlignment="1" applyProtection="1">
      <alignment horizontal="center" vertical="top" wrapText="1"/>
      <protection locked="0"/>
    </xf>
    <xf numFmtId="165" fontId="19" fillId="0" borderId="0" xfId="1" applyNumberFormat="1" applyFont="1" applyFill="1" applyBorder="1" applyAlignment="1" applyProtection="1">
      <alignment horizontal="center" vertical="top" wrapText="1"/>
      <protection locked="0"/>
    </xf>
    <xf numFmtId="165" fontId="12" fillId="0" borderId="0" xfId="1" applyNumberFormat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 applyProtection="1">
      <alignment vertical="top" wrapText="1"/>
      <protection locked="0"/>
    </xf>
    <xf numFmtId="3" fontId="19" fillId="0" borderId="0" xfId="1" applyNumberFormat="1" applyFont="1" applyFill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165" fontId="9" fillId="0" borderId="1" xfId="0" applyNumberFormat="1" applyFont="1" applyFill="1" applyBorder="1" applyAlignment="1" applyProtection="1">
      <alignment horizontal="left" wrapText="1"/>
      <protection locked="0"/>
    </xf>
    <xf numFmtId="165" fontId="9" fillId="0" borderId="0" xfId="0" applyNumberFormat="1" applyFont="1" applyFill="1" applyBorder="1" applyAlignment="1" applyProtection="1">
      <alignment horizontal="left" wrapText="1"/>
      <protection locked="0"/>
    </xf>
    <xf numFmtId="165" fontId="9" fillId="0" borderId="0" xfId="0" applyNumberFormat="1" applyFont="1" applyFill="1" applyBorder="1" applyAlignment="1" applyProtection="1">
      <alignment horizontal="left" vertical="top" wrapText="1"/>
      <protection locked="0"/>
    </xf>
    <xf numFmtId="165" fontId="9" fillId="0" borderId="0" xfId="0" applyNumberFormat="1" applyFont="1" applyFill="1" applyAlignment="1" applyProtection="1">
      <alignment horizontal="left" vertical="top" wrapText="1"/>
      <protection locked="0"/>
    </xf>
    <xf numFmtId="165" fontId="9" fillId="0" borderId="1" xfId="1" applyNumberFormat="1" applyFont="1" applyFill="1" applyBorder="1" applyAlignment="1" applyProtection="1">
      <alignment horizontal="left" vertical="top" wrapText="1"/>
      <protection locked="0"/>
    </xf>
    <xf numFmtId="165" fontId="9" fillId="0" borderId="0" xfId="1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protection locked="0"/>
    </xf>
    <xf numFmtId="165" fontId="9" fillId="0" borderId="1" xfId="0" applyNumberFormat="1" applyFont="1" applyFill="1" applyBorder="1" applyAlignment="1" applyProtection="1">
      <alignment horizontal="left"/>
      <protection locked="0"/>
    </xf>
    <xf numFmtId="165" fontId="9" fillId="0" borderId="0" xfId="0" applyNumberFormat="1" applyFont="1" applyFill="1" applyAlignment="1" applyProtection="1">
      <alignment horizontal="left"/>
      <protection locked="0"/>
    </xf>
    <xf numFmtId="165" fontId="9" fillId="0" borderId="15" xfId="0" applyNumberFormat="1" applyFont="1" applyFill="1" applyBorder="1" applyAlignment="1" applyProtection="1">
      <alignment horizontal="left"/>
      <protection locked="0"/>
    </xf>
    <xf numFmtId="165" fontId="9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9" fillId="0" borderId="13" xfId="1" applyNumberFormat="1" applyFont="1" applyFill="1" applyBorder="1" applyAlignment="1" applyProtection="1">
      <alignment horizontal="left"/>
      <protection locked="0"/>
    </xf>
    <xf numFmtId="165" fontId="9" fillId="0" borderId="0" xfId="1" applyNumberFormat="1" applyFont="1" applyFill="1" applyBorder="1" applyAlignment="1" applyProtection="1">
      <alignment horizontal="left"/>
      <protection locked="0"/>
    </xf>
    <xf numFmtId="0" fontId="25" fillId="0" borderId="0" xfId="0" applyFont="1" applyBorder="1" applyAlignment="1" applyProtection="1">
      <alignment vertical="top"/>
      <protection locked="0"/>
    </xf>
    <xf numFmtId="165" fontId="1" fillId="0" borderId="0" xfId="0" applyNumberFormat="1" applyFont="1" applyBorder="1" applyAlignment="1" applyProtection="1">
      <alignment vertical="top"/>
      <protection locked="0"/>
    </xf>
    <xf numFmtId="165" fontId="9" fillId="0" borderId="1" xfId="0" applyNumberFormat="1" applyFont="1" applyBorder="1" applyAlignment="1" applyProtection="1">
      <protection locked="0"/>
    </xf>
    <xf numFmtId="165" fontId="9" fillId="0" borderId="0" xfId="0" applyNumberFormat="1" applyFont="1" applyBorder="1" applyAlignment="1" applyProtection="1">
      <protection locked="0"/>
    </xf>
    <xf numFmtId="165" fontId="9" fillId="0" borderId="1" xfId="0" applyNumberFormat="1" applyFont="1" applyBorder="1" applyAlignment="1" applyProtection="1">
      <alignment wrapText="1"/>
      <protection locked="0"/>
    </xf>
    <xf numFmtId="165" fontId="9" fillId="0" borderId="18" xfId="0" applyNumberFormat="1" applyFont="1" applyBorder="1" applyAlignment="1" applyProtection="1">
      <protection locked="0"/>
    </xf>
    <xf numFmtId="165" fontId="9" fillId="3" borderId="4" xfId="0" applyNumberFormat="1" applyFont="1" applyFill="1" applyBorder="1" applyAlignment="1" applyProtection="1">
      <protection locked="0"/>
    </xf>
    <xf numFmtId="165" fontId="9" fillId="3" borderId="13" xfId="0" applyNumberFormat="1" applyFont="1" applyFill="1" applyBorder="1" applyAlignment="1" applyProtection="1">
      <protection locked="0"/>
    </xf>
    <xf numFmtId="165" fontId="9" fillId="0" borderId="0" xfId="0" applyNumberFormat="1" applyFont="1" applyFill="1" applyBorder="1" applyAlignment="1" applyProtection="1">
      <protection locked="0"/>
    </xf>
    <xf numFmtId="164" fontId="1" fillId="0" borderId="0" xfId="0" applyNumberFormat="1" applyFont="1" applyBorder="1" applyAlignment="1" applyProtection="1">
      <protection locked="0"/>
    </xf>
    <xf numFmtId="165" fontId="9" fillId="0" borderId="1" xfId="1" applyNumberFormat="1" applyFont="1" applyFill="1" applyBorder="1" applyAlignment="1" applyProtection="1">
      <protection locked="0"/>
    </xf>
    <xf numFmtId="165" fontId="9" fillId="0" borderId="0" xfId="0" applyNumberFormat="1" applyFont="1" applyBorder="1" applyProtection="1">
      <protection locked="0"/>
    </xf>
    <xf numFmtId="165" fontId="9" fillId="0" borderId="0" xfId="0" applyNumberFormat="1" applyFont="1" applyProtection="1">
      <protection locked="0"/>
    </xf>
    <xf numFmtId="0" fontId="16" fillId="0" borderId="18" xfId="0" applyFont="1" applyBorder="1" applyAlignment="1" applyProtection="1">
      <alignment horizontal="left" vertical="top" wrapText="1"/>
      <protection locked="0"/>
    </xf>
    <xf numFmtId="165" fontId="9" fillId="3" borderId="4" xfId="1" applyNumberFormat="1" applyFont="1" applyFill="1" applyBorder="1" applyAlignment="1" applyProtection="1">
      <protection locked="0"/>
    </xf>
    <xf numFmtId="165" fontId="9" fillId="3" borderId="13" xfId="1" applyNumberFormat="1" applyFont="1" applyFill="1" applyBorder="1" applyAlignment="1" applyProtection="1">
      <protection locked="0"/>
    </xf>
    <xf numFmtId="164" fontId="1" fillId="0" borderId="0" xfId="0" applyNumberFormat="1" applyFont="1" applyProtection="1">
      <protection locked="0"/>
    </xf>
    <xf numFmtId="165" fontId="19" fillId="0" borderId="0" xfId="1" applyNumberFormat="1" applyFont="1" applyFill="1" applyBorder="1" applyAlignme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16" fillId="0" borderId="0" xfId="0" applyFont="1"/>
    <xf numFmtId="167" fontId="9" fillId="0" borderId="0" xfId="0" applyNumberFormat="1" applyFont="1" applyAlignment="1" applyProtection="1">
      <alignment horizontal="right" shrinkToFit="1"/>
      <protection locked="0"/>
    </xf>
    <xf numFmtId="167" fontId="9" fillId="0" borderId="0" xfId="0" applyNumberFormat="1" applyFont="1" applyBorder="1" applyAlignment="1" applyProtection="1">
      <alignment horizontal="right" shrinkToFit="1"/>
      <protection locked="0"/>
    </xf>
    <xf numFmtId="167" fontId="9" fillId="3" borderId="13" xfId="0" applyNumberFormat="1" applyFont="1" applyFill="1" applyBorder="1" applyAlignment="1" applyProtection="1">
      <alignment horizontal="right" shrinkToFit="1"/>
      <protection locked="0"/>
    </xf>
    <xf numFmtId="164" fontId="1" fillId="0" borderId="0" xfId="0" applyNumberFormat="1" applyFont="1" applyBorder="1" applyProtection="1">
      <protection locked="0"/>
    </xf>
    <xf numFmtId="0" fontId="7" fillId="0" borderId="15" xfId="0" applyFont="1" applyBorder="1" applyProtection="1">
      <protection locked="0"/>
    </xf>
    <xf numFmtId="165" fontId="31" fillId="0" borderId="0" xfId="1" applyNumberFormat="1" applyFont="1" applyFill="1" applyBorder="1" applyAlignment="1" applyProtection="1">
      <alignment horizontal="center" vertical="top" wrapText="1"/>
      <protection locked="0"/>
    </xf>
    <xf numFmtId="165" fontId="9" fillId="0" borderId="0" xfId="0" applyNumberFormat="1" applyFont="1" applyBorder="1" applyAlignment="1" applyProtection="1">
      <alignment wrapText="1"/>
      <protection locked="0"/>
    </xf>
    <xf numFmtId="165" fontId="9" fillId="0" borderId="0" xfId="0" applyNumberFormat="1" applyFont="1" applyAlignment="1" applyProtection="1">
      <alignment horizontal="center" vertical="top" wrapText="1"/>
      <protection locked="0"/>
    </xf>
    <xf numFmtId="165" fontId="16" fillId="0" borderId="1" xfId="1" applyNumberFormat="1" applyFont="1" applyFill="1" applyBorder="1" applyAlignment="1" applyProtection="1">
      <alignment vertical="top" wrapText="1"/>
      <protection locked="0"/>
    </xf>
    <xf numFmtId="165" fontId="9" fillId="0" borderId="0" xfId="0" applyNumberFormat="1" applyFont="1" applyAlignment="1" applyProtection="1">
      <protection locked="0"/>
    </xf>
    <xf numFmtId="165" fontId="16" fillId="0" borderId="1" xfId="0" applyNumberFormat="1" applyFont="1" applyBorder="1" applyAlignment="1" applyProtection="1">
      <protection locked="0"/>
    </xf>
    <xf numFmtId="165" fontId="9" fillId="0" borderId="15" xfId="0" applyNumberFormat="1" applyFont="1" applyBorder="1" applyAlignment="1" applyProtection="1">
      <protection locked="0"/>
    </xf>
    <xf numFmtId="165" fontId="16" fillId="0" borderId="15" xfId="0" applyNumberFormat="1" applyFont="1" applyBorder="1" applyAlignment="1" applyProtection="1">
      <protection locked="0"/>
    </xf>
    <xf numFmtId="165" fontId="9" fillId="0" borderId="0" xfId="1" applyNumberFormat="1" applyFont="1" applyFill="1" applyBorder="1" applyAlignment="1" applyProtection="1">
      <protection locked="0"/>
    </xf>
    <xf numFmtId="164" fontId="1" fillId="0" borderId="0" xfId="0" applyNumberFormat="1" applyFont="1" applyBorder="1" applyAlignment="1" applyProtection="1">
      <alignment vertical="top"/>
      <protection locked="0"/>
    </xf>
    <xf numFmtId="167" fontId="16" fillId="0" borderId="0" xfId="1" applyNumberFormat="1" applyFont="1" applyFill="1" applyBorder="1" applyAlignment="1" applyProtection="1">
      <alignment horizontal="right" shrinkToFit="1"/>
      <protection locked="0"/>
    </xf>
    <xf numFmtId="167" fontId="16" fillId="0" borderId="0" xfId="0" applyNumberFormat="1" applyFont="1" applyAlignment="1" applyProtection="1">
      <alignment horizontal="right" shrinkToFit="1"/>
      <protection locked="0"/>
    </xf>
    <xf numFmtId="167" fontId="16" fillId="0" borderId="0" xfId="0" applyNumberFormat="1" applyFont="1" applyBorder="1" applyAlignment="1" applyProtection="1">
      <alignment horizontal="right" shrinkToFi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166" fontId="9" fillId="0" borderId="17" xfId="0" applyNumberFormat="1" applyFont="1" applyBorder="1" applyAlignment="1" applyProtection="1">
      <alignment horizontal="center" vertical="center"/>
      <protection locked="0"/>
    </xf>
    <xf numFmtId="166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165" fontId="23" fillId="0" borderId="17" xfId="1" applyNumberFormat="1" applyFont="1" applyFill="1" applyBorder="1" applyAlignment="1" applyProtection="1">
      <alignment horizontal="right" vertical="top" wrapText="1"/>
      <protection locked="0"/>
    </xf>
    <xf numFmtId="0" fontId="7" fillId="0" borderId="20" xfId="0" applyFont="1" applyBorder="1" applyAlignment="1" applyProtection="1">
      <alignment vertical="top" wrapText="1"/>
      <protection locked="0"/>
    </xf>
    <xf numFmtId="165" fontId="16" fillId="0" borderId="1" xfId="1" applyNumberFormat="1" applyFont="1" applyFill="1" applyBorder="1" applyAlignment="1" applyProtection="1">
      <alignment horizontal="left" wrapText="1"/>
      <protection locked="0"/>
    </xf>
    <xf numFmtId="0" fontId="16" fillId="0" borderId="1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wrapText="1"/>
      <protection locked="0"/>
    </xf>
    <xf numFmtId="0" fontId="22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165" fontId="1" fillId="0" borderId="0" xfId="1" applyNumberFormat="1" applyFont="1" applyFill="1" applyBorder="1" applyAlignment="1" applyProtection="1"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 vertical="top" wrapText="1"/>
      <protection locked="0"/>
    </xf>
    <xf numFmtId="165" fontId="9" fillId="0" borderId="21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right" vertical="top" wrapText="1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165" fontId="5" fillId="0" borderId="0" xfId="1" applyNumberFormat="1" applyFont="1" applyFill="1" applyBorder="1" applyAlignment="1" applyProtection="1">
      <alignment horizontal="left"/>
      <protection locked="0"/>
    </xf>
    <xf numFmtId="168" fontId="10" fillId="2" borderId="0" xfId="0" applyNumberFormat="1" applyFont="1" applyFill="1" applyBorder="1" applyAlignment="1" applyProtection="1">
      <alignment horizontal="left" vertical="center"/>
      <protection locked="0"/>
    </xf>
    <xf numFmtId="165" fontId="11" fillId="0" borderId="0" xfId="1" applyNumberFormat="1" applyFont="1" applyFill="1" applyBorder="1" applyAlignment="1" applyProtection="1">
      <alignment horizontal="center" wrapText="1"/>
      <protection locked="0"/>
    </xf>
    <xf numFmtId="165" fontId="12" fillId="0" borderId="0" xfId="1" applyNumberFormat="1" applyFont="1" applyFill="1" applyBorder="1" applyAlignment="1" applyProtection="1">
      <alignment horizontal="right" vertical="top" wrapText="1"/>
      <protection locked="0"/>
    </xf>
    <xf numFmtId="165" fontId="16" fillId="0" borderId="1" xfId="1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165" fontId="16" fillId="0" borderId="1" xfId="1" applyNumberFormat="1" applyFont="1" applyFill="1" applyBorder="1" applyAlignment="1" applyProtection="1">
      <alignment horizontal="center"/>
      <protection locked="0"/>
    </xf>
    <xf numFmtId="0" fontId="22" fillId="0" borderId="17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horizontal="left" wrapText="1"/>
      <protection locked="0"/>
    </xf>
    <xf numFmtId="165" fontId="16" fillId="0" borderId="18" xfId="1" applyNumberFormat="1" applyFont="1" applyFill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right" vertical="top" wrapText="1"/>
      <protection locked="0"/>
    </xf>
    <xf numFmtId="11" fontId="2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171" fontId="2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166" fontId="10" fillId="2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165" fontId="9" fillId="0" borderId="0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left"/>
      <protection locked="0"/>
    </xf>
    <xf numFmtId="165" fontId="9" fillId="0" borderId="0" xfId="1" applyNumberFormat="1" applyFont="1" applyFill="1" applyBorder="1" applyAlignment="1" applyProtection="1">
      <alignment horizontal="right" vertical="top" wrapText="1"/>
      <protection locked="0"/>
    </xf>
    <xf numFmtId="165" fontId="10" fillId="0" borderId="0" xfId="1" applyNumberFormat="1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38100</xdr:rowOff>
    </xdr:from>
    <xdr:to>
      <xdr:col>3</xdr:col>
      <xdr:colOff>584994</xdr:colOff>
      <xdr:row>6</xdr:row>
      <xdr:rowOff>2540</xdr:rowOff>
    </xdr:to>
    <xdr:sp macro="" textlink="" fLocksText="0">
      <xdr:nvSpPr>
        <xdr:cNvPr id="1025" name="Text Box 14"/>
        <xdr:cNvSpPr txBox="1">
          <a:spLocks noChangeArrowheads="1"/>
        </xdr:cNvSpPr>
      </xdr:nvSpPr>
      <xdr:spPr bwMode="auto">
        <a:xfrm>
          <a:off x="3552825" y="1352550"/>
          <a:ext cx="552450" cy="228600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0" rIns="0" bIns="0" anchor="t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01	</a:t>
          </a:r>
        </a:p>
      </xdr:txBody>
    </xdr:sp>
    <xdr:clientData/>
  </xdr:twoCellAnchor>
  <xdr:twoCellAnchor>
    <xdr:from>
      <xdr:col>3</xdr:col>
      <xdr:colOff>661035</xdr:colOff>
      <xdr:row>5</xdr:row>
      <xdr:rowOff>38100</xdr:rowOff>
    </xdr:from>
    <xdr:to>
      <xdr:col>5</xdr:col>
      <xdr:colOff>188695</xdr:colOff>
      <xdr:row>6</xdr:row>
      <xdr:rowOff>2540</xdr:rowOff>
    </xdr:to>
    <xdr:sp macro="" textlink="" fLocksText="0">
      <xdr:nvSpPr>
        <xdr:cNvPr id="1026" name="Text Box 15"/>
        <xdr:cNvSpPr txBox="1">
          <a:spLocks noChangeArrowheads="1"/>
        </xdr:cNvSpPr>
      </xdr:nvSpPr>
      <xdr:spPr bwMode="auto">
        <a:xfrm>
          <a:off x="4181475" y="1352550"/>
          <a:ext cx="733425" cy="228600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0" rIns="0" bIns="0" anchor="t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01</a:t>
          </a:r>
        </a:p>
      </xdr:txBody>
    </xdr:sp>
    <xdr:clientData/>
  </xdr:twoCellAnchor>
  <xdr:twoCellAnchor>
    <xdr:from>
      <xdr:col>5</xdr:col>
      <xdr:colOff>264795</xdr:colOff>
      <xdr:row>5</xdr:row>
      <xdr:rowOff>38100</xdr:rowOff>
    </xdr:from>
    <xdr:to>
      <xdr:col>5</xdr:col>
      <xdr:colOff>954536</xdr:colOff>
      <xdr:row>6</xdr:row>
      <xdr:rowOff>2540</xdr:rowOff>
    </xdr:to>
    <xdr:sp macro="" textlink="" fLocksText="0">
      <xdr:nvSpPr>
        <xdr:cNvPr id="1027" name="Text Box 16"/>
        <xdr:cNvSpPr txBox="1">
          <a:spLocks noChangeArrowheads="1"/>
        </xdr:cNvSpPr>
      </xdr:nvSpPr>
      <xdr:spPr bwMode="auto">
        <a:xfrm>
          <a:off x="4991100" y="1352550"/>
          <a:ext cx="666750" cy="228600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0" rIns="0" bIns="0" anchor="t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2025</a:t>
          </a:r>
        </a:p>
      </xdr:txBody>
    </xdr:sp>
    <xdr:clientData/>
  </xdr:twoCellAnchor>
  <xdr:twoCellAnchor>
    <xdr:from>
      <xdr:col>3</xdr:col>
      <xdr:colOff>9525</xdr:colOff>
      <xdr:row>4</xdr:row>
      <xdr:rowOff>0</xdr:rowOff>
    </xdr:from>
    <xdr:to>
      <xdr:col>3</xdr:col>
      <xdr:colOff>596265</xdr:colOff>
      <xdr:row>4</xdr:row>
      <xdr:rowOff>163996</xdr:rowOff>
    </xdr:to>
    <xdr:sp macro="" textlink="" fLocksText="0">
      <xdr:nvSpPr>
        <xdr:cNvPr id="1028" name="Text Box 17"/>
        <xdr:cNvSpPr txBox="1">
          <a:spLocks noChangeArrowheads="1"/>
        </xdr:cNvSpPr>
      </xdr:nvSpPr>
      <xdr:spPr bwMode="auto">
        <a:xfrm>
          <a:off x="3552825" y="1104900"/>
          <a:ext cx="571500" cy="171450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360" tIns="27360" rIns="36360" bIns="0" anchor="t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661035</xdr:colOff>
      <xdr:row>4</xdr:row>
      <xdr:rowOff>9525</xdr:rowOff>
    </xdr:from>
    <xdr:to>
      <xdr:col>5</xdr:col>
      <xdr:colOff>188695</xdr:colOff>
      <xdr:row>4</xdr:row>
      <xdr:rowOff>164090</xdr:rowOff>
    </xdr:to>
    <xdr:sp macro="" textlink="" fLocksText="0">
      <xdr:nvSpPr>
        <xdr:cNvPr id="1029" name="Text Box 18"/>
        <xdr:cNvSpPr txBox="1">
          <a:spLocks noChangeArrowheads="1"/>
        </xdr:cNvSpPr>
      </xdr:nvSpPr>
      <xdr:spPr bwMode="auto">
        <a:xfrm>
          <a:off x="4181475" y="1114425"/>
          <a:ext cx="733425" cy="161925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360" tIns="27360" rIns="36360" bIns="0" anchor="t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9525</xdr:rowOff>
    </xdr:from>
    <xdr:to>
      <xdr:col>5</xdr:col>
      <xdr:colOff>954536</xdr:colOff>
      <xdr:row>4</xdr:row>
      <xdr:rowOff>164090</xdr:rowOff>
    </xdr:to>
    <xdr:sp macro="" textlink="" fLocksText="0">
      <xdr:nvSpPr>
        <xdr:cNvPr id="1030" name="Text Box 19"/>
        <xdr:cNvSpPr txBox="1">
          <a:spLocks noChangeArrowheads="1"/>
        </xdr:cNvSpPr>
      </xdr:nvSpPr>
      <xdr:spPr bwMode="auto">
        <a:xfrm>
          <a:off x="4991100" y="1114425"/>
          <a:ext cx="666750" cy="161925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360" tIns="27360" rIns="36360" bIns="0" anchor="t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0</xdr:colOff>
      <xdr:row>4</xdr:row>
      <xdr:rowOff>9525</xdr:rowOff>
    </xdr:from>
    <xdr:to>
      <xdr:col>7</xdr:col>
      <xdr:colOff>577164</xdr:colOff>
      <xdr:row>4</xdr:row>
      <xdr:rowOff>190500</xdr:rowOff>
    </xdr:to>
    <xdr:sp macro="" textlink="" fLocksText="0">
      <xdr:nvSpPr>
        <xdr:cNvPr id="1031" name="Text Box 20"/>
        <xdr:cNvSpPr txBox="1">
          <a:spLocks noChangeArrowheads="1"/>
        </xdr:cNvSpPr>
      </xdr:nvSpPr>
      <xdr:spPr bwMode="auto">
        <a:xfrm>
          <a:off x="5895975" y="1114425"/>
          <a:ext cx="561975" cy="180975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27360" bIns="0" anchor="t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672465</xdr:colOff>
      <xdr:row>4</xdr:row>
      <xdr:rowOff>9525</xdr:rowOff>
    </xdr:from>
    <xdr:to>
      <xdr:col>9</xdr:col>
      <xdr:colOff>339090</xdr:colOff>
      <xdr:row>4</xdr:row>
      <xdr:rowOff>164090</xdr:rowOff>
    </xdr:to>
    <xdr:sp macro="" textlink="" fLocksText="0">
      <xdr:nvSpPr>
        <xdr:cNvPr id="1032" name="Text Box 21"/>
        <xdr:cNvSpPr txBox="1">
          <a:spLocks noChangeArrowheads="1"/>
        </xdr:cNvSpPr>
      </xdr:nvSpPr>
      <xdr:spPr bwMode="auto">
        <a:xfrm>
          <a:off x="6553200" y="1114425"/>
          <a:ext cx="800100" cy="161925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27360" bIns="0" anchor="t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415290</xdr:colOff>
      <xdr:row>4</xdr:row>
      <xdr:rowOff>9525</xdr:rowOff>
    </xdr:from>
    <xdr:to>
      <xdr:col>9</xdr:col>
      <xdr:colOff>1097193</xdr:colOff>
      <xdr:row>4</xdr:row>
      <xdr:rowOff>164090</xdr:rowOff>
    </xdr:to>
    <xdr:sp macro="" textlink="" fLocksText="0">
      <xdr:nvSpPr>
        <xdr:cNvPr id="1033" name="Text Box 22"/>
        <xdr:cNvSpPr txBox="1">
          <a:spLocks noChangeArrowheads="1"/>
        </xdr:cNvSpPr>
      </xdr:nvSpPr>
      <xdr:spPr bwMode="auto">
        <a:xfrm>
          <a:off x="7429500" y="1114425"/>
          <a:ext cx="666750" cy="161925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27360" bIns="0" anchor="t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0</xdr:colOff>
      <xdr:row>5</xdr:row>
      <xdr:rowOff>38100</xdr:rowOff>
    </xdr:from>
    <xdr:to>
      <xdr:col>7</xdr:col>
      <xdr:colOff>586740</xdr:colOff>
      <xdr:row>6</xdr:row>
      <xdr:rowOff>2540</xdr:rowOff>
    </xdr:to>
    <xdr:sp macro="" textlink="" fLocksText="0">
      <xdr:nvSpPr>
        <xdr:cNvPr id="1034" name="Text Box 23"/>
        <xdr:cNvSpPr txBox="1">
          <a:spLocks noChangeArrowheads="1"/>
        </xdr:cNvSpPr>
      </xdr:nvSpPr>
      <xdr:spPr bwMode="auto">
        <a:xfrm>
          <a:off x="5895975" y="1352550"/>
          <a:ext cx="571500" cy="228600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0" rIns="0" bIns="0" anchor="t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31		</a:t>
          </a:r>
        </a:p>
      </xdr:txBody>
    </xdr:sp>
    <xdr:clientData/>
  </xdr:twoCellAnchor>
  <xdr:twoCellAnchor>
    <xdr:from>
      <xdr:col>7</xdr:col>
      <xdr:colOff>672465</xdr:colOff>
      <xdr:row>5</xdr:row>
      <xdr:rowOff>38100</xdr:rowOff>
    </xdr:from>
    <xdr:to>
      <xdr:col>9</xdr:col>
      <xdr:colOff>339090</xdr:colOff>
      <xdr:row>6</xdr:row>
      <xdr:rowOff>2540</xdr:rowOff>
    </xdr:to>
    <xdr:sp macro="" textlink="" fLocksText="0">
      <xdr:nvSpPr>
        <xdr:cNvPr id="1035" name="Text Box 24"/>
        <xdr:cNvSpPr txBox="1">
          <a:spLocks noChangeArrowheads="1"/>
        </xdr:cNvSpPr>
      </xdr:nvSpPr>
      <xdr:spPr bwMode="auto">
        <a:xfrm>
          <a:off x="6553200" y="1352550"/>
          <a:ext cx="800100" cy="228600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0" rIns="0" bIns="0" anchor="t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12</a:t>
          </a:r>
        </a:p>
      </xdr:txBody>
    </xdr:sp>
    <xdr:clientData/>
  </xdr:twoCellAnchor>
  <xdr:twoCellAnchor>
    <xdr:from>
      <xdr:col>9</xdr:col>
      <xdr:colOff>415290</xdr:colOff>
      <xdr:row>5</xdr:row>
      <xdr:rowOff>38100</xdr:rowOff>
    </xdr:from>
    <xdr:to>
      <xdr:col>9</xdr:col>
      <xdr:colOff>1097193</xdr:colOff>
      <xdr:row>6</xdr:row>
      <xdr:rowOff>2540</xdr:rowOff>
    </xdr:to>
    <xdr:sp macro="" textlink="" fLocksText="0">
      <xdr:nvSpPr>
        <xdr:cNvPr id="1036" name="Text Box 25"/>
        <xdr:cNvSpPr txBox="1">
          <a:spLocks noChangeArrowheads="1"/>
        </xdr:cNvSpPr>
      </xdr:nvSpPr>
      <xdr:spPr bwMode="auto">
        <a:xfrm>
          <a:off x="7429500" y="1352550"/>
          <a:ext cx="666750" cy="228600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360" tIns="27360" rIns="3636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</xdr:col>
      <xdr:colOff>1229360</xdr:colOff>
      <xdr:row>50</xdr:row>
      <xdr:rowOff>386080</xdr:rowOff>
    </xdr:to>
    <xdr:pic>
      <xdr:nvPicPr>
        <xdr:cNvPr id="2" name="Picture 1" descr="C:\Users\Lesley\Pictures\My signature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1200" y="13319760"/>
          <a:ext cx="1229360" cy="386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opLeftCell="A26" zoomScale="75" zoomScaleNormal="75" zoomScaleSheetLayoutView="80" workbookViewId="0">
      <selection activeCell="B16" sqref="B16"/>
    </sheetView>
  </sheetViews>
  <sheetFormatPr defaultColWidth="9.109375" defaultRowHeight="13.2"/>
  <cols>
    <col min="1" max="1" width="35.33203125" style="1" customWidth="1"/>
    <col min="2" max="2" width="16.109375" style="2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3" customWidth="1"/>
    <col min="13" max="16384" width="9.109375" style="1"/>
  </cols>
  <sheetData>
    <row r="1" spans="1:13" ht="18" customHeight="1">
      <c r="A1" s="254"/>
      <c r="B1" s="255" t="s">
        <v>0</v>
      </c>
      <c r="C1" s="255"/>
      <c r="D1" s="255"/>
      <c r="E1" s="255"/>
      <c r="F1" s="255"/>
      <c r="G1" s="255"/>
      <c r="H1" s="255"/>
      <c r="I1" s="255"/>
      <c r="J1" s="255"/>
      <c r="L1" s="4" t="s">
        <v>1</v>
      </c>
      <c r="M1" s="5"/>
    </row>
    <row r="2" spans="1:13" ht="30.75" customHeight="1">
      <c r="A2" s="254"/>
      <c r="B2" s="256"/>
      <c r="C2" s="256"/>
      <c r="D2" s="256"/>
      <c r="E2" s="256"/>
      <c r="F2" s="256"/>
      <c r="G2" s="256"/>
      <c r="H2" s="256"/>
      <c r="I2" s="256"/>
      <c r="J2" s="256"/>
      <c r="L2" s="6" t="s">
        <v>2</v>
      </c>
      <c r="M2" s="7"/>
    </row>
    <row r="3" spans="1:13" ht="24" customHeight="1">
      <c r="A3" s="254"/>
      <c r="B3" s="257" t="s">
        <v>3</v>
      </c>
      <c r="C3" s="257"/>
      <c r="D3" s="257"/>
      <c r="E3" s="257"/>
      <c r="F3" s="257"/>
      <c r="G3" s="257"/>
      <c r="H3" s="257"/>
      <c r="I3" s="257"/>
      <c r="J3" s="257"/>
      <c r="L3" s="8"/>
    </row>
    <row r="4" spans="1:13" ht="14.25" customHeight="1">
      <c r="A4" s="254"/>
      <c r="B4" s="258" t="s">
        <v>4</v>
      </c>
      <c r="C4" s="259"/>
      <c r="D4" s="260" t="s">
        <v>5</v>
      </c>
      <c r="E4" s="260"/>
      <c r="F4" s="260"/>
      <c r="G4" s="261" t="s">
        <v>6</v>
      </c>
      <c r="H4" s="260" t="s">
        <v>7</v>
      </c>
      <c r="I4" s="260"/>
      <c r="J4" s="260"/>
      <c r="L4" s="8"/>
    </row>
    <row r="5" spans="1:13" ht="16.5" customHeight="1">
      <c r="A5" s="254"/>
      <c r="B5" s="258"/>
      <c r="C5" s="259"/>
      <c r="D5" s="262"/>
      <c r="E5" s="262"/>
      <c r="F5" s="262"/>
      <c r="G5" s="261"/>
      <c r="H5" s="251"/>
      <c r="I5" s="251"/>
      <c r="J5" s="251"/>
      <c r="L5" s="8"/>
    </row>
    <row r="6" spans="1:13" ht="21" customHeight="1">
      <c r="A6" s="254"/>
      <c r="B6" s="258"/>
      <c r="C6" s="259"/>
      <c r="D6" s="252"/>
      <c r="E6" s="252"/>
      <c r="F6" s="252"/>
      <c r="G6" s="261"/>
      <c r="H6" s="253"/>
      <c r="I6" s="253"/>
      <c r="J6" s="253"/>
      <c r="L6" s="8"/>
    </row>
    <row r="7" spans="1:13">
      <c r="J7" s="3"/>
    </row>
    <row r="8" spans="1:13" ht="21">
      <c r="A8" s="9" t="s">
        <v>8</v>
      </c>
      <c r="B8" s="10"/>
      <c r="C8" s="9"/>
      <c r="D8" s="9"/>
      <c r="E8" s="9"/>
      <c r="F8" s="9"/>
      <c r="G8" s="9"/>
      <c r="H8" s="9"/>
      <c r="I8" s="9"/>
      <c r="J8" s="9"/>
      <c r="K8" s="11"/>
      <c r="L8" s="12"/>
    </row>
    <row r="9" spans="1:13" ht="41.4">
      <c r="A9" s="13"/>
      <c r="B9" s="14" t="s">
        <v>9</v>
      </c>
      <c r="C9" s="15"/>
      <c r="D9" s="15" t="s">
        <v>10</v>
      </c>
      <c r="E9" s="15"/>
      <c r="F9" s="15" t="s">
        <v>11</v>
      </c>
      <c r="G9" s="15"/>
      <c r="H9" s="15" t="s">
        <v>12</v>
      </c>
      <c r="I9" s="15"/>
      <c r="J9" s="15" t="s">
        <v>13</v>
      </c>
      <c r="K9" s="16"/>
      <c r="L9" s="15" t="s">
        <v>14</v>
      </c>
    </row>
    <row r="10" spans="1:13" ht="24" customHeight="1">
      <c r="A10" s="17"/>
      <c r="B10" s="18" t="s">
        <v>15</v>
      </c>
      <c r="C10" s="19"/>
      <c r="D10" s="18" t="s">
        <v>15</v>
      </c>
      <c r="E10" s="18"/>
      <c r="F10" s="18" t="s">
        <v>15</v>
      </c>
      <c r="G10" s="18"/>
      <c r="H10" s="18" t="s">
        <v>15</v>
      </c>
      <c r="I10" s="18"/>
      <c r="J10" s="18" t="s">
        <v>15</v>
      </c>
      <c r="K10" s="18"/>
      <c r="L10" s="18" t="s">
        <v>15</v>
      </c>
    </row>
    <row r="11" spans="1:13" ht="20.100000000000001" customHeight="1">
      <c r="A11" s="20" t="s">
        <v>16</v>
      </c>
      <c r="B11" s="21"/>
      <c r="C11" s="22"/>
      <c r="D11" s="22"/>
      <c r="E11" s="22"/>
      <c r="F11" s="22"/>
      <c r="G11" s="22"/>
      <c r="H11" s="22"/>
      <c r="I11" s="22"/>
      <c r="J11" s="22"/>
      <c r="K11" s="23"/>
    </row>
    <row r="12" spans="1:13" ht="20.100000000000001" customHeight="1">
      <c r="A12" s="24" t="s">
        <v>17</v>
      </c>
      <c r="B12" s="25">
        <v>1869</v>
      </c>
      <c r="C12" s="26"/>
      <c r="D12" s="25"/>
      <c r="E12" s="26"/>
      <c r="F12" s="25"/>
      <c r="G12" s="26"/>
      <c r="H12" s="25"/>
      <c r="I12" s="26"/>
      <c r="J12" s="27">
        <f t="shared" ref="J12:J21" si="0">H12+D12+B12+F12</f>
        <v>1869</v>
      </c>
      <c r="K12" s="28"/>
      <c r="L12" s="25">
        <v>1060</v>
      </c>
    </row>
    <row r="13" spans="1:13" ht="20.100000000000001" customHeight="1">
      <c r="A13" s="24" t="s">
        <v>18</v>
      </c>
      <c r="B13" s="25">
        <v>24129</v>
      </c>
      <c r="C13" s="26"/>
      <c r="D13" s="25"/>
      <c r="E13" s="26"/>
      <c r="F13" s="25"/>
      <c r="G13" s="26"/>
      <c r="H13" s="25"/>
      <c r="I13" s="26"/>
      <c r="J13" s="27">
        <f t="shared" si="0"/>
        <v>24129</v>
      </c>
      <c r="K13" s="28"/>
      <c r="L13" s="25">
        <v>24500</v>
      </c>
    </row>
    <row r="14" spans="1:13" ht="20.100000000000001" customHeight="1">
      <c r="A14" s="24" t="s">
        <v>19</v>
      </c>
      <c r="B14" s="25"/>
      <c r="C14" s="26"/>
      <c r="D14" s="25"/>
      <c r="E14" s="26"/>
      <c r="F14" s="25"/>
      <c r="G14" s="26"/>
      <c r="H14" s="25"/>
      <c r="I14" s="26"/>
      <c r="J14" s="27">
        <f t="shared" si="0"/>
        <v>0</v>
      </c>
      <c r="K14" s="28"/>
      <c r="L14" s="25"/>
    </row>
    <row r="15" spans="1:13" ht="20.100000000000001" customHeight="1">
      <c r="A15" s="24" t="s">
        <v>20</v>
      </c>
      <c r="B15" s="25">
        <v>970</v>
      </c>
      <c r="C15" s="26"/>
      <c r="D15" s="25"/>
      <c r="E15" s="26"/>
      <c r="F15" s="25"/>
      <c r="G15" s="26"/>
      <c r="H15" s="25"/>
      <c r="I15" s="26"/>
      <c r="J15" s="27">
        <f t="shared" si="0"/>
        <v>970</v>
      </c>
      <c r="K15" s="28"/>
      <c r="L15" s="25">
        <v>454</v>
      </c>
    </row>
    <row r="16" spans="1:13" ht="20.100000000000001" customHeight="1">
      <c r="A16" s="24" t="s">
        <v>21</v>
      </c>
      <c r="B16" s="25"/>
      <c r="C16" s="26"/>
      <c r="D16" s="25"/>
      <c r="E16" s="26"/>
      <c r="F16" s="25"/>
      <c r="G16" s="26"/>
      <c r="H16" s="25"/>
      <c r="I16" s="26"/>
      <c r="J16" s="27">
        <f t="shared" si="0"/>
        <v>0</v>
      </c>
      <c r="K16" s="28"/>
      <c r="L16" s="25"/>
    </row>
    <row r="17" spans="1:12" ht="27.6">
      <c r="A17" s="24" t="s">
        <v>22</v>
      </c>
      <c r="B17" s="25"/>
      <c r="C17" s="26"/>
      <c r="D17" s="25"/>
      <c r="E17" s="26"/>
      <c r="F17" s="25"/>
      <c r="G17" s="26"/>
      <c r="H17" s="25"/>
      <c r="I17" s="26"/>
      <c r="J17" s="27">
        <f t="shared" si="0"/>
        <v>0</v>
      </c>
      <c r="K17" s="28"/>
      <c r="L17" s="25"/>
    </row>
    <row r="18" spans="1:12" ht="20.100000000000001" customHeight="1">
      <c r="A18" s="24" t="s">
        <v>23</v>
      </c>
      <c r="B18" s="25"/>
      <c r="C18" s="26"/>
      <c r="D18" s="25"/>
      <c r="E18" s="26"/>
      <c r="F18" s="25"/>
      <c r="G18" s="26"/>
      <c r="H18" s="25"/>
      <c r="I18" s="26"/>
      <c r="J18" s="27">
        <f t="shared" si="0"/>
        <v>0</v>
      </c>
      <c r="K18" s="28"/>
      <c r="L18" s="25"/>
    </row>
    <row r="19" spans="1:12" ht="27.6">
      <c r="A19" s="24" t="s">
        <v>24</v>
      </c>
      <c r="B19" s="25"/>
      <c r="C19" s="26"/>
      <c r="D19" s="25"/>
      <c r="E19" s="26"/>
      <c r="F19" s="25"/>
      <c r="G19" s="26"/>
      <c r="H19" s="25"/>
      <c r="I19" s="26"/>
      <c r="J19" s="27">
        <f t="shared" si="0"/>
        <v>0</v>
      </c>
      <c r="K19" s="28"/>
      <c r="L19" s="25"/>
    </row>
    <row r="20" spans="1:12" ht="20.100000000000001" customHeight="1">
      <c r="A20" s="29" t="s">
        <v>25</v>
      </c>
      <c r="B20" s="25"/>
      <c r="C20" s="26"/>
      <c r="D20" s="25"/>
      <c r="E20" s="26"/>
      <c r="F20" s="25"/>
      <c r="G20" s="26"/>
      <c r="H20" s="25"/>
      <c r="I20" s="26"/>
      <c r="J20" s="27">
        <f t="shared" si="0"/>
        <v>0</v>
      </c>
      <c r="K20" s="28"/>
      <c r="L20" s="25">
        <v>1052</v>
      </c>
    </row>
    <row r="21" spans="1:12" ht="17.25" customHeight="1">
      <c r="A21" s="30" t="s">
        <v>26</v>
      </c>
      <c r="B21" s="31">
        <f>SUM(B12:B20)</f>
        <v>26968</v>
      </c>
      <c r="C21" s="32"/>
      <c r="D21" s="31">
        <f>SUM(D12:D20)</f>
        <v>0</v>
      </c>
      <c r="E21" s="26"/>
      <c r="F21" s="31">
        <f>SUM(F12:F20)</f>
        <v>0</v>
      </c>
      <c r="G21" s="26"/>
      <c r="H21" s="31">
        <f>SUM(H12:H20)</f>
        <v>0</v>
      </c>
      <c r="I21" s="26"/>
      <c r="J21" s="33">
        <f t="shared" si="0"/>
        <v>26968</v>
      </c>
      <c r="K21" s="28"/>
      <c r="L21" s="31">
        <f>SUM(L12:L20)</f>
        <v>27066</v>
      </c>
    </row>
    <row r="22" spans="1:12" ht="16.5" customHeight="1">
      <c r="A22" s="34"/>
      <c r="B22" s="35"/>
      <c r="C22" s="36"/>
      <c r="D22" s="36"/>
      <c r="E22" s="36"/>
      <c r="F22" s="36"/>
      <c r="G22" s="36"/>
      <c r="H22" s="37"/>
      <c r="I22" s="36"/>
      <c r="J22" s="38" t="str">
        <f>IF(B21+D21+F21+H21-J21=0," ","error")</f>
        <v xml:space="preserve"> </v>
      </c>
      <c r="K22" s="37"/>
      <c r="L22" s="39"/>
    </row>
    <row r="23" spans="1:12" ht="27.6">
      <c r="A23" s="40" t="s">
        <v>27</v>
      </c>
      <c r="B23" s="41"/>
      <c r="C23" s="42"/>
      <c r="D23" s="42"/>
      <c r="E23" s="42"/>
      <c r="F23" s="42"/>
      <c r="G23" s="42"/>
      <c r="H23" s="42"/>
      <c r="I23" s="42"/>
      <c r="J23" s="42"/>
      <c r="K23" s="23"/>
      <c r="L23" s="43"/>
    </row>
    <row r="24" spans="1:12" ht="20.100000000000001" customHeight="1">
      <c r="A24" s="24" t="s">
        <v>28</v>
      </c>
      <c r="B24" s="25"/>
      <c r="C24" s="26"/>
      <c r="D24" s="25"/>
      <c r="E24" s="26"/>
      <c r="F24" s="25"/>
      <c r="G24" s="26"/>
      <c r="H24" s="25"/>
      <c r="I24" s="26"/>
      <c r="J24" s="27">
        <f>H24+D24+B24+F24</f>
        <v>0</v>
      </c>
      <c r="K24" s="28"/>
      <c r="L24" s="25"/>
    </row>
    <row r="25" spans="1:12" ht="20.100000000000001" customHeight="1">
      <c r="A25" s="24" t="s">
        <v>29</v>
      </c>
      <c r="B25" s="25"/>
      <c r="C25" s="26"/>
      <c r="D25" s="25"/>
      <c r="E25" s="26"/>
      <c r="F25" s="25"/>
      <c r="G25" s="26"/>
      <c r="H25" s="25"/>
      <c r="I25" s="26"/>
      <c r="J25" s="27">
        <f>H25+D25+B25+F25</f>
        <v>0</v>
      </c>
      <c r="K25" s="28"/>
      <c r="L25" s="25"/>
    </row>
    <row r="26" spans="1:12" ht="17.25" customHeight="1">
      <c r="A26" s="30" t="s">
        <v>30</v>
      </c>
      <c r="B26" s="31">
        <f>SUM(B24:B25)</f>
        <v>0</v>
      </c>
      <c r="C26" s="32"/>
      <c r="D26" s="31">
        <f>SUM(D24:D25)</f>
        <v>0</v>
      </c>
      <c r="E26" s="26"/>
      <c r="F26" s="31">
        <f>SUM(F24:F25)</f>
        <v>0</v>
      </c>
      <c r="G26" s="26"/>
      <c r="H26" s="31">
        <f>SUM(H24:H25)</f>
        <v>0</v>
      </c>
      <c r="I26" s="26"/>
      <c r="J26" s="31">
        <f>SUM(J24:J25)</f>
        <v>0</v>
      </c>
      <c r="K26" s="28"/>
      <c r="L26" s="31">
        <f>SUM(L24:L25)</f>
        <v>0</v>
      </c>
    </row>
    <row r="27" spans="1:12" ht="8.25" customHeight="1">
      <c r="A27" s="44"/>
      <c r="B27" s="26"/>
      <c r="C27" s="45"/>
      <c r="D27" s="26"/>
      <c r="E27" s="45"/>
      <c r="F27" s="26"/>
      <c r="G27" s="45"/>
      <c r="H27" s="26"/>
      <c r="I27" s="45"/>
      <c r="J27" s="46" t="str">
        <f>IF(B26+D26+F26+H26-J26=0," ","error")</f>
        <v xml:space="preserve"> </v>
      </c>
      <c r="K27" s="28"/>
      <c r="L27" s="47"/>
    </row>
    <row r="28" spans="1:12" ht="20.100000000000001" customHeight="1">
      <c r="A28" s="30" t="s">
        <v>31</v>
      </c>
      <c r="B28" s="48">
        <f>B26+B21</f>
        <v>26968</v>
      </c>
      <c r="C28" s="45"/>
      <c r="D28" s="48">
        <f>D26+D21</f>
        <v>0</v>
      </c>
      <c r="E28" s="45"/>
      <c r="F28" s="48">
        <f>F26+F21</f>
        <v>0</v>
      </c>
      <c r="G28" s="45"/>
      <c r="H28" s="48">
        <f>H26+H21</f>
        <v>0</v>
      </c>
      <c r="I28" s="45"/>
      <c r="J28" s="48">
        <f>J26+J21</f>
        <v>26968</v>
      </c>
      <c r="K28" s="28"/>
      <c r="L28" s="48">
        <f>L26+L21</f>
        <v>27066</v>
      </c>
    </row>
    <row r="29" spans="1:12" ht="16.5" customHeight="1">
      <c r="C29" s="49"/>
      <c r="D29" s="49"/>
      <c r="E29" s="49"/>
      <c r="F29" s="49"/>
      <c r="G29" s="49"/>
      <c r="H29" s="49"/>
      <c r="I29" s="49"/>
      <c r="J29" s="38" t="str">
        <f>IF(B28+D28+H28-J28=0," ","error")</f>
        <v xml:space="preserve"> </v>
      </c>
      <c r="K29" s="49"/>
      <c r="L29" s="39"/>
    </row>
    <row r="30" spans="1:12" ht="18" customHeight="1">
      <c r="A30" s="50" t="s">
        <v>32</v>
      </c>
      <c r="B30" s="51"/>
      <c r="C30" s="52"/>
      <c r="D30" s="52"/>
      <c r="E30" s="52"/>
      <c r="F30" s="52"/>
      <c r="G30" s="52"/>
      <c r="H30" s="52"/>
      <c r="I30" s="52"/>
      <c r="J30" s="53"/>
      <c r="K30" s="53"/>
      <c r="L30" s="53"/>
    </row>
    <row r="31" spans="1:12" ht="20.100000000000001" customHeight="1">
      <c r="A31" s="54" t="s">
        <v>33</v>
      </c>
      <c r="B31" s="25"/>
      <c r="C31" s="26"/>
      <c r="D31" s="25"/>
      <c r="E31" s="26"/>
      <c r="F31" s="25"/>
      <c r="G31" s="26"/>
      <c r="H31" s="25"/>
      <c r="I31" s="26"/>
      <c r="J31" s="27">
        <f t="shared" ref="J31:J41" si="1">H31+D31+B31+F31</f>
        <v>0</v>
      </c>
      <c r="K31" s="47"/>
      <c r="L31" s="25"/>
    </row>
    <row r="32" spans="1:12" ht="20.100000000000001" customHeight="1">
      <c r="A32" s="54" t="s">
        <v>34</v>
      </c>
      <c r="B32" s="25"/>
      <c r="C32" s="26"/>
      <c r="D32" s="25"/>
      <c r="E32" s="26"/>
      <c r="F32" s="25"/>
      <c r="G32" s="26"/>
      <c r="H32" s="25"/>
      <c r="I32" s="26"/>
      <c r="J32" s="27">
        <f t="shared" si="1"/>
        <v>0</v>
      </c>
      <c r="K32" s="47"/>
      <c r="L32" s="25"/>
    </row>
    <row r="33" spans="1:12" ht="20.100000000000001" customHeight="1">
      <c r="A33" s="54" t="s">
        <v>35</v>
      </c>
      <c r="B33" s="25"/>
      <c r="C33" s="26"/>
      <c r="D33" s="25"/>
      <c r="E33" s="26"/>
      <c r="F33" s="25"/>
      <c r="G33" s="26"/>
      <c r="H33" s="25"/>
      <c r="I33" s="26"/>
      <c r="J33" s="27">
        <f t="shared" si="1"/>
        <v>0</v>
      </c>
      <c r="K33" s="47"/>
      <c r="L33" s="25"/>
    </row>
    <row r="34" spans="1:12" ht="27.6">
      <c r="A34" s="54" t="s">
        <v>36</v>
      </c>
      <c r="B34" s="25">
        <v>14099</v>
      </c>
      <c r="C34" s="26"/>
      <c r="D34" s="25"/>
      <c r="E34" s="26"/>
      <c r="F34" s="25"/>
      <c r="G34" s="26"/>
      <c r="H34" s="25"/>
      <c r="I34" s="26"/>
      <c r="J34" s="27">
        <f t="shared" si="1"/>
        <v>14099</v>
      </c>
      <c r="K34" s="47"/>
      <c r="L34" s="25">
        <v>5383</v>
      </c>
    </row>
    <row r="35" spans="1:12" ht="20.100000000000001" customHeight="1">
      <c r="A35" s="54" t="s">
        <v>37</v>
      </c>
      <c r="B35" s="25"/>
      <c r="C35" s="26"/>
      <c r="D35" s="25"/>
      <c r="E35" s="26"/>
      <c r="F35" s="25"/>
      <c r="G35" s="26"/>
      <c r="H35" s="25"/>
      <c r="I35" s="26"/>
      <c r="J35" s="27">
        <f t="shared" si="1"/>
        <v>0</v>
      </c>
      <c r="K35" s="47"/>
      <c r="L35" s="25"/>
    </row>
    <row r="36" spans="1:12" ht="20.100000000000001" customHeight="1">
      <c r="A36" s="54" t="s">
        <v>38</v>
      </c>
      <c r="B36" s="25"/>
      <c r="C36" s="26"/>
      <c r="D36" s="25"/>
      <c r="E36" s="26"/>
      <c r="F36" s="25"/>
      <c r="G36" s="26"/>
      <c r="H36" s="25"/>
      <c r="I36" s="26"/>
      <c r="J36" s="27">
        <f t="shared" si="1"/>
        <v>0</v>
      </c>
      <c r="K36" s="47"/>
      <c r="L36" s="25"/>
    </row>
    <row r="37" spans="1:12" ht="20.100000000000001" customHeight="1">
      <c r="A37" s="55" t="s">
        <v>39</v>
      </c>
      <c r="B37" s="25">
        <v>75</v>
      </c>
      <c r="C37" s="26"/>
      <c r="D37" s="25"/>
      <c r="E37" s="26"/>
      <c r="F37" s="25"/>
      <c r="G37" s="26"/>
      <c r="H37" s="25"/>
      <c r="I37" s="26"/>
      <c r="J37" s="27">
        <f t="shared" si="1"/>
        <v>75</v>
      </c>
      <c r="K37" s="47"/>
      <c r="L37" s="25">
        <v>75</v>
      </c>
    </row>
    <row r="38" spans="1:12" ht="20.100000000000001" customHeight="1">
      <c r="A38" s="55" t="s">
        <v>40</v>
      </c>
      <c r="B38" s="25">
        <v>200</v>
      </c>
      <c r="C38" s="26"/>
      <c r="D38" s="25"/>
      <c r="E38" s="26"/>
      <c r="F38" s="25"/>
      <c r="G38" s="26"/>
      <c r="H38" s="25"/>
      <c r="I38" s="26"/>
      <c r="J38" s="27">
        <f t="shared" si="1"/>
        <v>200</v>
      </c>
      <c r="K38" s="47"/>
      <c r="L38" s="25">
        <v>200</v>
      </c>
    </row>
    <row r="39" spans="1:12" ht="20.100000000000001" customHeight="1">
      <c r="A39" s="55" t="s">
        <v>41</v>
      </c>
      <c r="B39" s="25"/>
      <c r="C39" s="26"/>
      <c r="D39" s="25"/>
      <c r="E39" s="26"/>
      <c r="F39" s="25"/>
      <c r="G39" s="26"/>
      <c r="H39" s="25"/>
      <c r="I39" s="26"/>
      <c r="J39" s="27">
        <f t="shared" si="1"/>
        <v>0</v>
      </c>
      <c r="K39" s="47"/>
      <c r="L39" s="25"/>
    </row>
    <row r="40" spans="1:12" ht="20.100000000000001" customHeight="1">
      <c r="A40" s="55" t="s">
        <v>42</v>
      </c>
      <c r="B40" s="25"/>
      <c r="C40" s="26"/>
      <c r="D40" s="25"/>
      <c r="E40" s="26"/>
      <c r="F40" s="25"/>
      <c r="G40" s="26"/>
      <c r="H40" s="25"/>
      <c r="I40" s="26"/>
      <c r="J40" s="27">
        <f t="shared" si="1"/>
        <v>0</v>
      </c>
      <c r="K40" s="47"/>
      <c r="L40" s="25"/>
    </row>
    <row r="41" spans="1:12" ht="20.100000000000001" customHeight="1">
      <c r="A41" s="54"/>
      <c r="B41" s="56"/>
      <c r="C41" s="26"/>
      <c r="D41" s="56"/>
      <c r="E41" s="26"/>
      <c r="F41" s="56"/>
      <c r="G41" s="26"/>
      <c r="H41" s="56"/>
      <c r="I41" s="26"/>
      <c r="J41" s="27">
        <f t="shared" si="1"/>
        <v>0</v>
      </c>
      <c r="K41" s="47"/>
      <c r="L41" s="56"/>
    </row>
    <row r="42" spans="1:12" ht="20.100000000000001" customHeight="1">
      <c r="A42" s="57" t="s">
        <v>43</v>
      </c>
      <c r="B42" s="31">
        <f>SUM(B31:B41)</f>
        <v>14374</v>
      </c>
      <c r="C42" s="58"/>
      <c r="D42" s="31">
        <f>SUM(D31:D41)</f>
        <v>0</v>
      </c>
      <c r="E42" s="26"/>
      <c r="F42" s="31">
        <f>SUM(F31:F41)</f>
        <v>0</v>
      </c>
      <c r="G42" s="26"/>
      <c r="H42" s="31">
        <f>SUM(H31:H41)</f>
        <v>0</v>
      </c>
      <c r="I42" s="26"/>
      <c r="J42" s="31">
        <f>SUM(J31:J41)</f>
        <v>14374</v>
      </c>
      <c r="K42" s="47"/>
      <c r="L42" s="31">
        <f>SUM(L31:L41)</f>
        <v>5658</v>
      </c>
    </row>
    <row r="43" spans="1:12" ht="17.25" customHeight="1">
      <c r="B43" s="59"/>
      <c r="C43" s="38"/>
      <c r="D43" s="60"/>
      <c r="E43" s="38"/>
      <c r="F43" s="38"/>
      <c r="G43" s="38"/>
      <c r="H43" s="38"/>
      <c r="I43" s="38"/>
      <c r="J43" s="38" t="str">
        <f>IF(B42+D42+F42+H42-J42=0," ","error")</f>
        <v xml:space="preserve"> </v>
      </c>
      <c r="K43" s="38"/>
      <c r="L43" s="61"/>
    </row>
    <row r="44" spans="1:12" ht="27.6">
      <c r="A44" s="40" t="s">
        <v>44</v>
      </c>
      <c r="B44" s="41"/>
      <c r="C44" s="42"/>
      <c r="D44" s="42"/>
      <c r="E44" s="42"/>
      <c r="F44" s="42"/>
      <c r="G44" s="42"/>
      <c r="H44" s="42"/>
      <c r="I44" s="42"/>
      <c r="J44" s="42"/>
      <c r="K44" s="23"/>
      <c r="L44" s="43"/>
    </row>
    <row r="45" spans="1:12" ht="20.100000000000001" customHeight="1">
      <c r="A45" s="54" t="s">
        <v>45</v>
      </c>
      <c r="B45" s="25"/>
      <c r="C45" s="26"/>
      <c r="D45" s="25"/>
      <c r="E45" s="26"/>
      <c r="F45" s="25"/>
      <c r="G45" s="26"/>
      <c r="H45" s="25"/>
      <c r="I45" s="26"/>
      <c r="J45" s="27">
        <f>H45+D45+F45+B45</f>
        <v>0</v>
      </c>
      <c r="K45" s="47"/>
      <c r="L45" s="25"/>
    </row>
    <row r="46" spans="1:12" ht="20.100000000000001" customHeight="1">
      <c r="A46" s="54" t="s">
        <v>46</v>
      </c>
      <c r="B46" s="56"/>
      <c r="C46" s="26"/>
      <c r="D46" s="56"/>
      <c r="E46" s="26"/>
      <c r="F46" s="56"/>
      <c r="G46" s="26"/>
      <c r="H46" s="56"/>
      <c r="I46" s="26"/>
      <c r="J46" s="27">
        <f>H46+D46+F46+B46</f>
        <v>0</v>
      </c>
      <c r="K46" s="47"/>
      <c r="L46" s="56"/>
    </row>
    <row r="47" spans="1:12" ht="20.100000000000001" customHeight="1">
      <c r="A47" s="57" t="s">
        <v>47</v>
      </c>
      <c r="B47" s="31">
        <f>SUM(B45:B46)</f>
        <v>0</v>
      </c>
      <c r="C47" s="58"/>
      <c r="D47" s="31">
        <f>SUM(D45:D46)</f>
        <v>0</v>
      </c>
      <c r="E47" s="26"/>
      <c r="F47" s="31">
        <f>SUM(F45:F46)</f>
        <v>0</v>
      </c>
      <c r="G47" s="26"/>
      <c r="H47" s="31">
        <f>SUM(H45:H46)</f>
        <v>0</v>
      </c>
      <c r="I47" s="26"/>
      <c r="J47" s="31">
        <f>SUM(J45:J46)</f>
        <v>0</v>
      </c>
      <c r="K47" s="47"/>
      <c r="L47" s="31">
        <f>SUM(L45:L46)</f>
        <v>0</v>
      </c>
    </row>
    <row r="48" spans="1:12" ht="13.5" customHeight="1">
      <c r="A48" s="3"/>
      <c r="B48" s="62"/>
      <c r="C48" s="39"/>
      <c r="D48" s="62"/>
      <c r="E48" s="39"/>
      <c r="F48" s="39"/>
      <c r="G48" s="39"/>
      <c r="H48" s="62"/>
      <c r="I48" s="39"/>
      <c r="J48" s="38" t="str">
        <f>IF(B47+D47+F47+H47-J47=0," ","error")</f>
        <v xml:space="preserve"> </v>
      </c>
      <c r="K48" s="49"/>
      <c r="L48" s="39"/>
    </row>
    <row r="49" spans="1:13" ht="20.100000000000001" customHeight="1">
      <c r="A49" s="63" t="s">
        <v>48</v>
      </c>
      <c r="B49" s="64">
        <f>+B47+B42</f>
        <v>14374</v>
      </c>
      <c r="C49" s="65"/>
      <c r="D49" s="64">
        <f>+D47+D42</f>
        <v>0</v>
      </c>
      <c r="E49" s="65"/>
      <c r="F49" s="64">
        <f>+F47+F42</f>
        <v>0</v>
      </c>
      <c r="G49" s="65"/>
      <c r="H49" s="64">
        <f>+H47+H42</f>
        <v>0</v>
      </c>
      <c r="I49" s="65"/>
      <c r="J49" s="64">
        <f>+J47+J42</f>
        <v>14374</v>
      </c>
      <c r="K49" s="28"/>
      <c r="L49" s="64">
        <f>+L47+L42</f>
        <v>5658</v>
      </c>
    </row>
    <row r="50" spans="1:13">
      <c r="B50" s="66"/>
      <c r="C50" s="67"/>
      <c r="D50" s="67"/>
      <c r="E50" s="67"/>
      <c r="F50" s="67"/>
      <c r="G50" s="67"/>
      <c r="H50" s="67"/>
      <c r="I50" s="67"/>
      <c r="J50" s="38" t="str">
        <f>IF(B49+D49+F49+H49-J49=0," ","error")</f>
        <v xml:space="preserve"> </v>
      </c>
      <c r="K50" s="68"/>
      <c r="L50" s="69"/>
    </row>
    <row r="51" spans="1:13" ht="20.100000000000001" customHeight="1">
      <c r="A51" s="70" t="s">
        <v>49</v>
      </c>
      <c r="B51" s="71">
        <f>+B28-B49</f>
        <v>12594</v>
      </c>
      <c r="C51" s="72"/>
      <c r="D51" s="71">
        <f>+D28-D49</f>
        <v>0</v>
      </c>
      <c r="E51" s="72"/>
      <c r="F51" s="71">
        <f>+F28-F49</f>
        <v>0</v>
      </c>
      <c r="G51" s="72"/>
      <c r="H51" s="71">
        <f>+H28-H49</f>
        <v>0</v>
      </c>
      <c r="I51" s="72"/>
      <c r="J51" s="73">
        <f>IF((B51+D51+F51+H51)=(+J28-J49),H51+F51+D51+B51,"Cross Add Error")</f>
        <v>12594</v>
      </c>
      <c r="K51" s="74"/>
      <c r="L51" s="71">
        <f>+L28-L49</f>
        <v>21408</v>
      </c>
      <c r="M51" s="75"/>
    </row>
    <row r="52" spans="1:13" ht="14.25" customHeight="1">
      <c r="A52" s="70"/>
      <c r="B52" s="76"/>
      <c r="C52" s="72"/>
      <c r="D52" s="76"/>
      <c r="E52" s="72"/>
      <c r="F52" s="76"/>
      <c r="G52" s="72"/>
      <c r="H52" s="76"/>
      <c r="I52" s="72"/>
      <c r="J52" s="76"/>
      <c r="K52" s="74"/>
      <c r="L52" s="76"/>
      <c r="M52" s="75"/>
    </row>
    <row r="53" spans="1:13" ht="19.5" customHeight="1">
      <c r="A53" s="77" t="s">
        <v>50</v>
      </c>
      <c r="B53" s="78"/>
      <c r="C53" s="72"/>
      <c r="D53" s="78"/>
      <c r="E53" s="72"/>
      <c r="F53" s="78"/>
      <c r="G53" s="72"/>
      <c r="H53" s="78"/>
      <c r="I53" s="72"/>
      <c r="J53" s="79">
        <f>IF(H53+F53+D53+B53=0,0,"Transfer error")</f>
        <v>0</v>
      </c>
      <c r="K53" s="74"/>
      <c r="L53" s="78"/>
    </row>
    <row r="54" spans="1:13" ht="14.25" customHeight="1">
      <c r="A54" s="80"/>
      <c r="B54" s="81"/>
      <c r="C54" s="72"/>
      <c r="D54" s="81"/>
      <c r="E54" s="72"/>
      <c r="F54" s="81"/>
      <c r="G54" s="72"/>
      <c r="H54" s="81"/>
      <c r="I54" s="72"/>
      <c r="J54" s="82"/>
      <c r="K54" s="74"/>
      <c r="L54" s="81"/>
    </row>
    <row r="55" spans="1:13" ht="29.25" customHeight="1">
      <c r="A55" s="83" t="s">
        <v>51</v>
      </c>
      <c r="B55" s="84">
        <f>+B51+B53</f>
        <v>12594</v>
      </c>
      <c r="C55" s="72"/>
      <c r="D55" s="84">
        <f>+D51+D53</f>
        <v>0</v>
      </c>
      <c r="E55" s="72"/>
      <c r="F55" s="84">
        <f>+F51+F53</f>
        <v>0</v>
      </c>
      <c r="G55" s="72"/>
      <c r="H55" s="84">
        <f>+H51+H53</f>
        <v>0</v>
      </c>
      <c r="I55" s="72"/>
      <c r="J55" s="84">
        <f>+J51+J53</f>
        <v>12594</v>
      </c>
      <c r="K55" s="74"/>
      <c r="L55" s="84">
        <f>+L51+L53</f>
        <v>21408</v>
      </c>
    </row>
    <row r="56" spans="1:13">
      <c r="J56" s="38" t="str">
        <f>IF(B55+D55+H55-J55=0," ","error")</f>
        <v xml:space="preserve"> </v>
      </c>
    </row>
  </sheetData>
  <sheetProtection selectLockedCells="1" selectUnlockedCells="1"/>
  <mergeCells count="13">
    <mergeCell ref="H5:J5"/>
    <mergeCell ref="D6:F6"/>
    <mergeCell ref="H6:J6"/>
    <mergeCell ref="A1:A6"/>
    <mergeCell ref="B1:J1"/>
    <mergeCell ref="B2:J2"/>
    <mergeCell ref="B3:J3"/>
    <mergeCell ref="B4:B6"/>
    <mergeCell ref="C4:C6"/>
    <mergeCell ref="D4:F4"/>
    <mergeCell ref="G4:G6"/>
    <mergeCell ref="H4:J4"/>
    <mergeCell ref="D5:F5"/>
  </mergeCells>
  <pageMargins left="0.55138888888888893" right="0.51180555555555562" top="0.47222222222222227" bottom="0.39374999999999999" header="0.47222222222222227" footer="0.51181102362204722"/>
  <pageSetup paperSize="9" scale="65" firstPageNumber="0" orientation="portrait" horizontalDpi="300" verticalDpi="300"/>
  <headerFooter alignWithMargins="0">
    <oddHeader>&amp;LAPPENDIX 2</oddHeader>
  </headerFooter>
  <drawing r:id="rId1"/>
  <legacyDrawing r:id="rId2"/>
  <oleObjects>
    <oleObject shapeId="103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3"/>
  <sheetViews>
    <sheetView tabSelected="1" zoomScale="75" zoomScaleNormal="75" zoomScaleSheetLayoutView="80" workbookViewId="0">
      <pane ySplit="2" topLeftCell="A27" activePane="bottomLeft" state="frozen"/>
      <selection pane="bottomLeft" activeCell="P51" sqref="P51"/>
    </sheetView>
  </sheetViews>
  <sheetFormatPr defaultColWidth="9.109375" defaultRowHeight="13.2"/>
  <cols>
    <col min="1" max="1" width="28.88671875" style="1" customWidth="1"/>
    <col min="2" max="2" width="19" style="2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3" customWidth="1"/>
    <col min="13" max="13" width="1.5546875" style="1" customWidth="1"/>
    <col min="14" max="14" width="14.6640625" style="3" customWidth="1"/>
    <col min="15" max="15" width="1.5546875" style="1" customWidth="1"/>
    <col min="16" max="16" width="14.6640625" style="3" customWidth="1"/>
    <col min="17" max="16384" width="9.109375" style="1"/>
  </cols>
  <sheetData>
    <row r="1" spans="1:16" ht="27" customHeight="1">
      <c r="B1" s="283">
        <f>'R&amp;P Accounts'!B2</f>
        <v>0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N1" s="283" t="str">
        <f>'R&amp;P Accounts'!L2</f>
        <v>SC042614</v>
      </c>
      <c r="O1" s="283"/>
      <c r="P1" s="283"/>
    </row>
    <row r="2" spans="1:16" ht="26.25" customHeight="1">
      <c r="A2" s="85" t="s">
        <v>52</v>
      </c>
      <c r="B2" s="86"/>
      <c r="C2" s="87"/>
      <c r="D2" s="87"/>
      <c r="E2" s="87"/>
      <c r="F2" s="284"/>
      <c r="G2" s="284"/>
      <c r="H2" s="284"/>
      <c r="I2" s="88"/>
      <c r="J2" s="88"/>
      <c r="K2" s="88"/>
      <c r="L2" s="89"/>
      <c r="M2" s="88"/>
      <c r="N2" s="89"/>
      <c r="O2" s="88"/>
      <c r="P2" s="89"/>
    </row>
    <row r="3" spans="1:16" ht="40.5" customHeight="1">
      <c r="A3" s="90" t="s">
        <v>53</v>
      </c>
      <c r="B3" s="285" t="s">
        <v>54</v>
      </c>
      <c r="C3" s="285"/>
      <c r="D3" s="285"/>
      <c r="E3" s="91"/>
      <c r="F3" s="92" t="s">
        <v>55</v>
      </c>
      <c r="G3" s="93"/>
      <c r="H3" s="92" t="s">
        <v>56</v>
      </c>
      <c r="I3" s="94"/>
      <c r="J3" s="95" t="s">
        <v>11</v>
      </c>
      <c r="K3" s="94"/>
      <c r="L3" s="92" t="s">
        <v>57</v>
      </c>
      <c r="M3" s="94"/>
      <c r="N3" s="92" t="s">
        <v>58</v>
      </c>
      <c r="O3" s="94"/>
      <c r="P3" s="92" t="s">
        <v>59</v>
      </c>
    </row>
    <row r="4" spans="1:16" ht="12.75" customHeight="1">
      <c r="B4" s="286"/>
      <c r="C4" s="286"/>
      <c r="D4" s="286"/>
      <c r="E4" s="96"/>
      <c r="F4" s="97" t="s">
        <v>15</v>
      </c>
      <c r="H4" s="97" t="s">
        <v>15</v>
      </c>
      <c r="I4" s="98"/>
      <c r="J4" s="97" t="s">
        <v>15</v>
      </c>
      <c r="K4" s="98"/>
      <c r="L4" s="97" t="s">
        <v>15</v>
      </c>
      <c r="M4" s="98"/>
      <c r="N4" s="97" t="s">
        <v>15</v>
      </c>
      <c r="O4" s="98"/>
      <c r="P4" s="97" t="s">
        <v>15</v>
      </c>
    </row>
    <row r="5" spans="1:16" ht="30" customHeight="1">
      <c r="A5" s="269" t="s">
        <v>60</v>
      </c>
      <c r="B5" s="287" t="s">
        <v>61</v>
      </c>
      <c r="C5" s="287"/>
      <c r="D5" s="287"/>
      <c r="E5" s="99"/>
      <c r="F5" s="100">
        <v>27866</v>
      </c>
      <c r="G5" s="101"/>
      <c r="H5" s="100">
        <v>0</v>
      </c>
      <c r="I5" s="102"/>
      <c r="J5" s="100"/>
      <c r="K5" s="102"/>
      <c r="L5" s="100"/>
      <c r="M5" s="102"/>
      <c r="N5" s="103">
        <f>F5+H5+J5+L5</f>
        <v>27866</v>
      </c>
      <c r="O5" s="102"/>
      <c r="P5" s="100">
        <v>6458</v>
      </c>
    </row>
    <row r="6" spans="1:16" ht="30" customHeight="1">
      <c r="A6" s="269"/>
      <c r="B6" s="287" t="s">
        <v>62</v>
      </c>
      <c r="C6" s="287"/>
      <c r="D6" s="287"/>
      <c r="E6" s="99"/>
      <c r="F6" s="100">
        <v>12614</v>
      </c>
      <c r="G6" s="101"/>
      <c r="H6" s="100"/>
      <c r="I6" s="102"/>
      <c r="J6" s="100"/>
      <c r="K6" s="102"/>
      <c r="L6" s="100"/>
      <c r="M6" s="102"/>
      <c r="N6" s="103">
        <f>F6+H6+J6+L6</f>
        <v>12614</v>
      </c>
      <c r="O6" s="102"/>
      <c r="P6" s="100">
        <v>21408</v>
      </c>
    </row>
    <row r="7" spans="1:16" ht="26.25" customHeight="1">
      <c r="A7" s="269"/>
      <c r="B7" s="287"/>
      <c r="C7" s="287"/>
      <c r="D7" s="287"/>
      <c r="E7" s="99"/>
      <c r="F7" s="104"/>
      <c r="G7" s="101"/>
      <c r="H7" s="104"/>
      <c r="I7" s="102"/>
      <c r="J7" s="104"/>
      <c r="K7" s="102"/>
      <c r="L7" s="104"/>
      <c r="M7" s="102"/>
      <c r="N7" s="103">
        <f>F7+H7+J7+L7</f>
        <v>0</v>
      </c>
      <c r="O7" s="102"/>
      <c r="P7" s="104"/>
    </row>
    <row r="8" spans="1:16" ht="26.25" customHeight="1">
      <c r="A8" s="269"/>
      <c r="B8" s="287" t="s">
        <v>63</v>
      </c>
      <c r="C8" s="287"/>
      <c r="D8" s="287"/>
      <c r="E8" s="99"/>
      <c r="F8" s="105">
        <v>32</v>
      </c>
      <c r="G8" s="101"/>
      <c r="H8" s="105"/>
      <c r="I8" s="102"/>
      <c r="J8" s="105"/>
      <c r="K8" s="102"/>
      <c r="L8" s="105"/>
      <c r="M8" s="102"/>
      <c r="N8" s="106">
        <f>F8+H8+J8+L8</f>
        <v>32</v>
      </c>
      <c r="O8" s="102"/>
      <c r="P8" s="105">
        <v>230</v>
      </c>
    </row>
    <row r="9" spans="1:16" ht="30" customHeight="1">
      <c r="B9" s="280" t="s">
        <v>64</v>
      </c>
      <c r="C9" s="280"/>
      <c r="D9" s="280"/>
      <c r="E9" s="107"/>
      <c r="F9" s="108">
        <f>SUM(F5:F8)</f>
        <v>40512</v>
      </c>
      <c r="G9" s="109"/>
      <c r="H9" s="108">
        <f>SUM(H5:H8)</f>
        <v>0</v>
      </c>
      <c r="I9" s="110"/>
      <c r="J9" s="108">
        <f>SUM(J5:J8)</f>
        <v>0</v>
      </c>
      <c r="K9" s="110"/>
      <c r="L9" s="108">
        <f>SUM(L5:L8)</f>
        <v>0</v>
      </c>
      <c r="M9" s="281"/>
      <c r="N9" s="111">
        <f>F9+H9+J9+L9</f>
        <v>40512</v>
      </c>
      <c r="O9" s="281"/>
      <c r="P9" s="108">
        <f>SUM(P5:P8)</f>
        <v>28096</v>
      </c>
    </row>
    <row r="10" spans="1:16" ht="26.25" customHeight="1">
      <c r="B10" s="282" t="s">
        <v>65</v>
      </c>
      <c r="C10" s="282"/>
      <c r="D10" s="282"/>
      <c r="E10" s="112"/>
      <c r="F10" s="113">
        <f>F6-'R&amp;P Accounts'!B55</f>
        <v>20</v>
      </c>
      <c r="G10" s="110"/>
      <c r="H10" s="113">
        <f>H6-'R&amp;P Accounts'!D55</f>
        <v>0</v>
      </c>
      <c r="I10" s="110"/>
      <c r="J10" s="113">
        <f>J6-'R&amp;P Accounts'!F55</f>
        <v>0</v>
      </c>
      <c r="K10" s="110"/>
      <c r="L10" s="113">
        <f>L6-'R&amp;P Accounts'!H55</f>
        <v>0</v>
      </c>
      <c r="M10" s="281"/>
      <c r="N10" s="113">
        <f>N6-'R&amp;P Accounts'!J55</f>
        <v>20</v>
      </c>
      <c r="O10" s="281"/>
      <c r="P10" s="113">
        <f>P6-'R&amp;P Accounts'!L55</f>
        <v>0</v>
      </c>
    </row>
    <row r="11" spans="1:16" ht="12.75" customHeight="1">
      <c r="B11" s="276"/>
      <c r="C11" s="276"/>
      <c r="D11" s="276"/>
      <c r="E11" s="114"/>
      <c r="G11" s="272"/>
      <c r="I11" s="272"/>
      <c r="J11" s="98"/>
      <c r="K11" s="98"/>
      <c r="M11" s="272"/>
      <c r="O11" s="272"/>
    </row>
    <row r="12" spans="1:16" ht="30.75" customHeight="1">
      <c r="B12" s="274" t="s">
        <v>66</v>
      </c>
      <c r="C12" s="274"/>
      <c r="D12" s="274"/>
      <c r="E12" s="115"/>
      <c r="G12" s="272"/>
      <c r="H12" s="116"/>
      <c r="I12" s="272"/>
      <c r="J12" s="275" t="s">
        <v>67</v>
      </c>
      <c r="K12" s="275"/>
      <c r="L12" s="275"/>
      <c r="M12" s="272"/>
      <c r="N12" s="116" t="s">
        <v>68</v>
      </c>
      <c r="O12" s="272"/>
      <c r="P12" s="116" t="s">
        <v>69</v>
      </c>
    </row>
    <row r="13" spans="1:16" ht="12.75" customHeight="1">
      <c r="B13" s="268"/>
      <c r="C13" s="268"/>
      <c r="D13" s="268"/>
      <c r="E13" s="118"/>
      <c r="F13" s="119"/>
      <c r="H13" s="119"/>
      <c r="I13" s="120"/>
      <c r="J13" s="120"/>
      <c r="K13" s="120"/>
      <c r="M13" s="120"/>
      <c r="N13" s="97" t="s">
        <v>15</v>
      </c>
      <c r="O13" s="98"/>
      <c r="P13" s="97" t="s">
        <v>15</v>
      </c>
    </row>
    <row r="14" spans="1:16" ht="20.100000000000001" customHeight="1">
      <c r="A14" s="269" t="s">
        <v>70</v>
      </c>
      <c r="B14" s="270"/>
      <c r="C14" s="270"/>
      <c r="D14" s="270"/>
      <c r="E14" s="121"/>
      <c r="G14" s="272"/>
      <c r="I14" s="98"/>
      <c r="J14" s="279"/>
      <c r="K14" s="279"/>
      <c r="L14" s="279"/>
      <c r="M14" s="122"/>
      <c r="N14" s="123"/>
      <c r="O14" s="110"/>
      <c r="P14" s="123"/>
    </row>
    <row r="15" spans="1:16" ht="20.100000000000001" customHeight="1">
      <c r="A15" s="269"/>
      <c r="B15" s="270"/>
      <c r="C15" s="270"/>
      <c r="D15" s="270"/>
      <c r="E15" s="121"/>
      <c r="G15" s="272"/>
      <c r="H15" s="116"/>
      <c r="I15" s="98"/>
      <c r="J15" s="279"/>
      <c r="K15" s="279"/>
      <c r="L15" s="279"/>
      <c r="M15" s="122"/>
      <c r="N15" s="123"/>
      <c r="O15" s="110"/>
      <c r="P15" s="123"/>
    </row>
    <row r="16" spans="1:16" ht="20.100000000000001" customHeight="1">
      <c r="A16" s="269"/>
      <c r="B16" s="270"/>
      <c r="C16" s="270"/>
      <c r="D16" s="270"/>
      <c r="E16" s="121"/>
      <c r="F16" s="98"/>
      <c r="G16" s="98"/>
      <c r="H16" s="121"/>
      <c r="I16" s="98"/>
      <c r="J16" s="279"/>
      <c r="K16" s="279"/>
      <c r="L16" s="279"/>
      <c r="M16" s="122"/>
      <c r="N16" s="123"/>
      <c r="O16" s="110"/>
      <c r="P16" s="123"/>
    </row>
    <row r="17" spans="1:16" ht="20.100000000000001" customHeight="1">
      <c r="A17" s="269"/>
      <c r="B17" s="270"/>
      <c r="C17" s="270"/>
      <c r="D17" s="270"/>
      <c r="E17" s="121"/>
      <c r="F17" s="98"/>
      <c r="G17" s="98"/>
      <c r="H17" s="121"/>
      <c r="I17" s="98"/>
      <c r="J17" s="279"/>
      <c r="K17" s="279"/>
      <c r="L17" s="279"/>
      <c r="M17" s="122"/>
      <c r="N17" s="123"/>
      <c r="O17" s="110"/>
      <c r="P17" s="123"/>
    </row>
    <row r="18" spans="1:16" ht="20.100000000000001" customHeight="1">
      <c r="A18" s="269"/>
      <c r="B18" s="270"/>
      <c r="C18" s="270"/>
      <c r="D18" s="270"/>
      <c r="E18" s="121"/>
      <c r="F18" s="98"/>
      <c r="G18" s="98"/>
      <c r="H18" s="121"/>
      <c r="I18" s="98"/>
      <c r="J18" s="279"/>
      <c r="K18" s="279"/>
      <c r="L18" s="279"/>
      <c r="M18" s="122"/>
      <c r="N18" s="124"/>
      <c r="O18" s="110"/>
      <c r="P18" s="124"/>
    </row>
    <row r="19" spans="1:16" ht="20.100000000000001" customHeight="1">
      <c r="A19" s="125"/>
      <c r="B19" s="126"/>
      <c r="C19" s="126"/>
      <c r="D19" s="126"/>
      <c r="E19" s="121"/>
      <c r="F19" s="98"/>
      <c r="G19" s="98"/>
      <c r="H19" s="121"/>
      <c r="I19" s="98"/>
      <c r="K19" s="98"/>
      <c r="L19" s="127" t="s">
        <v>71</v>
      </c>
      <c r="M19" s="122"/>
      <c r="N19" s="128">
        <f>SUM(N14:N18)</f>
        <v>0</v>
      </c>
      <c r="O19" s="110"/>
      <c r="P19" s="128">
        <f>SUM(P14:P18)</f>
        <v>0</v>
      </c>
    </row>
    <row r="20" spans="1:16" ht="12.75" customHeight="1">
      <c r="B20" s="276"/>
      <c r="C20" s="276"/>
      <c r="D20" s="276"/>
      <c r="E20" s="129"/>
      <c r="G20" s="129"/>
      <c r="I20" s="98"/>
      <c r="J20" s="98"/>
      <c r="K20" s="98"/>
      <c r="L20" s="97"/>
      <c r="M20" s="98"/>
      <c r="N20" s="97"/>
      <c r="O20" s="98"/>
      <c r="P20" s="97"/>
    </row>
    <row r="21" spans="1:16" ht="27" customHeight="1">
      <c r="B21" s="274" t="s">
        <v>66</v>
      </c>
      <c r="C21" s="274"/>
      <c r="D21" s="274"/>
      <c r="E21" s="130"/>
      <c r="G21" s="129"/>
      <c r="H21" s="275" t="s">
        <v>67</v>
      </c>
      <c r="I21" s="275"/>
      <c r="J21" s="275"/>
      <c r="K21" s="98"/>
      <c r="L21" s="116" t="s">
        <v>72</v>
      </c>
      <c r="M21" s="98"/>
      <c r="N21" s="116" t="s">
        <v>73</v>
      </c>
      <c r="O21" s="98"/>
      <c r="P21" s="116" t="s">
        <v>69</v>
      </c>
    </row>
    <row r="22" spans="1:16" ht="12.75" customHeight="1">
      <c r="B22" s="268"/>
      <c r="C22" s="268"/>
      <c r="D22" s="268"/>
      <c r="E22" s="118"/>
      <c r="I22" s="120"/>
      <c r="J22" s="119"/>
      <c r="K22" s="120"/>
      <c r="L22" s="97" t="s">
        <v>15</v>
      </c>
      <c r="M22" s="98"/>
      <c r="N22" s="97" t="s">
        <v>15</v>
      </c>
      <c r="O22" s="98"/>
      <c r="P22" s="97" t="s">
        <v>15</v>
      </c>
    </row>
    <row r="23" spans="1:16" ht="20.100000000000001" customHeight="1">
      <c r="A23" s="269" t="s">
        <v>74</v>
      </c>
      <c r="B23" s="270"/>
      <c r="C23" s="270"/>
      <c r="D23" s="270"/>
      <c r="E23" s="121"/>
      <c r="G23" s="129"/>
      <c r="H23" s="278"/>
      <c r="I23" s="278"/>
      <c r="J23" s="278"/>
      <c r="K23" s="122"/>
      <c r="L23" s="123"/>
      <c r="M23" s="110"/>
      <c r="N23" s="123"/>
      <c r="O23" s="110"/>
      <c r="P23" s="123"/>
    </row>
    <row r="24" spans="1:16" ht="20.100000000000001" customHeight="1">
      <c r="A24" s="269"/>
      <c r="B24" s="270"/>
      <c r="C24" s="270"/>
      <c r="D24" s="270"/>
      <c r="E24" s="121"/>
      <c r="G24" s="129"/>
      <c r="H24" s="278"/>
      <c r="I24" s="278"/>
      <c r="J24" s="278"/>
      <c r="K24" s="122"/>
      <c r="L24" s="123"/>
      <c r="M24" s="110"/>
      <c r="N24" s="123"/>
      <c r="O24" s="110"/>
      <c r="P24" s="123"/>
    </row>
    <row r="25" spans="1:16" ht="20.100000000000001" customHeight="1">
      <c r="A25" s="269"/>
      <c r="B25" s="270"/>
      <c r="C25" s="270"/>
      <c r="D25" s="270"/>
      <c r="E25" s="121"/>
      <c r="G25" s="129"/>
      <c r="H25" s="278"/>
      <c r="I25" s="278"/>
      <c r="J25" s="278"/>
      <c r="K25" s="122"/>
      <c r="L25" s="123"/>
      <c r="M25" s="110"/>
      <c r="N25" s="123"/>
      <c r="O25" s="110"/>
      <c r="P25" s="123"/>
    </row>
    <row r="26" spans="1:16" ht="20.100000000000001" customHeight="1">
      <c r="A26" s="269"/>
      <c r="B26" s="270"/>
      <c r="C26" s="270"/>
      <c r="D26" s="270"/>
      <c r="E26" s="121"/>
      <c r="G26" s="129"/>
      <c r="H26" s="278"/>
      <c r="I26" s="278"/>
      <c r="J26" s="278"/>
      <c r="K26" s="122"/>
      <c r="L26" s="123"/>
      <c r="M26" s="110"/>
      <c r="N26" s="123"/>
      <c r="O26" s="110"/>
      <c r="P26" s="123"/>
    </row>
    <row r="27" spans="1:16" ht="20.100000000000001" customHeight="1">
      <c r="A27" s="269"/>
      <c r="B27" s="270"/>
      <c r="C27" s="270"/>
      <c r="D27" s="270"/>
      <c r="E27" s="121"/>
      <c r="G27" s="129"/>
      <c r="H27" s="278"/>
      <c r="I27" s="278"/>
      <c r="J27" s="278"/>
      <c r="K27" s="122"/>
      <c r="L27" s="123"/>
      <c r="M27" s="110"/>
      <c r="N27" s="123"/>
      <c r="O27" s="110"/>
      <c r="P27" s="123"/>
    </row>
    <row r="28" spans="1:16" ht="20.100000000000001" customHeight="1">
      <c r="A28" s="269"/>
      <c r="B28" s="270"/>
      <c r="C28" s="270"/>
      <c r="D28" s="270"/>
      <c r="E28" s="121"/>
      <c r="G28" s="129"/>
      <c r="H28" s="278"/>
      <c r="I28" s="278"/>
      <c r="J28" s="278"/>
      <c r="K28" s="122"/>
      <c r="L28" s="123"/>
      <c r="M28" s="110"/>
      <c r="N28" s="123"/>
      <c r="O28" s="110"/>
      <c r="P28" s="123"/>
    </row>
    <row r="29" spans="1:16" ht="20.100000000000001" customHeight="1">
      <c r="A29" s="269"/>
      <c r="B29" s="270"/>
      <c r="C29" s="270"/>
      <c r="D29" s="270"/>
      <c r="E29" s="121"/>
      <c r="G29" s="129"/>
      <c r="H29" s="278"/>
      <c r="I29" s="278"/>
      <c r="J29" s="278"/>
      <c r="K29" s="122"/>
      <c r="L29" s="123"/>
      <c r="M29" s="110"/>
      <c r="N29" s="123"/>
      <c r="O29" s="110"/>
      <c r="P29" s="123"/>
    </row>
    <row r="30" spans="1:16" ht="20.100000000000001" customHeight="1">
      <c r="A30" s="269"/>
      <c r="B30" s="270"/>
      <c r="C30" s="270"/>
      <c r="D30" s="270"/>
      <c r="E30" s="121"/>
      <c r="G30" s="129"/>
      <c r="H30" s="278"/>
      <c r="I30" s="278"/>
      <c r="J30" s="278"/>
      <c r="K30" s="122"/>
      <c r="L30" s="123"/>
      <c r="M30" s="110"/>
      <c r="N30" s="123"/>
      <c r="O30" s="110"/>
      <c r="P30" s="123"/>
    </row>
    <row r="31" spans="1:16" ht="20.100000000000001" customHeight="1">
      <c r="A31" s="269"/>
      <c r="B31" s="270"/>
      <c r="C31" s="270"/>
      <c r="D31" s="270"/>
      <c r="E31" s="121"/>
      <c r="G31" s="129"/>
      <c r="H31" s="278"/>
      <c r="I31" s="278"/>
      <c r="J31" s="278"/>
      <c r="K31" s="122"/>
      <c r="L31" s="124"/>
      <c r="M31" s="110"/>
      <c r="N31" s="124"/>
      <c r="O31" s="110"/>
      <c r="P31" s="124"/>
    </row>
    <row r="32" spans="1:16" ht="20.100000000000001" customHeight="1">
      <c r="A32" s="125"/>
      <c r="B32" s="126"/>
      <c r="C32" s="126"/>
      <c r="D32" s="126"/>
      <c r="E32" s="121"/>
      <c r="G32" s="129"/>
      <c r="I32" s="98"/>
      <c r="J32" s="95" t="s">
        <v>75</v>
      </c>
      <c r="K32" s="98"/>
      <c r="L32" s="128">
        <f>SUM(L23:L31)</f>
        <v>0</v>
      </c>
      <c r="M32" s="110"/>
      <c r="N32" s="128">
        <f>SUM(N23:N31)</f>
        <v>0</v>
      </c>
      <c r="O32" s="110"/>
      <c r="P32" s="128">
        <f>SUM(P23:P31)</f>
        <v>0</v>
      </c>
    </row>
    <row r="33" spans="1:16" ht="10.5" customHeight="1">
      <c r="B33" s="276"/>
      <c r="C33" s="276"/>
      <c r="D33" s="276"/>
      <c r="E33" s="277"/>
      <c r="G33" s="277"/>
      <c r="H33" s="131"/>
      <c r="I33" s="272"/>
      <c r="J33" s="98"/>
      <c r="K33" s="98"/>
      <c r="L33" s="132"/>
      <c r="M33" s="272"/>
      <c r="N33" s="132"/>
      <c r="O33" s="273"/>
      <c r="P33" s="132"/>
    </row>
    <row r="34" spans="1:16" ht="19.5" customHeight="1">
      <c r="B34" s="274" t="s">
        <v>66</v>
      </c>
      <c r="C34" s="274"/>
      <c r="D34" s="274"/>
      <c r="E34" s="277"/>
      <c r="G34" s="277"/>
      <c r="H34" s="131"/>
      <c r="I34" s="272"/>
      <c r="J34" s="275" t="s">
        <v>76</v>
      </c>
      <c r="K34" s="275"/>
      <c r="L34" s="275"/>
      <c r="M34" s="272"/>
      <c r="N34" s="117" t="s">
        <v>77</v>
      </c>
      <c r="O34" s="273"/>
      <c r="P34" s="116" t="s">
        <v>69</v>
      </c>
    </row>
    <row r="35" spans="1:16" ht="12.75" customHeight="1">
      <c r="B35" s="268"/>
      <c r="C35" s="268"/>
      <c r="D35" s="268"/>
      <c r="E35" s="118"/>
      <c r="H35" s="119"/>
      <c r="I35" s="120"/>
      <c r="J35" s="120"/>
      <c r="K35" s="120"/>
      <c r="M35" s="120"/>
      <c r="N35" s="97" t="s">
        <v>15</v>
      </c>
      <c r="O35" s="98"/>
      <c r="P35" s="97" t="s">
        <v>15</v>
      </c>
    </row>
    <row r="36" spans="1:16" ht="20.100000000000001" customHeight="1">
      <c r="A36" s="269" t="s">
        <v>78</v>
      </c>
      <c r="B36" s="270" t="s">
        <v>79</v>
      </c>
      <c r="C36" s="270"/>
      <c r="D36" s="270"/>
      <c r="E36" s="121"/>
      <c r="G36" s="129"/>
      <c r="H36" s="131"/>
      <c r="I36" s="98"/>
      <c r="J36" s="271"/>
      <c r="K36" s="271"/>
      <c r="L36" s="271"/>
      <c r="M36" s="98"/>
      <c r="N36" s="133">
        <v>75</v>
      </c>
      <c r="O36" s="74"/>
      <c r="P36" s="133">
        <v>75</v>
      </c>
    </row>
    <row r="37" spans="1:16" ht="20.100000000000001" customHeight="1">
      <c r="A37" s="269"/>
      <c r="B37" s="134" t="s">
        <v>80</v>
      </c>
      <c r="C37" s="75"/>
      <c r="E37" s="121"/>
      <c r="G37" s="129"/>
      <c r="H37" s="131"/>
      <c r="I37" s="98"/>
      <c r="J37" s="271"/>
      <c r="K37" s="271"/>
      <c r="L37" s="271"/>
      <c r="M37" s="98"/>
      <c r="N37" s="133">
        <v>200</v>
      </c>
      <c r="O37" s="74"/>
      <c r="P37" s="133">
        <v>200</v>
      </c>
    </row>
    <row r="38" spans="1:16" ht="20.100000000000001" customHeight="1">
      <c r="A38" s="269"/>
      <c r="B38" s="270"/>
      <c r="C38" s="270"/>
      <c r="D38" s="270"/>
      <c r="E38" s="121"/>
      <c r="G38" s="129"/>
      <c r="H38" s="131"/>
      <c r="I38" s="98"/>
      <c r="J38" s="271"/>
      <c r="K38" s="271"/>
      <c r="L38" s="271"/>
      <c r="M38" s="98"/>
      <c r="N38" s="133"/>
      <c r="O38" s="74"/>
      <c r="P38" s="133"/>
    </row>
    <row r="39" spans="1:16" ht="20.100000000000001" customHeight="1">
      <c r="A39" s="269"/>
      <c r="B39" s="270"/>
      <c r="C39" s="270"/>
      <c r="D39" s="270"/>
      <c r="E39" s="121"/>
      <c r="G39" s="129"/>
      <c r="H39" s="131"/>
      <c r="I39" s="98"/>
      <c r="J39" s="271"/>
      <c r="K39" s="271"/>
      <c r="L39" s="271"/>
      <c r="M39" s="98"/>
      <c r="N39" s="133"/>
      <c r="O39" s="74"/>
      <c r="P39" s="133"/>
    </row>
    <row r="40" spans="1:16" ht="20.100000000000001" customHeight="1">
      <c r="A40" s="269"/>
      <c r="B40" s="270"/>
      <c r="C40" s="270"/>
      <c r="D40" s="270"/>
      <c r="E40" s="121"/>
      <c r="G40" s="129"/>
      <c r="H40" s="131"/>
      <c r="I40" s="98"/>
      <c r="J40" s="271"/>
      <c r="K40" s="271"/>
      <c r="L40" s="271"/>
      <c r="M40" s="98"/>
      <c r="N40" s="135"/>
      <c r="O40" s="74"/>
      <c r="P40" s="135"/>
    </row>
    <row r="41" spans="1:16" ht="20.100000000000001" customHeight="1">
      <c r="A41" s="125"/>
      <c r="B41" s="126"/>
      <c r="C41" s="126"/>
      <c r="D41" s="126"/>
      <c r="E41" s="121"/>
      <c r="G41" s="129"/>
      <c r="H41" s="131"/>
      <c r="I41" s="98"/>
      <c r="K41" s="98"/>
      <c r="L41" s="95" t="s">
        <v>75</v>
      </c>
      <c r="M41" s="98"/>
      <c r="N41" s="136">
        <f>SUM(N36:N40)</f>
        <v>275</v>
      </c>
      <c r="O41" s="74"/>
      <c r="P41" s="136">
        <f>SUM(P36:P40)</f>
        <v>275</v>
      </c>
    </row>
    <row r="42" spans="1:16">
      <c r="A42" s="137"/>
      <c r="B42" s="138"/>
      <c r="C42" s="98"/>
      <c r="D42" s="98"/>
      <c r="E42" s="98"/>
      <c r="F42" s="98"/>
      <c r="G42" s="98"/>
      <c r="H42" s="98"/>
      <c r="I42" s="98"/>
      <c r="J42" s="98"/>
      <c r="K42" s="98"/>
      <c r="M42" s="98"/>
      <c r="O42" s="98"/>
    </row>
    <row r="43" spans="1:16" ht="24" customHeight="1">
      <c r="B43" s="274" t="s">
        <v>66</v>
      </c>
      <c r="C43" s="274"/>
      <c r="D43" s="274"/>
      <c r="E43" s="98"/>
      <c r="G43" s="98"/>
      <c r="H43" s="98"/>
      <c r="I43" s="98"/>
      <c r="J43" s="275" t="s">
        <v>76</v>
      </c>
      <c r="K43" s="275"/>
      <c r="L43" s="275"/>
      <c r="M43" s="98"/>
      <c r="N43" s="131" t="s">
        <v>81</v>
      </c>
      <c r="O43" s="98"/>
      <c r="P43" s="116" t="s">
        <v>69</v>
      </c>
    </row>
    <row r="44" spans="1:16" ht="12.75" customHeight="1">
      <c r="B44" s="268"/>
      <c r="C44" s="268"/>
      <c r="D44" s="268"/>
      <c r="E44" s="118"/>
      <c r="F44" s="119"/>
      <c r="H44" s="119"/>
      <c r="I44" s="120"/>
      <c r="J44" s="120"/>
      <c r="K44" s="120"/>
      <c r="L44" s="119"/>
      <c r="M44" s="120"/>
      <c r="N44" s="97" t="s">
        <v>15</v>
      </c>
      <c r="O44" s="98"/>
      <c r="P44" s="97" t="s">
        <v>15</v>
      </c>
    </row>
    <row r="45" spans="1:16" ht="20.100000000000001" customHeight="1">
      <c r="A45" s="269" t="s">
        <v>82</v>
      </c>
      <c r="B45" s="270"/>
      <c r="C45" s="270"/>
      <c r="D45" s="270"/>
      <c r="E45" s="121"/>
      <c r="G45" s="129"/>
      <c r="H45" s="98"/>
      <c r="I45" s="98"/>
      <c r="J45" s="271"/>
      <c r="K45" s="271"/>
      <c r="L45" s="271"/>
      <c r="M45" s="98"/>
      <c r="N45" s="139"/>
      <c r="O45" s="110"/>
      <c r="P45" s="139"/>
    </row>
    <row r="46" spans="1:16" ht="20.100000000000001" customHeight="1">
      <c r="A46" s="269"/>
      <c r="B46" s="270"/>
      <c r="C46" s="270"/>
      <c r="D46" s="270"/>
      <c r="E46" s="121"/>
      <c r="G46" s="129"/>
      <c r="H46" s="98"/>
      <c r="I46" s="98"/>
      <c r="J46" s="271"/>
      <c r="K46" s="271"/>
      <c r="L46" s="271"/>
      <c r="M46" s="98"/>
      <c r="N46" s="139"/>
      <c r="O46" s="110"/>
      <c r="P46" s="139"/>
    </row>
    <row r="47" spans="1:16" ht="20.100000000000001" customHeight="1">
      <c r="A47" s="269"/>
      <c r="B47" s="270"/>
      <c r="C47" s="270"/>
      <c r="D47" s="270"/>
      <c r="E47" s="121"/>
      <c r="G47" s="129"/>
      <c r="H47" s="98"/>
      <c r="I47" s="98"/>
      <c r="J47" s="271"/>
      <c r="K47" s="271"/>
      <c r="L47" s="271"/>
      <c r="M47" s="98"/>
      <c r="N47" s="140"/>
      <c r="O47" s="110"/>
      <c r="P47" s="140"/>
    </row>
    <row r="48" spans="1:16" ht="20.100000000000001" customHeight="1">
      <c r="A48" s="125"/>
      <c r="B48" s="126"/>
      <c r="C48" s="126"/>
      <c r="D48" s="126"/>
      <c r="E48" s="121"/>
      <c r="G48" s="129"/>
      <c r="H48" s="98"/>
      <c r="I48" s="98"/>
      <c r="K48" s="98"/>
      <c r="L48" s="95" t="s">
        <v>75</v>
      </c>
      <c r="M48" s="98"/>
      <c r="N48" s="128">
        <f>SUM(N45:N47)</f>
        <v>0</v>
      </c>
      <c r="O48" s="110"/>
      <c r="P48" s="128">
        <f>SUM(P45:P47)</f>
        <v>0</v>
      </c>
    </row>
    <row r="49" spans="1:16">
      <c r="A49" s="137"/>
      <c r="B49" s="138"/>
      <c r="C49" s="98"/>
      <c r="D49" s="98"/>
      <c r="E49" s="98"/>
      <c r="F49" s="98"/>
      <c r="G49" s="98"/>
      <c r="H49" s="98"/>
      <c r="I49" s="98"/>
      <c r="J49" s="98"/>
      <c r="K49" s="98"/>
      <c r="M49" s="98"/>
      <c r="O49" s="98"/>
    </row>
    <row r="50" spans="1:16" ht="40.5" customHeight="1">
      <c r="A50" s="141" t="s">
        <v>83</v>
      </c>
      <c r="B50" s="263" t="s">
        <v>84</v>
      </c>
      <c r="C50" s="263"/>
      <c r="D50" s="263"/>
      <c r="E50" s="263"/>
      <c r="F50" s="263"/>
      <c r="G50" s="142"/>
      <c r="H50" s="264" t="s">
        <v>85</v>
      </c>
      <c r="I50" s="264"/>
      <c r="J50" s="264"/>
      <c r="K50" s="264"/>
      <c r="L50" s="264"/>
      <c r="M50" s="143"/>
      <c r="N50" s="143"/>
      <c r="O50" s="144"/>
      <c r="P50" s="145" t="s">
        <v>86</v>
      </c>
    </row>
    <row r="51" spans="1:16" ht="33.75" customHeight="1">
      <c r="A51" s="146"/>
      <c r="B51" s="265"/>
      <c r="C51" s="265"/>
      <c r="D51" s="265"/>
      <c r="E51" s="265"/>
      <c r="F51" s="265"/>
      <c r="G51" s="147"/>
      <c r="H51" s="265" t="s">
        <v>87</v>
      </c>
      <c r="I51" s="265"/>
      <c r="J51" s="265"/>
      <c r="K51" s="265"/>
      <c r="L51" s="265"/>
      <c r="M51" s="265"/>
      <c r="N51" s="265"/>
      <c r="P51" s="148" t="s">
        <v>150</v>
      </c>
    </row>
    <row r="52" spans="1:16" ht="33.75" customHeight="1">
      <c r="A52" s="146"/>
      <c r="B52" s="266"/>
      <c r="C52" s="266"/>
      <c r="D52" s="266"/>
      <c r="E52" s="266"/>
      <c r="F52" s="266"/>
      <c r="G52" s="147"/>
      <c r="H52" s="267"/>
      <c r="I52" s="267"/>
      <c r="J52" s="267"/>
      <c r="K52" s="267"/>
      <c r="L52" s="267"/>
      <c r="M52" s="267"/>
      <c r="N52" s="267"/>
      <c r="P52" s="149"/>
    </row>
    <row r="53" spans="1:16" ht="13.8">
      <c r="F53" s="147"/>
      <c r="G53" s="147"/>
    </row>
  </sheetData>
  <sheetProtection selectLockedCells="1" selectUnlockedCells="1"/>
  <mergeCells count="92">
    <mergeCell ref="A5:A8"/>
    <mergeCell ref="B5:D5"/>
    <mergeCell ref="B6:D6"/>
    <mergeCell ref="B7:D7"/>
    <mergeCell ref="B8:D8"/>
    <mergeCell ref="B1:L1"/>
    <mergeCell ref="N1:P1"/>
    <mergeCell ref="F2:H2"/>
    <mergeCell ref="B3:D3"/>
    <mergeCell ref="B4:D4"/>
    <mergeCell ref="B9:D9"/>
    <mergeCell ref="M9:M10"/>
    <mergeCell ref="O9:O10"/>
    <mergeCell ref="B10:D10"/>
    <mergeCell ref="B11:D11"/>
    <mergeCell ref="G11:G12"/>
    <mergeCell ref="I11:I12"/>
    <mergeCell ref="M11:M12"/>
    <mergeCell ref="O11:O12"/>
    <mergeCell ref="B12:D12"/>
    <mergeCell ref="B21:D21"/>
    <mergeCell ref="H21:J21"/>
    <mergeCell ref="J12:L12"/>
    <mergeCell ref="B13:D13"/>
    <mergeCell ref="A14:A18"/>
    <mergeCell ref="B14:D14"/>
    <mergeCell ref="G14:G15"/>
    <mergeCell ref="J14:L14"/>
    <mergeCell ref="B15:D15"/>
    <mergeCell ref="J15:L15"/>
    <mergeCell ref="B16:D16"/>
    <mergeCell ref="J16:L16"/>
    <mergeCell ref="B17:D17"/>
    <mergeCell ref="J17:L17"/>
    <mergeCell ref="B18:D18"/>
    <mergeCell ref="J18:L18"/>
    <mergeCell ref="B20:D20"/>
    <mergeCell ref="B22:D22"/>
    <mergeCell ref="A23:A31"/>
    <mergeCell ref="B23:D23"/>
    <mergeCell ref="H23:J23"/>
    <mergeCell ref="B24:D24"/>
    <mergeCell ref="H24:J24"/>
    <mergeCell ref="B25:D25"/>
    <mergeCell ref="H25:J25"/>
    <mergeCell ref="B26:D26"/>
    <mergeCell ref="H26:J26"/>
    <mergeCell ref="B27:D27"/>
    <mergeCell ref="H27:J27"/>
    <mergeCell ref="B28:D28"/>
    <mergeCell ref="H28:J28"/>
    <mergeCell ref="B29:D29"/>
    <mergeCell ref="A36:A40"/>
    <mergeCell ref="B36:D36"/>
    <mergeCell ref="H29:J29"/>
    <mergeCell ref="B30:D30"/>
    <mergeCell ref="H30:J30"/>
    <mergeCell ref="B31:D31"/>
    <mergeCell ref="H31:J31"/>
    <mergeCell ref="J36:L36"/>
    <mergeCell ref="J37:L37"/>
    <mergeCell ref="B38:D38"/>
    <mergeCell ref="B43:D43"/>
    <mergeCell ref="J43:L43"/>
    <mergeCell ref="J38:L38"/>
    <mergeCell ref="B39:D39"/>
    <mergeCell ref="J39:L39"/>
    <mergeCell ref="B40:D40"/>
    <mergeCell ref="J40:L40"/>
    <mergeCell ref="M33:M34"/>
    <mergeCell ref="O33:O34"/>
    <mergeCell ref="B34:D34"/>
    <mergeCell ref="J34:L34"/>
    <mergeCell ref="B35:D35"/>
    <mergeCell ref="B33:D33"/>
    <mergeCell ref="E33:E34"/>
    <mergeCell ref="G33:G34"/>
    <mergeCell ref="I33:I34"/>
    <mergeCell ref="B44:D44"/>
    <mergeCell ref="A45:A47"/>
    <mergeCell ref="B45:D45"/>
    <mergeCell ref="J45:L45"/>
    <mergeCell ref="B46:D46"/>
    <mergeCell ref="J46:L46"/>
    <mergeCell ref="B47:D47"/>
    <mergeCell ref="J47:L47"/>
    <mergeCell ref="B50:F50"/>
    <mergeCell ref="H50:L50"/>
    <mergeCell ref="B51:F51"/>
    <mergeCell ref="H51:N51"/>
    <mergeCell ref="B52:F52"/>
    <mergeCell ref="H52:N52"/>
  </mergeCells>
  <pageMargins left="0.35416666666666669" right="0.31527777777777777" top="0.47222222222222227" bottom="0.4" header="0.47222222222222227" footer="0.2"/>
  <pageSetup paperSize="9" firstPageNumber="0" fitToHeight="3" orientation="portrait" horizontalDpi="300" verticalDpi="300"/>
  <headerFooter alignWithMargins="0"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6"/>
  <sheetViews>
    <sheetView zoomScale="85" zoomScaleNormal="85" zoomScaleSheetLayoutView="80" workbookViewId="0">
      <selection activeCell="B56" sqref="B56"/>
    </sheetView>
  </sheetViews>
  <sheetFormatPr defaultColWidth="9.109375" defaultRowHeight="13.2"/>
  <cols>
    <col min="1" max="1" width="31.6640625" style="1" customWidth="1"/>
    <col min="2" max="2" width="15.44140625" style="2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3" customWidth="1"/>
    <col min="12" max="16384" width="9.109375" style="1"/>
  </cols>
  <sheetData>
    <row r="1" spans="1:12" ht="27.75" customHeight="1">
      <c r="B1" s="283">
        <f>'R&amp;P Accounts'!B2</f>
        <v>0</v>
      </c>
      <c r="C1" s="283"/>
      <c r="D1" s="283"/>
      <c r="E1" s="283"/>
      <c r="F1" s="283"/>
      <c r="G1" s="283"/>
      <c r="H1" s="283"/>
      <c r="I1" s="283"/>
      <c r="J1" s="283"/>
      <c r="K1" s="300" t="str">
        <f>'R&amp;P Accounts'!L2</f>
        <v>SC042614</v>
      </c>
      <c r="L1" s="300"/>
    </row>
    <row r="2" spans="1:12" ht="10.5" customHeight="1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2" ht="26.25" customHeight="1">
      <c r="A3" s="87" t="s">
        <v>88</v>
      </c>
      <c r="B3" s="86"/>
      <c r="C3" s="87"/>
      <c r="D3" s="87"/>
      <c r="E3" s="87"/>
      <c r="F3" s="87"/>
      <c r="G3" s="301"/>
      <c r="H3" s="301"/>
      <c r="I3" s="301"/>
      <c r="J3" s="301"/>
      <c r="K3" s="151"/>
    </row>
    <row r="4" spans="1:12" ht="15" customHeight="1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</row>
    <row r="5" spans="1:12" ht="20.100000000000001" customHeight="1">
      <c r="A5" s="292" t="s">
        <v>89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</row>
    <row r="6" spans="1:12" ht="20.100000000000001" customHeight="1">
      <c r="A6" s="292"/>
      <c r="B6" s="299"/>
      <c r="C6" s="299"/>
      <c r="D6" s="299"/>
      <c r="E6" s="299"/>
      <c r="F6" s="299"/>
      <c r="G6" s="299"/>
      <c r="H6" s="299"/>
      <c r="I6" s="299"/>
      <c r="J6" s="299"/>
      <c r="K6" s="299"/>
    </row>
    <row r="7" spans="1:12" ht="29.25" customHeight="1">
      <c r="A7" s="292"/>
      <c r="B7" s="299"/>
      <c r="C7" s="299"/>
      <c r="D7" s="299"/>
      <c r="E7" s="299"/>
      <c r="F7" s="299"/>
      <c r="G7" s="299"/>
      <c r="H7" s="299"/>
      <c r="I7" s="299"/>
      <c r="J7" s="299"/>
      <c r="K7" s="299"/>
    </row>
    <row r="8" spans="1:12" ht="41.25" customHeight="1">
      <c r="A8" s="292"/>
      <c r="B8" s="299"/>
      <c r="C8" s="299"/>
      <c r="D8" s="299"/>
      <c r="E8" s="299"/>
      <c r="F8" s="299"/>
      <c r="G8" s="299"/>
      <c r="H8" s="299"/>
      <c r="I8" s="299"/>
      <c r="J8" s="299"/>
      <c r="K8" s="299"/>
    </row>
    <row r="9" spans="1:12" ht="64.5" customHeight="1">
      <c r="A9" s="292"/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2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2" ht="27" customHeight="1">
      <c r="B11" s="297" t="s">
        <v>90</v>
      </c>
      <c r="C11" s="297"/>
      <c r="D11" s="297"/>
      <c r="E11" s="297"/>
      <c r="F11" s="297"/>
      <c r="G11" s="98"/>
      <c r="H11" s="131" t="s">
        <v>91</v>
      </c>
      <c r="I11" s="98"/>
      <c r="J11" s="97" t="s">
        <v>92</v>
      </c>
      <c r="K11" s="97" t="s">
        <v>93</v>
      </c>
    </row>
    <row r="12" spans="1:12" ht="20.100000000000001" customHeight="1">
      <c r="A12" s="292" t="s">
        <v>94</v>
      </c>
      <c r="B12" s="270"/>
      <c r="C12" s="270"/>
      <c r="D12" s="270"/>
      <c r="E12" s="270"/>
      <c r="F12" s="270"/>
      <c r="G12" s="122"/>
      <c r="H12" s="153"/>
      <c r="I12" s="154"/>
      <c r="J12" s="155"/>
      <c r="K12" s="156"/>
    </row>
    <row r="13" spans="1:12" ht="20.100000000000001" customHeight="1">
      <c r="A13" s="292"/>
      <c r="B13" s="270"/>
      <c r="C13" s="270"/>
      <c r="D13" s="270"/>
      <c r="E13" s="270"/>
      <c r="F13" s="270"/>
      <c r="G13" s="122"/>
      <c r="H13" s="153"/>
      <c r="I13" s="154"/>
      <c r="J13" s="155"/>
      <c r="K13" s="156"/>
    </row>
    <row r="14" spans="1:12" ht="20.100000000000001" customHeight="1">
      <c r="A14" s="292"/>
      <c r="B14" s="270"/>
      <c r="C14" s="270"/>
      <c r="D14" s="270"/>
      <c r="E14" s="270"/>
      <c r="F14" s="270"/>
      <c r="G14" s="122"/>
      <c r="H14" s="153"/>
      <c r="I14" s="154"/>
      <c r="J14" s="155"/>
      <c r="K14" s="156"/>
    </row>
    <row r="15" spans="1:12" ht="20.100000000000001" customHeight="1">
      <c r="A15" s="292"/>
      <c r="B15" s="270"/>
      <c r="C15" s="270"/>
      <c r="D15" s="270"/>
      <c r="E15" s="270"/>
      <c r="F15" s="270"/>
      <c r="G15" s="122"/>
      <c r="H15" s="153"/>
      <c r="I15" s="154"/>
      <c r="J15" s="155"/>
      <c r="K15" s="156"/>
    </row>
    <row r="16" spans="1:12" ht="20.100000000000001" customHeight="1">
      <c r="A16" s="292"/>
      <c r="B16" s="294"/>
      <c r="C16" s="294"/>
      <c r="D16" s="294"/>
      <c r="E16" s="294"/>
      <c r="F16" s="294"/>
      <c r="G16" s="122"/>
      <c r="H16" s="153"/>
      <c r="I16" s="154"/>
      <c r="J16" s="155"/>
      <c r="K16" s="157"/>
    </row>
    <row r="17" spans="1:11" ht="20.25" customHeight="1">
      <c r="A17" s="98"/>
      <c r="B17" s="295" t="s">
        <v>71</v>
      </c>
      <c r="C17" s="295"/>
      <c r="D17" s="295"/>
      <c r="E17" s="295"/>
      <c r="F17" s="295"/>
      <c r="G17" s="295"/>
      <c r="H17" s="295"/>
      <c r="I17" s="295"/>
      <c r="J17" s="295"/>
      <c r="K17" s="158">
        <f>SUM(K12:K16)</f>
        <v>0</v>
      </c>
    </row>
    <row r="18" spans="1:11" ht="15.75" customHeigh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  <row r="19" spans="1:11" ht="20.100000000000001" customHeight="1">
      <c r="A19" s="159" t="s">
        <v>95</v>
      </c>
      <c r="B19" s="287" t="s">
        <v>96</v>
      </c>
      <c r="C19" s="287"/>
      <c r="D19" s="287"/>
      <c r="E19" s="287"/>
      <c r="F19" s="287"/>
      <c r="G19" s="287"/>
      <c r="H19" s="287"/>
      <c r="I19" s="287"/>
      <c r="J19" s="287"/>
      <c r="K19" s="296" t="s">
        <v>97</v>
      </c>
    </row>
    <row r="20" spans="1:11" ht="17.25" customHeight="1">
      <c r="A20" s="137"/>
      <c r="B20" s="287"/>
      <c r="C20" s="287"/>
      <c r="D20" s="287"/>
      <c r="E20" s="287"/>
      <c r="F20" s="287"/>
      <c r="G20" s="287"/>
      <c r="H20" s="287"/>
      <c r="I20" s="287"/>
      <c r="J20" s="287"/>
      <c r="K20" s="296"/>
    </row>
    <row r="21" spans="1:11" ht="12.75" customHeight="1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ht="27" customHeight="1">
      <c r="B22" s="297" t="s">
        <v>98</v>
      </c>
      <c r="C22" s="297"/>
      <c r="D22" s="297"/>
      <c r="E22" s="297"/>
      <c r="F22" s="297"/>
      <c r="G22" s="297"/>
      <c r="H22" s="297"/>
      <c r="I22" s="297"/>
      <c r="J22" s="297"/>
      <c r="K22" s="97" t="s">
        <v>93</v>
      </c>
    </row>
    <row r="23" spans="1:11" ht="19.5" customHeight="1">
      <c r="A23" s="292" t="s">
        <v>99</v>
      </c>
      <c r="B23" s="270"/>
      <c r="C23" s="270"/>
      <c r="D23" s="270"/>
      <c r="E23" s="270"/>
      <c r="F23" s="270"/>
      <c r="G23" s="270"/>
      <c r="H23" s="270"/>
      <c r="I23" s="270"/>
      <c r="J23" s="270"/>
      <c r="K23" s="160"/>
    </row>
    <row r="24" spans="1:11" ht="20.100000000000001" customHeight="1">
      <c r="A24" s="292"/>
      <c r="B24" s="270"/>
      <c r="C24" s="270"/>
      <c r="D24" s="270"/>
      <c r="E24" s="270"/>
      <c r="F24" s="270"/>
      <c r="G24" s="270"/>
      <c r="H24" s="270"/>
      <c r="I24" s="270"/>
      <c r="J24" s="270"/>
      <c r="K24" s="160"/>
    </row>
    <row r="25" spans="1:11" ht="20.100000000000001" customHeight="1">
      <c r="A25" s="292"/>
      <c r="B25" s="270"/>
      <c r="C25" s="270"/>
      <c r="D25" s="270"/>
      <c r="E25" s="270"/>
      <c r="F25" s="270"/>
      <c r="G25" s="270"/>
      <c r="H25" s="270"/>
      <c r="I25" s="270"/>
      <c r="J25" s="270"/>
      <c r="K25" s="160"/>
    </row>
    <row r="26" spans="1:11" ht="20.100000000000001" customHeight="1">
      <c r="A26" s="292"/>
      <c r="B26" s="270"/>
      <c r="C26" s="270"/>
      <c r="D26" s="270"/>
      <c r="E26" s="270"/>
      <c r="F26" s="270"/>
      <c r="G26" s="270"/>
      <c r="H26" s="270"/>
      <c r="I26" s="270"/>
      <c r="J26" s="270"/>
      <c r="K26" s="160"/>
    </row>
    <row r="27" spans="1:11" ht="20.100000000000001" customHeight="1">
      <c r="A27" s="292"/>
      <c r="B27" s="294"/>
      <c r="C27" s="294"/>
      <c r="D27" s="294"/>
      <c r="E27" s="294"/>
      <c r="F27" s="294"/>
      <c r="G27" s="294"/>
      <c r="H27" s="294"/>
      <c r="I27" s="294"/>
      <c r="J27" s="294"/>
      <c r="K27" s="160"/>
    </row>
    <row r="28" spans="1:11" ht="12.75" customHeight="1">
      <c r="A28" s="277"/>
      <c r="B28" s="277"/>
      <c r="C28" s="277"/>
      <c r="D28" s="277"/>
      <c r="E28" s="277"/>
      <c r="F28" s="277"/>
      <c r="G28" s="277"/>
      <c r="H28" s="277"/>
      <c r="I28" s="277"/>
      <c r="J28" s="277"/>
      <c r="K28" s="277"/>
    </row>
    <row r="29" spans="1:11" ht="20.100000000000001" customHeight="1">
      <c r="A29" s="159" t="s">
        <v>100</v>
      </c>
      <c r="B29" s="287" t="s">
        <v>101</v>
      </c>
      <c r="C29" s="287"/>
      <c r="D29" s="287"/>
      <c r="E29" s="287"/>
      <c r="F29" s="287"/>
      <c r="G29" s="287"/>
      <c r="H29" s="287"/>
      <c r="I29" s="287"/>
      <c r="J29" s="287"/>
      <c r="K29" s="298" t="s">
        <v>97</v>
      </c>
    </row>
    <row r="30" spans="1:11" ht="17.25" customHeight="1">
      <c r="A30" s="137"/>
      <c r="B30" s="287"/>
      <c r="C30" s="287"/>
      <c r="D30" s="287"/>
      <c r="E30" s="287"/>
      <c r="F30" s="287"/>
      <c r="G30" s="287"/>
      <c r="H30" s="287"/>
      <c r="I30" s="287"/>
      <c r="J30" s="287"/>
      <c r="K30" s="298"/>
    </row>
    <row r="31" spans="1:11" ht="12.75" customHeight="1">
      <c r="A31" s="277"/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27" customHeight="1">
      <c r="A32" s="288"/>
      <c r="B32" s="288"/>
      <c r="C32" s="288"/>
      <c r="D32" s="288"/>
      <c r="E32" s="288"/>
      <c r="F32" s="288"/>
      <c r="G32" s="288"/>
      <c r="H32" s="288"/>
      <c r="I32" s="98"/>
      <c r="J32" s="97" t="s">
        <v>102</v>
      </c>
      <c r="K32" s="97" t="s">
        <v>93</v>
      </c>
    </row>
    <row r="33" spans="1:11" ht="20.100000000000001" customHeight="1">
      <c r="A33" s="292" t="s">
        <v>103</v>
      </c>
      <c r="B33" s="270"/>
      <c r="C33" s="270"/>
      <c r="D33" s="270"/>
      <c r="E33" s="270"/>
      <c r="F33" s="270"/>
      <c r="G33" s="270"/>
      <c r="H33" s="270"/>
      <c r="I33" s="122"/>
      <c r="J33" s="160"/>
      <c r="K33" s="160"/>
    </row>
    <row r="34" spans="1:11" ht="20.100000000000001" customHeight="1">
      <c r="A34" s="292"/>
      <c r="B34" s="270"/>
      <c r="C34" s="270"/>
      <c r="D34" s="270"/>
      <c r="E34" s="270"/>
      <c r="F34" s="270"/>
      <c r="G34" s="270"/>
      <c r="H34" s="270"/>
      <c r="I34" s="122"/>
      <c r="J34" s="160"/>
      <c r="K34" s="160"/>
    </row>
    <row r="35" spans="1:11" ht="20.100000000000001" customHeight="1">
      <c r="A35" s="292"/>
      <c r="B35" s="270"/>
      <c r="C35" s="270"/>
      <c r="D35" s="270"/>
      <c r="E35" s="270"/>
      <c r="F35" s="270"/>
      <c r="G35" s="270"/>
      <c r="H35" s="270"/>
      <c r="I35" s="122"/>
      <c r="J35" s="160"/>
      <c r="K35" s="160"/>
    </row>
    <row r="36" spans="1:11" ht="20.100000000000001" customHeight="1">
      <c r="A36" s="292"/>
      <c r="B36" s="270"/>
      <c r="C36" s="270"/>
      <c r="D36" s="270"/>
      <c r="E36" s="270"/>
      <c r="F36" s="270"/>
      <c r="G36" s="270"/>
      <c r="H36" s="270"/>
      <c r="I36" s="122"/>
      <c r="J36" s="160"/>
      <c r="K36" s="160"/>
    </row>
    <row r="37" spans="1:11" ht="20.100000000000001" customHeight="1">
      <c r="A37" s="292"/>
      <c r="B37" s="294"/>
      <c r="C37" s="294"/>
      <c r="D37" s="294"/>
      <c r="E37" s="294"/>
      <c r="F37" s="294"/>
      <c r="G37" s="294"/>
      <c r="H37" s="294"/>
      <c r="I37" s="122"/>
      <c r="J37" s="160"/>
      <c r="K37" s="160"/>
    </row>
    <row r="38" spans="1:11" ht="12.75" customHeight="1">
      <c r="A38" s="277"/>
      <c r="B38" s="277"/>
      <c r="C38" s="277"/>
      <c r="D38" s="277"/>
      <c r="E38" s="277"/>
      <c r="F38" s="277"/>
      <c r="G38" s="277"/>
      <c r="H38" s="277"/>
      <c r="I38" s="277"/>
      <c r="J38" s="277"/>
      <c r="K38" s="277"/>
    </row>
    <row r="39" spans="1:11" ht="36" customHeight="1">
      <c r="B39" s="291" t="s">
        <v>104</v>
      </c>
      <c r="C39" s="291"/>
      <c r="D39" s="291"/>
      <c r="E39" s="98"/>
      <c r="F39" s="291" t="s">
        <v>105</v>
      </c>
      <c r="G39" s="291"/>
      <c r="H39" s="291"/>
      <c r="I39" s="98"/>
      <c r="J39" s="97" t="s">
        <v>106</v>
      </c>
      <c r="K39" s="97" t="s">
        <v>107</v>
      </c>
    </row>
    <row r="40" spans="1:11" ht="20.100000000000001" customHeight="1">
      <c r="A40" s="292" t="s">
        <v>108</v>
      </c>
      <c r="B40" s="270"/>
      <c r="C40" s="270"/>
      <c r="D40" s="270"/>
      <c r="E40" s="161"/>
      <c r="F40" s="293"/>
      <c r="G40" s="293"/>
      <c r="H40" s="293"/>
      <c r="I40" s="122"/>
      <c r="J40" s="160"/>
      <c r="K40" s="160"/>
    </row>
    <row r="41" spans="1:11" ht="20.100000000000001" customHeight="1">
      <c r="A41" s="292"/>
      <c r="B41" s="294"/>
      <c r="C41" s="294"/>
      <c r="D41" s="294"/>
      <c r="E41" s="161"/>
      <c r="F41" s="293"/>
      <c r="G41" s="293"/>
      <c r="H41" s="293"/>
      <c r="I41" s="122"/>
      <c r="J41" s="160"/>
      <c r="K41" s="160"/>
    </row>
    <row r="42" spans="1:11" ht="20.100000000000001" customHeight="1">
      <c r="A42" s="292"/>
      <c r="B42" s="270"/>
      <c r="C42" s="270"/>
      <c r="D42" s="270"/>
      <c r="E42" s="161"/>
      <c r="F42" s="293"/>
      <c r="G42" s="293"/>
      <c r="H42" s="293"/>
      <c r="I42" s="122"/>
      <c r="J42" s="160"/>
      <c r="K42" s="160"/>
    </row>
    <row r="43" spans="1:11" ht="20.100000000000001" customHeight="1">
      <c r="A43" s="292"/>
      <c r="B43" s="270"/>
      <c r="C43" s="270"/>
      <c r="D43" s="270"/>
      <c r="E43" s="161"/>
      <c r="F43" s="293"/>
      <c r="G43" s="293"/>
      <c r="H43" s="293"/>
      <c r="I43" s="122"/>
      <c r="J43" s="160"/>
      <c r="K43" s="160"/>
    </row>
    <row r="44" spans="1:11" ht="20.100000000000001" customHeight="1">
      <c r="A44" s="292"/>
      <c r="B44" s="294"/>
      <c r="C44" s="294"/>
      <c r="D44" s="294"/>
      <c r="E44" s="161"/>
      <c r="F44" s="293"/>
      <c r="G44" s="293"/>
      <c r="H44" s="293"/>
      <c r="I44" s="122"/>
      <c r="J44" s="160"/>
      <c r="K44" s="160"/>
    </row>
    <row r="45" spans="1:11" ht="12.75" customHeight="1">
      <c r="A45" s="288"/>
      <c r="B45" s="288"/>
      <c r="C45" s="288"/>
      <c r="D45" s="288"/>
      <c r="E45" s="288"/>
      <c r="F45" s="288"/>
      <c r="G45" s="288"/>
      <c r="H45" s="288"/>
      <c r="I45" s="288"/>
      <c r="J45" s="288"/>
      <c r="K45" s="288"/>
    </row>
    <row r="46" spans="1:11" ht="19.5" customHeight="1">
      <c r="A46" s="289" t="s">
        <v>109</v>
      </c>
      <c r="B46" s="290" t="s">
        <v>110</v>
      </c>
      <c r="C46" s="290"/>
      <c r="D46" s="290"/>
      <c r="E46" s="290"/>
      <c r="F46" s="290"/>
      <c r="G46" s="290"/>
      <c r="H46" s="290"/>
      <c r="I46" s="290"/>
      <c r="J46" s="290"/>
      <c r="K46" s="290"/>
    </row>
    <row r="47" spans="1:11" ht="19.5" customHeight="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0"/>
    </row>
    <row r="48" spans="1:11" ht="19.5" customHeight="1">
      <c r="A48" s="289"/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spans="1:11" ht="19.5" customHeight="1">
      <c r="A49" s="289"/>
      <c r="B49" s="290"/>
      <c r="C49" s="290"/>
      <c r="D49" s="290"/>
      <c r="E49" s="290"/>
      <c r="F49" s="290"/>
      <c r="G49" s="290"/>
      <c r="H49" s="290"/>
      <c r="I49" s="290"/>
      <c r="J49" s="290"/>
      <c r="K49" s="290"/>
    </row>
    <row r="50" spans="1:11" ht="10.5" customHeight="1">
      <c r="A50" s="289"/>
      <c r="B50" s="290"/>
      <c r="C50" s="290"/>
      <c r="D50" s="290"/>
      <c r="E50" s="290"/>
      <c r="F50" s="290"/>
      <c r="G50" s="290"/>
      <c r="H50" s="290"/>
      <c r="I50" s="290"/>
      <c r="J50" s="290"/>
      <c r="K50" s="290"/>
    </row>
    <row r="51" spans="1:11" ht="11.25" customHeight="1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290"/>
    </row>
    <row r="52" spans="1:11" ht="12.75" customHeight="1">
      <c r="A52" s="289"/>
      <c r="B52" s="290"/>
      <c r="C52" s="290"/>
      <c r="D52" s="290"/>
      <c r="E52" s="290"/>
      <c r="F52" s="290"/>
      <c r="G52" s="290"/>
      <c r="H52" s="290"/>
      <c r="I52" s="290"/>
      <c r="J52" s="290"/>
      <c r="K52" s="290"/>
    </row>
    <row r="53" spans="1:11" ht="5.25" customHeight="1">
      <c r="A53" s="289"/>
      <c r="B53" s="290"/>
      <c r="C53" s="290"/>
      <c r="D53" s="290"/>
      <c r="E53" s="290"/>
      <c r="F53" s="290"/>
      <c r="G53" s="290"/>
      <c r="H53" s="290"/>
      <c r="I53" s="290"/>
      <c r="J53" s="290"/>
      <c r="K53" s="290"/>
    </row>
    <row r="54" spans="1:11" ht="4.5" customHeight="1">
      <c r="A54" s="289"/>
      <c r="B54" s="290"/>
      <c r="C54" s="290"/>
      <c r="D54" s="290"/>
      <c r="E54" s="290"/>
      <c r="F54" s="290"/>
      <c r="G54" s="290"/>
      <c r="H54" s="290"/>
      <c r="I54" s="290"/>
      <c r="J54" s="290"/>
      <c r="K54" s="290"/>
    </row>
    <row r="55" spans="1:11" ht="4.5" customHeight="1">
      <c r="A55" s="289"/>
      <c r="B55" s="290"/>
      <c r="C55" s="290"/>
      <c r="D55" s="290"/>
      <c r="E55" s="290"/>
      <c r="F55" s="290"/>
      <c r="G55" s="290"/>
      <c r="H55" s="290"/>
      <c r="I55" s="290"/>
      <c r="J55" s="290"/>
      <c r="K55" s="290"/>
    </row>
    <row r="56" spans="1:11">
      <c r="A56" s="3"/>
      <c r="C56" s="3"/>
      <c r="D56" s="3"/>
      <c r="E56" s="3"/>
      <c r="F56" s="3"/>
      <c r="G56" s="3"/>
      <c r="H56" s="3"/>
      <c r="I56" s="3"/>
    </row>
  </sheetData>
  <sheetProtection selectLockedCells="1" selectUnlockedCells="1"/>
  <mergeCells count="54">
    <mergeCell ref="A5:A9"/>
    <mergeCell ref="B5:K9"/>
    <mergeCell ref="B1:J1"/>
    <mergeCell ref="K1:L1"/>
    <mergeCell ref="A2:K2"/>
    <mergeCell ref="G3:J3"/>
    <mergeCell ref="A4:K4"/>
    <mergeCell ref="A10:K10"/>
    <mergeCell ref="B11:F11"/>
    <mergeCell ref="A12:A16"/>
    <mergeCell ref="B12:F12"/>
    <mergeCell ref="B13:F13"/>
    <mergeCell ref="B14:F14"/>
    <mergeCell ref="B15:F15"/>
    <mergeCell ref="B16:F16"/>
    <mergeCell ref="A32:H32"/>
    <mergeCell ref="B17:J17"/>
    <mergeCell ref="B19:J20"/>
    <mergeCell ref="K19:K20"/>
    <mergeCell ref="A21:K21"/>
    <mergeCell ref="B22:J22"/>
    <mergeCell ref="A23:A27"/>
    <mergeCell ref="B23:J23"/>
    <mergeCell ref="B24:J24"/>
    <mergeCell ref="B25:J25"/>
    <mergeCell ref="B26:J26"/>
    <mergeCell ref="B27:J27"/>
    <mergeCell ref="A28:K28"/>
    <mergeCell ref="B29:J30"/>
    <mergeCell ref="K29:K30"/>
    <mergeCell ref="A31:K31"/>
    <mergeCell ref="F44:H44"/>
    <mergeCell ref="A33:A37"/>
    <mergeCell ref="B33:H33"/>
    <mergeCell ref="B34:H34"/>
    <mergeCell ref="B35:H35"/>
    <mergeCell ref="B36:H36"/>
    <mergeCell ref="B37:H37"/>
    <mergeCell ref="A45:K45"/>
    <mergeCell ref="A46:A55"/>
    <mergeCell ref="B46:K55"/>
    <mergeCell ref="A38:K38"/>
    <mergeCell ref="B39:D39"/>
    <mergeCell ref="F39:H39"/>
    <mergeCell ref="A40:A44"/>
    <mergeCell ref="B40:D40"/>
    <mergeCell ref="F40:H40"/>
    <mergeCell ref="B41:D41"/>
    <mergeCell ref="F41:H41"/>
    <mergeCell ref="B42:D42"/>
    <mergeCell ref="F42:H42"/>
    <mergeCell ref="B43:D43"/>
    <mergeCell ref="F43:H43"/>
    <mergeCell ref="B44:D44"/>
  </mergeCells>
  <pageMargins left="0.35416666666666669" right="0.31527777777777777" top="0.47222222222222227" bottom="0.4" header="0.47222222222222227" footer="0.2"/>
  <pageSetup paperSize="9" firstPageNumber="0" fitToHeight="3" orientation="portrait" horizontalDpi="300" verticalDpi="300"/>
  <headerFooter alignWithMargins="0">
    <oddHeader>&amp;LAPPENDIX 2</oddHeader>
    <oddFooter>&amp;L&amp;F / &amp;A&amp;C&amp;P&amp;RDecember 2007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8"/>
  <sheetViews>
    <sheetView topLeftCell="A23" zoomScale="80" zoomScaleNormal="80" workbookViewId="0">
      <selection activeCell="C11" sqref="C11"/>
    </sheetView>
  </sheetViews>
  <sheetFormatPr defaultColWidth="9.109375" defaultRowHeight="13.2"/>
  <cols>
    <col min="1" max="1" width="49" style="1" customWidth="1"/>
    <col min="2" max="2" width="1.5546875" style="1" customWidth="1"/>
    <col min="3" max="3" width="15.44140625" style="2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3" customWidth="1"/>
    <col min="12" max="12" width="1.6640625" style="3" customWidth="1"/>
    <col min="13" max="13" width="14.6640625" style="1" customWidth="1"/>
    <col min="14" max="16384" width="9.109375" style="1"/>
  </cols>
  <sheetData>
    <row r="1" spans="1:14" ht="27.75" customHeight="1">
      <c r="C1" s="283">
        <f>'R&amp;P Accounts'!B2</f>
        <v>0</v>
      </c>
      <c r="D1" s="283"/>
      <c r="E1" s="283"/>
      <c r="F1" s="283"/>
      <c r="G1" s="283"/>
      <c r="H1" s="283"/>
      <c r="I1" s="283"/>
      <c r="J1" s="283"/>
      <c r="K1" s="283"/>
      <c r="M1" s="300" t="str">
        <f>'R&amp;P Accounts'!L2</f>
        <v>SC042614</v>
      </c>
      <c r="N1" s="300"/>
    </row>
    <row r="2" spans="1:14" ht="10.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4" ht="26.25" customHeight="1">
      <c r="A3" s="87" t="s">
        <v>111</v>
      </c>
      <c r="B3" s="87"/>
      <c r="C3" s="86"/>
      <c r="D3" s="87"/>
      <c r="E3" s="87"/>
      <c r="F3" s="87"/>
      <c r="G3" s="87"/>
      <c r="H3" s="150"/>
      <c r="I3" s="150"/>
      <c r="J3" s="150"/>
      <c r="K3" s="150"/>
      <c r="L3" s="151"/>
      <c r="M3" s="163"/>
    </row>
    <row r="4" spans="1:14" ht="15" customHeight="1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</row>
    <row r="5" spans="1:14" ht="20.100000000000001" customHeight="1">
      <c r="A5" s="302" t="s">
        <v>112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</row>
    <row r="6" spans="1:14" ht="20.100000000000001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</row>
    <row r="7" spans="1:14" ht="20.100000000000001" customHeight="1">
      <c r="A7" s="159" t="s">
        <v>113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</row>
    <row r="8" spans="1:14" ht="40.5" customHeight="1">
      <c r="A8" s="3"/>
      <c r="B8" s="3"/>
      <c r="C8" s="92" t="s">
        <v>55</v>
      </c>
      <c r="D8" s="93"/>
      <c r="E8" s="92" t="s">
        <v>56</v>
      </c>
      <c r="F8" s="94"/>
      <c r="G8" s="95" t="s">
        <v>11</v>
      </c>
      <c r="H8" s="94"/>
      <c r="I8" s="92" t="s">
        <v>57</v>
      </c>
      <c r="J8" s="94"/>
      <c r="K8" s="92" t="s">
        <v>58</v>
      </c>
      <c r="L8" s="94"/>
      <c r="M8" s="92" t="s">
        <v>59</v>
      </c>
    </row>
    <row r="9" spans="1:14" ht="20.100000000000001" customHeight="1">
      <c r="A9" s="152"/>
      <c r="B9" s="152"/>
      <c r="C9" s="97" t="s">
        <v>15</v>
      </c>
      <c r="E9" s="97" t="s">
        <v>15</v>
      </c>
      <c r="F9" s="98"/>
      <c r="G9" s="97" t="s">
        <v>15</v>
      </c>
      <c r="H9" s="98"/>
      <c r="I9" s="97" t="s">
        <v>15</v>
      </c>
      <c r="J9" s="98"/>
      <c r="K9" s="97" t="s">
        <v>15</v>
      </c>
      <c r="L9" s="98"/>
      <c r="M9" s="97" t="s">
        <v>15</v>
      </c>
    </row>
    <row r="10" spans="1:14" ht="16.5" customHeight="1">
      <c r="A10" s="164" t="s">
        <v>114</v>
      </c>
      <c r="B10" s="122"/>
      <c r="C10" s="165">
        <v>1869</v>
      </c>
      <c r="D10" s="166"/>
      <c r="E10" s="165"/>
      <c r="F10" s="166"/>
      <c r="G10" s="165"/>
      <c r="H10" s="167"/>
      <c r="I10" s="165"/>
      <c r="J10" s="167"/>
      <c r="K10" s="165">
        <f>SUM(C10:I10)</f>
        <v>1869</v>
      </c>
      <c r="L10" s="166"/>
      <c r="M10" s="168">
        <v>1060</v>
      </c>
    </row>
    <row r="11" spans="1:14" ht="16.5" customHeight="1">
      <c r="A11" s="164"/>
      <c r="B11" s="122"/>
      <c r="C11" s="165"/>
      <c r="D11" s="166"/>
      <c r="E11" s="165"/>
      <c r="F11" s="166"/>
      <c r="G11" s="165"/>
      <c r="H11" s="167"/>
      <c r="I11" s="165"/>
      <c r="J11" s="167"/>
      <c r="K11" s="165">
        <f>SUM(C11:I11)</f>
        <v>0</v>
      </c>
      <c r="L11" s="166"/>
      <c r="M11" s="168"/>
    </row>
    <row r="12" spans="1:14" ht="16.5" customHeight="1">
      <c r="A12" s="164"/>
      <c r="B12" s="122"/>
      <c r="C12" s="165"/>
      <c r="D12" s="166"/>
      <c r="E12" s="165"/>
      <c r="F12" s="166"/>
      <c r="G12" s="165"/>
      <c r="H12" s="167"/>
      <c r="I12" s="165"/>
      <c r="J12" s="167"/>
      <c r="K12" s="165">
        <f>SUM(C12:I12)</f>
        <v>0</v>
      </c>
      <c r="L12" s="166"/>
      <c r="M12" s="168"/>
    </row>
    <row r="13" spans="1:14" ht="16.5" customHeight="1">
      <c r="A13" s="169"/>
      <c r="B13" s="170"/>
      <c r="C13" s="171"/>
      <c r="D13" s="166"/>
      <c r="E13" s="165"/>
      <c r="F13" s="166"/>
      <c r="G13" s="165"/>
      <c r="H13" s="166"/>
      <c r="I13" s="165"/>
      <c r="J13" s="166"/>
      <c r="K13" s="165">
        <f>SUM(C13:I13)</f>
        <v>0</v>
      </c>
      <c r="L13" s="172"/>
      <c r="M13" s="168"/>
    </row>
    <row r="14" spans="1:14" ht="20.25" customHeight="1">
      <c r="A14" s="173" t="s">
        <v>71</v>
      </c>
      <c r="B14" s="173"/>
      <c r="C14" s="174">
        <f>SUM(C10:C13)</f>
        <v>1869</v>
      </c>
      <c r="D14" s="166"/>
      <c r="E14" s="174">
        <f>SUM(E10:E13)</f>
        <v>0</v>
      </c>
      <c r="F14" s="166"/>
      <c r="G14" s="174">
        <f>SUM(G10:G13)</f>
        <v>0</v>
      </c>
      <c r="H14" s="166"/>
      <c r="I14" s="174">
        <f>SUM(I10:I13)</f>
        <v>0</v>
      </c>
      <c r="J14" s="166"/>
      <c r="K14" s="174">
        <f>SUM(K10:K13)</f>
        <v>1869</v>
      </c>
      <c r="L14" s="172"/>
      <c r="M14" s="174">
        <f>SUM(M10:M13)</f>
        <v>1060</v>
      </c>
    </row>
    <row r="15" spans="1:14" ht="13.5" customHeight="1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</row>
    <row r="16" spans="1:14" ht="15" customHeight="1">
      <c r="A16" s="159"/>
      <c r="B16" s="159"/>
      <c r="C16" s="175">
        <f>IF('R&amp;P Accounts'!B12-'Additional notes (1)  '!C14=0,0,"reference error")</f>
        <v>0</v>
      </c>
      <c r="D16" s="175"/>
      <c r="E16" s="175">
        <f>IF('R&amp;P Accounts'!D12-'Additional notes (1)  '!E14=0,0,"reference error")</f>
        <v>0</v>
      </c>
      <c r="F16" s="175">
        <f>IF('R&amp;P Accounts'!E12-'Additional notes (1)  '!F14=0,0,"reference error")</f>
        <v>0</v>
      </c>
      <c r="G16" s="175">
        <f>IF('R&amp;P Accounts'!F12-'Additional notes (1)  '!G14=0,0,"reference error")</f>
        <v>0</v>
      </c>
      <c r="H16" s="175">
        <f>IF('R&amp;P Accounts'!G12-'Additional notes (1)  '!H14=0,0,"reference error")</f>
        <v>0</v>
      </c>
      <c r="I16" s="175">
        <f>IF('R&amp;P Accounts'!H12-'Additional notes (1)  '!I14=0,0,"reference error")</f>
        <v>0</v>
      </c>
      <c r="J16" s="175">
        <f>IF('R&amp;P Accounts'!I12-'Additional notes (1)  '!J14=0,0,"reference error")</f>
        <v>0</v>
      </c>
      <c r="K16" s="175">
        <f>IF('R&amp;P Accounts'!J12-'Additional notes (1)  '!K14=0,0,"reference error")</f>
        <v>0</v>
      </c>
      <c r="L16" s="175">
        <f>IF('R&amp;P Accounts'!K12-'Additional notes (1)  '!L14=0,0,"reference error")</f>
        <v>0</v>
      </c>
      <c r="M16" s="175">
        <f>IF('R&amp;P Accounts'!L12-'Additional notes (1)  '!M14=0,0,"reference error")</f>
        <v>0</v>
      </c>
    </row>
    <row r="17" spans="1:13" ht="13.5" customHeight="1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</row>
    <row r="18" spans="1:13" ht="20.100000000000001" customHeight="1">
      <c r="A18" s="302" t="s">
        <v>115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</row>
    <row r="19" spans="1:13" ht="20.100000000000001" customHeight="1">
      <c r="A19" s="3"/>
      <c r="B19" s="3"/>
      <c r="C19" s="92" t="s">
        <v>55</v>
      </c>
      <c r="D19" s="93"/>
      <c r="E19" s="92" t="s">
        <v>56</v>
      </c>
      <c r="F19" s="94"/>
      <c r="G19" s="95"/>
      <c r="H19" s="94"/>
      <c r="I19" s="92"/>
      <c r="J19" s="94"/>
      <c r="K19" s="92" t="s">
        <v>58</v>
      </c>
      <c r="L19" s="94"/>
      <c r="M19" s="92" t="s">
        <v>59</v>
      </c>
    </row>
    <row r="20" spans="1:13" ht="20.100000000000001" customHeight="1">
      <c r="A20" s="152"/>
      <c r="B20" s="152"/>
      <c r="C20" s="97" t="s">
        <v>15</v>
      </c>
      <c r="E20" s="97" t="s">
        <v>15</v>
      </c>
      <c r="F20" s="98"/>
      <c r="G20" s="97"/>
      <c r="H20" s="98"/>
      <c r="I20" s="97"/>
      <c r="J20" s="98"/>
      <c r="K20" s="97" t="s">
        <v>15</v>
      </c>
      <c r="L20" s="98"/>
      <c r="M20" s="97" t="s">
        <v>15</v>
      </c>
    </row>
    <row r="21" spans="1:13" ht="20.100000000000001" customHeight="1">
      <c r="A21" s="164"/>
      <c r="B21" s="122"/>
      <c r="C21" s="165"/>
      <c r="D21" s="166"/>
      <c r="E21" s="165"/>
      <c r="F21" s="166"/>
      <c r="G21" s="166"/>
      <c r="H21" s="167"/>
      <c r="I21" s="166"/>
      <c r="J21" s="167"/>
      <c r="K21" s="165">
        <f>SUM(C21:I21)</f>
        <v>0</v>
      </c>
      <c r="L21" s="166"/>
      <c r="M21" s="168"/>
    </row>
    <row r="22" spans="1:13" ht="20.100000000000001" customHeight="1">
      <c r="A22" s="164"/>
      <c r="B22" s="122"/>
      <c r="C22" s="165"/>
      <c r="D22" s="166"/>
      <c r="E22" s="165"/>
      <c r="F22" s="166"/>
      <c r="G22" s="166"/>
      <c r="H22" s="167"/>
      <c r="I22" s="166"/>
      <c r="J22" s="167"/>
      <c r="K22" s="165">
        <f>SUM(C22:I22)</f>
        <v>0</v>
      </c>
      <c r="L22" s="166"/>
      <c r="M22" s="168"/>
    </row>
    <row r="23" spans="1:13" ht="20.100000000000001" customHeight="1">
      <c r="A23" s="164"/>
      <c r="B23" s="122"/>
      <c r="C23" s="165"/>
      <c r="D23" s="166"/>
      <c r="E23" s="165"/>
      <c r="F23" s="166"/>
      <c r="G23" s="166"/>
      <c r="H23" s="167"/>
      <c r="I23" s="166"/>
      <c r="J23" s="167"/>
      <c r="K23" s="165">
        <f>SUM(C23:I23)</f>
        <v>0</v>
      </c>
      <c r="L23" s="166"/>
      <c r="M23" s="168"/>
    </row>
    <row r="24" spans="1:13" ht="20.100000000000001" customHeight="1">
      <c r="A24" s="164"/>
      <c r="B24" s="122"/>
      <c r="C24" s="171"/>
      <c r="D24" s="166"/>
      <c r="E24" s="165"/>
      <c r="F24" s="166"/>
      <c r="G24" s="166"/>
      <c r="H24" s="167"/>
      <c r="I24" s="166"/>
      <c r="J24" s="167"/>
      <c r="K24" s="165"/>
      <c r="L24" s="166"/>
      <c r="M24" s="168"/>
    </row>
    <row r="25" spans="1:13" ht="20.100000000000001" customHeight="1">
      <c r="A25" s="169"/>
      <c r="B25" s="170"/>
      <c r="C25" s="171"/>
      <c r="D25" s="166"/>
      <c r="E25" s="165"/>
      <c r="F25" s="166"/>
      <c r="G25" s="166"/>
      <c r="H25" s="166"/>
      <c r="I25" s="166"/>
      <c r="J25" s="166"/>
      <c r="K25" s="165">
        <f>SUM(C25:I25)</f>
        <v>0</v>
      </c>
      <c r="L25" s="303"/>
      <c r="M25" s="168"/>
    </row>
    <row r="26" spans="1:13" ht="20.100000000000001" customHeight="1">
      <c r="A26" s="173" t="s">
        <v>71</v>
      </c>
      <c r="B26" s="173"/>
      <c r="C26" s="174">
        <f>SUM(C21:C25)</f>
        <v>0</v>
      </c>
      <c r="D26" s="166"/>
      <c r="E26" s="174">
        <f>SUM(E21:E25)</f>
        <v>0</v>
      </c>
      <c r="F26" s="166"/>
      <c r="G26" s="166"/>
      <c r="H26" s="166"/>
      <c r="I26" s="166"/>
      <c r="J26" s="166"/>
      <c r="K26" s="174">
        <f>SUM(K21:K25)</f>
        <v>0</v>
      </c>
      <c r="L26" s="303"/>
      <c r="M26" s="174">
        <f>SUM(M21:M25)</f>
        <v>0</v>
      </c>
    </row>
    <row r="27" spans="1:13" ht="12" customHeight="1">
      <c r="A27" s="159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</row>
    <row r="28" spans="1:13" ht="13.5" customHeight="1">
      <c r="A28" s="159"/>
      <c r="B28" s="159"/>
      <c r="C28" s="175">
        <f>IF('R&amp;P Accounts'!B14-'Additional notes (1)  '!C26=0,0,"reference error")</f>
        <v>0</v>
      </c>
      <c r="D28" s="175"/>
      <c r="E28" s="175">
        <f>IF('R&amp;P Accounts'!D14-'Additional notes (1)  '!E26=0,0,"reference error")</f>
        <v>0</v>
      </c>
      <c r="F28" s="175">
        <f>IF('R&amp;P Accounts'!E14-'Additional notes (1)  '!F26=0,0,"reference error")</f>
        <v>0</v>
      </c>
      <c r="G28" s="175"/>
      <c r="H28" s="175"/>
      <c r="I28" s="175"/>
      <c r="J28" s="175">
        <f>IF('R&amp;P Accounts'!I14-'Additional notes (1)  '!J26=0,0,"reference error")</f>
        <v>0</v>
      </c>
      <c r="K28" s="175">
        <f>IF('R&amp;P Accounts'!J14-'Additional notes (1)  '!K26=0,0,"reference error")</f>
        <v>0</v>
      </c>
      <c r="L28" s="175">
        <f>IF('R&amp;P Accounts'!K14-'Additional notes (1)  '!L26=0,0,"reference error")</f>
        <v>0</v>
      </c>
      <c r="M28" s="175">
        <f>IF('R&amp;P Accounts'!L14-'Additional notes (1)  '!M26=0,0,"reference error")</f>
        <v>0</v>
      </c>
    </row>
    <row r="29" spans="1:13" ht="11.25" customHeight="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</row>
    <row r="30" spans="1:13" ht="20.100000000000001" customHeight="1">
      <c r="A30" s="302" t="s">
        <v>116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</row>
    <row r="31" spans="1:13" ht="40.5" customHeight="1">
      <c r="A31" s="3"/>
      <c r="B31" s="3"/>
      <c r="C31" s="92" t="s">
        <v>55</v>
      </c>
      <c r="D31" s="93"/>
      <c r="E31" s="92" t="s">
        <v>56</v>
      </c>
      <c r="F31" s="94"/>
      <c r="G31" s="95" t="s">
        <v>11</v>
      </c>
      <c r="H31" s="94"/>
      <c r="I31" s="92" t="s">
        <v>57</v>
      </c>
      <c r="J31" s="94"/>
      <c r="K31" s="92" t="s">
        <v>58</v>
      </c>
      <c r="L31" s="94"/>
      <c r="M31" s="92" t="s">
        <v>59</v>
      </c>
    </row>
    <row r="32" spans="1:13" ht="20.100000000000001" customHeight="1">
      <c r="A32" s="152"/>
      <c r="B32" s="152"/>
      <c r="C32" s="97" t="s">
        <v>15</v>
      </c>
      <c r="E32" s="97" t="s">
        <v>15</v>
      </c>
      <c r="F32" s="98"/>
      <c r="G32" s="97" t="s">
        <v>15</v>
      </c>
      <c r="H32" s="98"/>
      <c r="I32" s="97" t="s">
        <v>15</v>
      </c>
      <c r="J32" s="98"/>
      <c r="K32" s="97" t="s">
        <v>15</v>
      </c>
      <c r="L32" s="98"/>
      <c r="M32" s="97" t="s">
        <v>15</v>
      </c>
    </row>
    <row r="33" spans="1:14" ht="16.5" customHeight="1">
      <c r="A33" s="164"/>
      <c r="B33" s="122"/>
      <c r="C33" s="165"/>
      <c r="D33" s="166"/>
      <c r="E33" s="165"/>
      <c r="F33" s="166"/>
      <c r="G33" s="165"/>
      <c r="H33" s="167"/>
      <c r="I33" s="165"/>
      <c r="J33" s="167"/>
      <c r="K33" s="165">
        <f t="shared" ref="K33:K40" si="0">SUM(C33:I33)</f>
        <v>0</v>
      </c>
      <c r="L33" s="166"/>
      <c r="M33" s="168"/>
    </row>
    <row r="34" spans="1:14" ht="16.5" customHeight="1">
      <c r="A34" s="164"/>
      <c r="B34" s="122"/>
      <c r="C34" s="165"/>
      <c r="D34" s="166"/>
      <c r="E34" s="165"/>
      <c r="F34" s="166"/>
      <c r="G34" s="165"/>
      <c r="H34" s="167"/>
      <c r="I34" s="165"/>
      <c r="J34" s="167"/>
      <c r="K34" s="165">
        <f t="shared" si="0"/>
        <v>0</v>
      </c>
      <c r="L34" s="166"/>
      <c r="M34" s="168"/>
    </row>
    <row r="35" spans="1:14" ht="16.5" customHeight="1">
      <c r="A35" s="164"/>
      <c r="B35" s="122"/>
      <c r="C35" s="165"/>
      <c r="D35" s="166"/>
      <c r="E35" s="165"/>
      <c r="F35" s="166"/>
      <c r="G35" s="165"/>
      <c r="H35" s="167"/>
      <c r="I35" s="165"/>
      <c r="J35" s="167"/>
      <c r="K35" s="165">
        <f t="shared" si="0"/>
        <v>0</v>
      </c>
      <c r="L35" s="166"/>
      <c r="M35" s="168"/>
    </row>
    <row r="36" spans="1:14" ht="16.5" customHeight="1">
      <c r="A36" s="164"/>
      <c r="B36" s="122"/>
      <c r="C36" s="165"/>
      <c r="D36" s="166"/>
      <c r="E36" s="165"/>
      <c r="F36" s="166"/>
      <c r="G36" s="165"/>
      <c r="H36" s="167"/>
      <c r="I36" s="165"/>
      <c r="J36" s="167"/>
      <c r="K36" s="165">
        <f t="shared" si="0"/>
        <v>0</v>
      </c>
      <c r="L36" s="166"/>
      <c r="M36" s="168"/>
    </row>
    <row r="37" spans="1:14" ht="16.5" customHeight="1">
      <c r="A37" s="164"/>
      <c r="B37" s="122"/>
      <c r="C37" s="176"/>
      <c r="D37" s="167"/>
      <c r="E37" s="176"/>
      <c r="F37" s="167"/>
      <c r="G37" s="176"/>
      <c r="H37" s="167"/>
      <c r="I37" s="176"/>
      <c r="J37" s="167"/>
      <c r="K37" s="165">
        <f t="shared" si="0"/>
        <v>0</v>
      </c>
      <c r="L37" s="167"/>
      <c r="M37" s="168"/>
    </row>
    <row r="38" spans="1:14" ht="16.5" customHeight="1">
      <c r="A38" s="164"/>
      <c r="B38" s="122"/>
      <c r="C38" s="176"/>
      <c r="D38" s="167"/>
      <c r="E38" s="176"/>
      <c r="F38" s="167"/>
      <c r="G38" s="176"/>
      <c r="H38" s="167"/>
      <c r="I38" s="176"/>
      <c r="J38" s="167"/>
      <c r="K38" s="165">
        <f t="shared" si="0"/>
        <v>0</v>
      </c>
      <c r="L38" s="167"/>
      <c r="M38" s="168"/>
    </row>
    <row r="39" spans="1:14" ht="16.5" customHeight="1">
      <c r="A39" s="164"/>
      <c r="B39" s="122"/>
      <c r="C39" s="176"/>
      <c r="D39" s="167"/>
      <c r="E39" s="176"/>
      <c r="F39" s="167"/>
      <c r="G39" s="176"/>
      <c r="H39" s="167"/>
      <c r="I39" s="176"/>
      <c r="J39" s="167"/>
      <c r="K39" s="165">
        <f t="shared" si="0"/>
        <v>0</v>
      </c>
      <c r="L39" s="167"/>
      <c r="M39" s="168"/>
    </row>
    <row r="40" spans="1:14" ht="16.5" customHeight="1">
      <c r="A40" s="169"/>
      <c r="B40" s="170"/>
      <c r="C40" s="171"/>
      <c r="D40" s="166"/>
      <c r="E40" s="165"/>
      <c r="F40" s="166"/>
      <c r="G40" s="165"/>
      <c r="H40" s="166"/>
      <c r="I40" s="165"/>
      <c r="J40" s="166"/>
      <c r="K40" s="165">
        <f t="shared" si="0"/>
        <v>0</v>
      </c>
      <c r="L40" s="303"/>
      <c r="M40" s="168"/>
    </row>
    <row r="41" spans="1:14" ht="20.25" customHeight="1">
      <c r="A41" s="173" t="s">
        <v>71</v>
      </c>
      <c r="B41" s="173"/>
      <c r="C41" s="174">
        <f>SUM(C33:C40)</f>
        <v>0</v>
      </c>
      <c r="D41" s="166"/>
      <c r="E41" s="174">
        <f>SUM(E33:E40)</f>
        <v>0</v>
      </c>
      <c r="F41" s="166"/>
      <c r="G41" s="174">
        <f>SUM(G33:G40)</f>
        <v>0</v>
      </c>
      <c r="H41" s="166"/>
      <c r="I41" s="174">
        <f>SUM(I33:I40)</f>
        <v>0</v>
      </c>
      <c r="J41" s="166"/>
      <c r="K41" s="174">
        <f>SUM(K33:K40)</f>
        <v>0</v>
      </c>
      <c r="L41" s="303"/>
      <c r="M41" s="174">
        <f>SUM(M33:M40)</f>
        <v>0</v>
      </c>
    </row>
    <row r="42" spans="1:14" ht="10.5" customHeight="1">
      <c r="A42" s="173"/>
      <c r="B42" s="173"/>
      <c r="C42" s="177"/>
      <c r="D42" s="177"/>
      <c r="E42" s="177"/>
      <c r="F42" s="177"/>
      <c r="G42" s="177"/>
      <c r="H42" s="177"/>
      <c r="I42" s="177"/>
      <c r="J42" s="177"/>
      <c r="K42" s="177"/>
      <c r="L42" s="178"/>
      <c r="M42" s="177"/>
      <c r="N42" s="179"/>
    </row>
    <row r="43" spans="1:14" ht="12.75" customHeight="1">
      <c r="A43" s="98"/>
      <c r="B43" s="98"/>
      <c r="C43" s="68">
        <f>IF(C41-'R&amp;P Accounts'!B19=0,0,"reference error")</f>
        <v>0</v>
      </c>
      <c r="D43" s="98"/>
      <c r="E43" s="68">
        <f>IF(E41-'R&amp;P Accounts'!D19=0,0,"reference error")</f>
        <v>0</v>
      </c>
      <c r="F43" s="68"/>
      <c r="G43" s="68">
        <f>IF(G41-'R&amp;P Accounts'!F19=0,0,"reference error")</f>
        <v>0</v>
      </c>
      <c r="H43" s="68"/>
      <c r="I43" s="68">
        <f>IF(I41-'R&amp;P Accounts'!H19=0,0,"reference error")</f>
        <v>0</v>
      </c>
      <c r="J43" s="68"/>
      <c r="K43" s="68">
        <f>IF(K41-'R&amp;P Accounts'!J19=0,0,"reference error")</f>
        <v>0</v>
      </c>
      <c r="L43" s="68"/>
      <c r="M43" s="68">
        <f>IF(M41-'R&amp;P Accounts'!L19=0,0,"reference error")</f>
        <v>0</v>
      </c>
    </row>
    <row r="44" spans="1:14" ht="12.75" customHeight="1">
      <c r="A44" s="98"/>
      <c r="B44" s="98"/>
      <c r="C44" s="68"/>
      <c r="D44" s="98"/>
      <c r="E44" s="68"/>
      <c r="F44" s="68"/>
      <c r="G44" s="68"/>
      <c r="H44" s="68"/>
      <c r="I44" s="68"/>
      <c r="J44" s="68"/>
      <c r="K44" s="68"/>
      <c r="L44" s="68"/>
      <c r="M44" s="68"/>
    </row>
    <row r="45" spans="1:14" ht="19.5" customHeight="1">
      <c r="A45" s="304" t="s">
        <v>117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</row>
    <row r="46" spans="1:14" ht="40.5" customHeight="1">
      <c r="A46" s="3"/>
      <c r="B46" s="3"/>
      <c r="C46" s="92" t="s">
        <v>55</v>
      </c>
      <c r="D46" s="93"/>
      <c r="E46" s="92" t="s">
        <v>56</v>
      </c>
      <c r="F46" s="94"/>
      <c r="G46" s="95" t="s">
        <v>11</v>
      </c>
      <c r="H46" s="94"/>
      <c r="I46" s="92" t="s">
        <v>57</v>
      </c>
      <c r="J46" s="94"/>
      <c r="K46" s="92" t="s">
        <v>58</v>
      </c>
      <c r="L46" s="94"/>
      <c r="M46" s="92" t="s">
        <v>59</v>
      </c>
    </row>
    <row r="47" spans="1:14" ht="20.100000000000001" customHeight="1">
      <c r="A47" s="152"/>
      <c r="B47" s="152"/>
      <c r="C47" s="97" t="s">
        <v>15</v>
      </c>
      <c r="E47" s="97" t="s">
        <v>15</v>
      </c>
      <c r="F47" s="98"/>
      <c r="G47" s="97" t="s">
        <v>15</v>
      </c>
      <c r="H47" s="98"/>
      <c r="I47" s="97" t="s">
        <v>15</v>
      </c>
      <c r="J47" s="98"/>
      <c r="K47" s="97" t="s">
        <v>15</v>
      </c>
      <c r="L47" s="98"/>
      <c r="M47" s="97" t="s">
        <v>15</v>
      </c>
    </row>
    <row r="48" spans="1:14" ht="16.5" customHeight="1">
      <c r="A48" s="164" t="s">
        <v>118</v>
      </c>
      <c r="B48" s="122"/>
      <c r="C48" s="133">
        <v>12991</v>
      </c>
      <c r="D48" s="180"/>
      <c r="E48" s="133"/>
      <c r="F48" s="180"/>
      <c r="G48" s="133"/>
      <c r="H48" s="181"/>
      <c r="I48" s="133"/>
      <c r="J48" s="181"/>
      <c r="K48" s="133">
        <f>SUM(C48:I48)</f>
        <v>12991</v>
      </c>
      <c r="L48" s="180"/>
      <c r="M48" s="182">
        <v>5112</v>
      </c>
    </row>
    <row r="49" spans="1:13" ht="16.5" customHeight="1">
      <c r="A49" s="164" t="s">
        <v>119</v>
      </c>
      <c r="B49" s="122"/>
      <c r="C49" s="133">
        <v>244</v>
      </c>
      <c r="D49" s="180"/>
      <c r="E49" s="133"/>
      <c r="F49" s="180"/>
      <c r="G49" s="133"/>
      <c r="H49" s="181"/>
      <c r="I49" s="133"/>
      <c r="J49" s="181"/>
      <c r="K49" s="133">
        <f>SUM(C49:I49)</f>
        <v>244</v>
      </c>
      <c r="L49" s="180"/>
      <c r="M49" s="182">
        <v>21</v>
      </c>
    </row>
    <row r="50" spans="1:13" ht="16.5" customHeight="1">
      <c r="A50" s="164" t="s">
        <v>147</v>
      </c>
      <c r="B50" s="122"/>
      <c r="C50" s="133">
        <v>512</v>
      </c>
      <c r="D50" s="180"/>
      <c r="E50" s="133"/>
      <c r="F50" s="180"/>
      <c r="G50" s="133"/>
      <c r="H50" s="181"/>
      <c r="I50" s="133"/>
      <c r="J50" s="181"/>
      <c r="K50" s="133">
        <v>512</v>
      </c>
      <c r="L50" s="180"/>
      <c r="M50" s="182"/>
    </row>
    <row r="51" spans="1:13" ht="16.5" customHeight="1">
      <c r="A51" s="164" t="s">
        <v>120</v>
      </c>
      <c r="B51" s="122"/>
      <c r="C51" s="133">
        <v>59</v>
      </c>
      <c r="D51" s="180"/>
      <c r="E51" s="133"/>
      <c r="F51" s="180"/>
      <c r="G51" s="133"/>
      <c r="H51" s="181"/>
      <c r="I51" s="133"/>
      <c r="J51" s="181"/>
      <c r="K51" s="133">
        <f>SUM(C51:I51)</f>
        <v>59</v>
      </c>
      <c r="L51" s="180"/>
      <c r="M51" s="182"/>
    </row>
    <row r="52" spans="1:13" ht="16.5" customHeight="1">
      <c r="A52" s="164" t="s">
        <v>148</v>
      </c>
      <c r="B52" s="122"/>
      <c r="C52" s="133">
        <v>200</v>
      </c>
      <c r="D52" s="180"/>
      <c r="E52" s="133"/>
      <c r="F52" s="180"/>
      <c r="G52" s="133"/>
      <c r="H52" s="181"/>
      <c r="I52" s="133"/>
      <c r="J52" s="181"/>
      <c r="K52" s="133">
        <f>SUM(C52:I52)</f>
        <v>200</v>
      </c>
      <c r="L52" s="180"/>
      <c r="M52" s="182"/>
    </row>
    <row r="53" spans="1:13" ht="16.5" customHeight="1">
      <c r="A53" s="75" t="s">
        <v>149</v>
      </c>
      <c r="B53" s="122"/>
      <c r="C53" s="183">
        <v>93</v>
      </c>
      <c r="D53" s="181"/>
      <c r="E53" s="183"/>
      <c r="F53" s="181"/>
      <c r="G53" s="183"/>
      <c r="H53" s="181"/>
      <c r="I53" s="183"/>
      <c r="J53" s="181"/>
      <c r="K53" s="133">
        <f>SUM(C53:I53)</f>
        <v>93</v>
      </c>
      <c r="L53" s="181"/>
      <c r="M53" s="182"/>
    </row>
    <row r="54" spans="1:13" ht="16.5" customHeight="1">
      <c r="A54" s="54" t="s">
        <v>146</v>
      </c>
      <c r="B54" s="170"/>
      <c r="C54" s="184"/>
      <c r="D54" s="180"/>
      <c r="E54" s="133"/>
      <c r="F54" s="180"/>
      <c r="G54" s="133"/>
      <c r="H54" s="180"/>
      <c r="I54" s="133"/>
      <c r="J54" s="180"/>
      <c r="K54" s="133">
        <f>SUM(C54:I54)</f>
        <v>0</v>
      </c>
      <c r="L54" s="305"/>
      <c r="M54" s="182">
        <v>250</v>
      </c>
    </row>
    <row r="55" spans="1:13" ht="20.100000000000001" customHeight="1">
      <c r="A55" s="173" t="s">
        <v>71</v>
      </c>
      <c r="B55" s="173"/>
      <c r="C55" s="185">
        <f>SUM(C48:C54)</f>
        <v>14099</v>
      </c>
      <c r="D55" s="180"/>
      <c r="E55" s="185">
        <f>SUM(E48:E54)</f>
        <v>0</v>
      </c>
      <c r="F55" s="180"/>
      <c r="G55" s="185">
        <f>SUM(G48:G54)</f>
        <v>0</v>
      </c>
      <c r="H55" s="180"/>
      <c r="I55" s="185">
        <f>SUM(I48:I54)</f>
        <v>0</v>
      </c>
      <c r="J55" s="180"/>
      <c r="K55" s="185">
        <f>SUM(K48:K54)</f>
        <v>14099</v>
      </c>
      <c r="L55" s="305"/>
      <c r="M55" s="185">
        <f>SUM(M48:M54)</f>
        <v>5383</v>
      </c>
    </row>
    <row r="56" spans="1:13" ht="9" customHeight="1">
      <c r="A56" s="173"/>
      <c r="B56" s="173"/>
      <c r="C56" s="186"/>
      <c r="D56" s="186"/>
      <c r="E56" s="186"/>
      <c r="F56" s="186"/>
      <c r="G56" s="186"/>
      <c r="H56" s="186"/>
      <c r="I56" s="186"/>
      <c r="J56" s="186"/>
      <c r="K56" s="186"/>
      <c r="L56" s="187"/>
      <c r="M56" s="186"/>
    </row>
    <row r="57" spans="1:13" ht="11.25" customHeight="1">
      <c r="A57" s="125"/>
      <c r="B57" s="125"/>
      <c r="C57" s="68">
        <f>IF(C55-'R&amp;P Accounts'!B34=0,0,"reference error")</f>
        <v>0</v>
      </c>
      <c r="D57" s="138"/>
      <c r="E57" s="68">
        <f>IF(E55-'R&amp;P Accounts'!D34=0,0,"reference error")</f>
        <v>0</v>
      </c>
      <c r="F57" s="68"/>
      <c r="G57" s="68">
        <f>IF(G55-'R&amp;P Accounts'!F34=0,0,"reference error")</f>
        <v>0</v>
      </c>
      <c r="H57" s="68"/>
      <c r="I57" s="68">
        <f>IF(I55-'R&amp;P Accounts'!H34=0,0,"reference error")</f>
        <v>0</v>
      </c>
      <c r="J57" s="68"/>
      <c r="K57" s="68">
        <f>IF(K55-'R&amp;P Accounts'!J34=0,0,"reference error")</f>
        <v>0</v>
      </c>
      <c r="L57" s="68"/>
      <c r="M57" s="68">
        <f>IF(M55-'R&amp;P Accounts'!L34=0,0,"reference error")</f>
        <v>0</v>
      </c>
    </row>
    <row r="58" spans="1:13" ht="11.25" customHeight="1">
      <c r="A58" s="125"/>
      <c r="B58" s="125"/>
      <c r="C58" s="68"/>
      <c r="D58" s="138"/>
      <c r="E58" s="68"/>
      <c r="F58" s="68"/>
      <c r="G58" s="68"/>
      <c r="H58" s="68"/>
      <c r="I58" s="68"/>
      <c r="J58" s="68"/>
      <c r="K58" s="68"/>
      <c r="L58" s="68"/>
      <c r="M58" s="68"/>
    </row>
    <row r="59" spans="1:13" ht="20.100000000000001" customHeight="1">
      <c r="A59" s="125"/>
      <c r="B59" s="125"/>
      <c r="C59" s="138"/>
      <c r="D59" s="138"/>
      <c r="E59" s="138"/>
      <c r="F59" s="138"/>
      <c r="G59" s="138"/>
      <c r="H59" s="138"/>
      <c r="I59" s="138"/>
      <c r="J59" s="98"/>
      <c r="K59" s="188"/>
      <c r="L59" s="188"/>
    </row>
    <row r="60" spans="1:13" ht="20.100000000000001" customHeight="1"/>
    <row r="61" spans="1:13" ht="54" customHeight="1"/>
    <row r="62" spans="1:13" ht="54" customHeight="1"/>
    <row r="63" spans="1:13" ht="19.5" customHeight="1"/>
    <row r="64" spans="1:13" ht="17.25" customHeight="1"/>
    <row r="65" ht="17.25" customHeight="1"/>
    <row r="66" ht="18" customHeight="1"/>
    <row r="67" ht="17.25" customHeight="1"/>
    <row r="68" ht="16.5" customHeight="1"/>
    <row r="69" ht="29.25" customHeight="1"/>
    <row r="70" ht="18" customHeight="1"/>
    <row r="71" ht="17.25" customHeight="1"/>
    <row r="72" ht="19.5" customHeight="1"/>
    <row r="73" ht="16.5" customHeight="1"/>
    <row r="74" ht="29.25" customHeight="1"/>
    <row r="75" ht="16.5" customHeight="1"/>
    <row r="76" ht="17.25" customHeight="1"/>
    <row r="77" ht="19.5" customHeight="1"/>
    <row r="78" ht="5.25" customHeight="1"/>
    <row r="79" ht="19.5" customHeight="1"/>
    <row r="80" ht="19.5" customHeight="1"/>
    <row r="81" ht="19.5" customHeight="1"/>
    <row r="82" ht="19.5" customHeight="1"/>
    <row r="83" ht="17.25" customHeight="1"/>
    <row r="84" ht="16.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7" ht="17.25" customHeight="1"/>
    <row r="98" ht="17.25" customHeight="1"/>
  </sheetData>
  <sheetProtection selectLockedCells="1" selectUnlockedCells="1"/>
  <mergeCells count="10">
    <mergeCell ref="A30:L30"/>
    <mergeCell ref="L40:L41"/>
    <mergeCell ref="A45:M45"/>
    <mergeCell ref="L54:L55"/>
    <mergeCell ref="C1:K1"/>
    <mergeCell ref="M1:N1"/>
    <mergeCell ref="A4:L4"/>
    <mergeCell ref="A5:L5"/>
    <mergeCell ref="A18:M18"/>
    <mergeCell ref="L25:L26"/>
  </mergeCells>
  <pageMargins left="0.75" right="0.75" top="1" bottom="1" header="0.5" footer="0.5"/>
  <pageSetup paperSize="9" firstPageNumber="0" orientation="portrait" horizontalDpi="300" verticalDpi="300"/>
  <headerFooter alignWithMargins="0">
    <oddHeader>&amp;LAPPENDIX 2</oddHeader>
    <oddFooter>&amp;L&amp;F&amp;A&amp;RDecember 2007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4"/>
  <sheetViews>
    <sheetView zoomScale="80" zoomScaleNormal="80" workbookViewId="0">
      <selection activeCell="C29" sqref="C29"/>
    </sheetView>
  </sheetViews>
  <sheetFormatPr defaultRowHeight="13.2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>
      <c r="A1" s="1"/>
      <c r="B1" s="1"/>
      <c r="C1" s="306">
        <f>'R&amp;P Accounts'!B2</f>
        <v>0</v>
      </c>
      <c r="D1" s="306"/>
      <c r="E1" s="306"/>
      <c r="F1" s="306"/>
      <c r="G1" s="306"/>
      <c r="H1" s="306"/>
      <c r="I1" s="306"/>
      <c r="J1" s="306"/>
      <c r="K1" s="306"/>
      <c r="L1" s="3"/>
      <c r="M1" s="300" t="str">
        <f>'R&amp;P Accounts'!L2</f>
        <v>SC042614</v>
      </c>
      <c r="N1" s="300"/>
    </row>
    <row r="2" spans="1:14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4" ht="26.25" customHeight="1">
      <c r="A3" s="87" t="s">
        <v>121</v>
      </c>
      <c r="B3" s="87"/>
      <c r="C3" s="86"/>
      <c r="D3" s="87"/>
      <c r="E3" s="87"/>
      <c r="F3" s="87"/>
      <c r="G3" s="87"/>
      <c r="H3" s="301"/>
      <c r="I3" s="301"/>
      <c r="J3" s="301"/>
      <c r="K3" s="301"/>
      <c r="L3" s="151"/>
      <c r="M3" s="189"/>
    </row>
    <row r="5" spans="1:14" ht="15.75" customHeight="1">
      <c r="A5" s="302" t="s">
        <v>122</v>
      </c>
      <c r="B5" s="302"/>
      <c r="C5" s="302"/>
      <c r="D5" s="302"/>
      <c r="E5" s="302"/>
      <c r="F5" s="138"/>
      <c r="G5" s="138"/>
      <c r="H5" s="138"/>
      <c r="I5" s="138"/>
      <c r="J5" s="98"/>
      <c r="K5" s="188"/>
      <c r="L5" s="188"/>
      <c r="M5" s="1"/>
    </row>
    <row r="6" spans="1:14" ht="54.75" customHeight="1">
      <c r="A6" s="125"/>
      <c r="B6" s="125"/>
      <c r="C6" s="190" t="s">
        <v>123</v>
      </c>
      <c r="D6" s="191"/>
      <c r="E6" s="190" t="s">
        <v>124</v>
      </c>
      <c r="F6" s="192"/>
      <c r="G6" s="190" t="s">
        <v>125</v>
      </c>
      <c r="H6" s="192"/>
      <c r="I6" s="190" t="s">
        <v>126</v>
      </c>
      <c r="J6" s="193"/>
      <c r="K6" s="3"/>
      <c r="L6" s="3"/>
      <c r="M6" s="1"/>
    </row>
    <row r="7" spans="1:14" ht="54" customHeight="1">
      <c r="A7" s="125"/>
      <c r="B7" s="125"/>
      <c r="C7" s="191"/>
      <c r="D7" s="191"/>
      <c r="E7" s="191"/>
      <c r="F7" s="192"/>
      <c r="G7" s="191"/>
      <c r="H7" s="192"/>
      <c r="I7" s="191"/>
      <c r="J7" s="193"/>
      <c r="K7" s="194" t="s">
        <v>127</v>
      </c>
      <c r="L7" s="188"/>
      <c r="M7" s="195" t="s">
        <v>128</v>
      </c>
    </row>
    <row r="8" spans="1:14" ht="16.5" customHeight="1">
      <c r="A8" s="196" t="s">
        <v>129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1"/>
    </row>
    <row r="9" spans="1:14" ht="17.25" customHeight="1">
      <c r="A9" s="24" t="s">
        <v>17</v>
      </c>
      <c r="B9" s="1"/>
      <c r="C9" s="197"/>
      <c r="D9" s="198"/>
      <c r="E9" s="197"/>
      <c r="F9" s="199"/>
      <c r="G9" s="197"/>
      <c r="H9" s="198"/>
      <c r="I9" s="197"/>
      <c r="J9" s="199"/>
      <c r="K9" s="197">
        <f t="shared" ref="K9:K16" si="0">SUM(C9:I9)</f>
        <v>0</v>
      </c>
      <c r="L9" s="200"/>
      <c r="M9" s="197"/>
    </row>
    <row r="10" spans="1:14" ht="17.25" customHeight="1">
      <c r="A10" s="24" t="s">
        <v>18</v>
      </c>
      <c r="B10" s="152"/>
      <c r="C10" s="201"/>
      <c r="D10" s="202"/>
      <c r="E10" s="201"/>
      <c r="F10" s="202"/>
      <c r="G10" s="201"/>
      <c r="H10" s="199"/>
      <c r="I10" s="201"/>
      <c r="J10" s="199"/>
      <c r="K10" s="197">
        <f t="shared" si="0"/>
        <v>0</v>
      </c>
      <c r="L10" s="202"/>
      <c r="M10" s="201"/>
    </row>
    <row r="11" spans="1:14" ht="17.25" customHeight="1">
      <c r="A11" s="24" t="s">
        <v>19</v>
      </c>
      <c r="B11" s="125"/>
      <c r="C11" s="201"/>
      <c r="D11" s="202"/>
      <c r="E11" s="201"/>
      <c r="F11" s="202"/>
      <c r="G11" s="201"/>
      <c r="H11" s="199"/>
      <c r="I11" s="201"/>
      <c r="J11" s="199"/>
      <c r="K11" s="197">
        <f t="shared" si="0"/>
        <v>0</v>
      </c>
      <c r="L11" s="202"/>
      <c r="M11" s="201"/>
    </row>
    <row r="12" spans="1:14" ht="16.5" customHeight="1">
      <c r="A12" s="24" t="s">
        <v>20</v>
      </c>
      <c r="B12" s="125"/>
      <c r="C12" s="201"/>
      <c r="D12" s="202"/>
      <c r="E12" s="201"/>
      <c r="F12" s="202"/>
      <c r="G12" s="201"/>
      <c r="H12" s="199"/>
      <c r="I12" s="201"/>
      <c r="J12" s="199"/>
      <c r="K12" s="197">
        <f t="shared" si="0"/>
        <v>0</v>
      </c>
      <c r="L12" s="202"/>
      <c r="M12" s="201"/>
    </row>
    <row r="13" spans="1:14" ht="17.25" customHeight="1">
      <c r="A13" s="24" t="s">
        <v>21</v>
      </c>
      <c r="B13" s="125"/>
      <c r="C13" s="201"/>
      <c r="D13" s="202"/>
      <c r="E13" s="201"/>
      <c r="F13" s="202"/>
      <c r="G13" s="201"/>
      <c r="H13" s="199"/>
      <c r="I13" s="201"/>
      <c r="J13" s="199"/>
      <c r="K13" s="197">
        <f t="shared" si="0"/>
        <v>0</v>
      </c>
      <c r="L13" s="202"/>
      <c r="M13" s="201"/>
    </row>
    <row r="14" spans="1:14" ht="17.25" customHeight="1">
      <c r="A14" s="24" t="s">
        <v>22</v>
      </c>
      <c r="B14" s="125"/>
      <c r="C14" s="201"/>
      <c r="D14" s="202"/>
      <c r="E14" s="201"/>
      <c r="F14" s="202"/>
      <c r="G14" s="201"/>
      <c r="H14" s="199"/>
      <c r="I14" s="201"/>
      <c r="J14" s="199"/>
      <c r="K14" s="197">
        <f t="shared" si="0"/>
        <v>0</v>
      </c>
      <c r="L14" s="202"/>
      <c r="M14" s="201"/>
    </row>
    <row r="15" spans="1:14" ht="16.5" customHeight="1">
      <c r="A15" s="24" t="s">
        <v>23</v>
      </c>
      <c r="B15" s="203"/>
      <c r="C15" s="204"/>
      <c r="D15" s="205"/>
      <c r="E15" s="204"/>
      <c r="F15" s="205"/>
      <c r="G15" s="204"/>
      <c r="H15" s="205"/>
      <c r="I15" s="204"/>
      <c r="J15" s="205"/>
      <c r="K15" s="197">
        <f t="shared" si="0"/>
        <v>0</v>
      </c>
      <c r="L15" s="205"/>
      <c r="M15" s="204"/>
    </row>
    <row r="16" spans="1:14" ht="16.5" customHeight="1">
      <c r="A16" s="24" t="s">
        <v>24</v>
      </c>
      <c r="B16" s="43"/>
      <c r="C16" s="206"/>
      <c r="D16" s="207"/>
      <c r="E16" s="206"/>
      <c r="F16" s="207"/>
      <c r="G16" s="206"/>
      <c r="H16" s="207"/>
      <c r="I16" s="206"/>
      <c r="J16" s="207"/>
      <c r="K16" s="197">
        <f t="shared" si="0"/>
        <v>0</v>
      </c>
      <c r="L16" s="207"/>
      <c r="M16" s="206"/>
    </row>
    <row r="17" spans="1:13" ht="15.6">
      <c r="A17" s="208" t="s">
        <v>130</v>
      </c>
      <c r="B17" s="77"/>
      <c r="C17" s="209">
        <f>SUM(C9:C16)</f>
        <v>0</v>
      </c>
      <c r="D17" s="210"/>
      <c r="E17" s="209">
        <f>SUM(E9:E16)</f>
        <v>0</v>
      </c>
      <c r="F17" s="210"/>
      <c r="G17" s="209">
        <f>SUM(G9:G16)</f>
        <v>0</v>
      </c>
      <c r="H17" s="210"/>
      <c r="I17" s="209">
        <f>SUM(I9:I16)</f>
        <v>0</v>
      </c>
      <c r="J17" s="210"/>
      <c r="K17" s="209">
        <f>SUM(K9:K16)</f>
        <v>0</v>
      </c>
      <c r="L17" s="210"/>
      <c r="M17" s="209">
        <f>SUM(M9:M16)</f>
        <v>0</v>
      </c>
    </row>
    <row r="18" spans="1:13" ht="15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2" t="str">
        <f>IF(K17='R&amp;P Accounts'!B21,0,"cross ref error")</f>
        <v>cross ref error</v>
      </c>
      <c r="L18" s="211"/>
      <c r="M18" s="3"/>
    </row>
    <row r="19" spans="1:13" ht="16.5" customHeight="1">
      <c r="A19" s="40" t="s">
        <v>131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3"/>
    </row>
    <row r="20" spans="1:13" ht="16.5" customHeight="1">
      <c r="A20" s="24" t="s">
        <v>28</v>
      </c>
      <c r="B20" s="43"/>
      <c r="C20" s="213"/>
      <c r="D20" s="214"/>
      <c r="E20" s="213"/>
      <c r="F20" s="214"/>
      <c r="G20" s="213"/>
      <c r="H20" s="214"/>
      <c r="I20" s="213"/>
      <c r="J20" s="214"/>
      <c r="K20" s="215">
        <f>SUM(C20:I20)</f>
        <v>0</v>
      </c>
      <c r="L20" s="214"/>
      <c r="M20" s="213"/>
    </row>
    <row r="21" spans="1:13" ht="16.5" customHeight="1">
      <c r="A21" s="24" t="s">
        <v>29</v>
      </c>
      <c r="B21" s="43"/>
      <c r="C21" s="216"/>
      <c r="D21" s="214"/>
      <c r="E21" s="216"/>
      <c r="F21" s="214"/>
      <c r="G21" s="216"/>
      <c r="H21" s="214"/>
      <c r="I21" s="216"/>
      <c r="J21" s="214"/>
      <c r="K21" s="215">
        <f>SUM(C21:I21)</f>
        <v>0</v>
      </c>
      <c r="L21" s="214"/>
      <c r="M21" s="216"/>
    </row>
    <row r="22" spans="1:13" ht="15.6">
      <c r="A22" s="208" t="s">
        <v>130</v>
      </c>
      <c r="B22" s="43"/>
      <c r="C22" s="217">
        <f>SUM(C20:C21)</f>
        <v>0</v>
      </c>
      <c r="D22" s="214"/>
      <c r="E22" s="218">
        <f>SUM(E20:E21)</f>
        <v>0</v>
      </c>
      <c r="F22" s="214"/>
      <c r="G22" s="218">
        <f>SUM(G20:G21)</f>
        <v>0</v>
      </c>
      <c r="H22" s="214"/>
      <c r="I22" s="218">
        <f>SUM(I20:I21)</f>
        <v>0</v>
      </c>
      <c r="J22" s="214"/>
      <c r="K22" s="218">
        <f>SUM(K20:K21)</f>
        <v>0</v>
      </c>
      <c r="L22" s="214"/>
      <c r="M22" s="218">
        <f>SUM(M20:M21)</f>
        <v>0</v>
      </c>
    </row>
    <row r="23" spans="1:13" ht="9" customHeight="1">
      <c r="A23" s="208"/>
      <c r="B23" s="43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</row>
    <row r="24" spans="1:13" ht="15.6">
      <c r="A24" s="208" t="s">
        <v>132</v>
      </c>
      <c r="B24" s="43"/>
      <c r="C24" s="218">
        <f>C17+C22</f>
        <v>0</v>
      </c>
      <c r="D24" s="214"/>
      <c r="E24" s="218">
        <f>E17+E22</f>
        <v>0</v>
      </c>
      <c r="F24" s="214"/>
      <c r="G24" s="218">
        <f>G17+G22</f>
        <v>0</v>
      </c>
      <c r="H24" s="214"/>
      <c r="I24" s="218">
        <f>I17+I22</f>
        <v>0</v>
      </c>
      <c r="J24" s="214"/>
      <c r="K24" s="218">
        <f>K17+K22</f>
        <v>0</v>
      </c>
      <c r="L24" s="214"/>
      <c r="M24" s="218">
        <f>M17+M22</f>
        <v>0</v>
      </c>
    </row>
    <row r="25" spans="1:1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220" t="str">
        <f>IF(K24='R&amp;P Accounts'!B28,0,"cross ref error")</f>
        <v>cross ref error</v>
      </c>
      <c r="L25" s="43"/>
      <c r="M25" s="3"/>
    </row>
    <row r="26" spans="1:1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3"/>
    </row>
    <row r="27" spans="1:13" ht="13.8">
      <c r="A27" s="50" t="s">
        <v>133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3"/>
    </row>
    <row r="28" spans="1:13" ht="16.5" customHeight="1">
      <c r="A28" s="54" t="s">
        <v>33</v>
      </c>
      <c r="B28" s="43"/>
      <c r="C28" s="213"/>
      <c r="D28" s="214"/>
      <c r="E28" s="213"/>
      <c r="F28" s="214"/>
      <c r="G28" s="213"/>
      <c r="H28" s="214"/>
      <c r="I28" s="213"/>
      <c r="J28" s="214"/>
      <c r="K28" s="215">
        <f t="shared" ref="K28:K38" si="1">SUM(C28:I28)</f>
        <v>0</v>
      </c>
      <c r="L28" s="214"/>
      <c r="M28" s="213"/>
    </row>
    <row r="29" spans="1:13" ht="16.5" customHeight="1">
      <c r="A29" s="54" t="s">
        <v>34</v>
      </c>
      <c r="B29" s="43"/>
      <c r="C29" s="213"/>
      <c r="D29" s="214"/>
      <c r="E29" s="213"/>
      <c r="F29" s="214"/>
      <c r="G29" s="213"/>
      <c r="H29" s="214"/>
      <c r="I29" s="213"/>
      <c r="J29" s="214"/>
      <c r="K29" s="215">
        <f t="shared" si="1"/>
        <v>0</v>
      </c>
      <c r="L29" s="214"/>
      <c r="M29" s="213"/>
    </row>
    <row r="30" spans="1:13" ht="16.5" customHeight="1">
      <c r="A30" s="54" t="s">
        <v>35</v>
      </c>
      <c r="B30" s="3"/>
      <c r="C30" s="221"/>
      <c r="D30" s="222"/>
      <c r="E30" s="221"/>
      <c r="F30" s="222"/>
      <c r="G30" s="221"/>
      <c r="H30" s="222"/>
      <c r="I30" s="221"/>
      <c r="J30" s="222"/>
      <c r="K30" s="215">
        <f t="shared" si="1"/>
        <v>0</v>
      </c>
      <c r="L30" s="222"/>
      <c r="M30" s="221"/>
    </row>
    <row r="31" spans="1:13" ht="16.5" customHeight="1">
      <c r="A31" s="54" t="s">
        <v>36</v>
      </c>
      <c r="B31" s="1"/>
      <c r="C31" s="221"/>
      <c r="D31" s="223"/>
      <c r="E31" s="221"/>
      <c r="F31" s="223"/>
      <c r="G31" s="221"/>
      <c r="H31" s="223"/>
      <c r="I31" s="221"/>
      <c r="J31" s="223"/>
      <c r="K31" s="215">
        <f t="shared" si="1"/>
        <v>0</v>
      </c>
      <c r="L31" s="222"/>
      <c r="M31" s="221"/>
    </row>
    <row r="32" spans="1:13" ht="16.5" customHeight="1">
      <c r="A32" s="54" t="s">
        <v>37</v>
      </c>
      <c r="B32" s="1"/>
      <c r="C32" s="221"/>
      <c r="D32" s="223"/>
      <c r="E32" s="221"/>
      <c r="F32" s="223"/>
      <c r="G32" s="221"/>
      <c r="H32" s="223"/>
      <c r="I32" s="221"/>
      <c r="J32" s="223"/>
      <c r="K32" s="215">
        <f t="shared" si="1"/>
        <v>0</v>
      </c>
      <c r="L32" s="222"/>
      <c r="M32" s="221"/>
    </row>
    <row r="33" spans="1:14" ht="16.5" customHeight="1">
      <c r="A33" s="54" t="s">
        <v>38</v>
      </c>
      <c r="B33" s="1"/>
      <c r="C33" s="221"/>
      <c r="D33" s="223"/>
      <c r="E33" s="221"/>
      <c r="F33" s="223"/>
      <c r="G33" s="221"/>
      <c r="H33" s="223"/>
      <c r="I33" s="221"/>
      <c r="J33" s="223"/>
      <c r="K33" s="215">
        <f t="shared" si="1"/>
        <v>0</v>
      </c>
      <c r="L33" s="222"/>
      <c r="M33" s="221"/>
    </row>
    <row r="34" spans="1:14" ht="16.5" customHeight="1">
      <c r="A34" s="55" t="s">
        <v>39</v>
      </c>
      <c r="B34" s="1"/>
      <c r="C34" s="221"/>
      <c r="D34" s="223"/>
      <c r="E34" s="221"/>
      <c r="F34" s="223"/>
      <c r="G34" s="221"/>
      <c r="H34" s="223"/>
      <c r="I34" s="221"/>
      <c r="J34" s="223"/>
      <c r="K34" s="215">
        <f t="shared" si="1"/>
        <v>0</v>
      </c>
      <c r="L34" s="222"/>
      <c r="M34" s="221"/>
    </row>
    <row r="35" spans="1:14" ht="17.25" customHeight="1">
      <c r="A35" s="55" t="s">
        <v>40</v>
      </c>
      <c r="B35" s="1"/>
      <c r="C35" s="221"/>
      <c r="D35" s="223"/>
      <c r="E35" s="221"/>
      <c r="F35" s="223"/>
      <c r="G35" s="221"/>
      <c r="H35" s="223"/>
      <c r="I35" s="221"/>
      <c r="J35" s="223"/>
      <c r="K35" s="215">
        <f t="shared" si="1"/>
        <v>0</v>
      </c>
      <c r="L35" s="222"/>
      <c r="M35" s="221"/>
    </row>
    <row r="36" spans="1:14" ht="17.25" customHeight="1">
      <c r="A36" s="55" t="s">
        <v>41</v>
      </c>
      <c r="B36" s="1"/>
      <c r="C36" s="221"/>
      <c r="D36" s="223"/>
      <c r="E36" s="221"/>
      <c r="F36" s="223"/>
      <c r="G36" s="221"/>
      <c r="H36" s="223"/>
      <c r="I36" s="221"/>
      <c r="J36" s="223"/>
      <c r="K36" s="215">
        <f t="shared" si="1"/>
        <v>0</v>
      </c>
      <c r="L36" s="222"/>
      <c r="M36" s="221"/>
    </row>
    <row r="37" spans="1:14" ht="13.8">
      <c r="A37" s="54"/>
      <c r="B37" s="1"/>
      <c r="C37" s="221"/>
      <c r="D37" s="223"/>
      <c r="E37" s="221"/>
      <c r="F37" s="223"/>
      <c r="G37" s="221"/>
      <c r="H37" s="223"/>
      <c r="I37" s="221"/>
      <c r="J37" s="223"/>
      <c r="K37" s="215">
        <f t="shared" si="1"/>
        <v>0</v>
      </c>
      <c r="L37" s="222"/>
      <c r="M37" s="221"/>
    </row>
    <row r="38" spans="1:14" ht="13.8">
      <c r="A38" s="224"/>
      <c r="B38" s="1"/>
      <c r="C38" s="221"/>
      <c r="D38" s="223"/>
      <c r="E38" s="221"/>
      <c r="F38" s="223"/>
      <c r="G38" s="221"/>
      <c r="H38" s="223"/>
      <c r="I38" s="221"/>
      <c r="J38" s="223"/>
      <c r="K38" s="215">
        <f t="shared" si="1"/>
        <v>0</v>
      </c>
      <c r="L38" s="222"/>
      <c r="M38" s="221"/>
    </row>
    <row r="39" spans="1:14" ht="16.5" customHeight="1">
      <c r="A39" s="83" t="s">
        <v>130</v>
      </c>
      <c r="B39" s="1"/>
      <c r="C39" s="225">
        <f>SUM(C28:C38)</f>
        <v>0</v>
      </c>
      <c r="D39" s="223"/>
      <c r="E39" s="226">
        <f>SUM(E28:E38)</f>
        <v>0</v>
      </c>
      <c r="F39" s="223"/>
      <c r="G39" s="226">
        <f>SUM(G28:G38)</f>
        <v>0</v>
      </c>
      <c r="H39" s="223"/>
      <c r="I39" s="226">
        <f>SUM(I28:I38)</f>
        <v>0</v>
      </c>
      <c r="J39" s="223"/>
      <c r="K39" s="226">
        <f>SUM(K28:K38)</f>
        <v>0</v>
      </c>
      <c r="L39" s="222"/>
      <c r="M39" s="226">
        <f>SUM(M28:M38)</f>
        <v>0</v>
      </c>
    </row>
    <row r="40" spans="1:14">
      <c r="A40" s="1"/>
      <c r="B40" s="1"/>
      <c r="C40" s="2"/>
      <c r="D40" s="1"/>
      <c r="E40" s="1"/>
      <c r="F40" s="1"/>
      <c r="G40" s="1"/>
      <c r="H40" s="1"/>
      <c r="I40" s="1"/>
      <c r="J40" s="1"/>
      <c r="K40" s="227" t="str">
        <f>IF(K39='R&amp;P Accounts'!B42,0,"cross ref error")</f>
        <v>cross ref error</v>
      </c>
      <c r="L40" s="3"/>
      <c r="M40" s="1"/>
    </row>
    <row r="41" spans="1:14" ht="30" customHeight="1">
      <c r="A41" s="40" t="s">
        <v>134</v>
      </c>
      <c r="B41" s="1"/>
      <c r="C41" s="2"/>
      <c r="D41" s="1"/>
      <c r="E41" s="1"/>
      <c r="F41" s="1"/>
      <c r="G41" s="1"/>
      <c r="H41" s="1"/>
      <c r="I41" s="1"/>
      <c r="J41" s="1"/>
      <c r="K41" s="1"/>
      <c r="L41" s="3"/>
      <c r="M41" s="1"/>
    </row>
    <row r="42" spans="1:14" ht="17.25" customHeight="1">
      <c r="A42" s="54" t="s">
        <v>45</v>
      </c>
      <c r="B42" s="1"/>
      <c r="C42" s="221"/>
      <c r="D42" s="223"/>
      <c r="E42" s="221"/>
      <c r="F42" s="223"/>
      <c r="G42" s="221"/>
      <c r="H42" s="223"/>
      <c r="I42" s="221"/>
      <c r="J42" s="223"/>
      <c r="K42" s="215">
        <f>SUM(C42:I42)</f>
        <v>0</v>
      </c>
      <c r="L42" s="222"/>
      <c r="M42" s="221"/>
    </row>
    <row r="43" spans="1:14" ht="16.5" customHeight="1">
      <c r="A43" s="54" t="s">
        <v>46</v>
      </c>
      <c r="B43" s="1"/>
      <c r="C43" s="221"/>
      <c r="D43" s="223"/>
      <c r="E43" s="221"/>
      <c r="F43" s="223"/>
      <c r="G43" s="221"/>
      <c r="H43" s="223"/>
      <c r="I43" s="221"/>
      <c r="J43" s="223"/>
      <c r="K43" s="215">
        <f>SUM(C43:I43)</f>
        <v>0</v>
      </c>
      <c r="L43" s="222"/>
      <c r="M43" s="221"/>
    </row>
    <row r="44" spans="1:14" ht="16.5" customHeight="1">
      <c r="A44" s="57" t="s">
        <v>135</v>
      </c>
      <c r="B44" s="1"/>
      <c r="C44" s="225">
        <f>C42+C43</f>
        <v>0</v>
      </c>
      <c r="D44" s="223"/>
      <c r="E44" s="226">
        <f>E42+E43</f>
        <v>0</v>
      </c>
      <c r="F44" s="223"/>
      <c r="G44" s="226">
        <f>G42+G43</f>
        <v>0</v>
      </c>
      <c r="H44" s="223"/>
      <c r="I44" s="226">
        <f>I42+I43</f>
        <v>0</v>
      </c>
      <c r="J44" s="223"/>
      <c r="K44" s="226">
        <f>K42+K43</f>
        <v>0</v>
      </c>
      <c r="L44" s="222"/>
      <c r="M44" s="226">
        <f>M42+M43</f>
        <v>0</v>
      </c>
    </row>
    <row r="45" spans="1:14" ht="17.25" customHeight="1">
      <c r="A45" s="3"/>
      <c r="B45" s="1"/>
      <c r="C45" s="228"/>
      <c r="D45" s="229"/>
      <c r="E45" s="229"/>
      <c r="F45" s="229"/>
      <c r="G45" s="229"/>
      <c r="H45" s="229"/>
      <c r="I45" s="229"/>
      <c r="J45" s="229"/>
      <c r="K45" s="227">
        <f>IF(K44='R&amp;P Accounts'!B47,0,"cross ref error")</f>
        <v>0</v>
      </c>
      <c r="L45" s="230"/>
      <c r="M45" s="229"/>
    </row>
    <row r="46" spans="1:14" ht="16.5" customHeight="1">
      <c r="A46" s="231" t="s">
        <v>48</v>
      </c>
      <c r="B46" s="1"/>
      <c r="C46" s="226">
        <f>+C44+C39</f>
        <v>0</v>
      </c>
      <c r="D46" s="223"/>
      <c r="E46" s="226">
        <f>+E44+E39</f>
        <v>0</v>
      </c>
      <c r="F46" s="223"/>
      <c r="G46" s="226">
        <f>+G44+G39</f>
        <v>0</v>
      </c>
      <c r="H46" s="223"/>
      <c r="I46" s="226">
        <f>+I44+I39</f>
        <v>0</v>
      </c>
      <c r="J46" s="223"/>
      <c r="K46" s="226">
        <f>+K44+K39</f>
        <v>0</v>
      </c>
      <c r="L46" s="222"/>
      <c r="M46" s="226">
        <f>+M44+M39</f>
        <v>0</v>
      </c>
      <c r="N46" s="232"/>
    </row>
    <row r="47" spans="1:14" ht="17.25" customHeight="1">
      <c r="A47" s="1"/>
      <c r="B47" s="1"/>
      <c r="C47" s="228"/>
      <c r="D47" s="229"/>
      <c r="E47" s="229"/>
      <c r="F47" s="229"/>
      <c r="G47" s="229"/>
      <c r="H47" s="229"/>
      <c r="I47" s="229"/>
      <c r="J47" s="229"/>
      <c r="K47" s="227" t="str">
        <f>IF(K46='R&amp;P Accounts'!B49,0,"cross ref error")</f>
        <v>cross ref error</v>
      </c>
      <c r="L47" s="230"/>
      <c r="M47" s="229"/>
    </row>
    <row r="48" spans="1:14" ht="18.75" customHeight="1">
      <c r="A48" s="70" t="s">
        <v>49</v>
      </c>
      <c r="B48" s="1"/>
      <c r="C48" s="78">
        <f>+C24-C46</f>
        <v>0</v>
      </c>
      <c r="D48" s="233"/>
      <c r="E48" s="78">
        <f>+E24-E46</f>
        <v>0</v>
      </c>
      <c r="F48" s="233"/>
      <c r="G48" s="78">
        <f>+G24-G46</f>
        <v>0</v>
      </c>
      <c r="H48" s="233"/>
      <c r="I48" s="78">
        <f>+I24-I46</f>
        <v>0</v>
      </c>
      <c r="J48" s="233"/>
      <c r="K48" s="78">
        <f>+K24-K46</f>
        <v>0</v>
      </c>
      <c r="L48" s="234"/>
      <c r="M48" s="78">
        <f>+M24-M46</f>
        <v>0</v>
      </c>
    </row>
    <row r="49" spans="1:13" ht="14.25" customHeight="1">
      <c r="A49" s="70"/>
      <c r="B49" s="1"/>
      <c r="C49" s="81"/>
      <c r="D49" s="233"/>
      <c r="E49" s="81"/>
      <c r="F49" s="233"/>
      <c r="G49" s="81"/>
      <c r="H49" s="233"/>
      <c r="I49" s="81"/>
      <c r="J49" s="233"/>
      <c r="K49" s="81"/>
      <c r="L49" s="234"/>
      <c r="M49" s="81"/>
    </row>
    <row r="50" spans="1:13" ht="18.75" customHeight="1">
      <c r="A50" s="77" t="s">
        <v>136</v>
      </c>
      <c r="B50" s="1"/>
      <c r="C50" s="78"/>
      <c r="D50" s="233"/>
      <c r="E50" s="235"/>
      <c r="F50" s="233"/>
      <c r="G50" s="235"/>
      <c r="H50" s="233"/>
      <c r="I50" s="235"/>
      <c r="J50" s="233"/>
      <c r="K50" s="235">
        <f>SUM(C50:I50)</f>
        <v>0</v>
      </c>
      <c r="L50" s="234"/>
      <c r="M50" s="235"/>
    </row>
    <row r="51" spans="1:13" ht="14.25" customHeight="1">
      <c r="A51" s="77"/>
      <c r="B51" s="1"/>
      <c r="C51" s="81"/>
      <c r="D51" s="233"/>
      <c r="E51" s="233"/>
      <c r="F51" s="233"/>
      <c r="G51" s="233"/>
      <c r="H51" s="233"/>
      <c r="I51" s="233"/>
      <c r="J51" s="233"/>
      <c r="K51" s="233"/>
      <c r="L51" s="234"/>
      <c r="M51" s="233"/>
    </row>
    <row r="52" spans="1:13" ht="18.75" customHeight="1">
      <c r="A52" s="83" t="s">
        <v>51</v>
      </c>
      <c r="B52" s="1"/>
      <c r="C52" s="78">
        <f>C48+C50</f>
        <v>0</v>
      </c>
      <c r="D52" s="233"/>
      <c r="E52" s="78">
        <f>E48+E50</f>
        <v>0</v>
      </c>
      <c r="F52" s="233"/>
      <c r="G52" s="78">
        <f>G48+G50</f>
        <v>0</v>
      </c>
      <c r="H52" s="233"/>
      <c r="I52" s="78">
        <f>I48+I50</f>
        <v>0</v>
      </c>
      <c r="J52" s="233"/>
      <c r="K52" s="78">
        <f>K48+K50</f>
        <v>0</v>
      </c>
      <c r="L52" s="234"/>
      <c r="M52" s="78">
        <f>M48+M50</f>
        <v>0</v>
      </c>
    </row>
    <row r="53" spans="1:13">
      <c r="A53" s="1"/>
      <c r="B53" s="1"/>
      <c r="C53" s="2"/>
      <c r="D53" s="1"/>
      <c r="E53" s="1"/>
      <c r="F53" s="1"/>
      <c r="G53" s="1"/>
      <c r="H53" s="1"/>
      <c r="I53" s="1"/>
      <c r="J53" s="1"/>
      <c r="K53" s="236" t="str">
        <f>IF(K52='R&amp;P Accounts'!B55,0,"cross ref error")</f>
        <v>cross ref error</v>
      </c>
      <c r="L53" s="3"/>
      <c r="M53" s="1"/>
    </row>
    <row r="55" spans="1:13" ht="15.6">
      <c r="A55" s="237" t="s">
        <v>137</v>
      </c>
    </row>
    <row r="56" spans="1:13">
      <c r="A56" s="265"/>
      <c r="B56" s="265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</row>
    <row r="57" spans="1:13">
      <c r="A57" s="265"/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</row>
    <row r="58" spans="1:13">
      <c r="A58" s="265"/>
      <c r="B58" s="265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</row>
    <row r="59" spans="1:13">
      <c r="A59" s="265"/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</row>
    <row r="60" spans="1:13">
      <c r="A60" s="265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</row>
    <row r="61" spans="1:13">
      <c r="A61" s="265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</row>
    <row r="62" spans="1:13">
      <c r="A62" s="265"/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</row>
    <row r="63" spans="1:13">
      <c r="A63" s="265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</row>
    <row r="64" spans="1:13">
      <c r="A64" s="265"/>
      <c r="B64" s="265"/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</row>
  </sheetData>
  <sheetProtection selectLockedCells="1" selectUnlockedCells="1"/>
  <mergeCells count="6">
    <mergeCell ref="A56:M64"/>
    <mergeCell ref="C1:K1"/>
    <mergeCell ref="M1:N1"/>
    <mergeCell ref="A2:L2"/>
    <mergeCell ref="H3:K3"/>
    <mergeCell ref="A5:E5"/>
  </mergeCells>
  <pageMargins left="0.75" right="0.75" top="1" bottom="1" header="0.5" footer="0.5"/>
  <pageSetup paperSize="9" firstPageNumber="0" orientation="portrait" horizontalDpi="300" verticalDpi="300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4"/>
  <sheetViews>
    <sheetView zoomScale="80" zoomScaleNormal="80" workbookViewId="0">
      <selection activeCell="O29" sqref="O29"/>
    </sheetView>
  </sheetViews>
  <sheetFormatPr defaultColWidth="9.109375" defaultRowHeight="13.2"/>
  <cols>
    <col min="1" max="1" width="49" style="1" customWidth="1"/>
    <col min="2" max="2" width="1.5546875" style="1" customWidth="1"/>
    <col min="3" max="3" width="15.44140625" style="2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3" customWidth="1"/>
    <col min="12" max="12" width="1.6640625" style="3" customWidth="1"/>
    <col min="13" max="13" width="14.6640625" style="1" customWidth="1"/>
    <col min="14" max="16384" width="9.109375" style="1"/>
  </cols>
  <sheetData>
    <row r="1" spans="1:14" ht="27.75" customHeight="1">
      <c r="C1" s="283">
        <f>'R&amp;P Accounts'!B2</f>
        <v>0</v>
      </c>
      <c r="D1" s="283"/>
      <c r="E1" s="283"/>
      <c r="F1" s="283"/>
      <c r="G1" s="283"/>
      <c r="H1" s="283"/>
      <c r="I1" s="283"/>
      <c r="J1" s="283"/>
      <c r="K1" s="283"/>
      <c r="M1" s="300" t="str">
        <f>'R&amp;P Accounts'!L2</f>
        <v>SC042614</v>
      </c>
      <c r="N1" s="300"/>
    </row>
    <row r="2" spans="1:14" ht="10.5" customHeight="1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4" ht="26.25" customHeight="1">
      <c r="A3" s="87" t="s">
        <v>138</v>
      </c>
      <c r="B3" s="87"/>
      <c r="C3" s="86"/>
      <c r="D3" s="87"/>
      <c r="E3" s="87"/>
      <c r="F3" s="87"/>
      <c r="G3" s="87"/>
      <c r="H3" s="301"/>
      <c r="I3" s="301"/>
      <c r="J3" s="301"/>
      <c r="K3" s="301"/>
      <c r="L3" s="151"/>
      <c r="M3" s="163"/>
    </row>
    <row r="4" spans="1:14" ht="15" customHeight="1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</row>
    <row r="5" spans="1:14" ht="20.100000000000001" customHeight="1">
      <c r="A5" s="302" t="s">
        <v>139</v>
      </c>
      <c r="B5" s="302"/>
      <c r="C5" s="302"/>
      <c r="D5" s="302"/>
      <c r="E5" s="302"/>
      <c r="F5" s="138"/>
      <c r="G5" s="138"/>
      <c r="H5" s="138"/>
      <c r="I5" s="138"/>
      <c r="J5" s="98"/>
      <c r="K5" s="188"/>
      <c r="L5" s="188"/>
    </row>
    <row r="6" spans="1:14" ht="54" customHeight="1">
      <c r="A6" s="125"/>
      <c r="B6" s="125"/>
      <c r="C6" s="190" t="s">
        <v>140</v>
      </c>
      <c r="D6" s="190"/>
      <c r="E6" s="190" t="s">
        <v>141</v>
      </c>
      <c r="F6" s="238"/>
      <c r="G6" s="190" t="s">
        <v>142</v>
      </c>
      <c r="H6" s="238"/>
      <c r="I6" s="190" t="s">
        <v>143</v>
      </c>
      <c r="J6" s="193"/>
    </row>
    <row r="7" spans="1:14" ht="54" customHeight="1">
      <c r="A7" s="125"/>
      <c r="B7" s="125"/>
      <c r="C7" s="191"/>
      <c r="D7" s="191"/>
      <c r="E7" s="191"/>
      <c r="F7" s="192"/>
      <c r="G7" s="191"/>
      <c r="H7" s="192"/>
      <c r="I7" s="191"/>
      <c r="J7" s="193"/>
      <c r="K7" s="194" t="s">
        <v>144</v>
      </c>
      <c r="L7" s="188"/>
      <c r="M7" s="195" t="s">
        <v>145</v>
      </c>
    </row>
    <row r="8" spans="1:14" ht="19.5" customHeight="1">
      <c r="A8" s="196" t="s">
        <v>129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4" ht="17.25" customHeight="1">
      <c r="A9" s="24" t="s">
        <v>17</v>
      </c>
      <c r="C9" s="215"/>
      <c r="D9" s="239"/>
      <c r="E9" s="215"/>
      <c r="F9" s="167"/>
      <c r="G9" s="215"/>
      <c r="H9" s="239"/>
      <c r="I9" s="215"/>
      <c r="J9" s="167"/>
      <c r="K9" s="215">
        <f t="shared" ref="K9:K16" si="0">SUM(C9:I9)</f>
        <v>0</v>
      </c>
      <c r="L9" s="240"/>
      <c r="M9" s="215"/>
    </row>
    <row r="10" spans="1:14" ht="17.25" customHeight="1">
      <c r="A10" s="24" t="s">
        <v>18</v>
      </c>
      <c r="B10" s="152"/>
      <c r="C10" s="165"/>
      <c r="D10" s="166"/>
      <c r="E10" s="165"/>
      <c r="F10" s="166"/>
      <c r="G10" s="165"/>
      <c r="H10" s="167"/>
      <c r="I10" s="165"/>
      <c r="J10" s="167"/>
      <c r="K10" s="215">
        <f t="shared" si="0"/>
        <v>0</v>
      </c>
      <c r="L10" s="166"/>
      <c r="M10" s="241"/>
    </row>
    <row r="11" spans="1:14" ht="18" customHeight="1">
      <c r="A11" s="24" t="s">
        <v>19</v>
      </c>
      <c r="B11" s="125"/>
      <c r="C11" s="165"/>
      <c r="D11" s="166"/>
      <c r="E11" s="165"/>
      <c r="F11" s="166"/>
      <c r="G11" s="165"/>
      <c r="H11" s="167"/>
      <c r="I11" s="165"/>
      <c r="J11" s="167"/>
      <c r="K11" s="215">
        <f t="shared" si="0"/>
        <v>0</v>
      </c>
      <c r="L11" s="166"/>
      <c r="M11" s="241"/>
    </row>
    <row r="12" spans="1:14" ht="16.5" customHeight="1">
      <c r="A12" s="24" t="s">
        <v>20</v>
      </c>
      <c r="B12" s="125"/>
      <c r="C12" s="165"/>
      <c r="D12" s="166"/>
      <c r="E12" s="165"/>
      <c r="F12" s="166"/>
      <c r="G12" s="165"/>
      <c r="H12" s="167"/>
      <c r="I12" s="165"/>
      <c r="J12" s="167"/>
      <c r="K12" s="215">
        <f t="shared" si="0"/>
        <v>0</v>
      </c>
      <c r="L12" s="166"/>
      <c r="M12" s="241"/>
    </row>
    <row r="13" spans="1:14" ht="18" customHeight="1">
      <c r="A13" s="24" t="s">
        <v>21</v>
      </c>
      <c r="B13" s="125"/>
      <c r="C13" s="165"/>
      <c r="D13" s="166"/>
      <c r="E13" s="165"/>
      <c r="F13" s="166"/>
      <c r="G13" s="165"/>
      <c r="H13" s="167"/>
      <c r="I13" s="165"/>
      <c r="J13" s="167"/>
      <c r="K13" s="215">
        <f t="shared" si="0"/>
        <v>0</v>
      </c>
      <c r="L13" s="166"/>
      <c r="M13" s="241"/>
    </row>
    <row r="14" spans="1:14" ht="29.25" customHeight="1">
      <c r="A14" s="24" t="s">
        <v>22</v>
      </c>
      <c r="B14" s="125"/>
      <c r="C14" s="165"/>
      <c r="D14" s="166"/>
      <c r="E14" s="165"/>
      <c r="F14" s="166"/>
      <c r="G14" s="165"/>
      <c r="H14" s="167"/>
      <c r="I14" s="165"/>
      <c r="J14" s="167"/>
      <c r="K14" s="215">
        <f t="shared" si="0"/>
        <v>0</v>
      </c>
      <c r="L14" s="166"/>
      <c r="M14" s="241"/>
    </row>
    <row r="15" spans="1:14" ht="17.25" customHeight="1">
      <c r="A15" s="24" t="s">
        <v>23</v>
      </c>
      <c r="B15" s="203"/>
      <c r="C15" s="213"/>
      <c r="D15" s="242"/>
      <c r="E15" s="213"/>
      <c r="F15" s="242"/>
      <c r="G15" s="213"/>
      <c r="H15" s="242"/>
      <c r="I15" s="213"/>
      <c r="J15" s="242"/>
      <c r="K15" s="215">
        <f t="shared" si="0"/>
        <v>0</v>
      </c>
      <c r="L15" s="46"/>
      <c r="M15" s="243"/>
    </row>
    <row r="16" spans="1:14" ht="17.25" customHeight="1">
      <c r="A16" s="24" t="s">
        <v>24</v>
      </c>
      <c r="B16" s="43"/>
      <c r="C16" s="244"/>
      <c r="D16" s="214"/>
      <c r="E16" s="244"/>
      <c r="F16" s="214"/>
      <c r="G16" s="244"/>
      <c r="H16" s="214"/>
      <c r="I16" s="244"/>
      <c r="J16" s="214"/>
      <c r="K16" s="215">
        <f t="shared" si="0"/>
        <v>0</v>
      </c>
      <c r="L16" s="47"/>
      <c r="M16" s="245"/>
    </row>
    <row r="17" spans="1:13" ht="18" customHeight="1">
      <c r="A17" s="208" t="s">
        <v>130</v>
      </c>
      <c r="B17" s="77"/>
      <c r="C17" s="226">
        <f>SUM(C9:C16)</f>
        <v>0</v>
      </c>
      <c r="D17" s="246"/>
      <c r="E17" s="226">
        <f>SUM(E9:E16)</f>
        <v>0</v>
      </c>
      <c r="F17" s="246"/>
      <c r="G17" s="226">
        <f>SUM(G9:G16)</f>
        <v>0</v>
      </c>
      <c r="H17" s="246"/>
      <c r="I17" s="226">
        <f>SUM(I9:I16)</f>
        <v>0</v>
      </c>
      <c r="J17" s="246"/>
      <c r="K17" s="226">
        <f>SUM(K9:K16)</f>
        <v>0</v>
      </c>
      <c r="L17" s="246"/>
      <c r="M17" s="226">
        <f>SUM(M9:M16)</f>
        <v>0</v>
      </c>
    </row>
    <row r="18" spans="1:13" ht="15.75" customHeight="1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47">
        <f>IF(K17='R&amp;P Accounts'!D21,0,"cross ref error")</f>
        <v>0</v>
      </c>
      <c r="L18" s="211"/>
      <c r="M18" s="3"/>
    </row>
    <row r="19" spans="1:13" ht="29.25" customHeight="1">
      <c r="A19" s="40" t="s">
        <v>131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3"/>
    </row>
    <row r="20" spans="1:13" ht="16.5" customHeight="1">
      <c r="A20" s="24" t="s">
        <v>28</v>
      </c>
      <c r="B20" s="43"/>
      <c r="C20" s="213"/>
      <c r="D20" s="214"/>
      <c r="E20" s="213"/>
      <c r="F20" s="214"/>
      <c r="G20" s="213"/>
      <c r="H20" s="214"/>
      <c r="I20" s="213"/>
      <c r="J20" s="214"/>
      <c r="K20" s="215">
        <f>SUM(C20:I20)</f>
        <v>0</v>
      </c>
      <c r="L20" s="214"/>
      <c r="M20" s="213"/>
    </row>
    <row r="21" spans="1:13" ht="17.25" customHeight="1">
      <c r="A21" s="24" t="s">
        <v>29</v>
      </c>
      <c r="B21" s="43"/>
      <c r="C21" s="216"/>
      <c r="D21" s="214"/>
      <c r="E21" s="216"/>
      <c r="F21" s="214"/>
      <c r="G21" s="216"/>
      <c r="H21" s="214"/>
      <c r="I21" s="216"/>
      <c r="J21" s="214"/>
      <c r="K21" s="215">
        <f>SUM(C21:I21)</f>
        <v>0</v>
      </c>
      <c r="L21" s="214"/>
      <c r="M21" s="216"/>
    </row>
    <row r="22" spans="1:13" ht="18" customHeight="1">
      <c r="A22" s="208" t="s">
        <v>130</v>
      </c>
      <c r="B22" s="43"/>
      <c r="C22" s="217">
        <f>SUM(C20:C21)</f>
        <v>0</v>
      </c>
      <c r="D22" s="214"/>
      <c r="E22" s="218">
        <f>SUM(E20:E21)</f>
        <v>0</v>
      </c>
      <c r="F22" s="214"/>
      <c r="G22" s="218">
        <f>SUM(G20:G21)</f>
        <v>0</v>
      </c>
      <c r="H22" s="214"/>
      <c r="I22" s="218">
        <f>SUM(I20:I21)</f>
        <v>0</v>
      </c>
      <c r="J22" s="214"/>
      <c r="K22" s="218">
        <f>SUM(K20:K21)</f>
        <v>0</v>
      </c>
      <c r="L22" s="214"/>
      <c r="M22" s="218">
        <f>SUM(M20:M21)</f>
        <v>0</v>
      </c>
    </row>
    <row r="23" spans="1:13" ht="5.25" customHeight="1">
      <c r="A23" s="208"/>
      <c r="B23" s="43"/>
      <c r="C23" s="219"/>
      <c r="D23" s="214"/>
      <c r="E23" s="219"/>
      <c r="F23" s="214"/>
      <c r="G23" s="219"/>
      <c r="H23" s="214"/>
      <c r="I23" s="219"/>
      <c r="J23" s="214"/>
      <c r="K23" s="219"/>
      <c r="L23" s="214"/>
      <c r="M23" s="219"/>
    </row>
    <row r="24" spans="1:13" ht="18" customHeight="1">
      <c r="A24" s="208" t="s">
        <v>132</v>
      </c>
      <c r="B24" s="43"/>
      <c r="C24" s="218">
        <f>C17+C22</f>
        <v>0</v>
      </c>
      <c r="D24" s="214"/>
      <c r="E24" s="218">
        <f>E17+E22</f>
        <v>0</v>
      </c>
      <c r="F24" s="214"/>
      <c r="G24" s="218">
        <f>G17+G22</f>
        <v>0</v>
      </c>
      <c r="H24" s="214"/>
      <c r="I24" s="218">
        <f>I17+I22</f>
        <v>0</v>
      </c>
      <c r="J24" s="214"/>
      <c r="K24" s="218">
        <f>K17+K22</f>
        <v>0</v>
      </c>
      <c r="L24" s="214"/>
      <c r="M24" s="218">
        <f>M17+M22</f>
        <v>0</v>
      </c>
    </row>
    <row r="25" spans="1:13" ht="19.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220">
        <f>IF(K24='R&amp;P Accounts'!D28,0,"cross ref error")</f>
        <v>0</v>
      </c>
      <c r="L25" s="43"/>
      <c r="M25" s="3"/>
    </row>
    <row r="26" spans="1:13" ht="19.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3"/>
    </row>
    <row r="27" spans="1:13" ht="19.5" customHeight="1">
      <c r="A27" s="50" t="s">
        <v>133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3"/>
    </row>
    <row r="28" spans="1:13" ht="17.25" customHeight="1">
      <c r="A28" s="54" t="s">
        <v>33</v>
      </c>
      <c r="B28" s="43"/>
      <c r="C28" s="213"/>
      <c r="D28" s="214"/>
      <c r="E28" s="213"/>
      <c r="F28" s="214"/>
      <c r="G28" s="213"/>
      <c r="H28" s="214"/>
      <c r="I28" s="213"/>
      <c r="J28" s="214"/>
      <c r="K28" s="215">
        <f t="shared" ref="K28:K38" si="1">SUM(C28:I28)</f>
        <v>0</v>
      </c>
      <c r="L28" s="214"/>
      <c r="M28" s="213"/>
    </row>
    <row r="29" spans="1:13" ht="16.5" customHeight="1">
      <c r="A29" s="54" t="s">
        <v>34</v>
      </c>
      <c r="B29" s="43"/>
      <c r="C29" s="213"/>
      <c r="D29" s="214"/>
      <c r="E29" s="213"/>
      <c r="F29" s="214"/>
      <c r="G29" s="213"/>
      <c r="H29" s="214"/>
      <c r="I29" s="213"/>
      <c r="J29" s="214"/>
      <c r="K29" s="215">
        <f t="shared" si="1"/>
        <v>0</v>
      </c>
      <c r="L29" s="214"/>
      <c r="M29" s="213"/>
    </row>
    <row r="30" spans="1:13" ht="17.25" customHeight="1">
      <c r="A30" s="54" t="s">
        <v>35</v>
      </c>
      <c r="B30" s="3"/>
      <c r="C30" s="221"/>
      <c r="D30" s="222"/>
      <c r="E30" s="221"/>
      <c r="F30" s="222"/>
      <c r="G30" s="221"/>
      <c r="H30" s="222"/>
      <c r="I30" s="221"/>
      <c r="J30" s="222"/>
      <c r="K30" s="215">
        <f t="shared" si="1"/>
        <v>0</v>
      </c>
      <c r="L30" s="222"/>
      <c r="M30" s="221"/>
    </row>
    <row r="31" spans="1:13" ht="17.25" customHeight="1">
      <c r="A31" s="54" t="s">
        <v>36</v>
      </c>
      <c r="C31" s="221"/>
      <c r="D31" s="223"/>
      <c r="E31" s="221"/>
      <c r="F31" s="223"/>
      <c r="G31" s="221"/>
      <c r="H31" s="223"/>
      <c r="I31" s="221"/>
      <c r="J31" s="223"/>
      <c r="K31" s="215">
        <f t="shared" si="1"/>
        <v>0</v>
      </c>
      <c r="L31" s="222"/>
      <c r="M31" s="221"/>
    </row>
    <row r="32" spans="1:13" ht="17.25" customHeight="1">
      <c r="A32" s="54" t="s">
        <v>37</v>
      </c>
      <c r="C32" s="221"/>
      <c r="D32" s="223"/>
      <c r="E32" s="221"/>
      <c r="F32" s="223"/>
      <c r="G32" s="221"/>
      <c r="H32" s="223"/>
      <c r="I32" s="221"/>
      <c r="J32" s="223"/>
      <c r="K32" s="215">
        <f t="shared" si="1"/>
        <v>0</v>
      </c>
      <c r="L32" s="222"/>
      <c r="M32" s="221"/>
    </row>
    <row r="33" spans="1:13" ht="17.25" customHeight="1">
      <c r="A33" s="54" t="s">
        <v>38</v>
      </c>
      <c r="C33" s="221"/>
      <c r="D33" s="223"/>
      <c r="E33" s="221"/>
      <c r="F33" s="223"/>
      <c r="G33" s="221"/>
      <c r="H33" s="223"/>
      <c r="I33" s="221"/>
      <c r="J33" s="223"/>
      <c r="K33" s="215">
        <f t="shared" si="1"/>
        <v>0</v>
      </c>
      <c r="L33" s="222"/>
      <c r="M33" s="221"/>
    </row>
    <row r="34" spans="1:13" ht="17.25" customHeight="1">
      <c r="A34" s="55" t="s">
        <v>39</v>
      </c>
      <c r="C34" s="221"/>
      <c r="D34" s="223"/>
      <c r="E34" s="221"/>
      <c r="F34" s="223"/>
      <c r="G34" s="221"/>
      <c r="H34" s="223"/>
      <c r="I34" s="221"/>
      <c r="J34" s="223"/>
      <c r="K34" s="215">
        <f t="shared" si="1"/>
        <v>0</v>
      </c>
      <c r="L34" s="222"/>
      <c r="M34" s="221"/>
    </row>
    <row r="35" spans="1:13" ht="17.25" customHeight="1">
      <c r="A35" s="55" t="s">
        <v>40</v>
      </c>
      <c r="C35" s="221"/>
      <c r="D35" s="223"/>
      <c r="E35" s="221"/>
      <c r="F35" s="223"/>
      <c r="G35" s="221"/>
      <c r="H35" s="223"/>
      <c r="I35" s="221"/>
      <c r="J35" s="223"/>
      <c r="K35" s="215">
        <f t="shared" si="1"/>
        <v>0</v>
      </c>
      <c r="L35" s="222"/>
      <c r="M35" s="221"/>
    </row>
    <row r="36" spans="1:13" ht="17.25" customHeight="1">
      <c r="A36" s="55" t="s">
        <v>41</v>
      </c>
      <c r="C36" s="221"/>
      <c r="D36" s="223"/>
      <c r="E36" s="221"/>
      <c r="F36" s="223"/>
      <c r="G36" s="221"/>
      <c r="H36" s="223"/>
      <c r="I36" s="221"/>
      <c r="J36" s="223"/>
      <c r="K36" s="215">
        <f t="shared" si="1"/>
        <v>0</v>
      </c>
      <c r="L36" s="222"/>
      <c r="M36" s="221"/>
    </row>
    <row r="37" spans="1:13" ht="17.25" customHeight="1">
      <c r="A37" s="54"/>
      <c r="C37" s="221"/>
      <c r="D37" s="223"/>
      <c r="E37" s="221"/>
      <c r="F37" s="223"/>
      <c r="G37" s="221"/>
      <c r="H37" s="223"/>
      <c r="I37" s="221"/>
      <c r="J37" s="223"/>
      <c r="K37" s="215">
        <f t="shared" si="1"/>
        <v>0</v>
      </c>
      <c r="L37" s="222"/>
      <c r="M37" s="221"/>
    </row>
    <row r="38" spans="1:13" ht="17.25" customHeight="1">
      <c r="A38" s="224"/>
      <c r="C38" s="221"/>
      <c r="D38" s="223"/>
      <c r="E38" s="221"/>
      <c r="F38" s="223"/>
      <c r="G38" s="221"/>
      <c r="H38" s="223"/>
      <c r="I38" s="221"/>
      <c r="J38" s="223"/>
      <c r="K38" s="215">
        <f t="shared" si="1"/>
        <v>0</v>
      </c>
      <c r="L38" s="222"/>
      <c r="M38" s="221"/>
    </row>
    <row r="39" spans="1:13" ht="17.25" customHeight="1">
      <c r="A39" s="83" t="s">
        <v>130</v>
      </c>
      <c r="C39" s="225">
        <f>SUM(C28:C38)</f>
        <v>0</v>
      </c>
      <c r="D39" s="223"/>
      <c r="E39" s="226">
        <f>SUM(E28:E38)</f>
        <v>0</v>
      </c>
      <c r="F39" s="223"/>
      <c r="G39" s="226">
        <f>SUM(G28:G38)</f>
        <v>0</v>
      </c>
      <c r="H39" s="223"/>
      <c r="I39" s="226">
        <f>SUM(I28:I38)</f>
        <v>0</v>
      </c>
      <c r="J39" s="223"/>
      <c r="K39" s="226">
        <f>SUM(K28:K38)</f>
        <v>0</v>
      </c>
      <c r="L39" s="222"/>
      <c r="M39" s="226">
        <f>SUM(M28:M38)</f>
        <v>0</v>
      </c>
    </row>
    <row r="40" spans="1:13">
      <c r="K40" s="227">
        <f>IF(K39='R&amp;P Accounts'!D42,0,"cross ref error")</f>
        <v>0</v>
      </c>
    </row>
    <row r="41" spans="1:13" ht="27.6">
      <c r="A41" s="40" t="s">
        <v>134</v>
      </c>
      <c r="K41" s="1"/>
    </row>
    <row r="42" spans="1:13" ht="17.25" customHeight="1">
      <c r="A42" s="54" t="s">
        <v>45</v>
      </c>
      <c r="C42" s="221"/>
      <c r="D42" s="223"/>
      <c r="E42" s="221"/>
      <c r="F42" s="223"/>
      <c r="G42" s="221"/>
      <c r="H42" s="223"/>
      <c r="I42" s="221"/>
      <c r="J42" s="223"/>
      <c r="K42" s="215">
        <f>SUM(C42:I42)</f>
        <v>0</v>
      </c>
      <c r="L42" s="222"/>
      <c r="M42" s="221"/>
    </row>
    <row r="43" spans="1:13" ht="17.25" customHeight="1">
      <c r="A43" s="54" t="s">
        <v>46</v>
      </c>
      <c r="C43" s="221"/>
      <c r="D43" s="223"/>
      <c r="E43" s="221"/>
      <c r="F43" s="223"/>
      <c r="G43" s="221"/>
      <c r="H43" s="223"/>
      <c r="I43" s="221"/>
      <c r="J43" s="223"/>
      <c r="K43" s="215">
        <f>SUM(C43:I43)</f>
        <v>0</v>
      </c>
      <c r="L43" s="222"/>
      <c r="M43" s="221"/>
    </row>
    <row r="44" spans="1:13" ht="17.25" customHeight="1">
      <c r="A44" s="57" t="s">
        <v>135</v>
      </c>
      <c r="C44" s="225">
        <f>C42+C43</f>
        <v>0</v>
      </c>
      <c r="D44" s="223"/>
      <c r="E44" s="226">
        <f>E42+E43</f>
        <v>0</v>
      </c>
      <c r="F44" s="223"/>
      <c r="G44" s="226">
        <f>G42+G43</f>
        <v>0</v>
      </c>
      <c r="H44" s="223"/>
      <c r="I44" s="226">
        <f>I42+I43</f>
        <v>0</v>
      </c>
      <c r="J44" s="223"/>
      <c r="K44" s="226">
        <f>K42+K43</f>
        <v>0</v>
      </c>
      <c r="L44" s="222"/>
      <c r="M44" s="226">
        <f>M42+M43</f>
        <v>0</v>
      </c>
    </row>
    <row r="45" spans="1:13">
      <c r="A45" s="3"/>
      <c r="K45" s="227">
        <f>IF(K44='R&amp;P Accounts'!D47,0,"cross ref error")</f>
        <v>0</v>
      </c>
    </row>
    <row r="46" spans="1:13" ht="17.25" customHeight="1">
      <c r="A46" s="231" t="s">
        <v>48</v>
      </c>
      <c r="C46" s="226">
        <f>+C44+C39</f>
        <v>0</v>
      </c>
      <c r="D46" s="223"/>
      <c r="E46" s="226">
        <f>+E44+E39</f>
        <v>0</v>
      </c>
      <c r="F46" s="223"/>
      <c r="G46" s="226">
        <f>+G44+G39</f>
        <v>0</v>
      </c>
      <c r="H46" s="223"/>
      <c r="I46" s="226">
        <f>+I44+I39</f>
        <v>0</v>
      </c>
      <c r="J46" s="223"/>
      <c r="K46" s="226">
        <f>+K44+K39</f>
        <v>0</v>
      </c>
      <c r="L46" s="222"/>
      <c r="M46" s="226">
        <f>+M44+M39</f>
        <v>0</v>
      </c>
    </row>
    <row r="47" spans="1:13">
      <c r="K47" s="227">
        <f>IF(K46='R&amp;P Accounts'!D49,0,"cross ref error")</f>
        <v>0</v>
      </c>
    </row>
    <row r="48" spans="1:13" ht="17.25" customHeight="1">
      <c r="A48" s="70" t="s">
        <v>49</v>
      </c>
      <c r="C48" s="78">
        <f>+C24-C46</f>
        <v>0</v>
      </c>
      <c r="D48" s="233"/>
      <c r="E48" s="78">
        <f>+E24-E46</f>
        <v>0</v>
      </c>
      <c r="F48" s="233"/>
      <c r="G48" s="78">
        <f>+G24-G46</f>
        <v>0</v>
      </c>
      <c r="H48" s="233"/>
      <c r="I48" s="78">
        <f>+I24-I46</f>
        <v>0</v>
      </c>
      <c r="J48" s="233"/>
      <c r="K48" s="78">
        <f>+K24-K46</f>
        <v>0</v>
      </c>
      <c r="L48" s="234"/>
      <c r="M48" s="78">
        <f>+M24-M46</f>
        <v>0</v>
      </c>
    </row>
    <row r="49" spans="1:13" ht="14.25" customHeight="1">
      <c r="A49" s="70"/>
      <c r="C49" s="81"/>
      <c r="D49" s="233"/>
      <c r="E49" s="81"/>
      <c r="F49" s="233"/>
      <c r="G49" s="81"/>
      <c r="H49" s="233"/>
      <c r="I49" s="81"/>
      <c r="J49" s="233"/>
      <c r="K49" s="81"/>
      <c r="L49" s="234"/>
      <c r="M49" s="81"/>
    </row>
    <row r="50" spans="1:13" ht="17.25" customHeight="1">
      <c r="A50" s="77" t="s">
        <v>136</v>
      </c>
      <c r="C50" s="78"/>
      <c r="D50" s="233"/>
      <c r="E50" s="235"/>
      <c r="F50" s="233"/>
      <c r="G50" s="235"/>
      <c r="H50" s="233"/>
      <c r="I50" s="235"/>
      <c r="J50" s="233"/>
      <c r="K50" s="235">
        <f>SUM(C50:I50)</f>
        <v>0</v>
      </c>
      <c r="L50" s="234"/>
      <c r="M50" s="235"/>
    </row>
    <row r="51" spans="1:13" ht="14.25" customHeight="1">
      <c r="A51" s="80"/>
      <c r="C51" s="248"/>
      <c r="D51" s="249"/>
      <c r="E51" s="249"/>
      <c r="F51" s="249"/>
      <c r="G51" s="249"/>
      <c r="H51" s="249"/>
      <c r="I51" s="249"/>
      <c r="J51" s="249"/>
      <c r="K51" s="249"/>
      <c r="L51" s="250"/>
      <c r="M51" s="249"/>
    </row>
    <row r="52" spans="1:13" ht="17.25" customHeight="1">
      <c r="A52" s="83" t="s">
        <v>51</v>
      </c>
      <c r="C52" s="78">
        <f>C48+C50</f>
        <v>0</v>
      </c>
      <c r="D52" s="233"/>
      <c r="E52" s="78">
        <f>E48+E50</f>
        <v>0</v>
      </c>
      <c r="F52" s="233"/>
      <c r="G52" s="78">
        <f>G48+G50</f>
        <v>0</v>
      </c>
      <c r="H52" s="233"/>
      <c r="I52" s="78">
        <f>I48+I50</f>
        <v>0</v>
      </c>
      <c r="J52" s="233"/>
      <c r="K52" s="78">
        <f>K48+K50</f>
        <v>0</v>
      </c>
      <c r="L52" s="234"/>
      <c r="M52" s="78">
        <f>M48+M50</f>
        <v>0</v>
      </c>
    </row>
    <row r="53" spans="1:13">
      <c r="K53" s="236">
        <f>IF(K52='R&amp;P Accounts'!D55,0,"cross ref error")</f>
        <v>0</v>
      </c>
    </row>
    <row r="55" spans="1:13" ht="15.6">
      <c r="A55" s="237" t="s">
        <v>137</v>
      </c>
    </row>
    <row r="56" spans="1:13">
      <c r="A56" s="278"/>
      <c r="B56" s="278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</row>
    <row r="57" spans="1:13">
      <c r="A57" s="278"/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</row>
    <row r="58" spans="1:13">
      <c r="A58" s="278"/>
      <c r="B58" s="278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</row>
    <row r="59" spans="1:13">
      <c r="A59" s="278"/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</row>
    <row r="60" spans="1:13">
      <c r="A60" s="278"/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</row>
    <row r="61" spans="1:13">
      <c r="A61" s="278"/>
      <c r="B61" s="278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</row>
    <row r="62" spans="1:13">
      <c r="A62" s="278"/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</row>
    <row r="63" spans="1:13">
      <c r="A63" s="278"/>
      <c r="B63" s="278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</row>
    <row r="64" spans="1:13">
      <c r="A64" s="278"/>
      <c r="B64" s="278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</row>
  </sheetData>
  <sheetProtection selectLockedCells="1" selectUnlockedCells="1"/>
  <mergeCells count="7">
    <mergeCell ref="A56:M64"/>
    <mergeCell ref="C1:K1"/>
    <mergeCell ref="M1:N1"/>
    <mergeCell ref="A2:L2"/>
    <mergeCell ref="H3:K3"/>
    <mergeCell ref="A4:L4"/>
    <mergeCell ref="A5:E5"/>
  </mergeCells>
  <pageMargins left="0.75" right="0.75" top="1" bottom="1" header="0.5" footer="0.5"/>
  <pageSetup paperSize="9" firstPageNumber="0" orientation="portrait" horizontalDpi="300" verticalDpi="300"/>
  <headerFooter alignWithMargins="0">
    <oddHeader>&amp;LAPPENDIX 2</oddHeader>
    <oddFooter>&amp;L&amp;F&amp;A&amp;RDecember 2007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9C6A6A51-01A2-4045-B5E0-0EA3EE697B31}"/>
</file>

<file path=customXml/itemProps2.xml><?xml version="1.0" encoding="utf-8"?>
<ds:datastoreItem xmlns:ds="http://schemas.openxmlformats.org/officeDocument/2006/customXml" ds:itemID="{7CDDA4E9-E040-45E4-BC3F-492C36CBA239}"/>
</file>

<file path=customXml/itemProps3.xml><?xml version="1.0" encoding="utf-8"?>
<ds:datastoreItem xmlns:ds="http://schemas.openxmlformats.org/officeDocument/2006/customXml" ds:itemID="{2A799EEC-8277-448A-80FA-E34409CB67F6}"/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'!Excel_BuiltIn_Print_Area</vt:lpstr>
      <vt:lpstr>Notes!Excel_BuiltIn_Print_Area</vt:lpstr>
      <vt:lpstr>'R&amp;P Accounts'!Excel_BuiltIn_Print_Area</vt:lpstr>
      <vt:lpstr>'Statement of balances'!Excel_BuiltIn_Print_Area</vt:lpstr>
      <vt:lpstr>'R&amp;P Accounts'!Excel_BuiltIn_Print_Titles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Lesley</cp:lastModifiedBy>
  <cp:revision>2</cp:revision>
  <cp:lastPrinted>2013-09-13T12:37:49Z</cp:lastPrinted>
  <dcterms:created xsi:type="dcterms:W3CDTF">2007-04-10T16:51:52Z</dcterms:created>
  <dcterms:modified xsi:type="dcterms:W3CDTF">2026-06-01T23:19:03Z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aveats">
    <vt:lpwstr/>
  </property>
  <property fmtid="{D5CDD505-2E9C-101B-9397-08002B2CF9AE}" pid="3" name="Objective-Charity Number [system]">
    <vt:lpwstr/>
  </property>
  <property fmtid="{D5CDD505-2E9C-101B-9397-08002B2CF9AE}" pid="4" name="Objective-Classification">
    <vt:lpwstr>Not classified</vt:lpwstr>
  </property>
  <property fmtid="{D5CDD505-2E9C-101B-9397-08002B2CF9AE}" pid="5" name="Objective-Comment">
    <vt:lpwstr/>
  </property>
  <property fmtid="{D5CDD505-2E9C-101B-9397-08002B2CF9AE}" pid="6" name="Objective-Correspondence Type Flag [system]">
    <vt:lpwstr/>
  </property>
  <property fmtid="{D5CDD505-2E9C-101B-9397-08002B2CF9AE}" pid="7" name="Objective-CreationStamp">
    <vt:filetime>2007-12-14T00:00:00Z</vt:filetime>
  </property>
  <property fmtid="{D5CDD505-2E9C-101B-9397-08002B2CF9AE}" pid="8" name="Objective-Date Application Received [system]">
    <vt:lpwstr/>
  </property>
  <property fmtid="{D5CDD505-2E9C-101B-9397-08002B2CF9AE}" pid="9" name="Objective-Date of Effect [system]">
    <vt:lpwstr/>
  </property>
  <property fmtid="{D5CDD505-2E9C-101B-9397-08002B2CF9AE}" pid="10" name="Objective-DatePublished">
    <vt:filetime>2008-02-13T00:00:00Z</vt:filetime>
  </property>
  <property fmtid="{D5CDD505-2E9C-101B-9397-08002B2CF9AE}" pid="11" name="Objective-FileNumber">
    <vt:lpwstr>PD/GUI/06-014</vt:lpwstr>
  </property>
  <property fmtid="{D5CDD505-2E9C-101B-9397-08002B2CF9AE}" pid="12" name="Objective-Id">
    <vt:lpwstr>A147270</vt:lpwstr>
  </property>
  <property fmtid="{D5CDD505-2E9C-101B-9397-08002B2CF9AE}" pid="13" name="Objective-IsApproved">
    <vt:lpwstr>No</vt:lpwstr>
  </property>
  <property fmtid="{D5CDD505-2E9C-101B-9397-08002B2CF9AE}" pid="14" name="Objective-IsPublished">
    <vt:lpwstr>Yes</vt:lpwstr>
  </property>
  <property fmtid="{D5CDD505-2E9C-101B-9397-08002B2CF9AE}" pid="15" name="Objective-ModificationStamp">
    <vt:filetime>2008-02-26T00:00:00Z</vt:filetime>
  </property>
  <property fmtid="{D5CDD505-2E9C-101B-9397-08002B2CF9AE}" pid="16" name="Objective-Of Historical Significance? [system]">
    <vt:lpwstr>No</vt:lpwstr>
  </property>
  <property fmtid="{D5CDD505-2E9C-101B-9397-08002B2CF9AE}" pid="17" name="Objective-Owner">
    <vt:lpwstr>Anderson, Laura</vt:lpwstr>
  </property>
  <property fmtid="{D5CDD505-2E9C-101B-9397-08002B2CF9AE}" pid="18" name="Objective-Parent">
    <vt:lpwstr>Accounting Regulations</vt:lpwstr>
  </property>
  <property fmtid="{D5CDD505-2E9C-101B-9397-08002B2CF9AE}" pid="19" name="Objective-Path">
    <vt:lpwstr>OSCR File Plan:Policy Development:Guidance:Accounting Regulations:</vt:lpwstr>
  </property>
  <property fmtid="{D5CDD505-2E9C-101B-9397-08002B2CF9AE}" pid="20" name="Objective-State">
    <vt:lpwstr>Published</vt:lpwstr>
  </property>
  <property fmtid="{D5CDD505-2E9C-101B-9397-08002B2CF9AE}" pid="21" name="Objective-Title">
    <vt:lpwstr>R&amp;P  workpack - Accounts format Appendix 2 updated electronic version FINAL</vt:lpwstr>
  </property>
  <property fmtid="{D5CDD505-2E9C-101B-9397-08002B2CF9AE}" pid="22" name="Objective-Version">
    <vt:lpwstr>4.0</vt:lpwstr>
  </property>
  <property fmtid="{D5CDD505-2E9C-101B-9397-08002B2CF9AE}" pid="23" name="Objective-VersionComment">
    <vt:lpwstr>update formatting and section numbering on add'l analysis sheets</vt:lpwstr>
  </property>
  <property fmtid="{D5CDD505-2E9C-101B-9397-08002B2CF9AE}" pid="24" name="Objective-VersionNumber">
    <vt:i4>5</vt:i4>
  </property>
  <property fmtid="{D5CDD505-2E9C-101B-9397-08002B2CF9AE}" pid="25" name="ContentTypeId">
    <vt:lpwstr>0x010100CD04853568B40F4E8366B3070197220F</vt:lpwstr>
  </property>
</Properties>
</file>