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avis\Documents\"/>
    </mc:Choice>
  </mc:AlternateContent>
  <xr:revisionPtr revIDLastSave="0" documentId="13_ncr:1_{31F62AF0-9846-4CCE-9A93-BC79EBE3465E}" xr6:coauthVersionLast="47" xr6:coauthVersionMax="47" xr10:uidLastSave="{00000000-0000-0000-0000-000000000000}"/>
  <bookViews>
    <workbookView xWindow="-108" yWindow="-108" windowWidth="23256" windowHeight="13896" tabRatio="840" activeTab="5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B49" i="2" l="1"/>
  <c r="K18" i="7"/>
  <c r="L28" i="2"/>
  <c r="L51" i="2" s="1"/>
  <c r="L55" i="2" s="1"/>
  <c r="P10" i="3" s="1"/>
  <c r="K22" i="7"/>
  <c r="K17" i="6"/>
  <c r="K18" i="6" s="1"/>
  <c r="E24" i="7"/>
  <c r="M24" i="7"/>
  <c r="M48" i="7" s="1"/>
  <c r="M52" i="7" s="1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K42" i="5" s="1"/>
  <c r="J21" i="2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K45" i="6"/>
  <c r="F51" i="2"/>
  <c r="F55" i="2" s="1"/>
  <c r="J10" i="3" s="1"/>
  <c r="K46" i="7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H51" i="2"/>
  <c r="H55" i="2" s="1"/>
  <c r="L10" i="3" s="1"/>
  <c r="K24" i="6"/>
  <c r="K24" i="7"/>
  <c r="J27" i="2"/>
  <c r="K47" i="7" l="1"/>
  <c r="K46" i="6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K25" i="7"/>
  <c r="K48" i="7"/>
  <c r="K52" i="7" s="1"/>
  <c r="B55" i="2"/>
  <c r="K53" i="6" l="1"/>
  <c r="F10" i="3"/>
  <c r="K53" i="7"/>
</calcChain>
</file>

<file path=xl/sharedStrings.xml><?xml version="1.0" encoding="utf-8"?>
<sst xmlns="http://schemas.openxmlformats.org/spreadsheetml/2006/main" count="311" uniqueCount="159">
  <si>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</si>
  <si>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</si>
  <si>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</si>
  <si>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</si>
  <si>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</si>
  <si>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</si>
  <si>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</si>
  <si>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</si>
  <si>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</si>
  <si>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</si>
  <si>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</si>
  <si>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</si>
  <si>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</si>
  <si>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</si>
  <si>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</si>
  <si>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</si>
  <si>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</si>
  <si>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</si>
  <si>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</si>
  <si>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</si>
  <si>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</si>
  <si>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</si>
  <si>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</si>
  <si>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</si>
  <si>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</si>
  <si>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</si>
  <si>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</si>
  <si>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</si>
  <si>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</si>
  <si>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</si>
  <si>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</si>
  <si>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</si>
  <si>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</si>
  <si>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</si>
  <si>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</si>
  <si>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</si>
  <si>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</si>
  <si>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</si>
  <si>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</si>
  <si>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</si>
  <si>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</si>
  <si>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</si>
  <si>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</si>
  <si>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</si>
  <si>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</si>
  <si>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</si>
  <si>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</si>
  <si>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</si>
  <si>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</si>
  <si>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</si>
  <si>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</si>
  <si>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</si>
  <si>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</si>
  <si>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</si>
  <si>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</si>
  <si>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</si>
  <si>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</si>
  <si>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</si>
  <si>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</si>
  <si>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</si>
  <si>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</si>
  <si>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</si>
  <si>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</si>
  <si>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</si>
  <si>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</si>
  <si>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</si>
  <si>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</si>
  <si>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</si>
  <si>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</si>
  <si>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</si>
  <si>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</si>
  <si>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</si>
  <si>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</si>
  <si>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</si>
  <si>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</si>
  <si>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</si>
  <si>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</si>
  <si>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</si>
  <si>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</si>
  <si>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</si>
  <si>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</si>
  <si>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</si>
  <si>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</si>
  <si>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</si>
  <si>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</si>
  <si>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</si>
  <si>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</si>
  <si>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</si>
  <si>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</si>
  <si>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</si>
  <si>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</si>
  <si>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</si>
  <si>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</si>
  <si>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</si>
  <si>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</si>
  <si>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</si>
  <si>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</si>
  <si>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</si>
  <si>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</si>
  <si>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</si>
  <si>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</si>
  <si>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</si>
  <si>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</si>
  <si>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</si>
  <si>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</si>
  <si>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</si>
  <si>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</si>
  <si>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</si>
  <si>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</si>
  <si>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</si>
  <si>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</si>
  <si>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</si>
  <si>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</si>
  <si>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</si>
  <si>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</si>
  <si>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</si>
  <si>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</si>
  <si>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</si>
  <si>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</si>
  <si>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</si>
  <si>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</si>
  <si>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</si>
  <si>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</si>
  <si>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</si>
  <si>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</si>
  <si>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</si>
  <si>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</si>
  <si>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</si>
  <si>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</si>
  <si>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</si>
  <si>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</si>
  <si>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</si>
  <si>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</si>
  <si>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</si>
  <si>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</si>
  <si>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RSCDS BANFFSHIRE</t>
  </si>
  <si>
    <t>SC047852</t>
  </si>
  <si>
    <t>90th Anniversary Book</t>
  </si>
  <si>
    <t>Unrestricted</t>
  </si>
  <si>
    <t>90th Anniversary Children's Book</t>
  </si>
  <si>
    <t>90th Anniversary CD</t>
  </si>
  <si>
    <t>Mavis S Macdonald</t>
  </si>
  <si>
    <t>X</t>
  </si>
  <si>
    <t>Family of late Kathleen Marshall (member)</t>
  </si>
  <si>
    <t>Membership Subscriptions</t>
  </si>
  <si>
    <t>Branch Dance</t>
  </si>
  <si>
    <t>Sale of CDs and Book</t>
  </si>
  <si>
    <t>Classes with a Difference</t>
  </si>
  <si>
    <t>Day School</t>
  </si>
  <si>
    <t>Sale of Book 54 and CDs</t>
  </si>
  <si>
    <t>Jim Stott Class</t>
  </si>
  <si>
    <t>Sale of Clothing</t>
  </si>
  <si>
    <t>Annual Subs paid to HQ Edinburgh</t>
  </si>
  <si>
    <t>Additional Hire of Portsoy Institute</t>
  </si>
  <si>
    <t>Book 54 and CDs</t>
  </si>
  <si>
    <t>Virtual Festival</t>
  </si>
  <si>
    <t>Clothing</t>
  </si>
  <si>
    <t>Burns Night Kronach</t>
  </si>
  <si>
    <t>RSCDS BANFFSHIRE DANCE FESTIVAL AND DAYS OF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</si>
</sst>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166" fontId="21" fillId="0" borderId="5" xfId="0" applyNumberFormat="1" applyFont="1" applyBorder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34" fillId="0" borderId="27" xfId="0" applyFont="1" applyBorder="1" applyAlignment="1" applyProtection="1">
      <alignment horizontal="center"/>
      <protection locked="0"/>
    </xf>
    <xf numFmtId="0" fontId="34" fillId="0" borderId="26" xfId="0" applyFont="1" applyBorder="1" applyAlignment="1" applyProtection="1">
      <alignment horizontal="center"/>
      <protection locked="0"/>
    </xf>
    <xf numFmtId="0" fontId="34" fillId="0" borderId="28" xfId="0" applyFont="1" applyBorder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4" fillId="0" borderId="25" xfId="0" applyFont="1" applyBorder="1" applyAlignment="1" applyProtection="1">
      <alignment horizontal="center"/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34" fillId="0" borderId="4" xfId="0" applyFont="1" applyBorder="1" applyAlignment="1" applyProtection="1">
      <alignment horizontal="center"/>
      <protection locked="0"/>
    </xf>
    <xf numFmtId="0" fontId="34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111125</xdr:colOff>
      <xdr:row>5</xdr:row>
      <xdr:rowOff>40005</xdr:rowOff>
    </xdr:from>
    <xdr:to>
      <xdr:col>3</xdr:col>
      <xdr:colOff>561340</xdr:colOff>
      <xdr:row>6</xdr:row>
      <xdr:rowOff>30480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646805" y="1340485"/>
          <a:ext cx="561975" cy="2546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71010" y="1312545"/>
          <a:ext cx="80772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April</a:t>
          </a:r>
          <a:r>
            <a:rPr lang="en-GB" sz="1200"/>
            <a:t>	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 sz="1400" b="1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Normal="100" zoomScaleSheetLayoutView="80" workbookViewId="0">
      <selection activeCell="B34" sqref="B34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5" t="s">
        <v>72</v>
      </c>
      <c r="M1" s="184"/>
    </row>
    <row r="2" spans="1:13" ht="30.75" customHeight="1" x14ac:dyDescent="0.25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186" t="s">
        <v>136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3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3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3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3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20</v>
      </c>
      <c r="B12" s="192"/>
      <c r="C12" s="193"/>
      <c r="D12" s="192"/>
      <c r="E12" s="193"/>
      <c r="F12" s="192"/>
      <c r="G12" s="193"/>
      <c r="H12" s="192"/>
      <c r="I12" s="193"/>
      <c r="J12" s="194">
        <f>H12+D12+B12+F12</f>
        <v>0</v>
      </c>
      <c r="K12" s="195"/>
      <c r="L12" s="192">
        <v>329</v>
      </c>
    </row>
    <row r="13" spans="1:13" ht="20.100000000000001" customHeight="1" x14ac:dyDescent="0.25">
      <c r="A13" s="84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4" t="s">
        <v>22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/>
    </row>
    <row r="15" spans="1:13" ht="20.100000000000001" customHeight="1" x14ac:dyDescent="0.25">
      <c r="A15" s="84" t="s">
        <v>23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/>
    </row>
    <row r="16" spans="1:13" ht="20.100000000000001" customHeight="1" x14ac:dyDescent="0.25">
      <c r="A16" s="84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7.6" x14ac:dyDescent="0.25">
      <c r="A17" s="84" t="s">
        <v>25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00000000000001" customHeight="1" x14ac:dyDescent="0.25">
      <c r="A18" s="84" t="s">
        <v>67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7.6" x14ac:dyDescent="0.25">
      <c r="A19" s="84" t="s">
        <v>68</v>
      </c>
      <c r="B19" s="192">
        <v>2396</v>
      </c>
      <c r="C19" s="193"/>
      <c r="D19" s="192"/>
      <c r="E19" s="193"/>
      <c r="F19" s="192"/>
      <c r="G19" s="193"/>
      <c r="H19" s="192"/>
      <c r="I19" s="193"/>
      <c r="J19" s="194">
        <f t="shared" si="0"/>
        <v>2396</v>
      </c>
      <c r="K19" s="195"/>
      <c r="L19" s="192">
        <v>3010</v>
      </c>
    </row>
    <row r="20" spans="1:12" ht="20.100000000000001" customHeight="1" x14ac:dyDescent="0.25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35">
      <c r="A21" s="9" t="s">
        <v>85</v>
      </c>
      <c r="B21" s="196">
        <f>SUM(B12:B20)</f>
        <v>2396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2396</v>
      </c>
      <c r="K21" s="195"/>
      <c r="L21" s="196">
        <f>SUM(L12:L20)</f>
        <v>3339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4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5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5">
      <c r="A28" s="9" t="s">
        <v>11</v>
      </c>
      <c r="B28" s="203">
        <f>B26+B21</f>
        <v>2396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2396</v>
      </c>
      <c r="K28" s="195"/>
      <c r="L28" s="203">
        <f>L26+L21</f>
        <v>3339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5" t="s">
        <v>28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7"/>
      <c r="L31" s="192"/>
    </row>
    <row r="32" spans="1:12" ht="20.100000000000001" customHeight="1" x14ac:dyDescent="0.25">
      <c r="A32" s="85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00000000000001" customHeight="1" x14ac:dyDescent="0.25">
      <c r="A33" s="85" t="s">
        <v>29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7.6" x14ac:dyDescent="0.25">
      <c r="A34" s="85" t="s">
        <v>30</v>
      </c>
      <c r="B34" s="192">
        <v>2595</v>
      </c>
      <c r="C34" s="200"/>
      <c r="D34" s="192"/>
      <c r="E34" s="193"/>
      <c r="F34" s="192"/>
      <c r="G34" s="193"/>
      <c r="H34" s="192"/>
      <c r="I34" s="193"/>
      <c r="J34" s="194">
        <f t="shared" si="1"/>
        <v>2595</v>
      </c>
      <c r="K34" s="177"/>
      <c r="L34" s="192">
        <v>2989</v>
      </c>
    </row>
    <row r="35" spans="1:12" ht="20.100000000000001" customHeight="1" x14ac:dyDescent="0.25">
      <c r="A35" s="85" t="s">
        <v>31</v>
      </c>
      <c r="B35" s="192">
        <v>50</v>
      </c>
      <c r="C35" s="200"/>
      <c r="D35" s="192"/>
      <c r="E35" s="193"/>
      <c r="F35" s="192"/>
      <c r="G35" s="193"/>
      <c r="H35" s="192"/>
      <c r="I35" s="193"/>
      <c r="J35" s="194">
        <f t="shared" si="1"/>
        <v>50</v>
      </c>
      <c r="K35" s="177"/>
      <c r="L35" s="192"/>
    </row>
    <row r="36" spans="1:12" ht="20.100000000000001" customHeight="1" x14ac:dyDescent="0.25">
      <c r="A36" s="85" t="s">
        <v>32</v>
      </c>
      <c r="B36" s="192">
        <v>392</v>
      </c>
      <c r="C36" s="200"/>
      <c r="D36" s="192"/>
      <c r="E36" s="193"/>
      <c r="F36" s="192"/>
      <c r="G36" s="193"/>
      <c r="H36" s="192"/>
      <c r="I36" s="193"/>
      <c r="J36" s="194">
        <f t="shared" si="1"/>
        <v>392</v>
      </c>
      <c r="K36" s="177"/>
      <c r="L36" s="192">
        <v>370</v>
      </c>
    </row>
    <row r="37" spans="1:12" ht="20.100000000000001" customHeight="1" x14ac:dyDescent="0.25">
      <c r="A37" s="86" t="s">
        <v>33</v>
      </c>
      <c r="B37" s="192">
        <v>42</v>
      </c>
      <c r="C37" s="200"/>
      <c r="D37" s="192"/>
      <c r="E37" s="193"/>
      <c r="F37" s="192"/>
      <c r="G37" s="193"/>
      <c r="H37" s="192"/>
      <c r="I37" s="193"/>
      <c r="J37" s="194">
        <f t="shared" si="1"/>
        <v>42</v>
      </c>
      <c r="K37" s="177"/>
      <c r="L37" s="192">
        <v>42</v>
      </c>
    </row>
    <row r="38" spans="1:12" ht="20.100000000000001" customHeight="1" x14ac:dyDescent="0.25">
      <c r="A38" s="86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00000000000001" customHeight="1" x14ac:dyDescent="0.25">
      <c r="A39" s="86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00000000000001" customHeight="1" x14ac:dyDescent="0.25">
      <c r="A40" s="86" t="s">
        <v>126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3" t="s">
        <v>87</v>
      </c>
      <c r="B42" s="196">
        <f>SUM(B31:B41)</f>
        <v>3079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3079</v>
      </c>
      <c r="K42" s="177"/>
      <c r="L42" s="196">
        <f>SUM(L31:L41)</f>
        <v>3401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5" t="s">
        <v>37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3" t="s">
        <v>88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3079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3079</v>
      </c>
      <c r="K49" s="195"/>
      <c r="L49" s="209">
        <f>+L47+L42</f>
        <v>3401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4">
        <f>+B28-B49</f>
        <v>-683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-683</v>
      </c>
      <c r="K51" s="134"/>
      <c r="L51" s="144">
        <f>+L28-L49</f>
        <v>-62</v>
      </c>
      <c r="M51" s="88"/>
    </row>
    <row r="52" spans="1:13" ht="14.25" customHeight="1" thickBot="1" x14ac:dyDescent="0.3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">
      <c r="A53" s="96" t="s">
        <v>124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">
      <c r="A55" s="13" t="s">
        <v>41</v>
      </c>
      <c r="B55" s="141">
        <f>+B51+B53</f>
        <v>-683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-683</v>
      </c>
      <c r="K55" s="134"/>
      <c r="L55" s="141">
        <f>+L51+L53</f>
        <v>-62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5" activePane="bottomLeft" state="frozen"/>
      <selection activeCell="D45" sqref="D45"/>
      <selection pane="bottomLeft" activeCell="P51" sqref="P51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86" t="str">
        <f>'R&amp;P Accounts'!B2</f>
        <v>RSCDS BANFFSHIRE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SC047852</v>
      </c>
      <c r="O1" s="286"/>
      <c r="P1" s="286"/>
    </row>
    <row r="2" spans="1:16" s="46" customFormat="1" ht="26.25" customHeight="1" x14ac:dyDescent="0.25">
      <c r="A2" s="79" t="s">
        <v>123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4" t="s">
        <v>9</v>
      </c>
      <c r="B5" s="279" t="s">
        <v>39</v>
      </c>
      <c r="C5" s="279"/>
      <c r="D5" s="279"/>
      <c r="E5" s="23"/>
      <c r="F5" s="146">
        <v>6973</v>
      </c>
      <c r="G5" s="147"/>
      <c r="H5" s="146">
        <v>1470</v>
      </c>
      <c r="I5" s="147"/>
      <c r="J5" s="146"/>
      <c r="K5" s="147"/>
      <c r="L5" s="146"/>
      <c r="M5" s="147"/>
      <c r="N5" s="148">
        <f>F5+H5+J5+L5</f>
        <v>8443</v>
      </c>
      <c r="O5" s="147"/>
      <c r="P5" s="146">
        <v>8505</v>
      </c>
    </row>
    <row r="6" spans="1:16" ht="30" customHeight="1" x14ac:dyDescent="0.25">
      <c r="A6" s="275"/>
      <c r="B6" s="279" t="s">
        <v>40</v>
      </c>
      <c r="C6" s="279"/>
      <c r="D6" s="279"/>
      <c r="E6" s="23"/>
      <c r="F6" s="146">
        <v>-683</v>
      </c>
      <c r="G6" s="147"/>
      <c r="H6" s="146"/>
      <c r="I6" s="147"/>
      <c r="J6" s="146"/>
      <c r="K6" s="147"/>
      <c r="L6" s="146"/>
      <c r="M6" s="147"/>
      <c r="N6" s="148">
        <f>F6+H6+J6+L6</f>
        <v>-683</v>
      </c>
      <c r="O6" s="147"/>
      <c r="P6" s="146">
        <v>-62</v>
      </c>
    </row>
    <row r="7" spans="1:16" ht="26.25" customHeight="1" x14ac:dyDescent="0.25">
      <c r="A7" s="275"/>
      <c r="B7" s="269"/>
      <c r="C7" s="270"/>
      <c r="D7" s="271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3">
      <c r="A8" s="275"/>
      <c r="B8" s="279"/>
      <c r="C8" s="279"/>
      <c r="D8" s="279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3">
      <c r="B9" s="277" t="s">
        <v>38</v>
      </c>
      <c r="C9" s="277"/>
      <c r="D9" s="277"/>
      <c r="E9" s="41"/>
      <c r="F9" s="152">
        <f>SUM(F5:F8)</f>
        <v>6290</v>
      </c>
      <c r="G9" s="135"/>
      <c r="H9" s="152">
        <f>SUM(H5:H8)</f>
        <v>1470</v>
      </c>
      <c r="I9" s="100"/>
      <c r="J9" s="152">
        <f>SUM(J5:J8)</f>
        <v>0</v>
      </c>
      <c r="K9" s="100"/>
      <c r="L9" s="152">
        <f>SUM(L5:L8)</f>
        <v>0</v>
      </c>
      <c r="M9" s="287"/>
      <c r="N9" s="153">
        <f>F9+H9+J9+L9</f>
        <v>7760</v>
      </c>
      <c r="O9" s="287"/>
      <c r="P9" s="152">
        <f>SUM(P5:P8)</f>
        <v>8443</v>
      </c>
    </row>
    <row r="10" spans="1:16" ht="26.25" customHeight="1" thickTop="1" x14ac:dyDescent="0.25">
      <c r="B10" s="278" t="s">
        <v>77</v>
      </c>
      <c r="C10" s="278"/>
      <c r="D10" s="278"/>
      <c r="E10" s="22"/>
      <c r="F10" s="136">
        <f>F6-'R&amp;P Accounts'!B55</f>
        <v>0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87"/>
      <c r="N10" s="136">
        <f>N6-'R&amp;P Accounts'!J55</f>
        <v>0</v>
      </c>
      <c r="O10" s="287"/>
      <c r="P10" s="136">
        <f>P6-'R&amp;P Accounts'!L55</f>
        <v>0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25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x14ac:dyDescent="0.25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7"/>
      <c r="O14" s="100"/>
      <c r="P14" s="137"/>
    </row>
    <row r="15" spans="1:16" ht="20.100000000000001" customHeight="1" x14ac:dyDescent="0.25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7"/>
      <c r="O15" s="100"/>
      <c r="P15" s="137"/>
    </row>
    <row r="16" spans="1:16" ht="20.100000000000001" customHeight="1" x14ac:dyDescent="0.25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7"/>
      <c r="O16" s="100"/>
      <c r="P16" s="137"/>
    </row>
    <row r="17" spans="1:16" ht="20.100000000000001" customHeight="1" x14ac:dyDescent="0.25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7"/>
      <c r="O17" s="100"/>
      <c r="P17" s="137"/>
    </row>
    <row r="18" spans="1:16" ht="20.100000000000001" customHeight="1" thickBot="1" x14ac:dyDescent="0.3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8"/>
      <c r="O18" s="100"/>
      <c r="P18" s="138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4" t="s">
        <v>43</v>
      </c>
      <c r="B23" s="272" t="s">
        <v>137</v>
      </c>
      <c r="C23" s="272"/>
      <c r="D23" s="272"/>
      <c r="E23" s="24"/>
      <c r="G23" s="12"/>
      <c r="H23" s="261" t="s">
        <v>138</v>
      </c>
      <c r="I23" s="262"/>
      <c r="J23" s="263"/>
      <c r="K23" s="18"/>
      <c r="L23" s="137">
        <v>344</v>
      </c>
      <c r="M23" s="100"/>
      <c r="N23" s="137"/>
      <c r="O23" s="100"/>
      <c r="P23" s="137">
        <v>354</v>
      </c>
    </row>
    <row r="24" spans="1:16" ht="20.100000000000001" customHeight="1" x14ac:dyDescent="0.25">
      <c r="A24" s="275"/>
      <c r="B24" s="272" t="s">
        <v>139</v>
      </c>
      <c r="C24" s="272"/>
      <c r="D24" s="272"/>
      <c r="E24" s="24"/>
      <c r="G24" s="12"/>
      <c r="H24" s="261" t="s">
        <v>138</v>
      </c>
      <c r="I24" s="262"/>
      <c r="J24" s="263"/>
      <c r="K24" s="18"/>
      <c r="L24" s="137">
        <v>353</v>
      </c>
      <c r="M24" s="100"/>
      <c r="N24" s="137"/>
      <c r="O24" s="100"/>
      <c r="P24" s="137">
        <v>353</v>
      </c>
    </row>
    <row r="25" spans="1:16" ht="20.100000000000001" customHeight="1" x14ac:dyDescent="0.25">
      <c r="A25" s="275"/>
      <c r="B25" s="272" t="s">
        <v>140</v>
      </c>
      <c r="C25" s="272"/>
      <c r="D25" s="272"/>
      <c r="E25" s="24"/>
      <c r="G25" s="12"/>
      <c r="H25" s="261" t="s">
        <v>138</v>
      </c>
      <c r="I25" s="262"/>
      <c r="J25" s="263"/>
      <c r="K25" s="18"/>
      <c r="L25" s="137">
        <v>1453</v>
      </c>
      <c r="M25" s="100"/>
      <c r="N25" s="137"/>
      <c r="O25" s="100"/>
      <c r="P25" s="137">
        <v>1488</v>
      </c>
    </row>
    <row r="26" spans="1:16" ht="20.100000000000001" customHeight="1" x14ac:dyDescent="0.25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7"/>
      <c r="M26" s="100"/>
      <c r="N26" s="137"/>
      <c r="O26" s="100"/>
      <c r="P26" s="137"/>
    </row>
    <row r="27" spans="1:16" ht="20.100000000000001" customHeight="1" x14ac:dyDescent="0.25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7"/>
      <c r="M27" s="100"/>
      <c r="N27" s="137"/>
      <c r="O27" s="100"/>
      <c r="P27" s="137"/>
    </row>
    <row r="28" spans="1:16" ht="20.100000000000001" customHeight="1" x14ac:dyDescent="0.25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7"/>
      <c r="M28" s="100"/>
      <c r="N28" s="137"/>
      <c r="O28" s="100"/>
      <c r="P28" s="137"/>
    </row>
    <row r="29" spans="1:16" ht="20.100000000000001" customHeight="1" x14ac:dyDescent="0.25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7"/>
      <c r="M29" s="100"/>
      <c r="N29" s="137"/>
      <c r="O29" s="100"/>
      <c r="P29" s="137"/>
    </row>
    <row r="30" spans="1:16" ht="20.100000000000001" customHeight="1" x14ac:dyDescent="0.25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7"/>
      <c r="M30" s="100"/>
      <c r="N30" s="137"/>
      <c r="O30" s="100"/>
      <c r="P30" s="137"/>
    </row>
    <row r="31" spans="1:16" ht="20.100000000000001" customHeight="1" thickBot="1" x14ac:dyDescent="0.3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8"/>
      <c r="M31" s="100"/>
      <c r="N31" s="138"/>
      <c r="O31" s="100"/>
      <c r="P31" s="138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2150</v>
      </c>
      <c r="M32" s="100"/>
      <c r="N32" s="139">
        <f>SUM(N23:N31)</f>
        <v>0</v>
      </c>
      <c r="O32" s="100"/>
      <c r="P32" s="139">
        <f>SUM(P23:P31)</f>
        <v>2195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25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x14ac:dyDescent="0.25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5"/>
      <c r="O36" s="134"/>
      <c r="P36" s="125"/>
    </row>
    <row r="37" spans="1:16" ht="20.100000000000001" customHeight="1" x14ac:dyDescent="0.25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5"/>
      <c r="O37" s="134"/>
      <c r="P37" s="125"/>
    </row>
    <row r="38" spans="1:16" ht="20.100000000000001" customHeight="1" x14ac:dyDescent="0.25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5"/>
      <c r="O38" s="134"/>
      <c r="P38" s="125"/>
    </row>
    <row r="39" spans="1:16" ht="20.100000000000001" customHeight="1" x14ac:dyDescent="0.25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5"/>
      <c r="O39" s="134"/>
      <c r="P39" s="125"/>
    </row>
    <row r="40" spans="1:16" ht="20.100000000000001" customHeight="1" thickBot="1" x14ac:dyDescent="0.3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0"/>
      <c r="O40" s="134"/>
      <c r="P40" s="210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1"/>
      <c r="O45" s="100"/>
      <c r="P45" s="101"/>
    </row>
    <row r="46" spans="1:16" ht="20.100000000000001" customHeight="1" x14ac:dyDescent="0.25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1"/>
      <c r="O46" s="100"/>
      <c r="P46" s="101"/>
    </row>
    <row r="47" spans="1:16" ht="20.100000000000001" customHeight="1" thickBot="1" x14ac:dyDescent="0.3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0"/>
      <c r="O47" s="100"/>
      <c r="P47" s="140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84" t="s">
        <v>133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51" t="s">
        <v>141</v>
      </c>
      <c r="C51" s="252"/>
      <c r="D51" s="252"/>
      <c r="E51" s="252"/>
      <c r="F51" s="253"/>
      <c r="G51" s="65"/>
      <c r="H51" s="251" t="s">
        <v>141</v>
      </c>
      <c r="I51" s="252"/>
      <c r="J51" s="252"/>
      <c r="K51" s="252"/>
      <c r="L51" s="252"/>
      <c r="M51" s="252"/>
      <c r="N51" s="253"/>
      <c r="P51" s="230">
        <v>46120</v>
      </c>
    </row>
    <row r="52" spans="1:16" ht="33.75" customHeight="1" x14ac:dyDescent="0.25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8"/>
    </row>
    <row r="53" spans="1:16" ht="13.8" x14ac:dyDescent="0.25">
      <c r="F53" s="65"/>
      <c r="G53" s="65"/>
    </row>
    <row r="54" spans="1:16" x14ac:dyDescent="0.25">
      <c r="B54" s="229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2" zoomScale="85" zoomScaleNormal="85" zoomScaleSheetLayoutView="80" workbookViewId="0">
      <selection activeCell="K29" sqref="K29:K30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86" t="str">
        <f>'R&amp;P Accounts'!B2</f>
        <v>RSCDS BANFFSHIRE</v>
      </c>
      <c r="C1" s="286"/>
      <c r="D1" s="286"/>
      <c r="E1" s="286"/>
      <c r="F1" s="286"/>
      <c r="G1" s="286"/>
      <c r="H1" s="286"/>
      <c r="I1" s="286"/>
      <c r="J1" s="286"/>
      <c r="K1" s="304" t="str">
        <f>'R&amp;P Accounts'!L2</f>
        <v>SC047852</v>
      </c>
      <c r="L1" s="304"/>
    </row>
    <row r="2" spans="1:12" ht="10.5" customHeight="1" x14ac:dyDescent="0.2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5"/>
      <c r="H3" s="305"/>
      <c r="I3" s="305"/>
      <c r="J3" s="305"/>
      <c r="K3" s="80"/>
    </row>
    <row r="4" spans="1:12" ht="15" customHeight="1" x14ac:dyDescent="0.2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5">
      <c r="A5" s="299" t="s">
        <v>112</v>
      </c>
      <c r="B5" s="307"/>
      <c r="C5" s="308"/>
      <c r="D5" s="308"/>
      <c r="E5" s="308"/>
      <c r="F5" s="308"/>
      <c r="G5" s="308"/>
      <c r="H5" s="308"/>
      <c r="I5" s="308"/>
      <c r="J5" s="308"/>
      <c r="K5" s="309"/>
    </row>
    <row r="6" spans="1:12" ht="20.100000000000001" customHeight="1" x14ac:dyDescent="0.25">
      <c r="A6" s="300"/>
      <c r="B6" s="310"/>
      <c r="C6" s="311"/>
      <c r="D6" s="311"/>
      <c r="E6" s="311"/>
      <c r="F6" s="311"/>
      <c r="G6" s="311"/>
      <c r="H6" s="311"/>
      <c r="I6" s="311"/>
      <c r="J6" s="311"/>
      <c r="K6" s="312"/>
    </row>
    <row r="7" spans="1:12" ht="29.25" customHeight="1" x14ac:dyDescent="0.25">
      <c r="A7" s="300"/>
      <c r="B7" s="310"/>
      <c r="C7" s="311"/>
      <c r="D7" s="311"/>
      <c r="E7" s="311"/>
      <c r="F7" s="311"/>
      <c r="G7" s="311"/>
      <c r="H7" s="311"/>
      <c r="I7" s="311"/>
      <c r="J7" s="311"/>
      <c r="K7" s="312"/>
    </row>
    <row r="8" spans="1:12" ht="41.25" customHeight="1" x14ac:dyDescent="0.25">
      <c r="A8" s="300"/>
      <c r="B8" s="310"/>
      <c r="C8" s="311"/>
      <c r="D8" s="311"/>
      <c r="E8" s="311"/>
      <c r="F8" s="311"/>
      <c r="G8" s="311"/>
      <c r="H8" s="311"/>
      <c r="I8" s="311"/>
      <c r="J8" s="311"/>
      <c r="K8" s="312"/>
    </row>
    <row r="9" spans="1:12" ht="64.5" customHeight="1" x14ac:dyDescent="0.25">
      <c r="A9" s="300"/>
      <c r="B9" s="313"/>
      <c r="C9" s="314"/>
      <c r="D9" s="314"/>
      <c r="E9" s="314"/>
      <c r="F9" s="314"/>
      <c r="G9" s="314"/>
      <c r="H9" s="314"/>
      <c r="I9" s="314"/>
      <c r="J9" s="314"/>
      <c r="K9" s="315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6" t="s">
        <v>49</v>
      </c>
      <c r="C11" s="316"/>
      <c r="D11" s="316"/>
      <c r="E11" s="316"/>
      <c r="F11" s="316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299" t="s">
        <v>58</v>
      </c>
      <c r="B12" s="301"/>
      <c r="C12" s="302"/>
      <c r="D12" s="302"/>
      <c r="E12" s="302"/>
      <c r="F12" s="303"/>
      <c r="G12" s="18"/>
      <c r="H12" s="187"/>
      <c r="I12" s="188"/>
      <c r="J12" s="189"/>
      <c r="K12" s="190"/>
    </row>
    <row r="13" spans="1:12" ht="20.100000000000001" customHeight="1" x14ac:dyDescent="0.25">
      <c r="A13" s="300"/>
      <c r="B13" s="301"/>
      <c r="C13" s="302"/>
      <c r="D13" s="302"/>
      <c r="E13" s="302"/>
      <c r="F13" s="303"/>
      <c r="G13" s="18"/>
      <c r="H13" s="187"/>
      <c r="I13" s="188"/>
      <c r="J13" s="189"/>
      <c r="K13" s="190"/>
    </row>
    <row r="14" spans="1:12" ht="20.100000000000001" customHeight="1" x14ac:dyDescent="0.25">
      <c r="A14" s="300"/>
      <c r="B14" s="301"/>
      <c r="C14" s="302"/>
      <c r="D14" s="302"/>
      <c r="E14" s="302"/>
      <c r="F14" s="303"/>
      <c r="G14" s="18"/>
      <c r="H14" s="187"/>
      <c r="I14" s="188"/>
      <c r="J14" s="189"/>
      <c r="K14" s="190"/>
    </row>
    <row r="15" spans="1:12" ht="20.100000000000001" customHeight="1" x14ac:dyDescent="0.25">
      <c r="A15" s="300"/>
      <c r="B15" s="301"/>
      <c r="C15" s="302"/>
      <c r="D15" s="302"/>
      <c r="E15" s="302"/>
      <c r="F15" s="303"/>
      <c r="G15" s="18"/>
      <c r="H15" s="187"/>
      <c r="I15" s="188"/>
      <c r="J15" s="189"/>
      <c r="K15" s="190"/>
    </row>
    <row r="16" spans="1:12" ht="20.100000000000001" customHeight="1" x14ac:dyDescent="0.25">
      <c r="A16" s="300"/>
      <c r="B16" s="290"/>
      <c r="C16" s="291"/>
      <c r="D16" s="291"/>
      <c r="E16" s="291"/>
      <c r="F16" s="292"/>
      <c r="G16" s="18"/>
      <c r="H16" s="187"/>
      <c r="I16" s="188"/>
      <c r="J16" s="189"/>
      <c r="K16" s="191"/>
    </row>
    <row r="17" spans="1:11" ht="20.25" customHeight="1" x14ac:dyDescent="0.25">
      <c r="A17" s="12"/>
      <c r="B17" s="321" t="s">
        <v>83</v>
      </c>
      <c r="C17" s="321"/>
      <c r="D17" s="321"/>
      <c r="E17" s="321"/>
      <c r="F17" s="321"/>
      <c r="G17" s="321"/>
      <c r="H17" s="321"/>
      <c r="I17" s="321"/>
      <c r="J17" s="321"/>
      <c r="K17" s="212" t="s">
        <v>142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93" t="s">
        <v>116</v>
      </c>
      <c r="C19" s="294"/>
      <c r="D19" s="294"/>
      <c r="E19" s="294"/>
      <c r="F19" s="294"/>
      <c r="G19" s="294"/>
      <c r="H19" s="294"/>
      <c r="I19" s="294"/>
      <c r="J19" s="295"/>
      <c r="K19" s="324" t="s">
        <v>142</v>
      </c>
    </row>
    <row r="20" spans="1:11" ht="17.25" customHeight="1" x14ac:dyDescent="0.25">
      <c r="A20" s="16"/>
      <c r="B20" s="296"/>
      <c r="C20" s="297"/>
      <c r="D20" s="297"/>
      <c r="E20" s="297"/>
      <c r="F20" s="297"/>
      <c r="G20" s="297"/>
      <c r="H20" s="297"/>
      <c r="I20" s="297"/>
      <c r="J20" s="298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6" t="s">
        <v>50</v>
      </c>
      <c r="C22" s="316"/>
      <c r="D22" s="316"/>
      <c r="E22" s="316"/>
      <c r="F22" s="316"/>
      <c r="G22" s="316"/>
      <c r="H22" s="316"/>
      <c r="I22" s="316"/>
      <c r="J22" s="316"/>
      <c r="K22" s="17" t="s">
        <v>47</v>
      </c>
    </row>
    <row r="23" spans="1:11" ht="19.5" customHeight="1" x14ac:dyDescent="0.25">
      <c r="A23" s="299" t="s">
        <v>60</v>
      </c>
      <c r="B23" s="301"/>
      <c r="C23" s="302"/>
      <c r="D23" s="302"/>
      <c r="E23" s="302"/>
      <c r="F23" s="302"/>
      <c r="G23" s="302"/>
      <c r="H23" s="302"/>
      <c r="I23" s="302"/>
      <c r="J23" s="303"/>
      <c r="K23" s="89"/>
    </row>
    <row r="24" spans="1:11" ht="20.100000000000001" customHeight="1" x14ac:dyDescent="0.25">
      <c r="A24" s="300"/>
      <c r="B24" s="301"/>
      <c r="C24" s="302"/>
      <c r="D24" s="302"/>
      <c r="E24" s="302"/>
      <c r="F24" s="302"/>
      <c r="G24" s="302"/>
      <c r="H24" s="302"/>
      <c r="I24" s="302"/>
      <c r="J24" s="303"/>
      <c r="K24" s="89"/>
    </row>
    <row r="25" spans="1:11" ht="20.100000000000001" customHeight="1" x14ac:dyDescent="0.25">
      <c r="A25" s="300"/>
      <c r="B25" s="301"/>
      <c r="C25" s="302"/>
      <c r="D25" s="302"/>
      <c r="E25" s="302"/>
      <c r="F25" s="302"/>
      <c r="G25" s="302"/>
      <c r="H25" s="302"/>
      <c r="I25" s="302"/>
      <c r="J25" s="303"/>
      <c r="K25" s="89"/>
    </row>
    <row r="26" spans="1:11" ht="20.100000000000001" customHeight="1" x14ac:dyDescent="0.25">
      <c r="A26" s="300"/>
      <c r="B26" s="301"/>
      <c r="C26" s="302"/>
      <c r="D26" s="302"/>
      <c r="E26" s="302"/>
      <c r="F26" s="302"/>
      <c r="G26" s="302"/>
      <c r="H26" s="302"/>
      <c r="I26" s="302"/>
      <c r="J26" s="303"/>
      <c r="K26" s="89"/>
    </row>
    <row r="27" spans="1:11" ht="20.100000000000001" customHeight="1" x14ac:dyDescent="0.25">
      <c r="A27" s="300"/>
      <c r="B27" s="290"/>
      <c r="C27" s="291"/>
      <c r="D27" s="291"/>
      <c r="E27" s="291"/>
      <c r="F27" s="291"/>
      <c r="G27" s="291"/>
      <c r="H27" s="291"/>
      <c r="I27" s="291"/>
      <c r="J27" s="292"/>
      <c r="K27" s="89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00000000000001" customHeight="1" x14ac:dyDescent="0.25">
      <c r="A29" s="60" t="s">
        <v>61</v>
      </c>
      <c r="B29" s="293" t="s">
        <v>117</v>
      </c>
      <c r="C29" s="294"/>
      <c r="D29" s="294"/>
      <c r="E29" s="294"/>
      <c r="F29" s="294"/>
      <c r="G29" s="294"/>
      <c r="H29" s="294"/>
      <c r="I29" s="294"/>
      <c r="J29" s="295"/>
      <c r="K29" s="322" t="s">
        <v>142</v>
      </c>
    </row>
    <row r="30" spans="1:11" ht="17.25" customHeight="1" x14ac:dyDescent="0.25">
      <c r="A30" s="16"/>
      <c r="B30" s="296"/>
      <c r="C30" s="297"/>
      <c r="D30" s="297"/>
      <c r="E30" s="297"/>
      <c r="F30" s="297"/>
      <c r="G30" s="297"/>
      <c r="H30" s="297"/>
      <c r="I30" s="297"/>
      <c r="J30" s="298"/>
      <c r="K30" s="323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5">
      <c r="A33" s="299" t="s">
        <v>62</v>
      </c>
      <c r="B33" s="301"/>
      <c r="C33" s="302"/>
      <c r="D33" s="302"/>
      <c r="E33" s="302"/>
      <c r="F33" s="302"/>
      <c r="G33" s="302"/>
      <c r="H33" s="303"/>
      <c r="I33" s="18"/>
      <c r="J33" s="89"/>
      <c r="K33" s="89"/>
    </row>
    <row r="34" spans="1:11" ht="20.100000000000001" customHeight="1" x14ac:dyDescent="0.25">
      <c r="A34" s="300"/>
      <c r="B34" s="301"/>
      <c r="C34" s="302"/>
      <c r="D34" s="302"/>
      <c r="E34" s="302"/>
      <c r="F34" s="302"/>
      <c r="G34" s="302"/>
      <c r="H34" s="303"/>
      <c r="I34" s="18"/>
      <c r="J34" s="89"/>
      <c r="K34" s="89"/>
    </row>
    <row r="35" spans="1:11" ht="20.100000000000001" customHeight="1" x14ac:dyDescent="0.25">
      <c r="A35" s="300"/>
      <c r="B35" s="301"/>
      <c r="C35" s="302"/>
      <c r="D35" s="302"/>
      <c r="E35" s="302"/>
      <c r="F35" s="302"/>
      <c r="G35" s="302"/>
      <c r="H35" s="303"/>
      <c r="I35" s="18"/>
      <c r="J35" s="89"/>
      <c r="K35" s="89"/>
    </row>
    <row r="36" spans="1:11" ht="20.100000000000001" customHeight="1" x14ac:dyDescent="0.25">
      <c r="A36" s="300"/>
      <c r="B36" s="301"/>
      <c r="C36" s="302"/>
      <c r="D36" s="302"/>
      <c r="E36" s="302"/>
      <c r="F36" s="302"/>
      <c r="G36" s="302"/>
      <c r="H36" s="303"/>
      <c r="I36" s="18"/>
      <c r="J36" s="89"/>
      <c r="K36" s="89"/>
    </row>
    <row r="37" spans="1:11" ht="20.100000000000001" customHeight="1" x14ac:dyDescent="0.25">
      <c r="A37" s="300"/>
      <c r="B37" s="290"/>
      <c r="C37" s="291"/>
      <c r="D37" s="291"/>
      <c r="E37" s="291"/>
      <c r="F37" s="291"/>
      <c r="G37" s="291"/>
      <c r="H37" s="292"/>
      <c r="I37" s="18"/>
      <c r="J37" s="89"/>
      <c r="K37" s="89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6" x14ac:dyDescent="0.25">
      <c r="B39" s="320" t="s">
        <v>51</v>
      </c>
      <c r="C39" s="320"/>
      <c r="D39" s="320"/>
      <c r="E39" s="12"/>
      <c r="F39" s="320" t="s">
        <v>57</v>
      </c>
      <c r="G39" s="320"/>
      <c r="H39" s="320"/>
      <c r="I39" s="12"/>
      <c r="J39" s="17" t="s">
        <v>52</v>
      </c>
      <c r="K39" s="17" t="s">
        <v>53</v>
      </c>
    </row>
    <row r="40" spans="1:11" ht="20.100000000000001" customHeight="1" x14ac:dyDescent="0.25">
      <c r="A40" s="299" t="s">
        <v>63</v>
      </c>
      <c r="B40" s="301"/>
      <c r="C40" s="302"/>
      <c r="D40" s="303"/>
      <c r="E40" s="90"/>
      <c r="F40" s="317"/>
      <c r="G40" s="318"/>
      <c r="H40" s="319"/>
      <c r="I40" s="18"/>
      <c r="J40" s="89"/>
      <c r="K40" s="89"/>
    </row>
    <row r="41" spans="1:11" ht="20.100000000000001" customHeight="1" x14ac:dyDescent="0.25">
      <c r="A41" s="300"/>
      <c r="B41" s="290"/>
      <c r="C41" s="291"/>
      <c r="D41" s="292"/>
      <c r="E41" s="90"/>
      <c r="F41" s="317"/>
      <c r="G41" s="318"/>
      <c r="H41" s="319"/>
      <c r="I41" s="18"/>
      <c r="J41" s="89"/>
      <c r="K41" s="89"/>
    </row>
    <row r="42" spans="1:11" ht="20.100000000000001" customHeight="1" x14ac:dyDescent="0.25">
      <c r="A42" s="300"/>
      <c r="B42" s="301"/>
      <c r="C42" s="302"/>
      <c r="D42" s="303"/>
      <c r="E42" s="90"/>
      <c r="F42" s="317"/>
      <c r="G42" s="318"/>
      <c r="H42" s="319"/>
      <c r="I42" s="18"/>
      <c r="J42" s="89"/>
      <c r="K42" s="89"/>
    </row>
    <row r="43" spans="1:11" ht="20.100000000000001" customHeight="1" x14ac:dyDescent="0.25">
      <c r="A43" s="300"/>
      <c r="B43" s="301"/>
      <c r="C43" s="302"/>
      <c r="D43" s="303"/>
      <c r="E43" s="90"/>
      <c r="F43" s="317"/>
      <c r="G43" s="318"/>
      <c r="H43" s="319"/>
      <c r="I43" s="18"/>
      <c r="J43" s="89"/>
      <c r="K43" s="89"/>
    </row>
    <row r="44" spans="1:11" ht="20.100000000000001" customHeight="1" x14ac:dyDescent="0.25">
      <c r="A44" s="300"/>
      <c r="B44" s="290"/>
      <c r="C44" s="291"/>
      <c r="D44" s="292"/>
      <c r="E44" s="90"/>
      <c r="F44" s="317"/>
      <c r="G44" s="318"/>
      <c r="H44" s="319"/>
      <c r="I44" s="18"/>
      <c r="J44" s="89"/>
      <c r="K44" s="89"/>
    </row>
    <row r="45" spans="1:11" x14ac:dyDescent="0.25">
      <c r="A45" s="306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0" zoomScale="80" workbookViewId="0">
      <selection activeCell="W55" sqref="W5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6" t="str">
        <f>'R&amp;P Accounts'!B2</f>
        <v>RSCDS BANFFSHIRE</v>
      </c>
      <c r="D1" s="286"/>
      <c r="E1" s="286"/>
      <c r="F1" s="286"/>
      <c r="G1" s="286"/>
      <c r="H1" s="286"/>
      <c r="I1" s="286"/>
      <c r="J1" s="286"/>
      <c r="K1" s="286"/>
      <c r="M1" s="304" t="str">
        <f>'R&amp;P Accounts'!L2</f>
        <v>SC047852</v>
      </c>
      <c r="N1" s="304"/>
    </row>
    <row r="2" spans="1:14" ht="10.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7" t="s">
        <v>143</v>
      </c>
      <c r="B10" s="18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>
        <v>329</v>
      </c>
    </row>
    <row r="11" spans="1:14" ht="16.5" customHeight="1" x14ac:dyDescent="0.2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2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3">
      <c r="A14" s="94" t="s">
        <v>83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329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00000000000001" customHeight="1" x14ac:dyDescent="0.25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00000000000001" customHeight="1" x14ac:dyDescent="0.25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00000000000001" customHeight="1" x14ac:dyDescent="0.2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39"/>
      <c r="M24" s="123"/>
    </row>
    <row r="25" spans="1:13" ht="20.100000000000001" customHeight="1" thickBot="1" x14ac:dyDescent="0.3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39"/>
      <c r="M25" s="121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7" t="s">
        <v>144</v>
      </c>
      <c r="B32" s="18"/>
      <c r="C32" s="118">
        <v>920</v>
      </c>
      <c r="D32" s="119"/>
      <c r="E32" s="118"/>
      <c r="F32" s="119"/>
      <c r="G32" s="118"/>
      <c r="H32" s="122"/>
      <c r="I32" s="118"/>
      <c r="J32" s="122"/>
      <c r="K32" s="118">
        <f>SUM(C32:I32)</f>
        <v>920</v>
      </c>
      <c r="L32" s="119"/>
      <c r="M32" s="123">
        <v>997</v>
      </c>
    </row>
    <row r="33" spans="1:13" ht="16.5" customHeight="1" x14ac:dyDescent="0.25">
      <c r="A33" s="97" t="s">
        <v>145</v>
      </c>
      <c r="B33" s="18"/>
      <c r="C33" s="118">
        <v>771</v>
      </c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771</v>
      </c>
      <c r="L33" s="119"/>
      <c r="M33" s="123">
        <v>966</v>
      </c>
    </row>
    <row r="34" spans="1:13" ht="16.5" customHeight="1" x14ac:dyDescent="0.25">
      <c r="A34" s="97" t="s">
        <v>146</v>
      </c>
      <c r="B34" s="18"/>
      <c r="C34" s="118">
        <v>36</v>
      </c>
      <c r="D34" s="119"/>
      <c r="E34" s="118"/>
      <c r="F34" s="119"/>
      <c r="G34" s="118"/>
      <c r="H34" s="122"/>
      <c r="I34" s="118"/>
      <c r="J34" s="122"/>
      <c r="K34" s="118">
        <f t="shared" si="0"/>
        <v>36</v>
      </c>
      <c r="L34" s="119"/>
      <c r="M34" s="123">
        <v>61</v>
      </c>
    </row>
    <row r="35" spans="1:13" ht="16.5" customHeight="1" x14ac:dyDescent="0.25">
      <c r="A35" s="97" t="s">
        <v>147</v>
      </c>
      <c r="B35" s="18"/>
      <c r="C35" s="118">
        <v>120</v>
      </c>
      <c r="D35" s="119"/>
      <c r="E35" s="118"/>
      <c r="F35" s="119"/>
      <c r="G35" s="118"/>
      <c r="H35" s="122"/>
      <c r="I35" s="118"/>
      <c r="J35" s="122"/>
      <c r="K35" s="118">
        <f t="shared" si="0"/>
        <v>120</v>
      </c>
      <c r="L35" s="119"/>
      <c r="M35" s="123">
        <v>90</v>
      </c>
    </row>
    <row r="36" spans="1:13" ht="16.5" customHeight="1" x14ac:dyDescent="0.25">
      <c r="A36" s="97" t="s">
        <v>148</v>
      </c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>
        <v>896</v>
      </c>
    </row>
    <row r="37" spans="1:13" ht="16.5" customHeight="1" x14ac:dyDescent="0.25">
      <c r="A37" s="97" t="s">
        <v>149</v>
      </c>
      <c r="B37" s="18"/>
      <c r="C37" s="124">
        <v>364</v>
      </c>
      <c r="D37" s="122"/>
      <c r="E37" s="124"/>
      <c r="F37" s="122"/>
      <c r="G37" s="124"/>
      <c r="H37" s="122"/>
      <c r="I37" s="124"/>
      <c r="J37" s="122"/>
      <c r="K37" s="118">
        <f t="shared" si="0"/>
        <v>364</v>
      </c>
      <c r="L37" s="122"/>
      <c r="M37" s="123"/>
    </row>
    <row r="38" spans="1:13" ht="16.5" customHeight="1" x14ac:dyDescent="0.25">
      <c r="A38" s="97" t="s">
        <v>150</v>
      </c>
      <c r="B38" s="18"/>
      <c r="C38" s="124">
        <v>135</v>
      </c>
      <c r="D38" s="122"/>
      <c r="E38" s="124"/>
      <c r="F38" s="122"/>
      <c r="G38" s="124"/>
      <c r="H38" s="122"/>
      <c r="I38" s="124"/>
      <c r="J38" s="122"/>
      <c r="K38" s="118">
        <f t="shared" si="0"/>
        <v>135</v>
      </c>
      <c r="L38" s="122"/>
      <c r="M38" s="123"/>
    </row>
    <row r="39" spans="1:13" ht="16.5" customHeight="1" x14ac:dyDescent="0.25">
      <c r="A39" s="85" t="s">
        <v>151</v>
      </c>
      <c r="B39" s="92"/>
      <c r="C39" s="120">
        <v>50</v>
      </c>
      <c r="D39" s="119"/>
      <c r="E39" s="118"/>
      <c r="F39" s="119"/>
      <c r="G39" s="118"/>
      <c r="H39" s="119"/>
      <c r="I39" s="118"/>
      <c r="J39" s="119"/>
      <c r="K39" s="118">
        <f t="shared" si="0"/>
        <v>50</v>
      </c>
      <c r="L39" s="339"/>
      <c r="M39" s="123"/>
    </row>
    <row r="40" spans="1:13" ht="20.25" customHeight="1" thickBot="1" x14ac:dyDescent="0.3">
      <c r="A40" s="94" t="s">
        <v>83</v>
      </c>
      <c r="B40" s="94"/>
      <c r="C40" s="121">
        <f>SUM(C32:C39)</f>
        <v>2396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2396</v>
      </c>
      <c r="L40" s="339"/>
      <c r="M40" s="121">
        <f>SUM(M32:M39)</f>
        <v>3010</v>
      </c>
    </row>
    <row r="41" spans="1:13" ht="10.5" customHeight="1" x14ac:dyDescent="0.2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7" t="s">
        <v>152</v>
      </c>
      <c r="B47" s="18"/>
      <c r="C47" s="125">
        <v>854</v>
      </c>
      <c r="D47" s="126"/>
      <c r="E47" s="125"/>
      <c r="F47" s="126"/>
      <c r="G47" s="125"/>
      <c r="H47" s="129"/>
      <c r="I47" s="125"/>
      <c r="J47" s="129"/>
      <c r="K47" s="125">
        <f>SUM(C47:I47)</f>
        <v>854</v>
      </c>
      <c r="L47" s="126"/>
      <c r="M47" s="130">
        <v>925</v>
      </c>
    </row>
    <row r="48" spans="1:13" ht="16.5" customHeight="1" x14ac:dyDescent="0.25">
      <c r="A48" s="97" t="s">
        <v>145</v>
      </c>
      <c r="B48" s="18"/>
      <c r="C48" s="125">
        <v>684</v>
      </c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684</v>
      </c>
      <c r="L48" s="126"/>
      <c r="M48" s="130">
        <v>890</v>
      </c>
    </row>
    <row r="49" spans="1:13" ht="16.5" customHeight="1" x14ac:dyDescent="0.25">
      <c r="A49" s="97" t="s">
        <v>147</v>
      </c>
      <c r="B49" s="18"/>
      <c r="C49" s="125">
        <v>130</v>
      </c>
      <c r="D49" s="126"/>
      <c r="E49" s="125"/>
      <c r="F49" s="126"/>
      <c r="G49" s="125"/>
      <c r="H49" s="129"/>
      <c r="I49" s="125"/>
      <c r="J49" s="129"/>
      <c r="K49" s="125">
        <f t="shared" si="1"/>
        <v>130</v>
      </c>
      <c r="L49" s="126"/>
      <c r="M49" s="130">
        <v>118</v>
      </c>
    </row>
    <row r="50" spans="1:13" ht="16.5" customHeight="1" x14ac:dyDescent="0.25">
      <c r="A50" s="97" t="s">
        <v>153</v>
      </c>
      <c r="B50" s="18"/>
      <c r="C50" s="125">
        <v>45</v>
      </c>
      <c r="D50" s="126"/>
      <c r="E50" s="125"/>
      <c r="F50" s="126"/>
      <c r="G50" s="125"/>
      <c r="H50" s="129"/>
      <c r="I50" s="125"/>
      <c r="J50" s="129"/>
      <c r="K50" s="125">
        <f t="shared" si="1"/>
        <v>45</v>
      </c>
      <c r="L50" s="126"/>
      <c r="M50" s="130">
        <v>60</v>
      </c>
    </row>
    <row r="51" spans="1:13" ht="16.5" customHeight="1" x14ac:dyDescent="0.25">
      <c r="A51" s="97" t="s">
        <v>154</v>
      </c>
      <c r="B51" s="18"/>
      <c r="C51" s="131">
        <v>364</v>
      </c>
      <c r="D51" s="129"/>
      <c r="E51" s="131"/>
      <c r="F51" s="129"/>
      <c r="G51" s="131"/>
      <c r="H51" s="129"/>
      <c r="I51" s="131"/>
      <c r="J51" s="129"/>
      <c r="K51" s="125">
        <f t="shared" si="1"/>
        <v>364</v>
      </c>
      <c r="L51" s="129"/>
      <c r="M51" s="130"/>
    </row>
    <row r="52" spans="1:13" ht="16.5" customHeight="1" x14ac:dyDescent="0.25">
      <c r="A52" s="97" t="s">
        <v>150</v>
      </c>
      <c r="B52" s="18"/>
      <c r="C52" s="131">
        <v>125</v>
      </c>
      <c r="D52" s="129"/>
      <c r="E52" s="131"/>
      <c r="F52" s="129"/>
      <c r="G52" s="131"/>
      <c r="H52" s="129"/>
      <c r="I52" s="131"/>
      <c r="J52" s="129"/>
      <c r="K52" s="125">
        <f t="shared" si="1"/>
        <v>125</v>
      </c>
      <c r="L52" s="129"/>
      <c r="M52" s="130"/>
    </row>
    <row r="53" spans="1:13" ht="16.5" customHeight="1" x14ac:dyDescent="0.25">
      <c r="A53" s="97" t="s">
        <v>155</v>
      </c>
      <c r="B53" s="18"/>
      <c r="C53" s="131">
        <v>160</v>
      </c>
      <c r="D53" s="129"/>
      <c r="E53" s="131"/>
      <c r="F53" s="129"/>
      <c r="G53" s="131"/>
      <c r="H53" s="129"/>
      <c r="I53" s="131"/>
      <c r="J53" s="129"/>
      <c r="K53" s="125">
        <f t="shared" si="1"/>
        <v>160</v>
      </c>
      <c r="L53" s="129"/>
      <c r="M53" s="130"/>
    </row>
    <row r="54" spans="1:13" ht="16.5" customHeight="1" x14ac:dyDescent="0.25">
      <c r="A54" s="97" t="s">
        <v>156</v>
      </c>
      <c r="B54" s="18"/>
      <c r="C54" s="131">
        <v>173</v>
      </c>
      <c r="D54" s="129"/>
      <c r="E54" s="131"/>
      <c r="F54" s="129"/>
      <c r="G54" s="131"/>
      <c r="H54" s="129"/>
      <c r="I54" s="131"/>
      <c r="J54" s="129"/>
      <c r="K54" s="125">
        <f t="shared" si="1"/>
        <v>173</v>
      </c>
      <c r="L54" s="129"/>
      <c r="M54" s="130"/>
    </row>
    <row r="55" spans="1:13" ht="16.5" customHeight="1" x14ac:dyDescent="0.25">
      <c r="A55" s="97" t="s">
        <v>157</v>
      </c>
      <c r="B55" s="18"/>
      <c r="C55" s="131">
        <v>60</v>
      </c>
      <c r="D55" s="129"/>
      <c r="E55" s="131"/>
      <c r="F55" s="129"/>
      <c r="G55" s="131"/>
      <c r="H55" s="129"/>
      <c r="I55" s="131"/>
      <c r="J55" s="129"/>
      <c r="K55" s="125">
        <f t="shared" si="1"/>
        <v>60</v>
      </c>
      <c r="L55" s="129"/>
      <c r="M55" s="130"/>
    </row>
    <row r="56" spans="1:13" ht="16.5" customHeight="1" x14ac:dyDescent="0.25">
      <c r="A56" s="97" t="s">
        <v>148</v>
      </c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>
        <v>996</v>
      </c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38"/>
      <c r="M57" s="130"/>
    </row>
    <row r="58" spans="1:13" ht="20.100000000000001" customHeight="1" thickBot="1" x14ac:dyDescent="0.3">
      <c r="A58" s="94" t="s">
        <v>83</v>
      </c>
      <c r="B58" s="94"/>
      <c r="C58" s="128">
        <f>SUM(C47:C57)</f>
        <v>2595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2595</v>
      </c>
      <c r="L58" s="338"/>
      <c r="M58" s="128">
        <f>SUM(M47:M57)</f>
        <v>2989</v>
      </c>
    </row>
    <row r="59" spans="1:13" ht="9" customHeight="1" x14ac:dyDescent="0.2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0" zoomScale="80" workbookViewId="0">
      <selection activeCell="M51" sqref="M51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50" t="str">
        <f>'R&amp;P Accounts'!B2</f>
        <v>RSCDS BANFFSHIRE</v>
      </c>
      <c r="D1" s="350"/>
      <c r="E1" s="350"/>
      <c r="F1" s="350"/>
      <c r="G1" s="350"/>
      <c r="H1" s="350"/>
      <c r="I1" s="350"/>
      <c r="J1" s="350"/>
      <c r="K1" s="350"/>
      <c r="L1" s="1"/>
      <c r="M1" s="304" t="str">
        <f>'R&amp;P Accounts'!L2</f>
        <v>SC047852</v>
      </c>
      <c r="N1" s="304"/>
    </row>
    <row r="2" spans="1:14" x14ac:dyDescent="0.2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5"/>
      <c r="I3" s="305"/>
      <c r="J3" s="305"/>
      <c r="K3" s="305"/>
      <c r="L3" s="80"/>
      <c r="M3" s="182"/>
    </row>
    <row r="5" spans="1:14" ht="15.6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4" t="s">
        <v>20</v>
      </c>
      <c r="B9" s="1"/>
      <c r="C9" s="154"/>
      <c r="D9" s="155"/>
      <c r="E9" s="154"/>
      <c r="F9" s="166"/>
      <c r="G9" s="154"/>
      <c r="H9" s="155"/>
      <c r="I9" s="154"/>
      <c r="J9" s="166"/>
      <c r="K9" s="154">
        <f t="shared" ref="K9:K16" si="0">SUM(C9:I9)</f>
        <v>0</v>
      </c>
      <c r="L9" s="166"/>
      <c r="M9" s="154">
        <v>329</v>
      </c>
    </row>
    <row r="10" spans="1:14" ht="17.25" customHeight="1" x14ac:dyDescent="0.25">
      <c r="A10" s="84" t="s">
        <v>21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22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25">
      <c r="A12" s="84" t="s">
        <v>23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25">
      <c r="A13" s="84" t="s">
        <v>24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25">
      <c r="A14" s="84" t="s">
        <v>25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67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4" t="s">
        <v>68</v>
      </c>
      <c r="B16" s="1"/>
      <c r="C16" s="171">
        <v>2396</v>
      </c>
      <c r="D16" s="170"/>
      <c r="E16" s="171"/>
      <c r="F16" s="170"/>
      <c r="G16" s="171"/>
      <c r="H16" s="170"/>
      <c r="I16" s="171"/>
      <c r="J16" s="170"/>
      <c r="K16" s="154">
        <f t="shared" si="0"/>
        <v>2396</v>
      </c>
      <c r="L16" s="170"/>
      <c r="M16" s="171">
        <v>3010</v>
      </c>
    </row>
    <row r="17" spans="1:13" ht="16.2" thickBot="1" x14ac:dyDescent="0.35">
      <c r="A17" s="108" t="s">
        <v>95</v>
      </c>
      <c r="B17" s="96"/>
      <c r="C17" s="172">
        <f>SUM(C9:C16)</f>
        <v>2396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2396</v>
      </c>
      <c r="L17" s="173"/>
      <c r="M17" s="172">
        <f>SUM(M9:M16)</f>
        <v>3339</v>
      </c>
    </row>
    <row r="18" spans="1:13" ht="1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>
        <f>IF(K17='R&amp;P Accounts'!B21,0,"cross ref error")</f>
        <v>0</v>
      </c>
      <c r="L18" s="95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2" thickBot="1" x14ac:dyDescent="0.35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5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2" thickBot="1" x14ac:dyDescent="0.35">
      <c r="A24" s="108" t="s">
        <v>96</v>
      </c>
      <c r="B24" s="1"/>
      <c r="C24" s="165">
        <f>C17+C22</f>
        <v>2396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2396</v>
      </c>
      <c r="L24" s="159"/>
      <c r="M24" s="165">
        <f>M17+M22</f>
        <v>3339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25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5" t="s">
        <v>30</v>
      </c>
      <c r="B31" s="1"/>
      <c r="C31" s="161">
        <v>2595</v>
      </c>
      <c r="D31" s="159"/>
      <c r="E31" s="161"/>
      <c r="F31" s="159"/>
      <c r="G31" s="161"/>
      <c r="H31" s="159"/>
      <c r="I31" s="161"/>
      <c r="J31" s="159"/>
      <c r="K31" s="224">
        <f t="shared" si="1"/>
        <v>2595</v>
      </c>
      <c r="L31" s="159"/>
      <c r="M31" s="161">
        <v>2989</v>
      </c>
    </row>
    <row r="32" spans="1:13" ht="16.5" customHeight="1" x14ac:dyDescent="0.25">
      <c r="A32" s="85" t="s">
        <v>31</v>
      </c>
      <c r="B32" s="1"/>
      <c r="C32" s="161">
        <v>50</v>
      </c>
      <c r="D32" s="159"/>
      <c r="E32" s="161"/>
      <c r="F32" s="159"/>
      <c r="G32" s="161"/>
      <c r="H32" s="159"/>
      <c r="I32" s="161"/>
      <c r="J32" s="159"/>
      <c r="K32" s="224">
        <f t="shared" si="1"/>
        <v>50</v>
      </c>
      <c r="L32" s="159"/>
      <c r="M32" s="161"/>
    </row>
    <row r="33" spans="1:14" ht="16.5" customHeight="1" x14ac:dyDescent="0.25">
      <c r="A33" s="85" t="s">
        <v>32</v>
      </c>
      <c r="B33" s="1"/>
      <c r="C33" s="161">
        <v>392</v>
      </c>
      <c r="D33" s="159"/>
      <c r="E33" s="161"/>
      <c r="F33" s="159"/>
      <c r="G33" s="161"/>
      <c r="H33" s="159"/>
      <c r="I33" s="161"/>
      <c r="J33" s="159"/>
      <c r="K33" s="224">
        <f t="shared" si="1"/>
        <v>392</v>
      </c>
      <c r="L33" s="159"/>
      <c r="M33" s="161">
        <v>370</v>
      </c>
    </row>
    <row r="34" spans="1:14" ht="16.5" customHeight="1" x14ac:dyDescent="0.25">
      <c r="A34" s="86" t="s">
        <v>33</v>
      </c>
      <c r="B34" s="1"/>
      <c r="C34" s="161">
        <v>42</v>
      </c>
      <c r="D34" s="159"/>
      <c r="E34" s="161"/>
      <c r="F34" s="159"/>
      <c r="G34" s="161"/>
      <c r="H34" s="159"/>
      <c r="I34" s="161"/>
      <c r="J34" s="159"/>
      <c r="K34" s="224">
        <f t="shared" si="1"/>
        <v>42</v>
      </c>
      <c r="L34" s="159"/>
      <c r="M34" s="161">
        <v>42</v>
      </c>
    </row>
    <row r="35" spans="1:14" ht="17.25" customHeight="1" x14ac:dyDescent="0.25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3.8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4.4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95</v>
      </c>
      <c r="B39" s="1"/>
      <c r="C39" s="162">
        <f>SUM(C28:C38)</f>
        <v>3079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3079</v>
      </c>
      <c r="L39" s="159"/>
      <c r="M39" s="158">
        <f>SUM(M28:M38)</f>
        <v>3401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5" t="s">
        <v>37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3" t="s">
        <v>94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3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3079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3079</v>
      </c>
      <c r="L46" s="159"/>
      <c r="M46" s="158">
        <f>+M44+M39</f>
        <v>3401</v>
      </c>
      <c r="N46" s="160"/>
    </row>
    <row r="47" spans="1:14" ht="17.25" customHeight="1" thickBot="1" x14ac:dyDescent="0.3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>
        <f>IF(K46='R&amp;P Accounts'!B49,0,"cross ref error")</f>
        <v>0</v>
      </c>
      <c r="L47" s="132"/>
      <c r="M47" s="132"/>
    </row>
    <row r="48" spans="1:14" ht="18.75" customHeight="1" thickBot="1" x14ac:dyDescent="0.3">
      <c r="A48" s="40" t="s">
        <v>109</v>
      </c>
      <c r="B48" s="1"/>
      <c r="C48" s="156">
        <f>+C24-C46</f>
        <v>-683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-683</v>
      </c>
      <c r="L48" s="157"/>
      <c r="M48" s="156">
        <f>+M24-M46</f>
        <v>-62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6" t="s">
        <v>125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>
        <v>2582</v>
      </c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41</v>
      </c>
      <c r="B52" s="1"/>
      <c r="C52" s="156">
        <f>C48+C50</f>
        <v>-683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-683</v>
      </c>
      <c r="L52" s="157"/>
      <c r="M52" s="156">
        <f>M48+M50</f>
        <v>2520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>
        <f>IF(K52='R&amp;P Accounts'!B55,0,"cross ref error")</f>
        <v>0</v>
      </c>
      <c r="L53" s="1"/>
      <c r="M53" s="1"/>
    </row>
    <row r="55" spans="1:13" ht="15.6" x14ac:dyDescent="0.3">
      <c r="A55" s="181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abSelected="1" zoomScale="80" workbookViewId="0">
      <selection activeCell="M51" sqref="M51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6" t="str">
        <f>'R&amp;P Accounts'!B2</f>
        <v>RSCDS BANFFSHIRE</v>
      </c>
      <c r="D1" s="286"/>
      <c r="E1" s="286"/>
      <c r="F1" s="286"/>
      <c r="G1" s="286"/>
      <c r="H1" s="286"/>
      <c r="I1" s="286"/>
      <c r="J1" s="286"/>
      <c r="K1" s="286"/>
      <c r="M1" s="304" t="str">
        <f>'R&amp;P Accounts'!L2</f>
        <v>SC047852</v>
      </c>
      <c r="N1" s="304"/>
    </row>
    <row r="2" spans="1:14" ht="10.5" customHeight="1" x14ac:dyDescent="0.2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5"/>
      <c r="I3" s="305"/>
      <c r="J3" s="305"/>
      <c r="K3" s="305"/>
      <c r="L3" s="80"/>
      <c r="M3" s="45"/>
    </row>
    <row r="4" spans="1:14" ht="15" customHeight="1" x14ac:dyDescent="0.2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3"/>
      <c r="L5" s="83"/>
    </row>
    <row r="6" spans="1:14" ht="54" customHeight="1" x14ac:dyDescent="0.2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4" t="s">
        <v>20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2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25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2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2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2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25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4" t="s">
        <v>68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5">
      <c r="A17" s="108" t="s">
        <v>95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5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5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5">
      <c r="A24" s="108" t="s">
        <v>96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5" t="s">
        <v>28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25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95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8" thickBot="1" x14ac:dyDescent="0.3">
      <c r="K45" s="220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8" thickBot="1" x14ac:dyDescent="0.3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6" t="s">
        <v>125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>
        <v>-2582</v>
      </c>
    </row>
    <row r="51" spans="1:13" ht="14.25" customHeight="1" thickBot="1" x14ac:dyDescent="0.3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41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-2582</v>
      </c>
    </row>
    <row r="53" spans="1:13" x14ac:dyDescent="0.25">
      <c r="K53" s="220">
        <f>IF(K52='R&amp;P Accounts'!D55,0,"cross ref error")</f>
        <v>0</v>
      </c>
    </row>
    <row r="55" spans="1:13" ht="15.6" x14ac:dyDescent="0.3">
      <c r="A55" s="181" t="s">
        <v>111</v>
      </c>
    </row>
    <row r="56" spans="1:13" x14ac:dyDescent="0.25">
      <c r="A56" s="351" t="s">
        <v>158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EFAB824-8CCD-447B-A9FF-99D870F529F1}"/>
</file>

<file path=customXml/itemProps2.xml><?xml version="1.0" encoding="utf-8"?>
<ds:datastoreItem xmlns:ds="http://schemas.openxmlformats.org/officeDocument/2006/customXml" ds:itemID="{69E54244-0174-4E71-84BC-1917156F2A4B}"/>
</file>

<file path=customXml/itemProps3.xml><?xml version="1.0" encoding="utf-8"?>
<ds:datastoreItem xmlns:ds="http://schemas.openxmlformats.org/officeDocument/2006/customXml" ds:itemID="{FE5257F2-21DF-4981-8AEF-514741D55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Mavis Macdonald</cp:lastModifiedBy>
  <cp:lastPrinted>2026-04-30T13:10:51Z</cp:lastPrinted>
  <dcterms:created xsi:type="dcterms:W3CDTF">2007-04-10T16:51:52Z</dcterms:created>
  <dcterms:modified xsi:type="dcterms:W3CDTF">2026-04-30T13:17:43Z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