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16"/>
  <workbookPr/>
  <mc:AlternateContent xmlns:mc="http://schemas.openxmlformats.org/markup-compatibility/2006">
    <mc:Choice Requires="x15">
      <x15ac:absPath xmlns:x15ac="http://schemas.microsoft.com/office/spreadsheetml/2010/11/ac" url="https://d.docs.live.net/e378442dbf8311e4/Desktop/SAMS/Colin - Finances/2023 2024 Year 12/OSCR 2024/"/>
    </mc:Choice>
  </mc:AlternateContent>
  <xr:revisionPtr revIDLastSave="1092" documentId="8_{414E3893-71E9-4EEF-9125-C3FEC9DE84F9}" xr6:coauthVersionLast="47" xr6:coauthVersionMax="47" xr10:uidLastSave="{EFFE7F42-2150-4A33-9671-7BF795078531}"/>
  <bookViews>
    <workbookView xWindow="-108" yWindow="-108" windowWidth="23256" windowHeight="12456" tabRatio="840" activeTab="5" xr2:uid="{00000000-000D-0000-FFFF-FFFF00000000}"/>
  </bookViews>
  <sheets>
    <sheet name="R&amp;P Accounts" sheetId="2" r:id="rId1"/>
    <sheet name="Statement of balances" sheetId="3" r:id="rId2"/>
    <sheet name="Notes" sheetId="4" r:id="rId3"/>
    <sheet name="Additional notes (1)  " sheetId="5" r:id="rId4"/>
    <sheet name="Additional notes (2)" sheetId="7" r:id="rId5"/>
    <sheet name="Additional Notes (3)" sheetId="6" r:id="rId6"/>
  </sheets>
  <definedNames>
    <definedName name="_xlnm.Print_Area" localSheetId="3">'Additional notes (1)  '!$A$1:$M$92</definedName>
    <definedName name="_xlnm.Print_Area" localSheetId="2">Notes!$A$1:$L$81</definedName>
    <definedName name="_xlnm.Print_Area" localSheetId="0">'R&amp;P Accounts'!$A$1:$L$56</definedName>
    <definedName name="_xlnm.Print_Area" localSheetId="1">'Statement of balances'!$A$1:$AD$65</definedName>
    <definedName name="_xlnm.Print_Titles" localSheetId="0">'R&amp;P Accounts'!$1:$10</definedName>
    <definedName name="purchaseprice">#REF!</definedName>
    <definedName name="purchaseprice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 i="5" l="1"/>
  <c r="K12" i="5"/>
  <c r="K11" i="5" l="1"/>
  <c r="J12" i="2" l="1"/>
  <c r="J34" i="2" l="1"/>
  <c r="G52" i="6" l="1"/>
  <c r="H52" i="6"/>
  <c r="G31" i="6"/>
  <c r="G39" i="6" s="1"/>
  <c r="G46" i="6" s="1"/>
  <c r="F31" i="6"/>
  <c r="F39" i="6" s="1"/>
  <c r="E31" i="6"/>
  <c r="D31" i="6"/>
  <c r="C31" i="6"/>
  <c r="G24" i="6"/>
  <c r="G17" i="6"/>
  <c r="H11" i="6"/>
  <c r="C57" i="5"/>
  <c r="C11" i="7" s="1"/>
  <c r="M57" i="5"/>
  <c r="H31" i="6" l="1"/>
  <c r="K87" i="5"/>
  <c r="K10" i="5" l="1"/>
  <c r="K41" i="4"/>
  <c r="K22" i="5" l="1"/>
  <c r="C22" i="5"/>
  <c r="C9" i="7" s="1"/>
  <c r="K9" i="7" s="1"/>
  <c r="E57" i="5" l="1"/>
  <c r="B21" i="2" l="1"/>
  <c r="M22" i="5" l="1"/>
  <c r="K57" i="5" l="1"/>
  <c r="K43" i="7"/>
  <c r="H50" i="6"/>
  <c r="K50" i="7"/>
  <c r="I22" i="5"/>
  <c r="G22" i="5"/>
  <c r="E22" i="5"/>
  <c r="J14" i="2"/>
  <c r="J59" i="5"/>
  <c r="F59" i="5"/>
  <c r="C72" i="5"/>
  <c r="K88" i="5"/>
  <c r="K86" i="5"/>
  <c r="K85" i="5"/>
  <c r="K84" i="5"/>
  <c r="K83" i="5"/>
  <c r="K82" i="5"/>
  <c r="K81" i="5"/>
  <c r="K80" i="5"/>
  <c r="K79" i="5"/>
  <c r="K71" i="5"/>
  <c r="K70" i="5"/>
  <c r="K69" i="5"/>
  <c r="K68" i="5"/>
  <c r="K67" i="5"/>
  <c r="K66" i="5"/>
  <c r="K65" i="5"/>
  <c r="K64" i="5"/>
  <c r="L26" i="2"/>
  <c r="L21" i="2"/>
  <c r="L47" i="2"/>
  <c r="L42" i="2"/>
  <c r="B42" i="2"/>
  <c r="B47" i="2"/>
  <c r="B26" i="2"/>
  <c r="J39" i="2"/>
  <c r="J33" i="2"/>
  <c r="J37" i="2"/>
  <c r="J32" i="2"/>
  <c r="J35" i="2"/>
  <c r="J36" i="2"/>
  <c r="J38" i="2"/>
  <c r="J40" i="2"/>
  <c r="J41" i="2"/>
  <c r="J45" i="2"/>
  <c r="J46" i="2"/>
  <c r="H21" i="2"/>
  <c r="D21" i="2"/>
  <c r="F21" i="2"/>
  <c r="J24" i="2"/>
  <c r="J25" i="2"/>
  <c r="D26" i="2"/>
  <c r="D28" i="2" s="1"/>
  <c r="D47" i="2"/>
  <c r="D42" i="2"/>
  <c r="F26" i="2"/>
  <c r="F47" i="2"/>
  <c r="F42" i="2"/>
  <c r="H26" i="2"/>
  <c r="H28" i="2" s="1"/>
  <c r="H47" i="2"/>
  <c r="H42" i="2"/>
  <c r="J53" i="2"/>
  <c r="K10" i="7"/>
  <c r="K13" i="7"/>
  <c r="K14" i="7"/>
  <c r="K15" i="7"/>
  <c r="K16" i="7"/>
  <c r="K20" i="7"/>
  <c r="K21" i="7"/>
  <c r="M17" i="7"/>
  <c r="M22" i="7"/>
  <c r="M44" i="7"/>
  <c r="M39" i="7"/>
  <c r="I17" i="7"/>
  <c r="I22" i="7"/>
  <c r="I44" i="7"/>
  <c r="I39" i="7"/>
  <c r="G17" i="7"/>
  <c r="G22" i="7"/>
  <c r="G44" i="7"/>
  <c r="G39" i="7"/>
  <c r="E17" i="7"/>
  <c r="E22" i="7"/>
  <c r="E44" i="7"/>
  <c r="E39" i="7"/>
  <c r="C22" i="7"/>
  <c r="C44" i="7"/>
  <c r="M1" i="7"/>
  <c r="C1" i="7"/>
  <c r="H9" i="6"/>
  <c r="H10" i="6"/>
  <c r="H12" i="6"/>
  <c r="H13" i="6"/>
  <c r="H14" i="6"/>
  <c r="H15" i="6"/>
  <c r="H16" i="6"/>
  <c r="H20" i="6"/>
  <c r="H21" i="6"/>
  <c r="H42" i="6"/>
  <c r="H43" i="6"/>
  <c r="H28" i="6"/>
  <c r="H29" i="6"/>
  <c r="H30" i="6"/>
  <c r="H32" i="6"/>
  <c r="H33" i="6"/>
  <c r="H34" i="6"/>
  <c r="H35" i="6"/>
  <c r="H36" i="6"/>
  <c r="H37" i="6"/>
  <c r="H38" i="6"/>
  <c r="J17" i="6"/>
  <c r="J22" i="6"/>
  <c r="J44" i="6"/>
  <c r="J39" i="6"/>
  <c r="F17" i="6"/>
  <c r="F22" i="6"/>
  <c r="F44" i="6"/>
  <c r="E17" i="6"/>
  <c r="E22" i="6"/>
  <c r="E44" i="6"/>
  <c r="E39" i="6"/>
  <c r="D17" i="6"/>
  <c r="D22" i="6"/>
  <c r="D44" i="6"/>
  <c r="D39" i="6"/>
  <c r="C17" i="6"/>
  <c r="C22" i="6"/>
  <c r="C44" i="6"/>
  <c r="C39" i="6"/>
  <c r="J1" i="6"/>
  <c r="C1" i="6"/>
  <c r="M89" i="5"/>
  <c r="I89" i="5"/>
  <c r="I91" i="5" s="1"/>
  <c r="G89" i="5"/>
  <c r="G91" i="5" s="1"/>
  <c r="E89" i="5"/>
  <c r="E91" i="5" s="1"/>
  <c r="C89" i="5"/>
  <c r="M72" i="5"/>
  <c r="J19" i="2"/>
  <c r="I72" i="5"/>
  <c r="G72" i="5"/>
  <c r="E72" i="5"/>
  <c r="F9" i="3"/>
  <c r="M1" i="5"/>
  <c r="H9" i="3"/>
  <c r="J9" i="3"/>
  <c r="L9" i="3"/>
  <c r="N55" i="3"/>
  <c r="P55" i="3"/>
  <c r="P48" i="3"/>
  <c r="N48" i="3"/>
  <c r="P34" i="3"/>
  <c r="N34" i="3"/>
  <c r="L34" i="3"/>
  <c r="P19" i="3"/>
  <c r="N19" i="3"/>
  <c r="C1" i="5"/>
  <c r="N7" i="3"/>
  <c r="J20" i="2"/>
  <c r="J18" i="2"/>
  <c r="J17" i="2"/>
  <c r="J16" i="2"/>
  <c r="J13" i="2"/>
  <c r="N8" i="3"/>
  <c r="N6" i="3"/>
  <c r="N5" i="3"/>
  <c r="K1" i="4"/>
  <c r="B1" i="4"/>
  <c r="B1" i="3"/>
  <c r="N1" i="3"/>
  <c r="P9" i="3"/>
  <c r="C39" i="7" l="1"/>
  <c r="C46" i="7" s="1"/>
  <c r="E24" i="6"/>
  <c r="J24" i="6"/>
  <c r="L49" i="2"/>
  <c r="D24" i="6"/>
  <c r="K12" i="7"/>
  <c r="K44" i="7"/>
  <c r="E24" i="7"/>
  <c r="I24" i="7"/>
  <c r="J47" i="2"/>
  <c r="J48" i="2" s="1"/>
  <c r="H17" i="6"/>
  <c r="G24" i="7"/>
  <c r="M24" i="7"/>
  <c r="F49" i="2"/>
  <c r="E46" i="7"/>
  <c r="G46" i="7"/>
  <c r="I46" i="7"/>
  <c r="I48" i="7" s="1"/>
  <c r="I52" i="7" s="1"/>
  <c r="N9" i="3"/>
  <c r="C24" i="6"/>
  <c r="F24" i="6"/>
  <c r="C46" i="6"/>
  <c r="E46" i="6"/>
  <c r="E48" i="6" s="1"/>
  <c r="E52" i="6" s="1"/>
  <c r="J26" i="2"/>
  <c r="J46" i="6"/>
  <c r="J52" i="6" s="1"/>
  <c r="M46" i="7"/>
  <c r="J42" i="2"/>
  <c r="B49" i="2"/>
  <c r="J21" i="2"/>
  <c r="J22" i="2" s="1"/>
  <c r="K72" i="5"/>
  <c r="K89" i="5"/>
  <c r="F46" i="6"/>
  <c r="H39" i="6"/>
  <c r="H22" i="6"/>
  <c r="K22" i="7"/>
  <c r="D49" i="2"/>
  <c r="D51" i="2"/>
  <c r="D55" i="2" s="1"/>
  <c r="H10" i="3" s="1"/>
  <c r="D46" i="6"/>
  <c r="H44" i="6"/>
  <c r="H49" i="2"/>
  <c r="H51" i="2" s="1"/>
  <c r="H55" i="2" s="1"/>
  <c r="L10" i="3" s="1"/>
  <c r="F28" i="2"/>
  <c r="F51" i="2" s="1"/>
  <c r="F55" i="2" s="1"/>
  <c r="J10" i="3" s="1"/>
  <c r="B28" i="2"/>
  <c r="L28" i="2"/>
  <c r="E48" i="7"/>
  <c r="E52" i="7" s="1"/>
  <c r="G48" i="7"/>
  <c r="G52" i="7" s="1"/>
  <c r="J27" i="2"/>
  <c r="K31" i="7" l="1"/>
  <c r="K39" i="7" s="1"/>
  <c r="K46" i="7" s="1"/>
  <c r="L51" i="2"/>
  <c r="L55" i="2" s="1"/>
  <c r="P10" i="3" s="1"/>
  <c r="D48" i="6"/>
  <c r="D52" i="6" s="1"/>
  <c r="M48" i="7"/>
  <c r="M52" i="7" s="1"/>
  <c r="J49" i="2"/>
  <c r="J50" i="2" s="1"/>
  <c r="C48" i="6"/>
  <c r="C52" i="6" s="1"/>
  <c r="H24" i="6"/>
  <c r="C17" i="7"/>
  <c r="C24" i="7" s="1"/>
  <c r="C48" i="7" s="1"/>
  <c r="C52" i="7" s="1"/>
  <c r="K11" i="7"/>
  <c r="K17" i="7" s="1"/>
  <c r="H46" i="6"/>
  <c r="F48" i="6"/>
  <c r="F52" i="6" s="1"/>
  <c r="J43" i="2"/>
  <c r="B51" i="2"/>
  <c r="B55" i="2" s="1"/>
  <c r="H45" i="6"/>
  <c r="J28" i="2"/>
  <c r="J29" i="2" s="1"/>
  <c r="K24" i="7" l="1"/>
  <c r="J51" i="2"/>
  <c r="J55" i="2" s="1"/>
  <c r="N10" i="3" s="1"/>
  <c r="F10" i="3"/>
  <c r="K48" i="7" l="1"/>
  <c r="K52" i="7" s="1"/>
  <c r="J56" i="2"/>
</calcChain>
</file>

<file path=xl/sharedStrings.xml><?xml version="1.0" encoding="utf-8"?>
<sst xmlns="http://schemas.openxmlformats.org/spreadsheetml/2006/main" count="349" uniqueCount="183">
  <si>
    <t xml:space="preserve">Enter charity name below </t>
  </si>
  <si>
    <t xml:space="preserve">Enter SC No. below   </t>
  </si>
  <si>
    <t>SAMs</t>
  </si>
  <si>
    <t>SC043373</t>
  </si>
  <si>
    <t>Receipts and payments accounts</t>
  </si>
  <si>
    <t>For the period from</t>
  </si>
  <si>
    <t>Period start date</t>
  </si>
  <si>
    <t>to</t>
  </si>
  <si>
    <t>Period end date</t>
  </si>
  <si>
    <t>Section A Statement of receipts and payments</t>
  </si>
  <si>
    <t>Unrestricted funds</t>
  </si>
  <si>
    <t>Restricted funds</t>
  </si>
  <si>
    <t xml:space="preserve">Expendable endowment funds </t>
  </si>
  <si>
    <t>Permanent endowment funds</t>
  </si>
  <si>
    <t>Total funds current period</t>
  </si>
  <si>
    <t xml:space="preserve">Total funds last period </t>
  </si>
  <si>
    <t>to nearest £</t>
  </si>
  <si>
    <t xml:space="preserve">A1 Receipts </t>
  </si>
  <si>
    <t>Donations</t>
  </si>
  <si>
    <t>Legacies</t>
  </si>
  <si>
    <t>Grants</t>
  </si>
  <si>
    <t>Receipts from fundraising activities</t>
  </si>
  <si>
    <t>Gross trading receipts</t>
  </si>
  <si>
    <t>Income from investments other than land and buildings</t>
  </si>
  <si>
    <t>Rents from land &amp; buildings</t>
  </si>
  <si>
    <t>Gross receipts from other charitable activities*</t>
  </si>
  <si>
    <t xml:space="preserve">A1 Sub total </t>
  </si>
  <si>
    <t>A2 Receipts from asset &amp; investment sales</t>
  </si>
  <si>
    <t>Proceeds from sale of fixed assets</t>
  </si>
  <si>
    <t>Proceeds from sale of investments</t>
  </si>
  <si>
    <t xml:space="preserve">A2 Sub total </t>
  </si>
  <si>
    <t>Total receipts</t>
  </si>
  <si>
    <t>A3 Payments</t>
  </si>
  <si>
    <t>Expenses for fundraising activities</t>
  </si>
  <si>
    <t>Gross trading payments</t>
  </si>
  <si>
    <t>Investment management costs</t>
  </si>
  <si>
    <t>Payments relating directly to charitable activities</t>
  </si>
  <si>
    <t xml:space="preserve">Grants and donations </t>
  </si>
  <si>
    <t>Governance costs:</t>
  </si>
  <si>
    <t xml:space="preserve">  Audit / independent examination</t>
  </si>
  <si>
    <t xml:space="preserve">  Preparation of annual accounts</t>
  </si>
  <si>
    <t xml:space="preserve">  Legal costs</t>
  </si>
  <si>
    <t xml:space="preserve">Other </t>
  </si>
  <si>
    <t>A3 Sub total</t>
  </si>
  <si>
    <t>A4 Payments relating to asset and investment movements</t>
  </si>
  <si>
    <t>Purchases of fixed assets</t>
  </si>
  <si>
    <t>Purchase of investments</t>
  </si>
  <si>
    <t>A4 Sub total</t>
  </si>
  <si>
    <t>Total payments</t>
  </si>
  <si>
    <t>Net receipts / (payments)</t>
  </si>
  <si>
    <t>A5 Transfers to / (from) funds</t>
  </si>
  <si>
    <t>Surplus / (deficit) for year</t>
  </si>
  <si>
    <t>Section B Statement of balances</t>
  </si>
  <si>
    <t>Categories</t>
  </si>
  <si>
    <t xml:space="preserve">Details </t>
  </si>
  <si>
    <t xml:space="preserve">Unrestricted funds </t>
  </si>
  <si>
    <t xml:space="preserve">Restricted funds </t>
  </si>
  <si>
    <t xml:space="preserve">Permanent endowment funds </t>
  </si>
  <si>
    <t>Total current period</t>
  </si>
  <si>
    <t xml:space="preserve">Total last period </t>
  </si>
  <si>
    <t>B1 Cash funds</t>
  </si>
  <si>
    <t>Cash and bank balances at start of year</t>
  </si>
  <si>
    <t>Surplus / (deficit) shown on receipts and payments account</t>
  </si>
  <si>
    <t>Cash and bank balances at end of year</t>
  </si>
  <si>
    <t>(Agree balances with receipts and payments account(s))</t>
  </si>
  <si>
    <t>Fund to which asset belongs</t>
  </si>
  <si>
    <t>Market valuation</t>
  </si>
  <si>
    <t>Last year</t>
  </si>
  <si>
    <t>B2 Investments</t>
  </si>
  <si>
    <t xml:space="preserve">Total </t>
  </si>
  <si>
    <t>Details</t>
  </si>
  <si>
    <t>Cost (if available)</t>
  </si>
  <si>
    <t>Current value (if available)</t>
  </si>
  <si>
    <t>B3 Other assets</t>
  </si>
  <si>
    <t>Equipment (all in Clubs and Caravans)</t>
  </si>
  <si>
    <t>Equipment</t>
  </si>
  <si>
    <t>Caravans (2)</t>
  </si>
  <si>
    <t>Caravans</t>
  </si>
  <si>
    <t>Total</t>
  </si>
  <si>
    <t>Fund to which liability relates</t>
  </si>
  <si>
    <t>Amount due</t>
  </si>
  <si>
    <t>B4 Liabilities</t>
  </si>
  <si>
    <t>Amount due (estimate)</t>
  </si>
  <si>
    <t>B5 Contingent liabilities</t>
  </si>
  <si>
    <r>
      <t>Signed by one or two trustees on behalf of all the trustees</t>
    </r>
    <r>
      <rPr>
        <b/>
        <sz val="10"/>
        <color indexed="11"/>
        <rFont val="Arial"/>
        <family val="2"/>
      </rPr>
      <t xml:space="preserve"> </t>
    </r>
  </si>
  <si>
    <t>Signature</t>
  </si>
  <si>
    <t>Print Name</t>
  </si>
  <si>
    <t>Date of approval</t>
  </si>
  <si>
    <t>Colin Manclark</t>
  </si>
  <si>
    <t>Cara O'Donnell</t>
  </si>
  <si>
    <t xml:space="preserve">Notes* </t>
  </si>
  <si>
    <t xml:space="preserve">General equipment depreciated at 20% full year.  </t>
  </si>
  <si>
    <t xml:space="preserve">Caravans depreciate at 10% per annum. </t>
  </si>
  <si>
    <t xml:space="preserve">Section C Notes to the Accounts </t>
  </si>
  <si>
    <r>
      <t xml:space="preserve">C1 Nature and purpose of funds </t>
    </r>
    <r>
      <rPr>
        <i/>
        <sz val="12"/>
        <rFont val="Arial"/>
        <family val="2"/>
      </rPr>
      <t>(may be stated on analysis of funds worksheets)</t>
    </r>
  </si>
  <si>
    <t>Unrestricted funds may be used at the discretion of the Trustees in furtherance of the objectives of the charity. Restricted funds may only be used for specific purposes, either as they were secured for specific purposes or where otherwise specified by donors.  The charity secured a number of grants and donations during the year towards funding its Children’s Club, Annual Summer Holiday, Sensory and other Specialist Equipment, Core Running Costs, and towards upgrading worn our areas of the Caravans in Drimsynie, Lochgoilhead which will provide improved opportunities for families impacted by childhood disabilities to access regular, respite breaks.</t>
  </si>
  <si>
    <t>Type of activity or project supported</t>
  </si>
  <si>
    <t>Individual / institution</t>
  </si>
  <si>
    <t xml:space="preserve">Number of grants made </t>
  </si>
  <si>
    <t>£</t>
  </si>
  <si>
    <t>C2 Grants</t>
  </si>
  <si>
    <t>Core</t>
  </si>
  <si>
    <t>The Rozelle Trust</t>
  </si>
  <si>
    <t>The Postcode Lottery</t>
  </si>
  <si>
    <t>Clubs</t>
  </si>
  <si>
    <t>Barrack Charitable Trust</t>
  </si>
  <si>
    <t>R</t>
  </si>
  <si>
    <t>Saints and Sinners</t>
  </si>
  <si>
    <t>Albert Hunt Trust</t>
  </si>
  <si>
    <t>John McNaught Trust</t>
  </si>
  <si>
    <t>Summer Holiday</t>
  </si>
  <si>
    <t>St Nicholas Care Fund</t>
  </si>
  <si>
    <t>Radio Clyde Cash for Kids</t>
  </si>
  <si>
    <t>RS MacDonald Trust</t>
  </si>
  <si>
    <t>Bellahouston Bequest Fund</t>
  </si>
  <si>
    <t>Cruden Foundation</t>
  </si>
  <si>
    <t>Christina May Hendrie Trust</t>
  </si>
  <si>
    <t>If no remuneration was paid during the period to any charity trustee or person connected to a trustee cross this box (otherwise complete section 3b)</t>
  </si>
  <si>
    <t>C3a Trustee remuneration</t>
  </si>
  <si>
    <t>Authority under which paid</t>
  </si>
  <si>
    <t>Mr C Manclark (Trustee, Chairperson and Treasurer)</t>
  </si>
  <si>
    <t>C3b Trustee remuneration - details</t>
  </si>
  <si>
    <t>To be paid £250 annually upon the maintenance and completion of the Accounts and the submission of OSCR Accounts as agreed from 1 November 2023</t>
  </si>
  <si>
    <t>If no expenses were paid to any charity trustee during the period then cross this box (otherwise complete section 4b)</t>
  </si>
  <si>
    <t>x</t>
  </si>
  <si>
    <t>C4a Trustee expenses</t>
  </si>
  <si>
    <t xml:space="preserve">Number of trustees </t>
  </si>
  <si>
    <t>C4b Trustee expenses - details</t>
  </si>
  <si>
    <t>Nature of relationship</t>
  </si>
  <si>
    <t>Nature of transaction</t>
  </si>
  <si>
    <t>Transaction amount (£)</t>
  </si>
  <si>
    <t>Balance outstanding at period end (£)</t>
  </si>
  <si>
    <t>C5 Transactions with trustees and connected persons</t>
  </si>
  <si>
    <t>To fund Children/s Club, Events, Sensory Equipment, Specialist Equipment and Annual Holiday along with Core Running Costs of Charity. Also to fund short breaks to the caravans in Drimsynie, Argyll for all our members and provide further opportunities of respite care.</t>
  </si>
  <si>
    <t>C6 Other information</t>
  </si>
  <si>
    <t>Additional analysis (1)</t>
  </si>
  <si>
    <t xml:space="preserve">Analysis of receipts and payments </t>
  </si>
  <si>
    <t xml:space="preserve">1 Donations </t>
  </si>
  <si>
    <t>Anon</t>
  </si>
  <si>
    <t>JustGiving</t>
  </si>
  <si>
    <t xml:space="preserve">2 Grants </t>
  </si>
  <si>
    <t xml:space="preserve">3  Gross receipts from other charitable activities </t>
  </si>
  <si>
    <t xml:space="preserve">4  Payments relating directly to charitable activities </t>
  </si>
  <si>
    <t>Club Costs</t>
  </si>
  <si>
    <t>Postage and Stationery</t>
  </si>
  <si>
    <t>Insurance</t>
  </si>
  <si>
    <t>Miscellaneous</t>
  </si>
  <si>
    <t>Professional Fundraising Fees</t>
  </si>
  <si>
    <t>Family Support Packages</t>
  </si>
  <si>
    <t>Caravan General Expenses</t>
  </si>
  <si>
    <t>Summer Holiday - Argyll Holidays</t>
  </si>
  <si>
    <t>Caravan/Equipment increase related mostly to the caravan upgrade and the works required to make habitatable.  Family support packages were for respite massage/therapy treatment vouchers and meal vouchers that were given for Christmas to the families.</t>
  </si>
  <si>
    <t>Additional analysis (2)</t>
  </si>
  <si>
    <t>5  Breakdown of unrestricted funds</t>
  </si>
  <si>
    <t xml:space="preserve">Unrestricted fund 1 - enter name of fund below </t>
  </si>
  <si>
    <t>Unrestricted fund 2 - enter name of fund below</t>
  </si>
  <si>
    <t>Unrestricted fund 3 - enter name of fund below</t>
  </si>
  <si>
    <t>Unrestricted fund 4 - enter name of fund below</t>
  </si>
  <si>
    <t xml:space="preserve">Total unrestricted funds </t>
  </si>
  <si>
    <t xml:space="preserve">Total unrestricted funds last period </t>
  </si>
  <si>
    <t xml:space="preserve">Receipts  </t>
  </si>
  <si>
    <t>Gross receipts from other charitable activities</t>
  </si>
  <si>
    <t xml:space="preserve">Sub total </t>
  </si>
  <si>
    <t>Receipts from asset &amp; investment sales</t>
  </si>
  <si>
    <t xml:space="preserve">Total receipts </t>
  </si>
  <si>
    <t>Payments</t>
  </si>
  <si>
    <t>Payments relating to asset and investment movements</t>
  </si>
  <si>
    <t xml:space="preserve"> Sub total</t>
  </si>
  <si>
    <t xml:space="preserve">Transfers to / (from) funds </t>
  </si>
  <si>
    <t xml:space="preserve">Nature and purpose of funds </t>
  </si>
  <si>
    <t>Unrestricted funds can be freely used on charitable activities at the discretion of the Trustees. Unrestricted funds secured during the year were used to support the charity’s Children’s Club, Annual Summer Holiday, Sensory and other Specialist Equipment, Core Running Costs, and related activities/resources. We also secured an upgraded/part exchange caravan from a 2-bedroom to 3-bedroom in October 2024 to ensure more families could enjoy the breaks with an added bedroom.</t>
  </si>
  <si>
    <t>Additional analysis (3)</t>
  </si>
  <si>
    <t>6  Breakdown of restricted funds</t>
  </si>
  <si>
    <t>Restricted fund 1 - enter name of fund below</t>
  </si>
  <si>
    <t>Restricted fund 2 - enter name of fund below</t>
  </si>
  <si>
    <t>Restricted fund 3 - enter name of fund below</t>
  </si>
  <si>
    <t>Restricted fund 4 - enter name of fund below</t>
  </si>
  <si>
    <t>Restricted fund 5 - enter name of fund below</t>
  </si>
  <si>
    <t>Radio Clyde Cash for Kids (Summer)</t>
  </si>
  <si>
    <t>St Nicholas Care Fund (Summer)</t>
  </si>
  <si>
    <t xml:space="preserve">Total restricted funds </t>
  </si>
  <si>
    <t xml:space="preserve">Total restricted funds last period </t>
  </si>
  <si>
    <t>Restricted funds may only be used for the specific purpose applied for or where otherwise specified by donors. We secured restricted funding during the year towards funding our Annual Summer Holiday and towards the Children's Clubs. Reports are submitted to all grant funders detailing the purpose funded in line with each donor’s grant conditions.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</si>
</sst>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_-* #,##0_-;\-* #,##0_-;_-* &quot;-&quot;??_-;_-@_-"/>
    <numFmt numFmtId="165" formatCode="[$-809]dd\ mmmm\ yyyy;@"/>
    <numFmt numFmtId="166" formatCode="[$-F800]dddd\,\ mmmm\ dd\,\ yyyy"/>
    <numFmt numFmtId="167" formatCode="dd/mm/yyyy;@"/>
    <numFmt numFmtId="168" formatCode="* #,##0_-;\(* #,##0\)_-;_-* &quot;-&quot;??_-;_-@_-"/>
  </numFmts>
  <fonts count="38">
    <font>
      <sz val="10"/>
      <name val="Arial"/>
    </font>
    <font>
      <sz val="10"/>
      <name val="Arial"/>
    </font>
    <font>
      <sz val="11"/>
      <name val="Arial"/>
      <family val="2"/>
    </font>
    <font>
      <b/>
      <sz val="11"/>
      <name val="Arial"/>
      <family val="2"/>
    </font>
    <font>
      <b/>
      <sz val="16"/>
      <name val="Arial"/>
      <family val="2"/>
    </font>
    <font>
      <b/>
      <sz val="9"/>
      <name val="Arial"/>
      <family val="2"/>
    </font>
    <font>
      <sz val="9"/>
      <name val="Arial"/>
      <family val="2"/>
    </font>
    <font>
      <b/>
      <sz val="8"/>
      <name val="Arial"/>
      <family val="2"/>
    </font>
    <font>
      <b/>
      <sz val="8"/>
      <color indexed="12"/>
      <name val="Arial"/>
      <family val="2"/>
    </font>
    <font>
      <sz val="8"/>
      <name val="Arial"/>
      <family val="2"/>
    </font>
    <font>
      <b/>
      <sz val="10"/>
      <name val="Arial"/>
      <family val="2"/>
    </font>
    <font>
      <b/>
      <i/>
      <sz val="12"/>
      <name val="Arial"/>
      <family val="2"/>
    </font>
    <font>
      <sz val="10"/>
      <name val="Arial"/>
      <family val="2"/>
    </font>
    <font>
      <b/>
      <sz val="16"/>
      <color indexed="9"/>
      <name val="Arial"/>
      <family val="2"/>
    </font>
    <font>
      <sz val="8"/>
      <name val="Arial"/>
    </font>
    <font>
      <b/>
      <sz val="10"/>
      <color indexed="22"/>
      <name val="Arial"/>
      <family val="2"/>
    </font>
    <font>
      <sz val="10"/>
      <color indexed="22"/>
      <name val="Arial"/>
      <family val="2"/>
    </font>
    <font>
      <b/>
      <sz val="11"/>
      <color indexed="55"/>
      <name val="Arial"/>
      <family val="2"/>
    </font>
    <font>
      <sz val="9"/>
      <color indexed="22"/>
      <name val="Arial"/>
      <family val="2"/>
    </font>
    <font>
      <b/>
      <sz val="12"/>
      <name val="Arial"/>
      <family val="2"/>
    </font>
    <font>
      <b/>
      <sz val="18"/>
      <name val="Arial"/>
      <family val="2"/>
    </font>
    <font>
      <sz val="12"/>
      <name val="Arial"/>
      <family val="2"/>
    </font>
    <font>
      <sz val="10"/>
      <color indexed="23"/>
      <name val="Arial"/>
      <family val="2"/>
    </font>
    <font>
      <b/>
      <sz val="11"/>
      <color indexed="23"/>
      <name val="Arial"/>
      <family val="2"/>
    </font>
    <font>
      <i/>
      <sz val="10"/>
      <name val="Arial"/>
      <family val="2"/>
    </font>
    <font>
      <b/>
      <i/>
      <sz val="9"/>
      <name val="Arial"/>
      <family val="2"/>
    </font>
    <font>
      <i/>
      <sz val="9"/>
      <name val="Arial"/>
      <family val="2"/>
    </font>
    <font>
      <b/>
      <sz val="10"/>
      <color indexed="11"/>
      <name val="Arial"/>
      <family val="2"/>
    </font>
    <font>
      <b/>
      <i/>
      <sz val="10"/>
      <name val="Arial"/>
      <family val="2"/>
    </font>
    <font>
      <sz val="11"/>
      <color indexed="22"/>
      <name val="Arial"/>
      <family val="2"/>
    </font>
    <font>
      <sz val="11"/>
      <name val="Arial"/>
    </font>
    <font>
      <i/>
      <sz val="12"/>
      <name val="Arial"/>
      <family val="2"/>
    </font>
    <font>
      <sz val="12"/>
      <color theme="1"/>
      <name val="Calibri"/>
      <family val="2"/>
      <scheme val="minor"/>
    </font>
    <font>
      <sz val="12"/>
      <name val="Calibri"/>
      <family val="2"/>
      <scheme val="minor"/>
    </font>
    <font>
      <sz val="10"/>
      <color theme="1"/>
      <name val="Calibri"/>
      <family val="2"/>
      <scheme val="minor"/>
    </font>
    <font>
      <b/>
      <sz val="11"/>
      <color theme="1"/>
      <name val="Calibri"/>
      <family val="2"/>
      <scheme val="minor"/>
    </font>
    <font>
      <b/>
      <sz val="14"/>
      <name val="Arial"/>
      <family val="2"/>
    </font>
    <font>
      <b/>
      <sz val="10"/>
      <color theme="1"/>
      <name val="Calibri"/>
      <family val="2"/>
      <scheme val="minor"/>
    </font>
  </fonts>
  <fills count="5">
    <fill>
      <patternFill patternType="none"/>
    </fill>
    <fill>
      <patternFill patternType="gray125"/>
    </fill>
    <fill>
      <patternFill patternType="solid">
        <fgColor indexed="8"/>
        <bgColor indexed="64"/>
      </patternFill>
    </fill>
    <fill>
      <patternFill patternType="solid">
        <fgColor indexed="41"/>
        <bgColor indexed="64"/>
      </patternFill>
    </fill>
    <fill>
      <patternFill patternType="solid">
        <fgColor theme="3" tint="0.79998168889431442"/>
        <bgColor indexed="64"/>
      </patternFill>
    </fill>
  </fills>
  <borders count="34">
    <border>
      <left/>
      <right/>
      <top/>
      <bottom/>
      <diagonal/>
    </border>
    <border>
      <left/>
      <right/>
      <top style="thin">
        <color indexed="64"/>
      </top>
      <bottom style="thin">
        <color indexed="64"/>
      </bottom>
      <diagonal/>
    </border>
    <border>
      <left/>
      <right style="medium">
        <color indexed="64"/>
      </right>
      <top/>
      <bottom/>
      <diagonal/>
    </border>
    <border>
      <left/>
      <right/>
      <top style="thick">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ck">
        <color indexed="64"/>
      </top>
      <bottom style="thick">
        <color indexed="64"/>
      </bottom>
      <diagonal/>
    </border>
    <border>
      <left style="thin">
        <color indexed="64"/>
      </left>
      <right style="thin">
        <color indexed="64"/>
      </right>
      <top style="thick">
        <color indexed="64"/>
      </top>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medium">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2">
    <xf numFmtId="0" fontId="0" fillId="0" borderId="0"/>
    <xf numFmtId="43" fontId="1" fillId="0" borderId="0" applyFont="0" applyFill="0" applyBorder="0" applyAlignment="0" applyProtection="0"/>
  </cellStyleXfs>
  <cellXfs count="450">
    <xf numFmtId="0" fontId="0" fillId="0" borderId="0" xfId="0"/>
    <xf numFmtId="0" fontId="12" fillId="0" borderId="0" xfId="0" applyFont="1" applyProtection="1">
      <protection locked="0"/>
    </xf>
    <xf numFmtId="0" fontId="3" fillId="0" borderId="0" xfId="0" applyFont="1" applyAlignment="1" applyProtection="1">
      <alignment wrapText="1"/>
      <protection locked="0"/>
    </xf>
    <xf numFmtId="0" fontId="3" fillId="0" borderId="0" xfId="0" applyFont="1" applyAlignment="1" applyProtection="1">
      <alignment horizontal="right"/>
      <protection locked="0"/>
    </xf>
    <xf numFmtId="0" fontId="6" fillId="0" borderId="0" xfId="0" applyFont="1" applyAlignment="1" applyProtection="1">
      <alignment vertical="center" wrapText="1"/>
      <protection locked="0"/>
    </xf>
    <xf numFmtId="0" fontId="9" fillId="0" borderId="0" xfId="0" applyFont="1" applyAlignment="1" applyProtection="1">
      <alignment vertical="center" wrapText="1"/>
      <protection locked="0"/>
    </xf>
    <xf numFmtId="0" fontId="9" fillId="0" borderId="0" xfId="0" applyFont="1" applyAlignment="1" applyProtection="1">
      <alignment wrapText="1"/>
      <protection locked="0"/>
    </xf>
    <xf numFmtId="0" fontId="11" fillId="0" borderId="0" xfId="0" applyFont="1" applyAlignment="1" applyProtection="1">
      <alignment horizontal="right" wrapText="1"/>
      <protection locked="0"/>
    </xf>
    <xf numFmtId="0" fontId="3" fillId="0" borderId="0" xfId="0" applyFont="1" applyAlignment="1" applyProtection="1">
      <alignment vertical="top"/>
      <protection locked="0"/>
    </xf>
    <xf numFmtId="0" fontId="11" fillId="0" borderId="0" xfId="0" applyFont="1" applyAlignment="1" applyProtection="1">
      <alignment horizontal="right" vertical="top" wrapText="1"/>
      <protection locked="0"/>
    </xf>
    <xf numFmtId="0" fontId="9" fillId="0" borderId="0" xfId="0" applyFont="1" applyProtection="1">
      <protection locked="0"/>
    </xf>
    <xf numFmtId="0" fontId="12" fillId="0" borderId="0" xfId="0" applyFont="1" applyAlignment="1" applyProtection="1">
      <alignment horizontal="center" vertical="center"/>
      <protection locked="0"/>
    </xf>
    <xf numFmtId="0" fontId="6" fillId="0" borderId="0" xfId="0" applyFont="1" applyAlignment="1" applyProtection="1">
      <alignment horizontal="right" vertical="top" wrapText="1"/>
      <protection locked="0"/>
    </xf>
    <xf numFmtId="0" fontId="5" fillId="0" borderId="0" xfId="0" applyFont="1" applyAlignment="1" applyProtection="1">
      <alignment horizontal="center" vertical="top" wrapText="1"/>
      <protection locked="0"/>
    </xf>
    <xf numFmtId="0" fontId="2" fillId="0" borderId="0" xfId="0" applyFont="1" applyAlignment="1" applyProtection="1">
      <alignment vertical="top" wrapText="1"/>
      <protection locked="0"/>
    </xf>
    <xf numFmtId="0" fontId="6" fillId="0" borderId="0" xfId="0" applyFont="1" applyAlignment="1" applyProtection="1">
      <alignment vertical="top"/>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18" fillId="0" borderId="0" xfId="0" applyFont="1" applyAlignment="1" applyProtection="1">
      <alignment vertical="top" wrapText="1"/>
      <protection locked="0"/>
    </xf>
    <xf numFmtId="164" fontId="6" fillId="0" borderId="0" xfId="1" applyNumberFormat="1" applyFont="1" applyAlignment="1" applyProtection="1">
      <alignment vertical="center" wrapText="1"/>
      <protection locked="0"/>
    </xf>
    <xf numFmtId="164" fontId="5" fillId="0" borderId="0" xfId="1" applyNumberFormat="1" applyFont="1" applyAlignment="1" applyProtection="1">
      <alignment vertical="top" wrapText="1"/>
      <protection locked="0"/>
    </xf>
    <xf numFmtId="0" fontId="3" fillId="0" borderId="0" xfId="0" applyFont="1" applyAlignment="1" applyProtection="1">
      <alignment horizontal="right" wrapText="1"/>
      <protection locked="0"/>
    </xf>
    <xf numFmtId="0" fontId="3" fillId="0" borderId="0" xfId="0" applyFont="1" applyAlignment="1" applyProtection="1">
      <alignment horizontal="left"/>
      <protection locked="0"/>
    </xf>
    <xf numFmtId="0" fontId="3" fillId="0" borderId="0" xfId="0" applyFont="1" applyAlignment="1" applyProtection="1">
      <alignment horizontal="left" vertical="top"/>
      <protection locked="0"/>
    </xf>
    <xf numFmtId="0" fontId="4" fillId="2" borderId="0" xfId="0" applyFont="1" applyFill="1" applyProtection="1">
      <protection locked="0"/>
    </xf>
    <xf numFmtId="0" fontId="12" fillId="2" borderId="0" xfId="0" applyFont="1" applyFill="1" applyProtection="1">
      <protection locked="0"/>
    </xf>
    <xf numFmtId="41" fontId="12" fillId="0" borderId="0" xfId="1" applyNumberFormat="1" applyFont="1" applyProtection="1">
      <protection locked="0"/>
    </xf>
    <xf numFmtId="41" fontId="3" fillId="0" borderId="0" xfId="1" applyNumberFormat="1" applyFont="1" applyAlignment="1" applyProtection="1">
      <alignment horizontal="center" vertical="center" wrapText="1"/>
      <protection locked="0"/>
    </xf>
    <xf numFmtId="41" fontId="5" fillId="0" borderId="0" xfId="1" applyNumberFormat="1" applyFont="1" applyAlignment="1" applyProtection="1">
      <alignment horizontal="center" vertical="center" wrapText="1"/>
      <protection locked="0"/>
    </xf>
    <xf numFmtId="41" fontId="8" fillId="0" borderId="0" xfId="1" applyNumberFormat="1" applyFont="1" applyAlignment="1" applyProtection="1">
      <alignment horizontal="right" vertical="center" wrapText="1"/>
      <protection locked="0"/>
    </xf>
    <xf numFmtId="41" fontId="6" fillId="0" borderId="0" xfId="1" applyNumberFormat="1" applyFont="1" applyAlignment="1" applyProtection="1">
      <alignment wrapText="1"/>
      <protection locked="0"/>
    </xf>
    <xf numFmtId="41" fontId="9" fillId="0" borderId="0" xfId="1" applyNumberFormat="1" applyFont="1" applyAlignment="1" applyProtection="1">
      <protection locked="0"/>
    </xf>
    <xf numFmtId="41" fontId="10" fillId="0" borderId="1" xfId="1" applyNumberFormat="1" applyFont="1" applyBorder="1" applyAlignment="1" applyProtection="1">
      <protection locked="0"/>
    </xf>
    <xf numFmtId="41" fontId="6" fillId="0" borderId="0" xfId="1" applyNumberFormat="1" applyFont="1" applyBorder="1" applyAlignment="1" applyProtection="1">
      <protection locked="0"/>
    </xf>
    <xf numFmtId="41" fontId="6" fillId="0" borderId="0" xfId="1" applyNumberFormat="1" applyFont="1" applyBorder="1" applyAlignment="1" applyProtection="1">
      <alignment vertical="top" wrapText="1"/>
      <protection locked="0"/>
    </xf>
    <xf numFmtId="0" fontId="11" fillId="0" borderId="2" xfId="0" applyFont="1" applyBorder="1" applyAlignment="1" applyProtection="1">
      <alignment horizontal="right" vertical="center"/>
      <protection locked="0"/>
    </xf>
    <xf numFmtId="0" fontId="11" fillId="0" borderId="0" xfId="0" applyFont="1" applyAlignment="1" applyProtection="1">
      <alignment horizontal="right" vertical="top"/>
      <protection locked="0"/>
    </xf>
    <xf numFmtId="164" fontId="6" fillId="0" borderId="2" xfId="1" applyNumberFormat="1" applyFont="1" applyBorder="1" applyAlignment="1" applyProtection="1">
      <alignment vertical="center" wrapText="1"/>
      <protection locked="0"/>
    </xf>
    <xf numFmtId="0" fontId="13" fillId="2" borderId="0" xfId="0" applyFont="1" applyFill="1" applyAlignment="1" applyProtection="1">
      <alignment vertical="center"/>
      <protection locked="0"/>
    </xf>
    <xf numFmtId="41" fontId="13" fillId="2" borderId="0" xfId="1" applyNumberFormat="1" applyFont="1" applyFill="1" applyBorder="1" applyAlignment="1" applyProtection="1">
      <alignment vertical="center"/>
      <protection locked="0"/>
    </xf>
    <xf numFmtId="0" fontId="4" fillId="2" borderId="0" xfId="0" applyFont="1" applyFill="1" applyAlignment="1" applyProtection="1">
      <alignment vertical="center"/>
      <protection locked="0"/>
    </xf>
    <xf numFmtId="0" fontId="12" fillId="2" borderId="0" xfId="0" applyFont="1" applyFill="1" applyAlignment="1" applyProtection="1">
      <alignment vertical="center"/>
      <protection locked="0"/>
    </xf>
    <xf numFmtId="0" fontId="12" fillId="0" borderId="0" xfId="0" applyFont="1" applyAlignment="1" applyProtection="1">
      <alignment vertical="center"/>
      <protection locked="0"/>
    </xf>
    <xf numFmtId="0" fontId="13" fillId="2" borderId="0" xfId="0" applyFont="1" applyFill="1" applyProtection="1">
      <protection locked="0"/>
    </xf>
    <xf numFmtId="0" fontId="17" fillId="0" borderId="0" xfId="0" applyFont="1" applyAlignment="1" applyProtection="1">
      <alignment horizontal="center" vertical="center" wrapText="1"/>
      <protection locked="0"/>
    </xf>
    <xf numFmtId="41" fontId="13" fillId="2" borderId="0" xfId="1" applyNumberFormat="1" applyFont="1" applyFill="1" applyBorder="1" applyAlignment="1" applyProtection="1">
      <protection locked="0"/>
    </xf>
    <xf numFmtId="0" fontId="17" fillId="0" borderId="0" xfId="0" applyFont="1" applyAlignment="1" applyProtection="1">
      <alignment horizontal="center" wrapText="1"/>
      <protection locked="0"/>
    </xf>
    <xf numFmtId="0" fontId="2" fillId="0" borderId="0" xfId="0" applyFont="1" applyAlignment="1">
      <alignment horizontal="right" vertical="top" wrapText="1"/>
    </xf>
    <xf numFmtId="41" fontId="6" fillId="0" borderId="0" xfId="0" applyNumberFormat="1" applyFont="1" applyAlignment="1" applyProtection="1">
      <alignment wrapText="1"/>
      <protection locked="0"/>
    </xf>
    <xf numFmtId="41" fontId="12" fillId="0" borderId="0" xfId="0" applyNumberFormat="1" applyFont="1" applyProtection="1">
      <protection locked="0"/>
    </xf>
    <xf numFmtId="41" fontId="9" fillId="0" borderId="0" xfId="0" applyNumberFormat="1" applyFont="1" applyProtection="1">
      <protection locked="0"/>
    </xf>
    <xf numFmtId="41" fontId="9" fillId="0" borderId="3" xfId="0" applyNumberFormat="1" applyFont="1" applyBorder="1" applyProtection="1">
      <protection locked="0"/>
    </xf>
    <xf numFmtId="41" fontId="6" fillId="0" borderId="0" xfId="0" applyNumberFormat="1" applyFont="1" applyProtection="1">
      <protection locked="0"/>
    </xf>
    <xf numFmtId="41" fontId="6" fillId="0" borderId="0" xfId="0" applyNumberFormat="1" applyFont="1" applyAlignment="1" applyProtection="1">
      <alignment vertical="top" wrapText="1"/>
      <protection locked="0"/>
    </xf>
    <xf numFmtId="164" fontId="5" fillId="0" borderId="0" xfId="1" applyNumberFormat="1" applyFont="1" applyBorder="1" applyAlignment="1" applyProtection="1">
      <alignment vertical="top" wrapText="1"/>
      <protection locked="0"/>
    </xf>
    <xf numFmtId="0" fontId="24" fillId="0" borderId="0" xfId="0" applyFont="1" applyProtection="1">
      <protection locked="0"/>
    </xf>
    <xf numFmtId="0" fontId="26" fillId="0" borderId="0" xfId="0" applyFont="1" applyAlignment="1" applyProtection="1">
      <alignment horizontal="center" vertical="top" wrapText="1"/>
      <protection locked="0"/>
    </xf>
    <xf numFmtId="0" fontId="25" fillId="0" borderId="0" xfId="0" applyFont="1" applyAlignment="1" applyProtection="1">
      <alignment horizontal="center" vertical="top" wrapText="1"/>
      <protection locked="0"/>
    </xf>
    <xf numFmtId="0" fontId="26" fillId="0" borderId="0" xfId="0" applyFont="1" applyAlignment="1" applyProtection="1">
      <alignment vertical="top" wrapText="1"/>
      <protection locked="0"/>
    </xf>
    <xf numFmtId="0" fontId="2" fillId="0" borderId="0" xfId="0" applyFont="1" applyAlignment="1">
      <alignment vertical="center"/>
    </xf>
    <xf numFmtId="0" fontId="5" fillId="0" borderId="0" xfId="0" applyFont="1" applyAlignment="1" applyProtection="1">
      <alignment horizontal="center" wrapText="1"/>
      <protection locked="0"/>
    </xf>
    <xf numFmtId="0" fontId="3" fillId="0" borderId="0" xfId="0" applyFont="1" applyAlignment="1" applyProtection="1">
      <alignment horizontal="left" wrapText="1"/>
      <protection locked="0"/>
    </xf>
    <xf numFmtId="41" fontId="6" fillId="0" borderId="0" xfId="1" applyNumberFormat="1" applyFont="1" applyBorder="1" applyAlignment="1" applyProtection="1">
      <alignment horizontal="left" vertical="top" wrapText="1"/>
      <protection locked="0"/>
    </xf>
    <xf numFmtId="0" fontId="10" fillId="0" borderId="0" xfId="0" applyFont="1" applyAlignment="1" applyProtection="1">
      <alignment horizontal="center" vertical="center" wrapText="1"/>
      <protection locked="0"/>
    </xf>
    <xf numFmtId="0" fontId="10" fillId="0" borderId="0" xfId="0" applyFont="1" applyAlignment="1">
      <alignment vertical="top" wrapText="1"/>
    </xf>
    <xf numFmtId="0" fontId="3" fillId="0" borderId="0" xfId="0" applyFont="1" applyAlignment="1">
      <alignment vertical="center"/>
    </xf>
    <xf numFmtId="0" fontId="3" fillId="0" borderId="0" xfId="0" applyFont="1" applyProtection="1">
      <protection locked="0"/>
    </xf>
    <xf numFmtId="0" fontId="3" fillId="0" borderId="4" xfId="0" applyFont="1" applyBorder="1" applyAlignment="1">
      <alignment horizontal="center" vertical="center" wrapText="1"/>
    </xf>
    <xf numFmtId="0" fontId="13" fillId="2" borderId="0" xfId="0" applyFont="1" applyFill="1" applyAlignment="1" applyProtection="1">
      <alignment horizontal="left" vertical="center"/>
      <protection locked="0"/>
    </xf>
    <xf numFmtId="167" fontId="13" fillId="2" borderId="0" xfId="0" applyNumberFormat="1" applyFont="1" applyFill="1" applyAlignment="1" applyProtection="1">
      <alignment vertical="center"/>
      <protection locked="0"/>
    </xf>
    <xf numFmtId="0" fontId="12" fillId="0" borderId="0" xfId="0" applyFont="1" applyAlignment="1" applyProtection="1">
      <alignment horizontal="center" vertical="center" wrapText="1"/>
      <protection locked="0"/>
    </xf>
    <xf numFmtId="164" fontId="10" fillId="0" borderId="0" xfId="1" applyNumberFormat="1" applyFont="1" applyBorder="1" applyAlignment="1" applyProtection="1">
      <alignment horizontal="center" vertical="center" wrapText="1"/>
      <protection locked="0"/>
    </xf>
    <xf numFmtId="3" fontId="5" fillId="0" borderId="0" xfId="1" applyNumberFormat="1" applyFont="1" applyBorder="1" applyAlignment="1" applyProtection="1">
      <alignment vertical="top" wrapText="1"/>
      <protection locked="0"/>
    </xf>
    <xf numFmtId="0" fontId="2" fillId="0" borderId="5" xfId="0" applyFont="1" applyBorder="1" applyAlignment="1" applyProtection="1">
      <alignment horizontal="left" wrapText="1"/>
      <protection locked="0"/>
    </xf>
    <xf numFmtId="0" fontId="2" fillId="0" borderId="5" xfId="0" applyFont="1" applyBorder="1" applyAlignment="1" applyProtection="1">
      <alignment horizontal="left" vertical="top" wrapText="1"/>
      <protection locked="0"/>
    </xf>
    <xf numFmtId="0" fontId="2" fillId="0" borderId="5" xfId="0" applyFont="1" applyBorder="1" applyAlignment="1" applyProtection="1">
      <alignment horizontal="right" vertical="top" wrapText="1"/>
      <protection locked="0"/>
    </xf>
    <xf numFmtId="41" fontId="3" fillId="0" borderId="0" xfId="1" applyNumberFormat="1" applyFont="1" applyAlignment="1" applyProtection="1">
      <alignment horizontal="right" wrapText="1"/>
      <protection locked="0"/>
    </xf>
    <xf numFmtId="0" fontId="2" fillId="0" borderId="0" xfId="0" applyFont="1" applyProtection="1">
      <protection locked="0"/>
    </xf>
    <xf numFmtId="3" fontId="3" fillId="0" borderId="5" xfId="1" applyNumberFormat="1" applyFont="1" applyBorder="1" applyAlignment="1" applyProtection="1">
      <alignment vertical="top" wrapText="1"/>
      <protection locked="0"/>
    </xf>
    <xf numFmtId="164" fontId="3" fillId="0" borderId="0" xfId="1" applyNumberFormat="1" applyFont="1" applyBorder="1" applyAlignment="1" applyProtection="1">
      <alignment vertical="top" wrapText="1"/>
      <protection locked="0"/>
    </xf>
    <xf numFmtId="41" fontId="2" fillId="0" borderId="0" xfId="1" applyNumberFormat="1" applyFont="1" applyBorder="1" applyAlignment="1" applyProtection="1">
      <alignment vertical="top" wrapText="1"/>
      <protection locked="0"/>
    </xf>
    <xf numFmtId="0" fontId="3" fillId="0" borderId="0" xfId="0" applyFont="1" applyAlignment="1" applyProtection="1">
      <alignment horizontal="left" vertical="top" wrapText="1"/>
      <protection locked="0"/>
    </xf>
    <xf numFmtId="165" fontId="3" fillId="0" borderId="0" xfId="1" applyNumberFormat="1" applyFont="1" applyBorder="1" applyAlignment="1" applyProtection="1">
      <alignment horizontal="center" vertical="top" wrapText="1"/>
      <protection locked="0"/>
    </xf>
    <xf numFmtId="0" fontId="3" fillId="0" borderId="0" xfId="0" applyFont="1" applyAlignment="1" applyProtection="1">
      <alignment horizontal="center" vertical="top" wrapText="1"/>
      <protection locked="0"/>
    </xf>
    <xf numFmtId="0" fontId="21" fillId="0" borderId="0" xfId="0" applyFont="1" applyAlignment="1" applyProtection="1">
      <alignment vertical="top"/>
      <protection locked="0"/>
    </xf>
    <xf numFmtId="0" fontId="19" fillId="0" borderId="0" xfId="0" applyFont="1" applyAlignment="1" applyProtection="1">
      <alignment vertical="top"/>
      <protection locked="0"/>
    </xf>
    <xf numFmtId="0" fontId="2" fillId="0" borderId="5" xfId="0" applyFont="1" applyBorder="1" applyAlignment="1" applyProtection="1">
      <alignment vertical="top" wrapText="1"/>
      <protection locked="0"/>
    </xf>
    <xf numFmtId="0" fontId="3" fillId="0" borderId="5" xfId="0" applyFont="1" applyBorder="1" applyAlignment="1" applyProtection="1">
      <alignment horizontal="left" vertical="top" wrapText="1"/>
      <protection locked="0"/>
    </xf>
    <xf numFmtId="41" fontId="2" fillId="0" borderId="0" xfId="1" applyNumberFormat="1" applyFont="1" applyBorder="1" applyAlignment="1" applyProtection="1">
      <alignment horizontal="right" vertical="top" wrapText="1"/>
      <protection locked="0"/>
    </xf>
    <xf numFmtId="3" fontId="3" fillId="0" borderId="5" xfId="1" applyNumberFormat="1" applyFont="1" applyBorder="1" applyAlignment="1" applyProtection="1">
      <alignment horizontal="right" vertical="top" wrapText="1"/>
      <protection locked="0"/>
    </xf>
    <xf numFmtId="165" fontId="3" fillId="0" borderId="0" xfId="1" applyNumberFormat="1" applyFont="1" applyBorder="1" applyAlignment="1" applyProtection="1">
      <alignment horizontal="right" vertical="top" wrapText="1"/>
      <protection locked="0"/>
    </xf>
    <xf numFmtId="0" fontId="5" fillId="0" borderId="0" xfId="0" applyFont="1" applyAlignment="1" applyProtection="1">
      <alignment vertical="top" wrapText="1"/>
      <protection locked="0"/>
    </xf>
    <xf numFmtId="41" fontId="5" fillId="0" borderId="0" xfId="1" applyNumberFormat="1" applyFont="1" applyBorder="1" applyAlignment="1" applyProtection="1">
      <alignment horizontal="center" vertical="top" wrapText="1"/>
      <protection locked="0"/>
    </xf>
    <xf numFmtId="0" fontId="3" fillId="0" borderId="0" xfId="0" applyFont="1" applyAlignment="1" applyProtection="1">
      <alignment vertical="top" wrapText="1"/>
      <protection locked="0"/>
    </xf>
    <xf numFmtId="0" fontId="11" fillId="0" borderId="0" xfId="0" applyFont="1" applyAlignment="1" applyProtection="1">
      <alignment horizontal="right"/>
      <protection locked="0"/>
    </xf>
    <xf numFmtId="0" fontId="2" fillId="0" borderId="6" xfId="0" applyFont="1" applyBorder="1" applyAlignment="1" applyProtection="1">
      <alignment horizontal="left" vertical="top" wrapText="1"/>
      <protection locked="0"/>
    </xf>
    <xf numFmtId="0" fontId="11" fillId="0" borderId="0" xfId="0" applyFont="1" applyAlignment="1" applyProtection="1">
      <alignment horizontal="right" vertical="center"/>
      <protection locked="0"/>
    </xf>
    <xf numFmtId="41" fontId="10" fillId="0" borderId="0" xfId="1" applyNumberFormat="1" applyFont="1" applyBorder="1" applyAlignment="1" applyProtection="1">
      <alignment horizontal="center" vertical="top" wrapText="1"/>
      <protection locked="0"/>
    </xf>
    <xf numFmtId="3" fontId="10" fillId="0" borderId="0" xfId="1" applyNumberFormat="1" applyFont="1" applyBorder="1" applyAlignment="1" applyProtection="1">
      <alignment horizontal="center" vertical="top" wrapText="1"/>
      <protection locked="0"/>
    </xf>
    <xf numFmtId="0" fontId="10" fillId="0" borderId="0" xfId="0" applyFont="1" applyAlignment="1" applyProtection="1">
      <alignment horizontal="center" vertical="top" wrapText="1"/>
      <protection locked="0"/>
    </xf>
    <xf numFmtId="41" fontId="15" fillId="0" borderId="0" xfId="1" applyNumberFormat="1" applyFont="1" applyBorder="1" applyAlignment="1" applyProtection="1">
      <alignment horizontal="center" vertical="top" wrapText="1"/>
      <protection locked="0"/>
    </xf>
    <xf numFmtId="41" fontId="2" fillId="0" borderId="0" xfId="1" applyNumberFormat="1" applyFont="1" applyFill="1" applyBorder="1" applyAlignment="1" applyProtection="1">
      <alignment vertical="top" wrapText="1"/>
      <protection locked="0"/>
    </xf>
    <xf numFmtId="41" fontId="2" fillId="0" borderId="0" xfId="1" applyNumberFormat="1" applyFont="1" applyFill="1" applyBorder="1" applyAlignment="1" applyProtection="1">
      <alignment horizontal="right" vertical="top" wrapText="1"/>
      <protection locked="0"/>
    </xf>
    <xf numFmtId="41" fontId="3" fillId="0" borderId="5" xfId="1" applyNumberFormat="1" applyFont="1" applyBorder="1" applyAlignment="1" applyProtection="1">
      <alignment vertical="top" wrapText="1"/>
      <protection locked="0"/>
    </xf>
    <xf numFmtId="41" fontId="3" fillId="0" borderId="0" xfId="1" applyNumberFormat="1" applyFont="1" applyBorder="1" applyAlignment="1" applyProtection="1">
      <alignment vertical="top" wrapText="1"/>
      <protection locked="0"/>
    </xf>
    <xf numFmtId="41" fontId="3" fillId="0" borderId="6" xfId="1" applyNumberFormat="1" applyFont="1" applyBorder="1" applyAlignment="1" applyProtection="1">
      <alignment vertical="top" wrapText="1"/>
      <protection locked="0"/>
    </xf>
    <xf numFmtId="41" fontId="3" fillId="3" borderId="7" xfId="1" applyNumberFormat="1" applyFont="1" applyFill="1" applyBorder="1" applyAlignment="1" applyProtection="1">
      <alignment vertical="top" wrapText="1"/>
      <protection locked="0"/>
    </xf>
    <xf numFmtId="41" fontId="3" fillId="0" borderId="0" xfId="0" applyNumberFormat="1" applyFont="1" applyAlignment="1" applyProtection="1">
      <alignment vertical="top" wrapText="1"/>
      <protection locked="0"/>
    </xf>
    <xf numFmtId="41" fontId="3" fillId="0" borderId="5" xfId="0" applyNumberFormat="1" applyFont="1" applyBorder="1" applyProtection="1">
      <protection locked="0"/>
    </xf>
    <xf numFmtId="41" fontId="3" fillId="0" borderId="5" xfId="0" applyNumberFormat="1" applyFont="1" applyBorder="1" applyAlignment="1" applyProtection="1">
      <alignment vertical="top" wrapText="1"/>
      <protection locked="0"/>
    </xf>
    <xf numFmtId="41" fontId="3" fillId="0" borderId="5" xfId="1" applyNumberFormat="1" applyFont="1" applyBorder="1" applyAlignment="1" applyProtection="1">
      <alignment horizontal="right" vertical="top" wrapText="1"/>
      <protection locked="0"/>
    </xf>
    <xf numFmtId="41" fontId="3" fillId="0" borderId="6" xfId="1" applyNumberFormat="1" applyFont="1" applyBorder="1" applyAlignment="1" applyProtection="1">
      <alignment horizontal="right" vertical="top" wrapText="1"/>
      <protection locked="0"/>
    </xf>
    <xf numFmtId="41" fontId="3" fillId="3" borderId="7" xfId="1" applyNumberFormat="1" applyFont="1" applyFill="1" applyBorder="1" applyAlignment="1" applyProtection="1">
      <alignment horizontal="right" vertical="top" wrapText="1"/>
      <protection locked="0"/>
    </xf>
    <xf numFmtId="41" fontId="3" fillId="0" borderId="5" xfId="0" applyNumberFormat="1" applyFont="1" applyBorder="1" applyAlignment="1" applyProtection="1">
      <alignment horizontal="right"/>
      <protection locked="0"/>
    </xf>
    <xf numFmtId="0" fontId="10" fillId="0" borderId="0" xfId="0" applyFont="1" applyProtection="1">
      <protection locked="0"/>
    </xf>
    <xf numFmtId="41" fontId="10" fillId="0" borderId="0" xfId="1" applyNumberFormat="1" applyFont="1" applyProtection="1">
      <protection locked="0"/>
    </xf>
    <xf numFmtId="41" fontId="2" fillId="0" borderId="0" xfId="0" applyNumberFormat="1" applyFont="1" applyAlignment="1" applyProtection="1">
      <alignment horizontal="right" vertical="top" wrapText="1"/>
      <protection locked="0"/>
    </xf>
    <xf numFmtId="0" fontId="2" fillId="0" borderId="8" xfId="0" applyFont="1" applyBorder="1" applyAlignment="1" applyProtection="1">
      <alignment horizontal="right" vertical="top" wrapText="1"/>
      <protection locked="0"/>
    </xf>
    <xf numFmtId="164" fontId="29" fillId="3" borderId="0" xfId="0" applyNumberFormat="1" applyFont="1" applyFill="1" applyAlignment="1">
      <alignment horizontal="right" wrapText="1"/>
    </xf>
    <xf numFmtId="164" fontId="3" fillId="0" borderId="5" xfId="1" applyNumberFormat="1" applyFont="1" applyBorder="1" applyAlignment="1" applyProtection="1">
      <alignment horizontal="right" vertical="top" wrapText="1"/>
      <protection locked="0"/>
    </xf>
    <xf numFmtId="164" fontId="3" fillId="0" borderId="9" xfId="1" applyNumberFormat="1" applyFont="1" applyBorder="1" applyAlignment="1" applyProtection="1">
      <alignment horizontal="right" vertical="top" wrapText="1"/>
      <protection locked="0"/>
    </xf>
    <xf numFmtId="164" fontId="3" fillId="0" borderId="10" xfId="1" applyNumberFormat="1" applyFont="1" applyBorder="1" applyAlignment="1" applyProtection="1">
      <alignment horizontal="right" vertical="top" wrapText="1"/>
      <protection locked="0"/>
    </xf>
    <xf numFmtId="3" fontId="3" fillId="0" borderId="9" xfId="1" applyNumberFormat="1" applyFont="1" applyBorder="1" applyAlignment="1" applyProtection="1">
      <alignment horizontal="right" vertical="top" wrapText="1"/>
      <protection locked="0"/>
    </xf>
    <xf numFmtId="168" fontId="3" fillId="3" borderId="11" xfId="1" applyNumberFormat="1" applyFont="1" applyFill="1" applyBorder="1" applyAlignment="1" applyProtection="1">
      <alignment horizontal="right" shrinkToFit="1"/>
    </xf>
    <xf numFmtId="168" fontId="3" fillId="0" borderId="0" xfId="1" applyNumberFormat="1" applyFont="1" applyAlignment="1" applyProtection="1">
      <alignment horizontal="right" shrinkToFit="1"/>
      <protection locked="0"/>
    </xf>
    <xf numFmtId="168" fontId="3" fillId="3" borderId="12" xfId="1" applyNumberFormat="1" applyFont="1" applyFill="1" applyBorder="1" applyAlignment="1" applyProtection="1">
      <alignment horizontal="right" shrinkToFit="1"/>
    </xf>
    <xf numFmtId="168" fontId="3" fillId="3" borderId="13" xfId="1" applyNumberFormat="1" applyFont="1" applyFill="1" applyBorder="1" applyAlignment="1" applyProtection="1">
      <alignment horizontal="right" shrinkToFit="1"/>
    </xf>
    <xf numFmtId="168" fontId="3" fillId="3" borderId="14" xfId="1" applyNumberFormat="1" applyFont="1" applyFill="1" applyBorder="1" applyAlignment="1" applyProtection="1">
      <alignment horizontal="right" shrinkToFit="1"/>
    </xf>
    <xf numFmtId="168" fontId="3" fillId="0" borderId="5" xfId="1" applyNumberFormat="1" applyFont="1" applyBorder="1" applyAlignment="1" applyProtection="1">
      <alignment horizontal="right" vertical="center" shrinkToFit="1"/>
      <protection locked="0"/>
    </xf>
    <xf numFmtId="168" fontId="2" fillId="0" borderId="0" xfId="0" applyNumberFormat="1" applyFont="1" applyAlignment="1" applyProtection="1">
      <alignment horizontal="right" vertical="top" shrinkToFit="1"/>
      <protection locked="0"/>
    </xf>
    <xf numFmtId="168" fontId="3" fillId="3" borderId="5" xfId="1" applyNumberFormat="1" applyFont="1" applyFill="1" applyBorder="1" applyAlignment="1" applyProtection="1">
      <alignment horizontal="right" vertical="center" shrinkToFit="1"/>
      <protection locked="0"/>
    </xf>
    <xf numFmtId="168" fontId="3" fillId="0" borderId="9" xfId="1" applyNumberFormat="1" applyFont="1" applyBorder="1" applyAlignment="1" applyProtection="1">
      <alignment horizontal="right" vertical="center" shrinkToFit="1"/>
      <protection locked="0"/>
    </xf>
    <xf numFmtId="168" fontId="3" fillId="0" borderId="15" xfId="1" applyNumberFormat="1" applyFont="1" applyBorder="1" applyAlignment="1" applyProtection="1">
      <alignment horizontal="right" vertical="center" shrinkToFit="1"/>
      <protection locked="0"/>
    </xf>
    <xf numFmtId="168" fontId="3" fillId="3" borderId="9" xfId="1" applyNumberFormat="1" applyFont="1" applyFill="1" applyBorder="1" applyAlignment="1" applyProtection="1">
      <alignment horizontal="right" vertical="center" shrinkToFit="1"/>
      <protection locked="0"/>
    </xf>
    <xf numFmtId="168" fontId="3" fillId="3" borderId="11" xfId="1" applyNumberFormat="1" applyFont="1" applyFill="1" applyBorder="1" applyAlignment="1" applyProtection="1">
      <alignment horizontal="right" vertical="center" shrinkToFit="1"/>
    </xf>
    <xf numFmtId="168" fontId="3" fillId="3" borderId="10" xfId="1" applyNumberFormat="1" applyFont="1" applyFill="1" applyBorder="1" applyAlignment="1" applyProtection="1">
      <alignment horizontal="right" vertical="center" shrinkToFit="1"/>
      <protection locked="0"/>
    </xf>
    <xf numFmtId="41" fontId="3" fillId="0" borderId="5" xfId="0" applyNumberFormat="1" applyFont="1" applyBorder="1" applyAlignment="1" applyProtection="1">
      <alignment horizontal="left" wrapText="1"/>
      <protection locked="0"/>
    </xf>
    <xf numFmtId="41" fontId="3" fillId="0" borderId="0" xfId="0" applyNumberFormat="1" applyFont="1" applyAlignment="1" applyProtection="1">
      <alignment horizontal="left" wrapText="1"/>
      <protection locked="0"/>
    </xf>
    <xf numFmtId="168" fontId="3" fillId="3" borderId="10" xfId="1" applyNumberFormat="1" applyFont="1" applyFill="1" applyBorder="1" applyAlignment="1" applyProtection="1">
      <alignment horizontal="right" shrinkToFit="1"/>
      <protection locked="0"/>
    </xf>
    <xf numFmtId="168" fontId="3" fillId="0" borderId="0" xfId="0" applyNumberFormat="1" applyFont="1" applyAlignment="1" applyProtection="1">
      <alignment horizontal="right" shrinkToFit="1"/>
      <protection locked="0"/>
    </xf>
    <xf numFmtId="41" fontId="3" fillId="3" borderId="10" xfId="1" applyNumberFormat="1" applyFont="1" applyFill="1" applyBorder="1" applyProtection="1">
      <protection locked="0"/>
    </xf>
    <xf numFmtId="41" fontId="3" fillId="0" borderId="0" xfId="0" applyNumberFormat="1" applyFont="1" applyProtection="1">
      <protection locked="0"/>
    </xf>
    <xf numFmtId="0" fontId="2" fillId="0" borderId="0" xfId="0" applyFont="1"/>
    <xf numFmtId="41" fontId="3" fillId="0" borderId="5" xfId="1" applyNumberFormat="1" applyFont="1" applyBorder="1" applyProtection="1">
      <protection locked="0"/>
    </xf>
    <xf numFmtId="41" fontId="3" fillId="3" borderId="7" xfId="1" applyNumberFormat="1" applyFont="1" applyFill="1" applyBorder="1" applyProtection="1">
      <protection locked="0"/>
    </xf>
    <xf numFmtId="41" fontId="3" fillId="0" borderId="6" xfId="0" applyNumberFormat="1" applyFont="1" applyBorder="1" applyProtection="1">
      <protection locked="0"/>
    </xf>
    <xf numFmtId="41" fontId="3" fillId="3" borderId="7" xfId="0" applyNumberFormat="1" applyFont="1" applyFill="1" applyBorder="1" applyProtection="1">
      <protection locked="0"/>
    </xf>
    <xf numFmtId="41" fontId="3" fillId="3" borderId="10" xfId="0" applyNumberFormat="1" applyFont="1" applyFill="1" applyBorder="1" applyProtection="1">
      <protection locked="0"/>
    </xf>
    <xf numFmtId="41" fontId="3" fillId="0" borderId="0" xfId="0" applyNumberFormat="1" applyFont="1" applyAlignment="1" applyProtection="1">
      <alignment horizontal="left" vertical="top" wrapText="1"/>
      <protection locked="0"/>
    </xf>
    <xf numFmtId="41" fontId="3" fillId="0" borderId="5" xfId="1" applyNumberFormat="1" applyFont="1" applyFill="1" applyBorder="1" applyAlignment="1" applyProtection="1">
      <alignment horizontal="left" vertical="top" wrapText="1"/>
      <protection locked="0"/>
    </xf>
    <xf numFmtId="41" fontId="3" fillId="0" borderId="0" xfId="1" applyNumberFormat="1" applyFont="1" applyFill="1" applyBorder="1" applyAlignment="1" applyProtection="1">
      <alignment horizontal="left" vertical="top" wrapText="1"/>
      <protection locked="0"/>
    </xf>
    <xf numFmtId="41" fontId="3" fillId="0" borderId="5" xfId="0" applyNumberFormat="1" applyFont="1" applyBorder="1" applyAlignment="1" applyProtection="1">
      <alignment horizontal="left"/>
      <protection locked="0"/>
    </xf>
    <xf numFmtId="41" fontId="3" fillId="0" borderId="0" xfId="0" applyNumberFormat="1" applyFont="1" applyAlignment="1" applyProtection="1">
      <alignment horizontal="left"/>
      <protection locked="0"/>
    </xf>
    <xf numFmtId="41" fontId="3" fillId="0" borderId="9" xfId="0" applyNumberFormat="1" applyFont="1" applyBorder="1" applyAlignment="1" applyProtection="1">
      <alignment horizontal="left"/>
      <protection locked="0"/>
    </xf>
    <xf numFmtId="41" fontId="3" fillId="0" borderId="10" xfId="1" applyNumberFormat="1" applyFont="1" applyFill="1" applyBorder="1" applyAlignment="1" applyProtection="1">
      <alignment horizontal="left"/>
      <protection locked="0"/>
    </xf>
    <xf numFmtId="41" fontId="3" fillId="0" borderId="0" xfId="1" applyNumberFormat="1" applyFont="1" applyFill="1" applyBorder="1" applyAlignment="1" applyProtection="1">
      <alignment horizontal="left"/>
      <protection locked="0"/>
    </xf>
    <xf numFmtId="41" fontId="3" fillId="0" borderId="0" xfId="0" applyNumberFormat="1" applyFont="1" applyAlignment="1" applyProtection="1">
      <alignment horizontal="center" vertical="top" wrapText="1"/>
      <protection locked="0"/>
    </xf>
    <xf numFmtId="41" fontId="2" fillId="0" borderId="5" xfId="1" applyNumberFormat="1" applyFont="1" applyBorder="1" applyAlignment="1" applyProtection="1">
      <alignment vertical="top" wrapText="1"/>
      <protection locked="0"/>
    </xf>
    <xf numFmtId="41" fontId="2" fillId="0" borderId="5" xfId="0" applyNumberFormat="1" applyFont="1" applyBorder="1" applyProtection="1">
      <protection locked="0"/>
    </xf>
    <xf numFmtId="41" fontId="2" fillId="0" borderId="0" xfId="0" applyNumberFormat="1" applyFont="1" applyProtection="1">
      <protection locked="0"/>
    </xf>
    <xf numFmtId="41" fontId="2" fillId="0" borderId="9" xfId="0" applyNumberFormat="1" applyFont="1" applyBorder="1" applyProtection="1">
      <protection locked="0"/>
    </xf>
    <xf numFmtId="168" fontId="2" fillId="0" borderId="0" xfId="1" applyNumberFormat="1" applyFont="1" applyAlignment="1" applyProtection="1">
      <alignment horizontal="right" shrinkToFit="1"/>
      <protection locked="0"/>
    </xf>
    <xf numFmtId="168" fontId="2" fillId="0" borderId="0" xfId="0" applyNumberFormat="1" applyFont="1" applyAlignment="1" applyProtection="1">
      <alignment horizontal="right" shrinkToFit="1"/>
      <protection locked="0"/>
    </xf>
    <xf numFmtId="0" fontId="19" fillId="0" borderId="9" xfId="0" applyFont="1" applyBorder="1" applyProtection="1">
      <protection locked="0"/>
    </xf>
    <xf numFmtId="0" fontId="0" fillId="2" borderId="0" xfId="0" applyFill="1"/>
    <xf numFmtId="0" fontId="4" fillId="0" borderId="0" xfId="0" applyFont="1" applyAlignment="1" applyProtection="1">
      <alignment vertical="center" wrapText="1"/>
      <protection locked="0"/>
    </xf>
    <xf numFmtId="0" fontId="12" fillId="0" borderId="0" xfId="0" applyFont="1"/>
    <xf numFmtId="0" fontId="4" fillId="0" borderId="0" xfId="0" applyFont="1" applyAlignment="1" applyProtection="1">
      <alignment vertical="top" wrapText="1"/>
      <protection locked="0"/>
    </xf>
    <xf numFmtId="165" fontId="3" fillId="0" borderId="5" xfId="1" applyNumberFormat="1" applyFont="1" applyBorder="1" applyAlignment="1" applyProtection="1">
      <alignment wrapText="1"/>
      <protection locked="0"/>
    </xf>
    <xf numFmtId="0" fontId="2" fillId="0" borderId="0" xfId="0" applyFont="1" applyAlignment="1" applyProtection="1">
      <alignment wrapText="1"/>
      <protection locked="0"/>
    </xf>
    <xf numFmtId="3" fontId="3" fillId="0" borderId="5" xfId="1" applyNumberFormat="1" applyFont="1" applyBorder="1" applyAlignment="1" applyProtection="1">
      <alignment wrapText="1"/>
      <protection locked="0"/>
    </xf>
    <xf numFmtId="3" fontId="3" fillId="0" borderId="9" xfId="1" applyNumberFormat="1" applyFont="1" applyBorder="1" applyAlignment="1" applyProtection="1">
      <alignment horizontal="right" wrapText="1"/>
      <protection locked="0"/>
    </xf>
    <xf numFmtId="41" fontId="3" fillId="0" borderId="5" xfId="1" applyNumberFormat="1" applyFont="1" applyBorder="1" applyAlignment="1" applyProtection="1">
      <alignment wrapText="1"/>
      <protection locked="0"/>
    </xf>
    <xf numFmtId="41" fontId="3" fillId="0" borderId="0" xfId="1" applyNumberFormat="1" applyFont="1" applyAlignment="1" applyProtection="1">
      <alignment wrapText="1"/>
      <protection locked="0"/>
    </xf>
    <xf numFmtId="41" fontId="3" fillId="3" borderId="5" xfId="1" applyNumberFormat="1" applyFont="1" applyFill="1" applyBorder="1" applyAlignment="1" applyProtection="1">
      <alignment wrapText="1"/>
    </xf>
    <xf numFmtId="41" fontId="2" fillId="0" borderId="0" xfId="0" applyNumberFormat="1" applyFont="1" applyAlignment="1" applyProtection="1">
      <alignment wrapText="1"/>
      <protection locked="0"/>
    </xf>
    <xf numFmtId="41" fontId="3" fillId="3" borderId="16" xfId="1" applyNumberFormat="1" applyFont="1" applyFill="1" applyBorder="1" applyAlignment="1" applyProtection="1">
      <alignment wrapText="1"/>
    </xf>
    <xf numFmtId="41" fontId="3" fillId="0" borderId="2" xfId="1" applyNumberFormat="1" applyFont="1" applyBorder="1" applyAlignment="1" applyProtection="1">
      <alignment wrapText="1"/>
      <protection locked="0"/>
    </xf>
    <xf numFmtId="41" fontId="3" fillId="3" borderId="7" xfId="1" applyNumberFormat="1" applyFont="1" applyFill="1" applyBorder="1" applyAlignment="1" applyProtection="1">
      <alignment wrapText="1"/>
    </xf>
    <xf numFmtId="41" fontId="8" fillId="0" borderId="0" xfId="1" applyNumberFormat="1" applyFont="1" applyAlignment="1" applyProtection="1">
      <alignment wrapText="1"/>
      <protection locked="0"/>
    </xf>
    <xf numFmtId="41" fontId="3" fillId="0" borderId="0" xfId="1" applyNumberFormat="1" applyFont="1" applyBorder="1" applyAlignment="1" applyProtection="1">
      <alignment wrapText="1"/>
      <protection locked="0"/>
    </xf>
    <xf numFmtId="41" fontId="2" fillId="0" borderId="0" xfId="1" applyNumberFormat="1" applyFont="1" applyBorder="1" applyAlignment="1" applyProtection="1">
      <alignment wrapText="1"/>
      <protection locked="0"/>
    </xf>
    <xf numFmtId="41" fontId="2" fillId="0" borderId="0" xfId="1" applyNumberFormat="1" applyFont="1" applyAlignment="1" applyProtection="1">
      <alignment wrapText="1"/>
      <protection locked="0"/>
    </xf>
    <xf numFmtId="41" fontId="3" fillId="3" borderId="17" xfId="1" applyNumberFormat="1" applyFont="1" applyFill="1" applyBorder="1" applyAlignment="1" applyProtection="1">
      <alignment wrapText="1"/>
    </xf>
    <xf numFmtId="41" fontId="7" fillId="0" borderId="0" xfId="1" applyNumberFormat="1" applyFont="1" applyAlignment="1" applyProtection="1">
      <alignment wrapText="1"/>
      <protection locked="0"/>
    </xf>
    <xf numFmtId="41" fontId="9" fillId="0" borderId="0" xfId="0" applyNumberFormat="1" applyFont="1" applyAlignment="1" applyProtection="1">
      <alignment wrapText="1"/>
      <protection locked="0"/>
    </xf>
    <xf numFmtId="41" fontId="3" fillId="0" borderId="15" xfId="1" applyNumberFormat="1" applyFont="1" applyBorder="1" applyAlignment="1" applyProtection="1">
      <alignment wrapText="1"/>
      <protection locked="0"/>
    </xf>
    <xf numFmtId="41" fontId="3" fillId="0" borderId="18" xfId="1" applyNumberFormat="1" applyFont="1" applyBorder="1" applyAlignment="1" applyProtection="1">
      <alignment wrapText="1"/>
      <protection locked="0"/>
    </xf>
    <xf numFmtId="41" fontId="3" fillId="3" borderId="11" xfId="1" applyNumberFormat="1" applyFont="1" applyFill="1" applyBorder="1" applyAlignment="1" applyProtection="1">
      <alignment wrapText="1"/>
    </xf>
    <xf numFmtId="41" fontId="3" fillId="0" borderId="9" xfId="1" applyNumberFormat="1" applyFont="1" applyBorder="1" applyAlignment="1" applyProtection="1">
      <alignment horizontal="right" vertical="top" wrapText="1"/>
      <protection locked="0"/>
    </xf>
    <xf numFmtId="41" fontId="3" fillId="0" borderId="10" xfId="1" applyNumberFormat="1" applyFont="1" applyBorder="1" applyAlignment="1" applyProtection="1">
      <alignment horizontal="right" vertical="top" wrapText="1"/>
      <protection locked="0"/>
    </xf>
    <xf numFmtId="41" fontId="3" fillId="0" borderId="5" xfId="0" applyNumberFormat="1" applyFont="1" applyBorder="1" applyAlignment="1" applyProtection="1">
      <alignment horizontal="right" wrapText="1"/>
      <protection locked="0"/>
    </xf>
    <xf numFmtId="43" fontId="19" fillId="0" borderId="0" xfId="0" applyNumberFormat="1" applyFont="1" applyAlignment="1" applyProtection="1">
      <alignment horizontal="left" vertical="top" wrapText="1"/>
      <protection locked="0"/>
    </xf>
    <xf numFmtId="41" fontId="3" fillId="0" borderId="0" xfId="1" applyNumberFormat="1" applyFont="1" applyFill="1" applyBorder="1" applyAlignment="1" applyProtection="1">
      <alignment vertical="top" wrapText="1"/>
      <protection locked="0"/>
    </xf>
    <xf numFmtId="168" fontId="3" fillId="0" borderId="0" xfId="1" applyNumberFormat="1" applyFont="1" applyBorder="1" applyAlignment="1" applyProtection="1">
      <alignment horizontal="right" shrinkToFit="1"/>
      <protection locked="0"/>
    </xf>
    <xf numFmtId="168" fontId="3" fillId="0" borderId="0" xfId="1" applyNumberFormat="1" applyFont="1" applyFill="1" applyBorder="1" applyAlignment="1" applyProtection="1">
      <alignment horizontal="right" shrinkToFit="1"/>
    </xf>
    <xf numFmtId="168" fontId="3" fillId="0" borderId="3" xfId="1" applyNumberFormat="1" applyFont="1" applyFill="1" applyBorder="1" applyAlignment="1" applyProtection="1">
      <alignment horizontal="right" shrinkToFit="1"/>
    </xf>
    <xf numFmtId="41" fontId="12" fillId="0" borderId="0" xfId="0" applyNumberFormat="1" applyFont="1" applyAlignment="1" applyProtection="1">
      <alignment vertical="top"/>
      <protection locked="0"/>
    </xf>
    <xf numFmtId="43" fontId="12" fillId="0" borderId="0" xfId="0" applyNumberFormat="1" applyFont="1" applyProtection="1">
      <protection locked="0"/>
    </xf>
    <xf numFmtId="43" fontId="12" fillId="0" borderId="0" xfId="0" applyNumberFormat="1" applyFont="1" applyAlignment="1" applyProtection="1">
      <alignment vertical="top"/>
      <protection locked="0"/>
    </xf>
    <xf numFmtId="168" fontId="3" fillId="0" borderId="0" xfId="1" applyNumberFormat="1" applyFont="1" applyFill="1" applyBorder="1" applyAlignment="1" applyProtection="1">
      <alignment horizontal="right" shrinkToFit="1"/>
      <protection locked="0"/>
    </xf>
    <xf numFmtId="168" fontId="3" fillId="3" borderId="10" xfId="0" applyNumberFormat="1" applyFont="1" applyFill="1" applyBorder="1" applyAlignment="1" applyProtection="1">
      <alignment horizontal="right" shrinkToFit="1"/>
      <protection locked="0"/>
    </xf>
    <xf numFmtId="41" fontId="3" fillId="0" borderId="5" xfId="0" applyNumberFormat="1" applyFont="1" applyBorder="1" applyAlignment="1" applyProtection="1">
      <alignment wrapText="1"/>
      <protection locked="0"/>
    </xf>
    <xf numFmtId="41" fontId="3" fillId="0" borderId="9" xfId="0" applyNumberFormat="1" applyFont="1" applyBorder="1" applyProtection="1">
      <protection locked="0"/>
    </xf>
    <xf numFmtId="41" fontId="3" fillId="3" borderId="10" xfId="1" applyNumberFormat="1" applyFont="1" applyFill="1" applyBorder="1" applyAlignment="1" applyProtection="1">
      <protection locked="0"/>
    </xf>
    <xf numFmtId="41" fontId="3" fillId="0" borderId="0" xfId="1" applyNumberFormat="1" applyFont="1" applyBorder="1" applyAlignment="1" applyProtection="1">
      <protection locked="0"/>
    </xf>
    <xf numFmtId="0" fontId="12" fillId="0" borderId="4" xfId="0" applyFont="1" applyBorder="1" applyAlignment="1" applyProtection="1">
      <alignment horizontal="center"/>
      <protection locked="0"/>
    </xf>
    <xf numFmtId="3" fontId="2" fillId="0" borderId="5" xfId="1" applyNumberFormat="1" applyFont="1" applyBorder="1" applyAlignment="1" applyProtection="1">
      <alignment wrapText="1"/>
      <protection locked="0"/>
    </xf>
    <xf numFmtId="0" fontId="3" fillId="0" borderId="5" xfId="0" applyFont="1" applyBorder="1" applyProtection="1">
      <protection locked="0"/>
    </xf>
    <xf numFmtId="0" fontId="5" fillId="0" borderId="5" xfId="0" applyFont="1" applyBorder="1" applyAlignment="1" applyProtection="1">
      <alignment horizontal="center" vertical="top" wrapText="1"/>
      <protection locked="0"/>
    </xf>
    <xf numFmtId="0" fontId="12" fillId="0" borderId="5" xfId="0" applyFont="1" applyBorder="1" applyAlignment="1" applyProtection="1">
      <alignment horizontal="right" vertical="top" wrapText="1"/>
      <protection locked="0"/>
    </xf>
    <xf numFmtId="41" fontId="12" fillId="0" borderId="5" xfId="0" applyNumberFormat="1" applyFont="1" applyBorder="1" applyAlignment="1" applyProtection="1">
      <alignment horizontal="right"/>
      <protection locked="0"/>
    </xf>
    <xf numFmtId="0" fontId="30" fillId="0" borderId="22" xfId="0" applyFont="1" applyBorder="1" applyAlignment="1">
      <alignment vertical="center"/>
    </xf>
    <xf numFmtId="0" fontId="30" fillId="0" borderId="0" xfId="0" applyFont="1" applyAlignment="1">
      <alignment vertical="center"/>
    </xf>
    <xf numFmtId="0" fontId="30" fillId="0" borderId="25" xfId="0" applyFont="1" applyBorder="1" applyAlignment="1">
      <alignment vertical="center"/>
    </xf>
    <xf numFmtId="0" fontId="30" fillId="0" borderId="23" xfId="0" applyFont="1" applyBorder="1" applyAlignment="1">
      <alignment vertical="center"/>
    </xf>
    <xf numFmtId="0" fontId="30" fillId="0" borderId="4" xfId="0" applyFont="1" applyBorder="1" applyAlignment="1">
      <alignment vertical="center"/>
    </xf>
    <xf numFmtId="0" fontId="30" fillId="0" borderId="24" xfId="0" applyFont="1" applyBorder="1" applyAlignment="1">
      <alignment vertical="center"/>
    </xf>
    <xf numFmtId="41" fontId="2" fillId="0" borderId="5" xfId="1" applyNumberFormat="1" applyFont="1" applyBorder="1" applyAlignment="1" applyProtection="1">
      <alignment horizontal="right" vertical="top" wrapText="1"/>
      <protection locked="0"/>
    </xf>
    <xf numFmtId="41" fontId="12" fillId="0" borderId="5" xfId="0" applyNumberFormat="1" applyFont="1" applyBorder="1" applyAlignment="1" applyProtection="1">
      <alignment horizontal="right" vertical="center" wrapText="1"/>
      <protection locked="0"/>
    </xf>
    <xf numFmtId="41" fontId="12" fillId="0" borderId="5" xfId="0" applyNumberFormat="1" applyFont="1" applyBorder="1" applyAlignment="1" applyProtection="1">
      <alignment horizontal="right" vertical="top" wrapText="1"/>
      <protection locked="0"/>
    </xf>
    <xf numFmtId="0" fontId="32" fillId="0" borderId="5" xfId="0" applyFont="1" applyBorder="1"/>
    <xf numFmtId="0" fontId="33" fillId="0" borderId="5" xfId="0" applyFont="1" applyBorder="1" applyAlignment="1" applyProtection="1">
      <alignment vertical="top" wrapText="1"/>
      <protection locked="0"/>
    </xf>
    <xf numFmtId="41" fontId="2" fillId="0" borderId="5" xfId="0" applyNumberFormat="1" applyFont="1" applyBorder="1" applyAlignment="1" applyProtection="1">
      <alignment horizontal="right"/>
      <protection locked="0"/>
    </xf>
    <xf numFmtId="41" fontId="2" fillId="0" borderId="5" xfId="0" applyNumberFormat="1" applyFont="1" applyBorder="1" applyAlignment="1" applyProtection="1">
      <alignment horizontal="right" vertical="top" wrapText="1"/>
      <protection locked="0"/>
    </xf>
    <xf numFmtId="0" fontId="33" fillId="0" borderId="5" xfId="0" applyFont="1" applyBorder="1" applyProtection="1">
      <protection locked="0"/>
    </xf>
    <xf numFmtId="0" fontId="33" fillId="0" borderId="5" xfId="0" applyFont="1" applyBorder="1" applyAlignment="1" applyProtection="1">
      <alignment horizontal="left" wrapText="1"/>
      <protection locked="0"/>
    </xf>
    <xf numFmtId="41" fontId="12" fillId="0" borderId="5" xfId="0" applyNumberFormat="1" applyFont="1" applyBorder="1" applyProtection="1">
      <protection locked="0"/>
    </xf>
    <xf numFmtId="0" fontId="12" fillId="0" borderId="5" xfId="0" applyFont="1" applyBorder="1" applyProtection="1">
      <protection locked="0"/>
    </xf>
    <xf numFmtId="0" fontId="34" fillId="0" borderId="5" xfId="0" applyFont="1" applyBorder="1"/>
    <xf numFmtId="0" fontId="2" fillId="0" borderId="5" xfId="0" applyFont="1" applyBorder="1" applyProtection="1">
      <protection locked="0"/>
    </xf>
    <xf numFmtId="0" fontId="36" fillId="0" borderId="0" xfId="0" applyFont="1" applyProtection="1">
      <protection locked="0"/>
    </xf>
    <xf numFmtId="164" fontId="3" fillId="0" borderId="0" xfId="1" applyNumberFormat="1" applyFont="1" applyBorder="1" applyAlignment="1" applyProtection="1">
      <alignment horizontal="right" vertical="top" wrapText="1"/>
      <protection locked="0"/>
    </xf>
    <xf numFmtId="164" fontId="3" fillId="0" borderId="7" xfId="1" applyNumberFormat="1" applyFont="1" applyBorder="1" applyAlignment="1" applyProtection="1">
      <alignment horizontal="right" vertical="top" wrapText="1"/>
      <protection locked="0"/>
    </xf>
    <xf numFmtId="2" fontId="34" fillId="0" borderId="5" xfId="0" applyNumberFormat="1" applyFont="1" applyBorder="1"/>
    <xf numFmtId="2" fontId="10" fillId="4" borderId="0" xfId="0" applyNumberFormat="1" applyFont="1" applyFill="1" applyProtection="1">
      <protection locked="0"/>
    </xf>
    <xf numFmtId="41" fontId="3" fillId="3" borderId="5" xfId="1" applyNumberFormat="1" applyFont="1" applyFill="1" applyBorder="1" applyAlignment="1" applyProtection="1">
      <alignment vertical="top" wrapText="1"/>
      <protection locked="0"/>
    </xf>
    <xf numFmtId="0" fontId="21" fillId="0" borderId="0" xfId="0" applyFont="1" applyProtection="1">
      <protection locked="0"/>
    </xf>
    <xf numFmtId="41" fontId="2" fillId="0" borderId="0" xfId="1" applyNumberFormat="1" applyFont="1" applyProtection="1">
      <protection locked="0"/>
    </xf>
    <xf numFmtId="0" fontId="37" fillId="0" borderId="5" xfId="0" applyFont="1" applyBorder="1" applyAlignment="1">
      <alignment wrapText="1"/>
    </xf>
    <xf numFmtId="0" fontId="3" fillId="0" borderId="0" xfId="0" applyFont="1" applyAlignment="1" applyProtection="1">
      <alignment vertical="center"/>
      <protection locked="0"/>
    </xf>
    <xf numFmtId="41" fontId="10" fillId="0" borderId="5" xfId="1" applyNumberFormat="1" applyFont="1" applyBorder="1" applyAlignment="1" applyProtection="1">
      <alignment horizontal="center" vertical="top" wrapText="1"/>
      <protection locked="0"/>
    </xf>
    <xf numFmtId="0" fontId="35" fillId="0" borderId="5" xfId="0" applyFont="1" applyBorder="1" applyAlignment="1">
      <alignment wrapText="1"/>
    </xf>
    <xf numFmtId="41" fontId="3" fillId="0" borderId="19" xfId="0" applyNumberFormat="1" applyFont="1" applyBorder="1" applyAlignment="1" applyProtection="1">
      <alignment wrapText="1"/>
      <protection locked="0"/>
    </xf>
    <xf numFmtId="41" fontId="3" fillId="0" borderId="19" xfId="1" applyNumberFormat="1" applyFont="1" applyBorder="1" applyAlignment="1" applyProtection="1">
      <alignment vertical="top" wrapText="1"/>
      <protection locked="0"/>
    </xf>
    <xf numFmtId="41" fontId="3" fillId="0" borderId="19" xfId="0" applyNumberFormat="1" applyFont="1" applyBorder="1" applyProtection="1">
      <protection locked="0"/>
    </xf>
    <xf numFmtId="41" fontId="3" fillId="0" borderId="27" xfId="0" applyNumberFormat="1" applyFont="1" applyBorder="1" applyProtection="1">
      <protection locked="0"/>
    </xf>
    <xf numFmtId="41" fontId="3" fillId="3" borderId="29" xfId="1" applyNumberFormat="1" applyFont="1" applyFill="1" applyBorder="1" applyAlignment="1" applyProtection="1">
      <protection locked="0"/>
    </xf>
    <xf numFmtId="41" fontId="3" fillId="0" borderId="20" xfId="0" applyNumberFormat="1" applyFont="1" applyBorder="1" applyAlignment="1" applyProtection="1">
      <alignment wrapText="1"/>
      <protection locked="0"/>
    </xf>
    <xf numFmtId="41" fontId="3" fillId="3" borderId="30" xfId="1" applyNumberFormat="1" applyFont="1" applyFill="1" applyBorder="1" applyAlignment="1" applyProtection="1">
      <protection locked="0"/>
    </xf>
    <xf numFmtId="41" fontId="3" fillId="0" borderId="23" xfId="0" applyNumberFormat="1" applyFont="1" applyBorder="1" applyProtection="1">
      <protection locked="0"/>
    </xf>
    <xf numFmtId="41" fontId="3" fillId="3" borderId="29" xfId="0" applyNumberFormat="1" applyFont="1" applyFill="1" applyBorder="1" applyProtection="1">
      <protection locked="0"/>
    </xf>
    <xf numFmtId="41" fontId="3" fillId="3" borderId="30" xfId="0" applyNumberFormat="1" applyFont="1" applyFill="1" applyBorder="1" applyProtection="1">
      <protection locked="0"/>
    </xf>
    <xf numFmtId="41" fontId="3" fillId="0" borderId="19" xfId="1" applyNumberFormat="1" applyFont="1" applyBorder="1" applyProtection="1">
      <protection locked="0"/>
    </xf>
    <xf numFmtId="41" fontId="3" fillId="3" borderId="29" xfId="1" applyNumberFormat="1" applyFont="1" applyFill="1" applyBorder="1" applyProtection="1">
      <protection locked="0"/>
    </xf>
    <xf numFmtId="41" fontId="3" fillId="3" borderId="30" xfId="1" applyNumberFormat="1" applyFont="1" applyFill="1" applyBorder="1" applyProtection="1">
      <protection locked="0"/>
    </xf>
    <xf numFmtId="168" fontId="3" fillId="3" borderId="29" xfId="1" applyNumberFormat="1" applyFont="1" applyFill="1" applyBorder="1" applyAlignment="1" applyProtection="1">
      <alignment horizontal="right" shrinkToFit="1"/>
      <protection locked="0"/>
    </xf>
    <xf numFmtId="168" fontId="3" fillId="3" borderId="29" xfId="0" applyNumberFormat="1" applyFont="1" applyFill="1" applyBorder="1" applyAlignment="1" applyProtection="1">
      <alignment horizontal="right" shrinkToFit="1"/>
      <protection locked="0"/>
    </xf>
    <xf numFmtId="168" fontId="3" fillId="3" borderId="30" xfId="1" applyNumberFormat="1" applyFont="1" applyFill="1" applyBorder="1" applyAlignment="1" applyProtection="1">
      <alignment horizontal="right" shrinkToFit="1"/>
      <protection locked="0"/>
    </xf>
    <xf numFmtId="168" fontId="3" fillId="3" borderId="30" xfId="0" applyNumberFormat="1" applyFont="1" applyFill="1" applyBorder="1" applyAlignment="1" applyProtection="1">
      <alignment horizontal="right" shrinkToFit="1"/>
      <protection locked="0"/>
    </xf>
    <xf numFmtId="168" fontId="3" fillId="0" borderId="5" xfId="0" applyNumberFormat="1" applyFont="1" applyBorder="1" applyAlignment="1" applyProtection="1">
      <alignment horizontal="right" shrinkToFit="1"/>
      <protection locked="0"/>
    </xf>
    <xf numFmtId="168" fontId="2" fillId="0" borderId="5" xfId="0" applyNumberFormat="1" applyFont="1" applyBorder="1" applyAlignment="1" applyProtection="1">
      <alignment horizontal="right" shrinkToFit="1"/>
      <protection locked="0"/>
    </xf>
    <xf numFmtId="3" fontId="10" fillId="0" borderId="5" xfId="1" applyNumberFormat="1" applyFont="1" applyBorder="1" applyAlignment="1" applyProtection="1">
      <alignment horizontal="center" vertical="top" wrapText="1"/>
      <protection locked="0"/>
    </xf>
    <xf numFmtId="0" fontId="10" fillId="0" borderId="5" xfId="0" applyFont="1" applyBorder="1" applyAlignment="1" applyProtection="1">
      <alignment horizontal="center" vertical="top" wrapText="1"/>
      <protection locked="0"/>
    </xf>
    <xf numFmtId="0" fontId="12" fillId="0" borderId="5" xfId="0" applyFont="1" applyBorder="1"/>
    <xf numFmtId="1" fontId="34" fillId="0" borderId="5" xfId="0" applyNumberFormat="1" applyFont="1" applyBorder="1"/>
    <xf numFmtId="1" fontId="12" fillId="0" borderId="5" xfId="0" applyNumberFormat="1" applyFont="1" applyBorder="1" applyAlignment="1" applyProtection="1">
      <alignment horizontal="right" vertical="top" wrapText="1"/>
      <protection locked="0"/>
    </xf>
    <xf numFmtId="0" fontId="34" fillId="0" borderId="0" xfId="0" applyFont="1"/>
    <xf numFmtId="14" fontId="0" fillId="0" borderId="5" xfId="0" applyNumberFormat="1" applyBorder="1" applyAlignment="1">
      <alignment vertical="center"/>
    </xf>
    <xf numFmtId="14" fontId="0" fillId="0" borderId="0" xfId="0" applyNumberFormat="1"/>
    <xf numFmtId="0" fontId="0" fillId="0" borderId="5" xfId="0" applyBorder="1"/>
    <xf numFmtId="2" fontId="0" fillId="0" borderId="5" xfId="0" applyNumberFormat="1" applyBorder="1"/>
    <xf numFmtId="1" fontId="34" fillId="0" borderId="0" xfId="0" applyNumberFormat="1" applyFont="1"/>
    <xf numFmtId="0" fontId="37" fillId="0" borderId="0" xfId="0" applyFont="1"/>
    <xf numFmtId="1" fontId="0" fillId="0" borderId="5" xfId="0" applyNumberFormat="1" applyBorder="1"/>
    <xf numFmtId="1" fontId="12" fillId="0" borderId="0" xfId="0" applyNumberFormat="1" applyFont="1" applyProtection="1">
      <protection locked="0"/>
    </xf>
    <xf numFmtId="1" fontId="2" fillId="0" borderId="5" xfId="0" applyNumberFormat="1" applyFont="1" applyBorder="1" applyAlignment="1" applyProtection="1">
      <alignment horizontal="right" vertical="top" wrapText="1"/>
      <protection locked="0"/>
    </xf>
    <xf numFmtId="1" fontId="3" fillId="0" borderId="0" xfId="1" applyNumberFormat="1" applyFont="1" applyBorder="1" applyAlignment="1" applyProtection="1">
      <alignment vertical="top" wrapText="1"/>
      <protection locked="0"/>
    </xf>
    <xf numFmtId="1" fontId="2" fillId="0" borderId="5" xfId="1" applyNumberFormat="1" applyFont="1" applyBorder="1" applyAlignment="1" applyProtection="1">
      <alignment horizontal="right" vertical="top" wrapText="1"/>
      <protection locked="0"/>
    </xf>
    <xf numFmtId="1" fontId="6" fillId="0" borderId="0" xfId="0" applyNumberFormat="1" applyFont="1" applyAlignment="1" applyProtection="1">
      <alignment vertical="top" wrapText="1"/>
      <protection locked="0"/>
    </xf>
    <xf numFmtId="1" fontId="12" fillId="0" borderId="5" xfId="0" applyNumberFormat="1" applyFont="1" applyBorder="1" applyAlignment="1" applyProtection="1">
      <alignment horizontal="right"/>
      <protection locked="0"/>
    </xf>
    <xf numFmtId="0" fontId="10" fillId="0" borderId="0" xfId="0" applyFont="1"/>
    <xf numFmtId="41" fontId="12" fillId="0" borderId="0" xfId="1" applyNumberFormat="1" applyFont="1" applyProtection="1">
      <protection locked="0"/>
    </xf>
    <xf numFmtId="41" fontId="12" fillId="0" borderId="0" xfId="1" applyNumberFormat="1" applyFont="1" applyBorder="1" applyProtection="1">
      <protection locked="0"/>
    </xf>
    <xf numFmtId="3" fontId="3" fillId="0" borderId="5" xfId="1" applyNumberFormat="1" applyFont="1" applyBorder="1" applyAlignment="1" applyProtection="1">
      <alignment horizontal="center" vertical="center" wrapText="1"/>
      <protection locked="0"/>
    </xf>
    <xf numFmtId="0" fontId="0" fillId="0" borderId="31" xfId="0" applyBorder="1"/>
    <xf numFmtId="0" fontId="5" fillId="0" borderId="9" xfId="0" applyFont="1" applyBorder="1" applyAlignment="1" applyProtection="1">
      <alignment horizontal="center" vertical="top" wrapText="1"/>
      <protection locked="0"/>
    </xf>
    <xf numFmtId="0" fontId="12" fillId="0" borderId="6" xfId="0" applyFont="1" applyBorder="1" applyProtection="1">
      <protection locked="0"/>
    </xf>
    <xf numFmtId="2" fontId="0" fillId="0" borderId="31" xfId="0" applyNumberFormat="1" applyBorder="1"/>
    <xf numFmtId="3" fontId="2" fillId="0" borderId="19" xfId="1" applyNumberFormat="1" applyFont="1" applyBorder="1" applyAlignment="1" applyProtection="1">
      <alignment wrapText="1"/>
      <protection locked="0"/>
    </xf>
    <xf numFmtId="2" fontId="0" fillId="0" borderId="6" xfId="0" applyNumberFormat="1" applyBorder="1"/>
    <xf numFmtId="0" fontId="12" fillId="0" borderId="31" xfId="0" applyFont="1" applyBorder="1" applyProtection="1">
      <protection locked="0"/>
    </xf>
    <xf numFmtId="0" fontId="0" fillId="0" borderId="32" xfId="0" applyBorder="1"/>
    <xf numFmtId="41" fontId="12" fillId="0" borderId="31" xfId="1" applyNumberFormat="1" applyFont="1" applyBorder="1" applyProtection="1">
      <protection locked="0"/>
    </xf>
    <xf numFmtId="2" fontId="0" fillId="0" borderId="33" xfId="0" applyNumberFormat="1" applyBorder="1"/>
    <xf numFmtId="0" fontId="33" fillId="0" borderId="9" xfId="0" applyFont="1" applyBorder="1" applyProtection="1">
      <protection locked="0"/>
    </xf>
    <xf numFmtId="0" fontId="3" fillId="0" borderId="9" xfId="0" applyFont="1" applyBorder="1" applyProtection="1">
      <protection locked="0"/>
    </xf>
    <xf numFmtId="41" fontId="3" fillId="0" borderId="9" xfId="1" applyNumberFormat="1" applyFont="1" applyBorder="1" applyAlignment="1" applyProtection="1">
      <alignment vertical="top" wrapText="1"/>
      <protection locked="0"/>
    </xf>
    <xf numFmtId="0" fontId="33" fillId="0" borderId="6" xfId="0" applyFont="1" applyBorder="1" applyProtection="1">
      <protection locked="0"/>
    </xf>
    <xf numFmtId="0" fontId="3" fillId="0" borderId="6" xfId="0" applyFont="1" applyBorder="1" applyProtection="1">
      <protection locked="0"/>
    </xf>
    <xf numFmtId="41" fontId="10" fillId="0" borderId="31" xfId="1" applyNumberFormat="1" applyFont="1" applyBorder="1" applyProtection="1">
      <protection locked="0"/>
    </xf>
    <xf numFmtId="41" fontId="10" fillId="0" borderId="31" xfId="0" applyNumberFormat="1" applyFont="1" applyBorder="1" applyProtection="1">
      <protection locked="0"/>
    </xf>
    <xf numFmtId="0" fontId="3" fillId="0" borderId="0" xfId="0" applyFont="1" applyAlignment="1" applyProtection="1">
      <alignment horizontal="center" vertical="center" wrapText="1"/>
      <protection locked="0"/>
    </xf>
    <xf numFmtId="0" fontId="16" fillId="0" borderId="0" xfId="0" applyFont="1" applyAlignment="1" applyProtection="1">
      <alignment horizontal="center" vertical="top" wrapText="1"/>
      <protection locked="0"/>
    </xf>
    <xf numFmtId="0" fontId="2" fillId="0" borderId="0" xfId="0" applyFont="1" applyAlignment="1" applyProtection="1">
      <alignment horizontal="right" vertical="top" wrapText="1"/>
      <protection locked="0"/>
    </xf>
    <xf numFmtId="0" fontId="6" fillId="0" borderId="0" xfId="0" applyFont="1" applyAlignment="1" applyProtection="1">
      <alignment vertical="top" wrapText="1"/>
      <protection locked="0"/>
    </xf>
    <xf numFmtId="0" fontId="5" fillId="0" borderId="0" xfId="0" applyFont="1" applyAlignment="1" applyProtection="1">
      <alignment horizontal="center" vertical="center" wrapText="1"/>
      <protection locked="0"/>
    </xf>
    <xf numFmtId="0" fontId="3" fillId="0" borderId="0" xfId="0" applyFont="1" applyAlignment="1">
      <alignment horizontal="center" vertical="center"/>
    </xf>
    <xf numFmtId="0" fontId="6" fillId="0" borderId="0" xfId="0" applyFont="1" applyAlignment="1" applyProtection="1">
      <alignment horizontal="center" vertical="top" wrapText="1"/>
      <protection locked="0"/>
    </xf>
    <xf numFmtId="0" fontId="6" fillId="0" borderId="0" xfId="0" applyFont="1" applyAlignment="1" applyProtection="1">
      <alignment wrapText="1"/>
      <protection locked="0"/>
    </xf>
    <xf numFmtId="41" fontId="12" fillId="0" borderId="0" xfId="1" applyNumberFormat="1" applyFont="1" applyAlignment="1" applyProtection="1">
      <protection locked="0"/>
    </xf>
    <xf numFmtId="0" fontId="19" fillId="0" borderId="0" xfId="0" applyFont="1" applyAlignment="1" applyProtection="1">
      <alignment vertical="top" wrapText="1"/>
      <protection locked="0"/>
    </xf>
    <xf numFmtId="0" fontId="21" fillId="0" borderId="0" xfId="0" applyFont="1" applyAlignment="1" applyProtection="1">
      <alignment vertical="top" wrapText="1"/>
      <protection locked="0"/>
    </xf>
    <xf numFmtId="166" fontId="13" fillId="2" borderId="0" xfId="0" applyNumberFormat="1" applyFont="1" applyFill="1" applyAlignment="1" applyProtection="1">
      <alignment horizontal="left" vertical="center"/>
      <protection locked="0"/>
    </xf>
    <xf numFmtId="0" fontId="12" fillId="0" borderId="0" xfId="0" applyFont="1" applyAlignment="1" applyProtection="1">
      <alignment horizontal="center"/>
      <protection locked="0"/>
    </xf>
    <xf numFmtId="41" fontId="3" fillId="0" borderId="0" xfId="1" applyNumberFormat="1" applyFont="1" applyBorder="1" applyAlignment="1" applyProtection="1">
      <alignment horizontal="right" vertical="top" wrapText="1"/>
      <protection locked="0"/>
    </xf>
    <xf numFmtId="41" fontId="3" fillId="0" borderId="0" xfId="1" applyNumberFormat="1" applyFont="1" applyBorder="1" applyAlignment="1" applyProtection="1">
      <alignment horizontal="center" vertical="top" wrapText="1"/>
      <protection locked="0"/>
    </xf>
    <xf numFmtId="0" fontId="19" fillId="0" borderId="0" xfId="0" applyFont="1" applyAlignment="1" applyProtection="1">
      <alignment horizontal="left" vertical="top" wrapText="1"/>
      <protection locked="0"/>
    </xf>
    <xf numFmtId="0" fontId="28" fillId="0" borderId="0" xfId="0" applyFont="1" applyAlignment="1" applyProtection="1">
      <alignment horizontal="center" vertical="center"/>
      <protection locked="0"/>
    </xf>
    <xf numFmtId="0" fontId="20" fillId="0" borderId="19" xfId="0" applyFont="1" applyBorder="1" applyAlignment="1" applyProtection="1">
      <alignment horizontal="center" vertical="top"/>
      <protection locked="0"/>
    </xf>
    <xf numFmtId="0" fontId="15" fillId="0" borderId="1" xfId="0" applyFont="1" applyBorder="1" applyAlignment="1" applyProtection="1">
      <alignment horizontal="center" vertical="top"/>
      <protection locked="0"/>
    </xf>
    <xf numFmtId="0" fontId="15" fillId="0" borderId="20" xfId="0" applyFont="1" applyBorder="1" applyAlignment="1" applyProtection="1">
      <alignment horizontal="center" vertical="top"/>
      <protection locked="0"/>
    </xf>
    <xf numFmtId="0" fontId="16" fillId="0" borderId="0" xfId="0" applyFont="1" applyAlignment="1" applyProtection="1">
      <alignment horizontal="center" vertical="top"/>
      <protection locked="0"/>
    </xf>
    <xf numFmtId="0" fontId="4" fillId="0" borderId="0" xfId="0" applyFont="1" applyAlignment="1" applyProtection="1">
      <alignment horizontal="left" vertical="top" wrapText="1"/>
      <protection locked="0"/>
    </xf>
    <xf numFmtId="0" fontId="3" fillId="0" borderId="21"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16" fillId="0" borderId="23" xfId="0" applyFont="1" applyBorder="1" applyAlignment="1" applyProtection="1">
      <alignment horizontal="center" vertical="top" wrapText="1"/>
      <protection locked="0"/>
    </xf>
    <xf numFmtId="0" fontId="16" fillId="0" borderId="4" xfId="0" applyFont="1" applyBorder="1" applyAlignment="1" applyProtection="1">
      <alignment horizontal="center" vertical="top" wrapText="1"/>
      <protection locked="0"/>
    </xf>
    <xf numFmtId="0" fontId="16" fillId="0" borderId="24" xfId="0" applyFont="1" applyBorder="1" applyAlignment="1" applyProtection="1">
      <alignment horizontal="center" vertical="top" wrapText="1"/>
      <protection locked="0"/>
    </xf>
    <xf numFmtId="0" fontId="3" fillId="0" borderId="0" xfId="0" applyFont="1" applyAlignment="1" applyProtection="1">
      <alignment horizontal="center" vertical="center" wrapText="1"/>
      <protection locked="0"/>
    </xf>
    <xf numFmtId="166" fontId="3" fillId="0" borderId="4" xfId="0" applyNumberFormat="1" applyFont="1" applyBorder="1" applyAlignment="1" applyProtection="1">
      <alignment horizontal="center" vertical="center"/>
      <protection locked="0"/>
    </xf>
    <xf numFmtId="166" fontId="3" fillId="0" borderId="0" xfId="0" applyNumberFormat="1" applyFont="1" applyAlignment="1" applyProtection="1">
      <alignment horizontal="center" vertical="center" wrapText="1"/>
      <protection locked="0"/>
    </xf>
    <xf numFmtId="0" fontId="16" fillId="0" borderId="0" xfId="0" applyFont="1" applyAlignment="1" applyProtection="1">
      <alignment horizontal="center" vertical="top" wrapText="1"/>
      <protection locked="0"/>
    </xf>
    <xf numFmtId="0" fontId="16" fillId="0" borderId="0" xfId="0" applyFont="1" applyAlignment="1" applyProtection="1">
      <alignment horizontal="left" vertical="top" wrapText="1"/>
      <protection locked="0"/>
    </xf>
    <xf numFmtId="0" fontId="12" fillId="0" borderId="0" xfId="0" applyFont="1" applyAlignment="1" applyProtection="1">
      <alignment horizontal="center" wrapText="1"/>
      <protection locked="0"/>
    </xf>
    <xf numFmtId="0" fontId="23" fillId="0" borderId="0" xfId="0" applyFont="1" applyAlignment="1" applyProtection="1">
      <alignment horizontal="center" wrapText="1"/>
      <protection locked="0"/>
    </xf>
    <xf numFmtId="41" fontId="2" fillId="0" borderId="19" xfId="1" applyNumberFormat="1" applyFont="1" applyBorder="1" applyAlignment="1" applyProtection="1">
      <alignment horizontal="left" wrapText="1"/>
      <protection locked="0"/>
    </xf>
    <xf numFmtId="41" fontId="2" fillId="0" borderId="1" xfId="1" applyNumberFormat="1" applyFont="1" applyBorder="1" applyAlignment="1" applyProtection="1">
      <alignment horizontal="left" wrapText="1"/>
      <protection locked="0"/>
    </xf>
    <xf numFmtId="41" fontId="2" fillId="0" borderId="20" xfId="1" applyNumberFormat="1" applyFont="1" applyBorder="1" applyAlignment="1" applyProtection="1">
      <alignment horizontal="left" wrapText="1"/>
      <protection locked="0"/>
    </xf>
    <xf numFmtId="0" fontId="2" fillId="0" borderId="19" xfId="0" applyFont="1" applyBorder="1" applyAlignment="1" applyProtection="1">
      <alignment horizontal="center"/>
      <protection locked="0"/>
    </xf>
    <xf numFmtId="0" fontId="2" fillId="0" borderId="1" xfId="0" applyFont="1" applyBorder="1" applyAlignment="1" applyProtection="1">
      <alignment horizontal="center"/>
      <protection locked="0"/>
    </xf>
    <xf numFmtId="0" fontId="2" fillId="0" borderId="20" xfId="0" applyFont="1" applyBorder="1" applyAlignment="1" applyProtection="1">
      <alignment horizontal="center"/>
      <protection locked="0"/>
    </xf>
    <xf numFmtId="0" fontId="30" fillId="0" borderId="19" xfId="0" applyFont="1" applyBorder="1" applyAlignment="1">
      <alignment horizontal="center"/>
    </xf>
    <xf numFmtId="0" fontId="30" fillId="0" borderId="1" xfId="0" applyFont="1" applyBorder="1" applyAlignment="1">
      <alignment horizontal="center"/>
    </xf>
    <xf numFmtId="0" fontId="30" fillId="0" borderId="20" xfId="0" applyFont="1" applyBorder="1" applyAlignment="1">
      <alignment horizontal="center"/>
    </xf>
    <xf numFmtId="0" fontId="22" fillId="0" borderId="19" xfId="0" applyFont="1" applyBorder="1" applyAlignment="1">
      <alignment horizontal="center" vertical="top" wrapText="1"/>
    </xf>
    <xf numFmtId="0" fontId="22" fillId="0" borderId="1" xfId="0" applyFont="1" applyBorder="1" applyAlignment="1">
      <alignment horizontal="center" vertical="top" wrapText="1"/>
    </xf>
    <xf numFmtId="0" fontId="22" fillId="0" borderId="20" xfId="0" applyFont="1" applyBorder="1" applyAlignment="1">
      <alignment horizontal="center" vertical="top" wrapText="1"/>
    </xf>
    <xf numFmtId="0" fontId="30" fillId="0" borderId="19" xfId="0" applyFont="1" applyBorder="1" applyAlignment="1">
      <alignment horizontal="center" vertical="center"/>
    </xf>
    <xf numFmtId="0" fontId="30" fillId="0" borderId="1" xfId="0" applyFont="1" applyBorder="1" applyAlignment="1">
      <alignment horizontal="center" vertical="center"/>
    </xf>
    <xf numFmtId="0" fontId="30" fillId="0" borderId="20" xfId="0" applyFont="1" applyBorder="1" applyAlignment="1">
      <alignment horizontal="center" vertical="center"/>
    </xf>
    <xf numFmtId="0" fontId="2" fillId="0" borderId="19" xfId="0" applyFont="1" applyBorder="1" applyAlignment="1" applyProtection="1">
      <alignment horizontal="center" vertical="top" wrapText="1"/>
      <protection locked="0"/>
    </xf>
    <xf numFmtId="0" fontId="2" fillId="0" borderId="1" xfId="0" applyFont="1" applyBorder="1" applyAlignment="1" applyProtection="1">
      <alignment horizontal="center" vertical="top" wrapText="1"/>
      <protection locked="0"/>
    </xf>
    <xf numFmtId="0" fontId="2" fillId="0" borderId="20" xfId="0" applyFont="1" applyBorder="1" applyAlignment="1" applyProtection="1">
      <alignment horizontal="center" vertical="top" wrapText="1"/>
      <protection locked="0"/>
    </xf>
    <xf numFmtId="0" fontId="5" fillId="0" borderId="0" xfId="0" applyFont="1" applyAlignment="1" applyProtection="1">
      <alignment horizontal="center" vertical="center" wrapText="1"/>
      <protection locked="0"/>
    </xf>
    <xf numFmtId="0" fontId="2" fillId="0" borderId="19" xfId="0" applyFont="1" applyBorder="1" applyAlignment="1" applyProtection="1">
      <alignment horizontal="center" wrapText="1"/>
      <protection locked="0"/>
    </xf>
    <xf numFmtId="0" fontId="2" fillId="0" borderId="1" xfId="0" applyFont="1" applyBorder="1" applyAlignment="1" applyProtection="1">
      <alignment horizontal="center" wrapText="1"/>
      <protection locked="0"/>
    </xf>
    <xf numFmtId="0" fontId="2" fillId="0" borderId="20" xfId="0" applyFont="1" applyBorder="1" applyAlignment="1" applyProtection="1">
      <alignment horizontal="center" wrapText="1"/>
      <protection locked="0"/>
    </xf>
    <xf numFmtId="41" fontId="2" fillId="0" borderId="5" xfId="1" applyNumberFormat="1" applyFont="1" applyBorder="1" applyAlignment="1" applyProtection="1">
      <alignment horizontal="left" wrapText="1"/>
      <protection locked="0"/>
    </xf>
    <xf numFmtId="0" fontId="19" fillId="0" borderId="25" xfId="0" applyFont="1" applyBorder="1" applyAlignment="1" applyProtection="1">
      <alignment vertical="top" wrapText="1"/>
      <protection locked="0"/>
    </xf>
    <xf numFmtId="0" fontId="21" fillId="0" borderId="25" xfId="0" applyFont="1" applyBorder="1" applyAlignment="1" applyProtection="1">
      <alignment vertical="top" wrapText="1"/>
      <protection locked="0"/>
    </xf>
    <xf numFmtId="41" fontId="2" fillId="0" borderId="5" xfId="1" applyNumberFormat="1" applyFont="1" applyBorder="1" applyAlignment="1" applyProtection="1">
      <alignment horizontal="left" vertical="top" wrapText="1"/>
      <protection locked="0"/>
    </xf>
    <xf numFmtId="41" fontId="2" fillId="0" borderId="19" xfId="1" applyNumberFormat="1" applyFont="1" applyBorder="1" applyAlignment="1" applyProtection="1">
      <alignment horizontal="left" vertical="top" wrapText="1"/>
      <protection locked="0"/>
    </xf>
    <xf numFmtId="41" fontId="2" fillId="0" borderId="1" xfId="1" applyNumberFormat="1" applyFont="1" applyBorder="1" applyAlignment="1" applyProtection="1">
      <alignment horizontal="left" vertical="top" wrapText="1"/>
      <protection locked="0"/>
    </xf>
    <xf numFmtId="41" fontId="2" fillId="0" borderId="20" xfId="1" applyNumberFormat="1" applyFont="1" applyBorder="1" applyAlignment="1" applyProtection="1">
      <alignment horizontal="left" vertical="top" wrapText="1"/>
      <protection locked="0"/>
    </xf>
    <xf numFmtId="41" fontId="12" fillId="0" borderId="0" xfId="1" applyNumberFormat="1" applyFont="1" applyBorder="1" applyAlignment="1" applyProtection="1">
      <protection locked="0"/>
    </xf>
    <xf numFmtId="41" fontId="3" fillId="0" borderId="26" xfId="1" applyNumberFormat="1" applyFont="1" applyBorder="1" applyAlignment="1" applyProtection="1">
      <alignment horizontal="left" vertical="center" wrapText="1"/>
      <protection locked="0"/>
    </xf>
    <xf numFmtId="0" fontId="12" fillId="0" borderId="0" xfId="0" applyFont="1" applyAlignment="1" applyProtection="1">
      <alignment horizontal="left" wrapText="1"/>
      <protection locked="0"/>
    </xf>
    <xf numFmtId="41" fontId="12" fillId="0" borderId="0" xfId="1" applyNumberFormat="1" applyFont="1" applyAlignment="1" applyProtection="1">
      <protection locked="0"/>
    </xf>
    <xf numFmtId="0" fontId="6" fillId="0" borderId="0" xfId="0" applyFont="1" applyAlignment="1" applyProtection="1">
      <alignment wrapText="1"/>
      <protection locked="0"/>
    </xf>
    <xf numFmtId="41" fontId="25" fillId="0" borderId="4" xfId="1" applyNumberFormat="1" applyFont="1" applyBorder="1" applyAlignment="1" applyProtection="1">
      <alignment horizontal="right" vertical="top" wrapText="1"/>
      <protection locked="0"/>
    </xf>
    <xf numFmtId="0" fontId="6" fillId="0" borderId="0" xfId="0" applyFont="1" applyAlignment="1" applyProtection="1">
      <alignment horizontal="center" vertical="top" wrapText="1"/>
      <protection locked="0"/>
    </xf>
    <xf numFmtId="0" fontId="6" fillId="0" borderId="0" xfId="0" applyFont="1" applyAlignment="1" applyProtection="1">
      <alignment vertical="top" wrapText="1"/>
      <protection locked="0"/>
    </xf>
    <xf numFmtId="0" fontId="3" fillId="0" borderId="0" xfId="0" applyFont="1" applyAlignment="1">
      <alignment horizontal="center" vertical="center"/>
    </xf>
    <xf numFmtId="0" fontId="3" fillId="0" borderId="4" xfId="0" applyFont="1" applyBorder="1" applyAlignment="1">
      <alignment horizontal="center" vertical="center"/>
    </xf>
    <xf numFmtId="41" fontId="4" fillId="0" borderId="0" xfId="1" applyNumberFormat="1" applyFont="1" applyFill="1" applyAlignment="1" applyProtection="1">
      <alignment horizontal="left"/>
      <protection locked="0"/>
    </xf>
    <xf numFmtId="0" fontId="2" fillId="0" borderId="0" xfId="0" applyFont="1" applyAlignment="1" applyProtection="1">
      <alignment horizontal="right" vertical="top" wrapText="1"/>
      <protection locked="0"/>
    </xf>
    <xf numFmtId="41" fontId="17" fillId="0" borderId="0" xfId="1" applyNumberFormat="1" applyFont="1" applyBorder="1" applyAlignment="1" applyProtection="1">
      <alignment horizontal="center" wrapText="1"/>
      <protection locked="0"/>
    </xf>
    <xf numFmtId="41" fontId="5" fillId="0" borderId="0" xfId="1" applyNumberFormat="1" applyFont="1" applyBorder="1" applyAlignment="1" applyProtection="1">
      <alignment horizontal="right" vertical="top" wrapText="1"/>
      <protection locked="0"/>
    </xf>
    <xf numFmtId="167" fontId="13" fillId="2" borderId="0" xfId="0" applyNumberFormat="1" applyFont="1" applyFill="1" applyAlignment="1" applyProtection="1">
      <alignment horizontal="left" vertical="center"/>
      <protection locked="0"/>
    </xf>
    <xf numFmtId="41" fontId="2" fillId="0" borderId="19" xfId="1" applyNumberFormat="1" applyFont="1" applyBorder="1" applyAlignment="1" applyProtection="1">
      <alignment horizontal="center" wrapText="1"/>
      <protection locked="0"/>
    </xf>
    <xf numFmtId="41" fontId="2" fillId="0" borderId="1" xfId="1" applyNumberFormat="1" applyFont="1" applyBorder="1" applyAlignment="1" applyProtection="1">
      <alignment horizontal="center" wrapText="1"/>
      <protection locked="0"/>
    </xf>
    <xf numFmtId="41" fontId="2" fillId="0" borderId="20" xfId="1" applyNumberFormat="1" applyFont="1" applyBorder="1" applyAlignment="1" applyProtection="1">
      <alignment horizontal="center" wrapText="1"/>
      <protection locked="0"/>
    </xf>
    <xf numFmtId="165" fontId="3" fillId="0" borderId="9" xfId="1" applyNumberFormat="1" applyFont="1" applyBorder="1" applyAlignment="1" applyProtection="1">
      <alignment horizontal="center" vertical="center" wrapText="1"/>
      <protection locked="0"/>
    </xf>
    <xf numFmtId="165" fontId="3" fillId="0" borderId="6" xfId="1" applyNumberFormat="1" applyFont="1" applyBorder="1" applyAlignment="1" applyProtection="1">
      <alignment horizontal="center" vertical="center" wrapText="1"/>
      <protection locked="0"/>
    </xf>
    <xf numFmtId="41" fontId="2" fillId="0" borderId="23" xfId="1" applyNumberFormat="1" applyFont="1" applyBorder="1" applyAlignment="1" applyProtection="1">
      <alignment horizontal="left" wrapText="1"/>
      <protection locked="0"/>
    </xf>
    <xf numFmtId="41" fontId="2" fillId="0" borderId="4" xfId="1" applyNumberFormat="1" applyFont="1" applyBorder="1" applyAlignment="1" applyProtection="1">
      <alignment horizontal="left" wrapText="1"/>
      <protection locked="0"/>
    </xf>
    <xf numFmtId="41" fontId="2" fillId="0" borderId="24" xfId="1" applyNumberFormat="1" applyFont="1" applyBorder="1" applyAlignment="1" applyProtection="1">
      <alignment horizontal="left" wrapText="1"/>
      <protection locked="0"/>
    </xf>
    <xf numFmtId="41" fontId="2" fillId="0" borderId="27" xfId="1" applyNumberFormat="1" applyFont="1" applyBorder="1" applyAlignment="1" applyProtection="1">
      <alignment horizontal="left" vertical="top" wrapText="1"/>
      <protection locked="0"/>
    </xf>
    <xf numFmtId="41" fontId="2" fillId="0" borderId="26" xfId="1" applyNumberFormat="1" applyFont="1" applyBorder="1" applyAlignment="1" applyProtection="1">
      <alignment horizontal="left" vertical="top" wrapText="1"/>
      <protection locked="0"/>
    </xf>
    <xf numFmtId="41" fontId="2" fillId="0" borderId="28" xfId="1" applyNumberFormat="1" applyFont="1" applyBorder="1" applyAlignment="1" applyProtection="1">
      <alignment horizontal="left" vertical="top" wrapText="1"/>
      <protection locked="0"/>
    </xf>
    <xf numFmtId="41" fontId="2" fillId="0" borderId="23" xfId="1" applyNumberFormat="1" applyFont="1" applyBorder="1" applyAlignment="1" applyProtection="1">
      <alignment horizontal="left" vertical="top" wrapText="1"/>
      <protection locked="0"/>
    </xf>
    <xf numFmtId="41" fontId="2" fillId="0" borderId="4" xfId="1" applyNumberFormat="1" applyFont="1" applyBorder="1" applyAlignment="1" applyProtection="1">
      <alignment horizontal="left" vertical="top" wrapText="1"/>
      <protection locked="0"/>
    </xf>
    <xf numFmtId="41" fontId="2" fillId="0" borderId="24" xfId="1" applyNumberFormat="1" applyFont="1" applyBorder="1" applyAlignment="1" applyProtection="1">
      <alignment horizontal="left" vertical="top" wrapText="1"/>
      <protection locked="0"/>
    </xf>
    <xf numFmtId="0" fontId="19" fillId="0" borderId="0" xfId="0" applyFont="1" applyAlignment="1" applyProtection="1">
      <alignment vertical="top" wrapText="1"/>
      <protection locked="0"/>
    </xf>
    <xf numFmtId="0" fontId="21" fillId="0" borderId="0" xfId="0" applyFont="1" applyAlignment="1" applyProtection="1">
      <alignment vertical="top" wrapText="1"/>
      <protection locked="0"/>
    </xf>
    <xf numFmtId="0" fontId="3" fillId="0" borderId="0" xfId="0" applyFont="1" applyAlignment="1" applyProtection="1">
      <alignment horizontal="right" vertical="top" wrapText="1"/>
      <protection locked="0"/>
    </xf>
    <xf numFmtId="0" fontId="23" fillId="0" borderId="4" xfId="0" applyFont="1" applyBorder="1" applyAlignment="1" applyProtection="1">
      <alignment horizontal="center" wrapText="1"/>
      <protection locked="0"/>
    </xf>
    <xf numFmtId="0" fontId="4" fillId="0" borderId="0" xfId="0" applyFont="1" applyAlignment="1" applyProtection="1">
      <alignment horizontal="left"/>
      <protection locked="0"/>
    </xf>
    <xf numFmtId="166" fontId="13" fillId="2" borderId="0" xfId="0" applyNumberFormat="1" applyFont="1" applyFill="1" applyAlignment="1" applyProtection="1">
      <alignment horizontal="left" vertical="center"/>
      <protection locked="0"/>
    </xf>
    <xf numFmtId="0" fontId="12" fillId="0" borderId="0" xfId="0" applyFont="1" applyAlignment="1" applyProtection="1">
      <alignment horizontal="center"/>
      <protection locked="0"/>
    </xf>
    <xf numFmtId="0" fontId="2" fillId="0" borderId="27" xfId="1" applyNumberFormat="1" applyFont="1" applyBorder="1" applyAlignment="1" applyProtection="1">
      <alignment horizontal="left" vertical="center" wrapText="1"/>
      <protection locked="0"/>
    </xf>
    <xf numFmtId="0" fontId="2" fillId="0" borderId="26" xfId="1" applyNumberFormat="1" applyFont="1" applyBorder="1" applyAlignment="1" applyProtection="1">
      <alignment horizontal="left" vertical="center" wrapText="1"/>
      <protection locked="0"/>
    </xf>
    <xf numFmtId="0" fontId="2" fillId="0" borderId="28" xfId="1" applyNumberFormat="1" applyFont="1" applyBorder="1" applyAlignment="1" applyProtection="1">
      <alignment horizontal="left" vertical="center" wrapText="1"/>
      <protection locked="0"/>
    </xf>
    <xf numFmtId="0" fontId="2" fillId="0" borderId="22" xfId="1" applyNumberFormat="1" applyFont="1" applyBorder="1" applyAlignment="1" applyProtection="1">
      <alignment horizontal="left" vertical="center" wrapText="1"/>
      <protection locked="0"/>
    </xf>
    <xf numFmtId="0" fontId="2" fillId="0" borderId="0" xfId="1" applyNumberFormat="1" applyFont="1" applyBorder="1" applyAlignment="1" applyProtection="1">
      <alignment horizontal="left" vertical="center" wrapText="1"/>
      <protection locked="0"/>
    </xf>
    <xf numFmtId="0" fontId="2" fillId="0" borderId="25" xfId="1" applyNumberFormat="1" applyFont="1" applyBorder="1" applyAlignment="1" applyProtection="1">
      <alignment horizontal="left" vertical="center" wrapText="1"/>
      <protection locked="0"/>
    </xf>
    <xf numFmtId="0" fontId="2" fillId="0" borderId="23" xfId="1" applyNumberFormat="1" applyFont="1" applyBorder="1" applyAlignment="1" applyProtection="1">
      <alignment horizontal="left" vertical="center" wrapText="1"/>
      <protection locked="0"/>
    </xf>
    <xf numFmtId="0" fontId="2" fillId="0" borderId="4" xfId="1" applyNumberFormat="1" applyFont="1" applyBorder="1" applyAlignment="1" applyProtection="1">
      <alignment horizontal="left" vertical="center" wrapText="1"/>
      <protection locked="0"/>
    </xf>
    <xf numFmtId="0" fontId="2" fillId="0" borderId="24" xfId="1" applyNumberFormat="1" applyFont="1" applyBorder="1" applyAlignment="1" applyProtection="1">
      <alignment horizontal="left" vertical="center" wrapText="1"/>
      <protection locked="0"/>
    </xf>
    <xf numFmtId="0" fontId="23" fillId="0" borderId="5" xfId="0" applyFont="1" applyBorder="1" applyAlignment="1" applyProtection="1">
      <alignment horizontal="center" vertical="center" wrapText="1"/>
      <protection locked="0"/>
    </xf>
    <xf numFmtId="0" fontId="2" fillId="0" borderId="19" xfId="0" applyFont="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2" fillId="0" borderId="20" xfId="0" applyFont="1" applyBorder="1" applyAlignment="1" applyProtection="1">
      <alignment horizontal="left" wrapText="1"/>
      <protection locked="0"/>
    </xf>
    <xf numFmtId="11" fontId="3" fillId="0" borderId="9" xfId="1" applyNumberFormat="1" applyFont="1" applyBorder="1" applyAlignment="1" applyProtection="1">
      <alignment horizontal="center" vertical="center" wrapText="1"/>
      <protection locked="0"/>
    </xf>
    <xf numFmtId="11" fontId="3" fillId="0" borderId="6" xfId="1" applyNumberFormat="1" applyFont="1" applyBorder="1" applyAlignment="1" applyProtection="1">
      <alignment horizontal="center" vertical="center" wrapText="1"/>
      <protection locked="0"/>
    </xf>
    <xf numFmtId="0" fontId="23" fillId="0" borderId="4" xfId="0" applyFont="1" applyBorder="1" applyAlignment="1" applyProtection="1">
      <alignment horizontal="center" vertical="center" wrapText="1"/>
      <protection locked="0"/>
    </xf>
    <xf numFmtId="0" fontId="19" fillId="0" borderId="0" xfId="0" applyFont="1" applyAlignment="1" applyProtection="1">
      <alignment horizontal="left" vertical="top"/>
      <protection locked="0"/>
    </xf>
    <xf numFmtId="0" fontId="2" fillId="0" borderId="27" xfId="1" applyNumberFormat="1" applyFont="1" applyBorder="1" applyAlignment="1" applyProtection="1">
      <alignment horizontal="center" vertical="top" wrapText="1"/>
      <protection locked="0"/>
    </xf>
    <xf numFmtId="0" fontId="2" fillId="0" borderId="26" xfId="1" applyNumberFormat="1" applyFont="1" applyBorder="1" applyAlignment="1" applyProtection="1">
      <alignment horizontal="center" vertical="top" wrapText="1"/>
      <protection locked="0"/>
    </xf>
    <xf numFmtId="0" fontId="2" fillId="0" borderId="28" xfId="1" applyNumberFormat="1" applyFont="1" applyBorder="1" applyAlignment="1" applyProtection="1">
      <alignment horizontal="center" vertical="top" wrapText="1"/>
      <protection locked="0"/>
    </xf>
    <xf numFmtId="0" fontId="2" fillId="0" borderId="22" xfId="1" applyNumberFormat="1" applyFont="1" applyBorder="1" applyAlignment="1" applyProtection="1">
      <alignment horizontal="center" vertical="top" wrapText="1"/>
      <protection locked="0"/>
    </xf>
    <xf numFmtId="0" fontId="2" fillId="0" borderId="0" xfId="1" applyNumberFormat="1" applyFont="1" applyBorder="1" applyAlignment="1" applyProtection="1">
      <alignment horizontal="center" vertical="top" wrapText="1"/>
      <protection locked="0"/>
    </xf>
    <xf numFmtId="0" fontId="2" fillId="0" borderId="25" xfId="1" applyNumberFormat="1" applyFont="1" applyBorder="1" applyAlignment="1" applyProtection="1">
      <alignment horizontal="center" vertical="top" wrapText="1"/>
      <protection locked="0"/>
    </xf>
    <xf numFmtId="0" fontId="2" fillId="0" borderId="23" xfId="1" applyNumberFormat="1" applyFont="1" applyBorder="1" applyAlignment="1" applyProtection="1">
      <alignment horizontal="center" vertical="top" wrapText="1"/>
      <protection locked="0"/>
    </xf>
    <xf numFmtId="0" fontId="2" fillId="0" borderId="4" xfId="1" applyNumberFormat="1" applyFont="1" applyBorder="1" applyAlignment="1" applyProtection="1">
      <alignment horizontal="center" vertical="top" wrapText="1"/>
      <protection locked="0"/>
    </xf>
    <xf numFmtId="0" fontId="2" fillId="0" borderId="24" xfId="1" applyNumberFormat="1" applyFont="1" applyBorder="1" applyAlignment="1" applyProtection="1">
      <alignment horizontal="center" vertical="top" wrapText="1"/>
      <protection locked="0"/>
    </xf>
    <xf numFmtId="0" fontId="21" fillId="0" borderId="0" xfId="0" applyFont="1" applyAlignment="1" applyProtection="1">
      <alignment horizontal="center" vertical="top" wrapText="1"/>
      <protection locked="0"/>
    </xf>
    <xf numFmtId="0" fontId="19" fillId="0" borderId="0" xfId="0" applyFont="1" applyAlignment="1" applyProtection="1">
      <alignment horizontal="left"/>
      <protection locked="0"/>
    </xf>
    <xf numFmtId="41" fontId="3" fillId="0" borderId="0" xfId="1" applyNumberFormat="1" applyFont="1" applyBorder="1" applyAlignment="1" applyProtection="1">
      <alignment horizontal="right" vertical="top" wrapText="1"/>
      <protection locked="0"/>
    </xf>
    <xf numFmtId="41" fontId="3" fillId="0" borderId="0" xfId="1" applyNumberFormat="1" applyFont="1" applyBorder="1" applyAlignment="1" applyProtection="1">
      <alignment horizontal="center" vertical="top" wrapText="1"/>
      <protection locked="0"/>
    </xf>
    <xf numFmtId="0" fontId="19" fillId="0" borderId="0" xfId="0" applyFont="1" applyAlignment="1" applyProtection="1">
      <alignment horizontal="left" vertical="top" wrapText="1"/>
      <protection locked="0"/>
    </xf>
    <xf numFmtId="41" fontId="2" fillId="0" borderId="0" xfId="1" applyNumberFormat="1" applyFont="1" applyBorder="1" applyAlignment="1" applyProtection="1">
      <alignment horizontal="center" vertical="top" wrapText="1"/>
      <protection locked="0"/>
    </xf>
    <xf numFmtId="0" fontId="2" fillId="0" borderId="27"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lignment horizontal="center" vertical="center" wrapText="1"/>
    </xf>
    <xf numFmtId="0" fontId="2" fillId="0" borderId="25" xfId="0" applyFont="1" applyBorder="1" applyAlignment="1">
      <alignment horizontal="center" vertical="center" wrapText="1"/>
    </xf>
    <xf numFmtId="41" fontId="13" fillId="0" borderId="0" xfId="1" applyNumberFormat="1" applyFont="1" applyFill="1" applyAlignment="1" applyProtection="1">
      <alignment horizontal="center"/>
      <protection locked="0"/>
    </xf>
    <xf numFmtId="0" fontId="2" fillId="0" borderId="27"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2" fillId="0" borderId="28" xfId="0" applyFont="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24" xfId="0" applyFont="1" applyBorder="1" applyAlignment="1" applyProtection="1">
      <alignment horizontal="center" vertical="center" wrapText="1"/>
      <protection locked="0"/>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8</xdr:col>
      <xdr:colOff>466725</xdr:colOff>
      <xdr:row>29</xdr:row>
      <xdr:rowOff>0</xdr:rowOff>
    </xdr:from>
    <xdr:to>
      <xdr:col>8</xdr:col>
      <xdr:colOff>95250</xdr:colOff>
      <xdr:row>29</xdr:row>
      <xdr:rowOff>0</xdr:rowOff>
    </xdr:to>
    <xdr:sp macro="" textlink="">
      <xdr:nvSpPr>
        <xdr:cNvPr id="2075" name="Rectangle 3">
          <a:extLst>
            <a:ext uri="{FF2B5EF4-FFF2-40B4-BE49-F238E27FC236}">
              <a16:creationId xmlns:a16="http://schemas.microsoft.com/office/drawing/2014/main" id="{00000000-0008-0000-0000-00001B080000}"/>
            </a:ext>
          </a:extLst>
        </xdr:cNvPr>
        <xdr:cNvSpPr>
          <a:spLocks noChangeArrowheads="1"/>
        </xdr:cNvSpPr>
      </xdr:nvSpPr>
      <xdr:spPr bwMode="auto">
        <a:xfrm>
          <a:off x="7029450" y="7686675"/>
          <a:ext cx="0" cy="0"/>
        </a:xfrm>
        <a:prstGeom prst="rect">
          <a:avLst/>
        </a:prstGeom>
        <a:noFill/>
        <a:ln w="9525">
          <a:noFill/>
          <a:miter lim="800000"/>
          <a:headEnd/>
          <a:tailEnd/>
        </a:ln>
      </xdr:spPr>
    </xdr:sp>
    <xdr:clientData/>
  </xdr:twoCellAnchor>
  <xdr:twoCellAnchor>
    <xdr:from>
      <xdr:col>8</xdr:col>
      <xdr:colOff>466725</xdr:colOff>
      <xdr:row>9</xdr:row>
      <xdr:rowOff>133350</xdr:rowOff>
    </xdr:from>
    <xdr:to>
      <xdr:col>8</xdr:col>
      <xdr:colOff>95250</xdr:colOff>
      <xdr:row>9</xdr:row>
      <xdr:rowOff>228600</xdr:rowOff>
    </xdr:to>
    <xdr:sp macro="" textlink="">
      <xdr:nvSpPr>
        <xdr:cNvPr id="2076" name="Rectangle 4">
          <a:extLst>
            <a:ext uri="{FF2B5EF4-FFF2-40B4-BE49-F238E27FC236}">
              <a16:creationId xmlns:a16="http://schemas.microsoft.com/office/drawing/2014/main" id="{00000000-0008-0000-0000-00001C080000}"/>
            </a:ext>
          </a:extLst>
        </xdr:cNvPr>
        <xdr:cNvSpPr>
          <a:spLocks noChangeArrowheads="1"/>
        </xdr:cNvSpPr>
      </xdr:nvSpPr>
      <xdr:spPr bwMode="auto">
        <a:xfrm>
          <a:off x="7029450" y="2705100"/>
          <a:ext cx="0" cy="95250"/>
        </a:xfrm>
        <a:prstGeom prst="rect">
          <a:avLst/>
        </a:prstGeom>
        <a:noFill/>
        <a:ln w="9525">
          <a:noFill/>
          <a:miter lim="800000"/>
          <a:headEnd/>
          <a:tailEnd/>
        </a:ln>
      </xdr:spPr>
    </xdr:sp>
    <xdr:clientData/>
  </xdr:twoCellAnchor>
  <xdr:twoCellAnchor>
    <xdr:from>
      <xdr:col>10</xdr:col>
      <xdr:colOff>285750</xdr:colOff>
      <xdr:row>56</xdr:row>
      <xdr:rowOff>0</xdr:rowOff>
    </xdr:from>
    <xdr:to>
      <xdr:col>10</xdr:col>
      <xdr:colOff>104775</xdr:colOff>
      <xdr:row>56</xdr:row>
      <xdr:rowOff>0</xdr:rowOff>
    </xdr:to>
    <xdr:sp macro="" textlink="">
      <xdr:nvSpPr>
        <xdr:cNvPr id="2077" name="Rectangle 8">
          <a:extLst>
            <a:ext uri="{FF2B5EF4-FFF2-40B4-BE49-F238E27FC236}">
              <a16:creationId xmlns:a16="http://schemas.microsoft.com/office/drawing/2014/main" id="{00000000-0008-0000-0000-00001D080000}"/>
            </a:ext>
          </a:extLst>
        </xdr:cNvPr>
        <xdr:cNvSpPr>
          <a:spLocks noChangeArrowheads="1"/>
        </xdr:cNvSpPr>
      </xdr:nvSpPr>
      <xdr:spPr bwMode="auto">
        <a:xfrm>
          <a:off x="8201025" y="14344650"/>
          <a:ext cx="0" cy="0"/>
        </a:xfrm>
        <a:prstGeom prst="rect">
          <a:avLst/>
        </a:prstGeom>
        <a:noFill/>
        <a:ln w="9525">
          <a:noFill/>
          <a:miter lim="800000"/>
          <a:headEnd/>
          <a:tailEnd/>
        </a:ln>
      </xdr:spPr>
    </xdr:sp>
    <xdr:clientData/>
  </xdr:twoCellAnchor>
  <xdr:twoCellAnchor>
    <xdr:from>
      <xdr:col>10</xdr:col>
      <xdr:colOff>285750</xdr:colOff>
      <xdr:row>56</xdr:row>
      <xdr:rowOff>0</xdr:rowOff>
    </xdr:from>
    <xdr:to>
      <xdr:col>10</xdr:col>
      <xdr:colOff>104775</xdr:colOff>
      <xdr:row>56</xdr:row>
      <xdr:rowOff>0</xdr:rowOff>
    </xdr:to>
    <xdr:sp macro="" textlink="">
      <xdr:nvSpPr>
        <xdr:cNvPr id="2078" name="Rectangle 10">
          <a:extLst>
            <a:ext uri="{FF2B5EF4-FFF2-40B4-BE49-F238E27FC236}">
              <a16:creationId xmlns:a16="http://schemas.microsoft.com/office/drawing/2014/main" id="{00000000-0008-0000-0000-00001E080000}"/>
            </a:ext>
          </a:extLst>
        </xdr:cNvPr>
        <xdr:cNvSpPr>
          <a:spLocks noChangeArrowheads="1"/>
        </xdr:cNvSpPr>
      </xdr:nvSpPr>
      <xdr:spPr bwMode="auto">
        <a:xfrm>
          <a:off x="8201025" y="14344650"/>
          <a:ext cx="0" cy="0"/>
        </a:xfrm>
        <a:prstGeom prst="rect">
          <a:avLst/>
        </a:prstGeom>
        <a:noFill/>
        <a:ln w="9525">
          <a:noFill/>
          <a:miter lim="800000"/>
          <a:headEnd/>
          <a:tailEnd/>
        </a:ln>
      </xdr:spPr>
    </xdr:sp>
    <xdr:clientData/>
  </xdr:twoCellAnchor>
  <xdr:twoCellAnchor>
    <xdr:from>
      <xdr:col>3</xdr:col>
      <xdr:colOff>9525</xdr:colOff>
      <xdr:row>5</xdr:row>
      <xdr:rowOff>9525</xdr:rowOff>
    </xdr:from>
    <xdr:to>
      <xdr:col>3</xdr:col>
      <xdr:colOff>571500</xdr:colOff>
      <xdr:row>6</xdr:row>
      <xdr:rowOff>0</xdr:rowOff>
    </xdr:to>
    <xdr:sp macro="" textlink="">
      <xdr:nvSpPr>
        <xdr:cNvPr id="2079" name="Text Box 14">
          <a:extLst>
            <a:ext uri="{FF2B5EF4-FFF2-40B4-BE49-F238E27FC236}">
              <a16:creationId xmlns:a16="http://schemas.microsoft.com/office/drawing/2014/main" id="{00000000-0008-0000-0000-00001F080000}"/>
            </a:ext>
          </a:extLst>
        </xdr:cNvPr>
        <xdr:cNvSpPr txBox="1">
          <a:spLocks noChangeArrowheads="1"/>
        </xdr:cNvSpPr>
      </xdr:nvSpPr>
      <xdr:spPr bwMode="auto">
        <a:xfrm>
          <a:off x="3552825" y="1323975"/>
          <a:ext cx="561975" cy="257175"/>
        </a:xfrm>
        <a:prstGeom prst="rect">
          <a:avLst/>
        </a:prstGeom>
        <a:solidFill>
          <a:srgbClr val="FFFFFF"/>
        </a:solidFill>
        <a:ln w="9525">
          <a:solidFill>
            <a:srgbClr val="000000"/>
          </a:solidFill>
          <a:miter lim="800000"/>
          <a:headEnd/>
          <a:tailEnd/>
        </a:ln>
      </xdr:spPr>
      <xdr:txBody>
        <a:bodyPr/>
        <a:lstStyle/>
        <a:p>
          <a:r>
            <a:rPr lang="en-GB"/>
            <a:t>01</a:t>
          </a:r>
        </a:p>
      </xdr:txBody>
    </xdr:sp>
    <xdr:clientData/>
  </xdr:twoCellAnchor>
  <xdr:twoCellAnchor>
    <xdr:from>
      <xdr:col>3</xdr:col>
      <xdr:colOff>628650</xdr:colOff>
      <xdr:row>5</xdr:row>
      <xdr:rowOff>9525</xdr:rowOff>
    </xdr:from>
    <xdr:to>
      <xdr:col>5</xdr:col>
      <xdr:colOff>209550</xdr:colOff>
      <xdr:row>6</xdr:row>
      <xdr:rowOff>0</xdr:rowOff>
    </xdr:to>
    <xdr:sp macro="" textlink="">
      <xdr:nvSpPr>
        <xdr:cNvPr id="2080" name="Text Box 15">
          <a:extLst>
            <a:ext uri="{FF2B5EF4-FFF2-40B4-BE49-F238E27FC236}">
              <a16:creationId xmlns:a16="http://schemas.microsoft.com/office/drawing/2014/main" id="{00000000-0008-0000-0000-000020080000}"/>
            </a:ext>
          </a:extLst>
        </xdr:cNvPr>
        <xdr:cNvSpPr txBox="1">
          <a:spLocks noChangeArrowheads="1"/>
        </xdr:cNvSpPr>
      </xdr:nvSpPr>
      <xdr:spPr bwMode="auto">
        <a:xfrm>
          <a:off x="4171950" y="1323975"/>
          <a:ext cx="771525" cy="257175"/>
        </a:xfrm>
        <a:prstGeom prst="rect">
          <a:avLst/>
        </a:prstGeom>
        <a:solidFill>
          <a:srgbClr val="FFFFFF"/>
        </a:solidFill>
        <a:ln w="9525">
          <a:solidFill>
            <a:srgbClr val="000000"/>
          </a:solidFill>
          <a:miter lim="800000"/>
          <a:headEnd/>
          <a:tailEnd/>
        </a:ln>
      </xdr:spPr>
      <xdr:txBody>
        <a:bodyPr/>
        <a:lstStyle/>
        <a:p>
          <a:r>
            <a:rPr lang="en-GB"/>
            <a:t>09</a:t>
          </a:r>
        </a:p>
      </xdr:txBody>
    </xdr:sp>
    <xdr:clientData/>
  </xdr:twoCellAnchor>
  <xdr:twoCellAnchor>
    <xdr:from>
      <xdr:col>5</xdr:col>
      <xdr:colOff>266700</xdr:colOff>
      <xdr:row>5</xdr:row>
      <xdr:rowOff>9525</xdr:rowOff>
    </xdr:from>
    <xdr:to>
      <xdr:col>6</xdr:col>
      <xdr:colOff>0</xdr:colOff>
      <xdr:row>6</xdr:row>
      <xdr:rowOff>0</xdr:rowOff>
    </xdr:to>
    <xdr:sp macro="" textlink="">
      <xdr:nvSpPr>
        <xdr:cNvPr id="2081" name="Text Box 16">
          <a:extLst>
            <a:ext uri="{FF2B5EF4-FFF2-40B4-BE49-F238E27FC236}">
              <a16:creationId xmlns:a16="http://schemas.microsoft.com/office/drawing/2014/main" id="{00000000-0008-0000-0000-000021080000}"/>
            </a:ext>
            <a:ext uri="{147F2762-F138-4A5C-976F-8EAC2B608ADB}">
              <a16:predDERef xmlns:a16="http://schemas.microsoft.com/office/drawing/2014/main" pred="{00000000-0008-0000-0000-000020080000}"/>
            </a:ext>
          </a:extLst>
        </xdr:cNvPr>
        <xdr:cNvSpPr txBox="1">
          <a:spLocks noChangeArrowheads="1"/>
        </xdr:cNvSpPr>
      </xdr:nvSpPr>
      <xdr:spPr bwMode="auto">
        <a:xfrm>
          <a:off x="5143500" y="1310005"/>
          <a:ext cx="688340" cy="254635"/>
        </a:xfrm>
        <a:prstGeom prst="rect">
          <a:avLst/>
        </a:prstGeom>
        <a:solidFill>
          <a:srgbClr val="FFFFFF"/>
        </a:solidFill>
        <a:ln w="9525">
          <a:solidFill>
            <a:srgbClr val="000000"/>
          </a:solidFill>
          <a:miter lim="800000"/>
          <a:headEnd/>
          <a:tailEnd/>
        </a:ln>
      </xdr:spPr>
      <xdr:txBody>
        <a:bodyPr/>
        <a:lstStyle/>
        <a:p>
          <a:pPr marL="0" indent="0"/>
          <a:r>
            <a:rPr lang="en-US" sz="1100">
              <a:latin typeface="+mn-lt"/>
              <a:ea typeface="+mn-lt"/>
              <a:cs typeface="+mn-lt"/>
            </a:rPr>
            <a:t>202</a:t>
          </a:r>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4</a:t>
          </a:r>
        </a:p>
      </xdr:txBody>
    </xdr:sp>
    <xdr:clientData/>
  </xdr:twoCellAnchor>
  <xdr:twoCellAnchor>
    <xdr:from>
      <xdr:col>3</xdr:col>
      <xdr:colOff>7620</xdr:colOff>
      <xdr:row>4</xdr:row>
      <xdr:rowOff>0</xdr:rowOff>
    </xdr:from>
    <xdr:to>
      <xdr:col>3</xdr:col>
      <xdr:colOff>567752</xdr:colOff>
      <xdr:row>4</xdr:row>
      <xdr:rowOff>182880</xdr:rowOff>
    </xdr:to>
    <xdr:sp macro="" textlink="">
      <xdr:nvSpPr>
        <xdr:cNvPr id="2065" name="Text Box 17">
          <a:extLst>
            <a:ext uri="{FF2B5EF4-FFF2-40B4-BE49-F238E27FC236}">
              <a16:creationId xmlns:a16="http://schemas.microsoft.com/office/drawing/2014/main" id="{00000000-0008-0000-0000-000011080000}"/>
            </a:ext>
          </a:extLst>
        </xdr:cNvPr>
        <xdr:cNvSpPr txBox="1">
          <a:spLocks noChangeArrowheads="1"/>
        </xdr:cNvSpPr>
      </xdr:nvSpPr>
      <xdr:spPr bwMode="auto">
        <a:xfrm>
          <a:off x="3649980" y="1097280"/>
          <a:ext cx="579120" cy="18288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Day</a:t>
          </a:r>
        </a:p>
      </xdr:txBody>
    </xdr:sp>
    <xdr:clientData/>
  </xdr:twoCellAnchor>
  <xdr:twoCellAnchor>
    <xdr:from>
      <xdr:col>3</xdr:col>
      <xdr:colOff>628650</xdr:colOff>
      <xdr:row>4</xdr:row>
      <xdr:rowOff>7620</xdr:rowOff>
    </xdr:from>
    <xdr:to>
      <xdr:col>5</xdr:col>
      <xdr:colOff>203803</xdr:colOff>
      <xdr:row>4</xdr:row>
      <xdr:rowOff>182880</xdr:rowOff>
    </xdr:to>
    <xdr:sp macro="" textlink="">
      <xdr:nvSpPr>
        <xdr:cNvPr id="2066" name="Text Box 18">
          <a:extLst>
            <a:ext uri="{FF2B5EF4-FFF2-40B4-BE49-F238E27FC236}">
              <a16:creationId xmlns:a16="http://schemas.microsoft.com/office/drawing/2014/main" id="{00000000-0008-0000-0000-000012080000}"/>
            </a:ext>
          </a:extLst>
        </xdr:cNvPr>
        <xdr:cNvSpPr txBox="1">
          <a:spLocks noChangeArrowheads="1"/>
        </xdr:cNvSpPr>
      </xdr:nvSpPr>
      <xdr:spPr bwMode="auto">
        <a:xfrm>
          <a:off x="4290060" y="1104900"/>
          <a:ext cx="79248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Month</a:t>
          </a:r>
        </a:p>
      </xdr:txBody>
    </xdr:sp>
    <xdr:clientData/>
  </xdr:twoCellAnchor>
  <xdr:twoCellAnchor>
    <xdr:from>
      <xdr:col>5</xdr:col>
      <xdr:colOff>264795</xdr:colOff>
      <xdr:row>4</xdr:row>
      <xdr:rowOff>7620</xdr:rowOff>
    </xdr:from>
    <xdr:to>
      <xdr:col>5</xdr:col>
      <xdr:colOff>927036</xdr:colOff>
      <xdr:row>4</xdr:row>
      <xdr:rowOff>182880</xdr:rowOff>
    </xdr:to>
    <xdr:sp macro="" textlink="">
      <xdr:nvSpPr>
        <xdr:cNvPr id="2067" name="Text Box 19">
          <a:extLst>
            <a:ext uri="{FF2B5EF4-FFF2-40B4-BE49-F238E27FC236}">
              <a16:creationId xmlns:a16="http://schemas.microsoft.com/office/drawing/2014/main" id="{00000000-0008-0000-0000-000013080000}"/>
            </a:ext>
          </a:extLst>
        </xdr:cNvPr>
        <xdr:cNvSpPr txBox="1">
          <a:spLocks noChangeArrowheads="1"/>
        </xdr:cNvSpPr>
      </xdr:nvSpPr>
      <xdr:spPr bwMode="auto">
        <a:xfrm>
          <a:off x="5143500" y="1104900"/>
          <a:ext cx="67818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Year</a:t>
          </a:r>
          <a:endParaRPr lang="en-GB" sz="1000" b="0" i="0" u="none" strike="noStrike" baseline="0">
            <a:solidFill>
              <a:srgbClr val="000000"/>
            </a:solidFill>
            <a:latin typeface="Arial"/>
            <a:cs typeface="Arial"/>
          </a:endParaRPr>
        </a:p>
        <a:p>
          <a:pPr algn="ctr" rtl="0">
            <a:defRPr sz="1000"/>
          </a:pPr>
          <a:r>
            <a:rPr lang="en-GB" sz="1000" b="0" i="0" u="none" strike="noStrike" baseline="0">
              <a:solidFill>
                <a:srgbClr val="000000"/>
              </a:solidFill>
              <a:latin typeface="Arial"/>
              <a:cs typeface="Arial"/>
            </a:rPr>
            <a:t>Year </a:t>
          </a:r>
        </a:p>
      </xdr:txBody>
    </xdr:sp>
    <xdr:clientData/>
  </xdr:twoCellAnchor>
  <xdr:twoCellAnchor>
    <xdr:from>
      <xdr:col>7</xdr:col>
      <xdr:colOff>7620</xdr:colOff>
      <xdr:row>4</xdr:row>
      <xdr:rowOff>7620</xdr:rowOff>
    </xdr:from>
    <xdr:to>
      <xdr:col>7</xdr:col>
      <xdr:colOff>592394</xdr:colOff>
      <xdr:row>4</xdr:row>
      <xdr:rowOff>185121</xdr:rowOff>
    </xdr:to>
    <xdr:sp macro="" textlink="">
      <xdr:nvSpPr>
        <xdr:cNvPr id="2068" name="Text Box 20">
          <a:extLst>
            <a:ext uri="{FF2B5EF4-FFF2-40B4-BE49-F238E27FC236}">
              <a16:creationId xmlns:a16="http://schemas.microsoft.com/office/drawing/2014/main" id="{00000000-0008-0000-0000-000014080000}"/>
            </a:ext>
          </a:extLst>
        </xdr:cNvPr>
        <xdr:cNvSpPr txBox="1">
          <a:spLocks noChangeArrowheads="1"/>
        </xdr:cNvSpPr>
      </xdr:nvSpPr>
      <xdr:spPr bwMode="auto">
        <a:xfrm>
          <a:off x="6073140" y="1104900"/>
          <a:ext cx="594360" cy="16764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Day</a:t>
          </a:r>
        </a:p>
      </xdr:txBody>
    </xdr:sp>
    <xdr:clientData/>
  </xdr:twoCellAnchor>
  <xdr:twoCellAnchor>
    <xdr:from>
      <xdr:col>7</xdr:col>
      <xdr:colOff>651510</xdr:colOff>
      <xdr:row>4</xdr:row>
      <xdr:rowOff>7620</xdr:rowOff>
    </xdr:from>
    <xdr:to>
      <xdr:col>9</xdr:col>
      <xdr:colOff>312436</xdr:colOff>
      <xdr:row>4</xdr:row>
      <xdr:rowOff>182880</xdr:rowOff>
    </xdr:to>
    <xdr:sp macro="" textlink="">
      <xdr:nvSpPr>
        <xdr:cNvPr id="2069" name="Text Box 21">
          <a:extLst>
            <a:ext uri="{FF2B5EF4-FFF2-40B4-BE49-F238E27FC236}">
              <a16:creationId xmlns:a16="http://schemas.microsoft.com/office/drawing/2014/main" id="{00000000-0008-0000-0000-000015080000}"/>
            </a:ext>
          </a:extLst>
        </xdr:cNvPr>
        <xdr:cNvSpPr txBox="1">
          <a:spLocks noChangeArrowheads="1"/>
        </xdr:cNvSpPr>
      </xdr:nvSpPr>
      <xdr:spPr bwMode="auto">
        <a:xfrm>
          <a:off x="6736080" y="1104900"/>
          <a:ext cx="80772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Month</a:t>
          </a:r>
        </a:p>
      </xdr:txBody>
    </xdr:sp>
    <xdr:clientData/>
  </xdr:twoCellAnchor>
  <xdr:twoCellAnchor>
    <xdr:from>
      <xdr:col>9</xdr:col>
      <xdr:colOff>363855</xdr:colOff>
      <xdr:row>4</xdr:row>
      <xdr:rowOff>7620</xdr:rowOff>
    </xdr:from>
    <xdr:to>
      <xdr:col>9</xdr:col>
      <xdr:colOff>1066774</xdr:colOff>
      <xdr:row>4</xdr:row>
      <xdr:rowOff>182880</xdr:rowOff>
    </xdr:to>
    <xdr:sp macro="" textlink="">
      <xdr:nvSpPr>
        <xdr:cNvPr id="2070" name="Text Box 22">
          <a:extLst>
            <a:ext uri="{FF2B5EF4-FFF2-40B4-BE49-F238E27FC236}">
              <a16:creationId xmlns:a16="http://schemas.microsoft.com/office/drawing/2014/main" id="{00000000-0008-0000-0000-000016080000}"/>
            </a:ext>
          </a:extLst>
        </xdr:cNvPr>
        <xdr:cNvSpPr txBox="1">
          <a:spLocks noChangeArrowheads="1"/>
        </xdr:cNvSpPr>
      </xdr:nvSpPr>
      <xdr:spPr bwMode="auto">
        <a:xfrm>
          <a:off x="7604760" y="1104900"/>
          <a:ext cx="72390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Year</a:t>
          </a:r>
        </a:p>
      </xdr:txBody>
    </xdr:sp>
    <xdr:clientData/>
  </xdr:twoCellAnchor>
  <xdr:twoCellAnchor>
    <xdr:from>
      <xdr:col>7</xdr:col>
      <xdr:colOff>9525</xdr:colOff>
      <xdr:row>5</xdr:row>
      <xdr:rowOff>9525</xdr:rowOff>
    </xdr:from>
    <xdr:to>
      <xdr:col>7</xdr:col>
      <xdr:colOff>590550</xdr:colOff>
      <xdr:row>6</xdr:row>
      <xdr:rowOff>0</xdr:rowOff>
    </xdr:to>
    <xdr:sp macro="" textlink="">
      <xdr:nvSpPr>
        <xdr:cNvPr id="2088" name="Text Box 23">
          <a:extLst>
            <a:ext uri="{FF2B5EF4-FFF2-40B4-BE49-F238E27FC236}">
              <a16:creationId xmlns:a16="http://schemas.microsoft.com/office/drawing/2014/main" id="{00000000-0008-0000-0000-000028080000}"/>
            </a:ext>
            <a:ext uri="{147F2762-F138-4A5C-976F-8EAC2B608ADB}">
              <a16:predDERef xmlns:a16="http://schemas.microsoft.com/office/drawing/2014/main" pred="{00000000-0008-0000-0000-000016080000}"/>
            </a:ext>
          </a:extLst>
        </xdr:cNvPr>
        <xdr:cNvSpPr txBox="1">
          <a:spLocks noChangeArrowheads="1"/>
        </xdr:cNvSpPr>
      </xdr:nvSpPr>
      <xdr:spPr bwMode="auto">
        <a:xfrm>
          <a:off x="5905500" y="1323975"/>
          <a:ext cx="581025" cy="257175"/>
        </a:xfrm>
        <a:prstGeom prst="rect">
          <a:avLst/>
        </a:prstGeom>
        <a:solidFill>
          <a:srgbClr val="FFFFFF"/>
        </a:solidFill>
        <a:ln w="9525">
          <a:solidFill>
            <a:srgbClr val="000000"/>
          </a:solidFill>
          <a:miter lim="800000"/>
          <a:headEnd/>
          <a:tailEnd/>
        </a:ln>
      </xdr:spPr>
      <xdr:txBody>
        <a:bodyPr/>
        <a:lstStyle/>
        <a:p>
          <a:r>
            <a:rPr lang="en-GB"/>
            <a:t>31</a:t>
          </a:r>
        </a:p>
      </xdr:txBody>
    </xdr:sp>
    <xdr:clientData/>
  </xdr:twoCellAnchor>
  <xdr:twoCellAnchor>
    <xdr:from>
      <xdr:col>7</xdr:col>
      <xdr:colOff>647700</xdr:colOff>
      <xdr:row>5</xdr:row>
      <xdr:rowOff>9525</xdr:rowOff>
    </xdr:from>
    <xdr:to>
      <xdr:col>9</xdr:col>
      <xdr:colOff>304800</xdr:colOff>
      <xdr:row>6</xdr:row>
      <xdr:rowOff>0</xdr:rowOff>
    </xdr:to>
    <xdr:sp macro="" textlink="">
      <xdr:nvSpPr>
        <xdr:cNvPr id="2089" name="Text Box 24">
          <a:extLst>
            <a:ext uri="{FF2B5EF4-FFF2-40B4-BE49-F238E27FC236}">
              <a16:creationId xmlns:a16="http://schemas.microsoft.com/office/drawing/2014/main" id="{00000000-0008-0000-0000-000029080000}"/>
            </a:ext>
            <a:ext uri="{147F2762-F138-4A5C-976F-8EAC2B608ADB}">
              <a16:predDERef xmlns:a16="http://schemas.microsoft.com/office/drawing/2014/main" pred="{00000000-0008-0000-0000-000028080000}"/>
            </a:ext>
          </a:extLst>
        </xdr:cNvPr>
        <xdr:cNvSpPr txBox="1">
          <a:spLocks noChangeArrowheads="1"/>
        </xdr:cNvSpPr>
      </xdr:nvSpPr>
      <xdr:spPr bwMode="auto">
        <a:xfrm>
          <a:off x="6543675" y="1323975"/>
          <a:ext cx="790575" cy="257175"/>
        </a:xfrm>
        <a:prstGeom prst="rect">
          <a:avLst/>
        </a:prstGeom>
        <a:solidFill>
          <a:srgbClr val="FFFFFF"/>
        </a:solidFill>
        <a:ln w="9525">
          <a:solidFill>
            <a:srgbClr val="000000"/>
          </a:solidFill>
          <a:miter lim="800000"/>
          <a:headEnd/>
          <a:tailEnd/>
        </a:ln>
      </xdr:spPr>
      <xdr:txBody>
        <a:bodyPr/>
        <a:lstStyle/>
        <a:p>
          <a:r>
            <a:rPr lang="en-GB"/>
            <a:t>08</a:t>
          </a:r>
        </a:p>
      </xdr:txBody>
    </xdr:sp>
    <xdr:clientData/>
  </xdr:twoCellAnchor>
  <xdr:twoCellAnchor>
    <xdr:from>
      <xdr:col>9</xdr:col>
      <xdr:colOff>344805</xdr:colOff>
      <xdr:row>4</xdr:row>
      <xdr:rowOff>207645</xdr:rowOff>
    </xdr:from>
    <xdr:to>
      <xdr:col>9</xdr:col>
      <xdr:colOff>1047724</xdr:colOff>
      <xdr:row>5</xdr:row>
      <xdr:rowOff>247922</xdr:rowOff>
    </xdr:to>
    <xdr:sp macro="" textlink="">
      <xdr:nvSpPr>
        <xdr:cNvPr id="2073" name="Text Box 25">
          <a:extLst>
            <a:ext uri="{FF2B5EF4-FFF2-40B4-BE49-F238E27FC236}">
              <a16:creationId xmlns:a16="http://schemas.microsoft.com/office/drawing/2014/main" id="{00000000-0008-0000-0000-000019080000}"/>
            </a:ext>
            <a:ext uri="{147F2762-F138-4A5C-976F-8EAC2B608ADB}">
              <a16:predDERef xmlns:a16="http://schemas.microsoft.com/office/drawing/2014/main" pred="{00000000-0008-0000-0000-000029080000}"/>
            </a:ext>
          </a:extLst>
        </xdr:cNvPr>
        <xdr:cNvSpPr txBox="1">
          <a:spLocks noChangeArrowheads="1"/>
        </xdr:cNvSpPr>
      </xdr:nvSpPr>
      <xdr:spPr bwMode="auto">
        <a:xfrm>
          <a:off x="7374255" y="1312545"/>
          <a:ext cx="702919" cy="249827"/>
        </a:xfrm>
        <a:prstGeom prst="rect">
          <a:avLst/>
        </a:prstGeom>
        <a:solidFill>
          <a:srgbClr val="FFFFFF"/>
        </a:solidFill>
        <a:ln w="9525">
          <a:solidFill>
            <a:srgbClr val="0070BF"/>
          </a:solidFill>
          <a:miter lim="800000"/>
          <a:headEnd/>
          <a:tailEnd/>
        </a:ln>
      </xdr:spPr>
      <xdr:txBody>
        <a:bodyPr vertOverflow="clip" wrap="square" lIns="36576" tIns="27432" rIns="36576" bIns="0" anchor="t" upright="1"/>
        <a:lstStyle/>
        <a:p>
          <a:pPr algn="ctr" rtl="0">
            <a:defRPr sz="1000"/>
          </a:pPr>
          <a:r>
            <a:rPr lang="en-GB" sz="1000" b="1" i="0" u="none" strike="noStrike" baseline="0">
              <a:solidFill>
                <a:srgbClr val="000000"/>
              </a:solidFill>
              <a:latin typeface="Arial"/>
              <a:cs typeface="Arial"/>
            </a:rPr>
            <a:t>2024</a:t>
          </a:r>
        </a:p>
        <a:p>
          <a:pPr algn="ctr" rtl="0">
            <a:defRPr sz="1000"/>
          </a:pPr>
          <a:endParaRPr lang="en-GB" sz="1000" b="1" i="0" u="none" strike="noStrike" baseline="0">
            <a:solidFill>
              <a:srgbClr val="000000"/>
            </a:solidFill>
            <a:latin typeface="Arial"/>
            <a:cs typeface="Arial"/>
          </a:endParaRPr>
        </a:p>
        <a:p>
          <a:pPr algn="ctr" rtl="0">
            <a:defRPr sz="1000"/>
          </a:pPr>
          <a:endParaRPr lang="en-GB" sz="1000" b="1" i="0" u="none" strike="noStrike" baseline="0">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0</xdr:colOff>
          <xdr:row>1</xdr:row>
          <xdr:rowOff>266700</xdr:rowOff>
        </xdr:to>
        <xdr:sp macro="" textlink="">
          <xdr:nvSpPr>
            <xdr:cNvPr id="2074" name="Object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9</xdr:col>
      <xdr:colOff>342900</xdr:colOff>
      <xdr:row>4</xdr:row>
      <xdr:rowOff>200025</xdr:rowOff>
    </xdr:from>
    <xdr:to>
      <xdr:col>9</xdr:col>
      <xdr:colOff>1000125</xdr:colOff>
      <xdr:row>5</xdr:row>
      <xdr:rowOff>247650</xdr:rowOff>
    </xdr:to>
    <xdr:sp macro="" textlink="">
      <xdr:nvSpPr>
        <xdr:cNvPr id="2" name="TextBox 1">
          <a:extLst>
            <a:ext uri="{FF2B5EF4-FFF2-40B4-BE49-F238E27FC236}">
              <a16:creationId xmlns:a16="http://schemas.microsoft.com/office/drawing/2014/main" id="{CB0742B8-BDFA-486B-9CC4-3A722F85590D}"/>
            </a:ext>
            <a:ext uri="{147F2762-F138-4A5C-976F-8EAC2B608ADB}">
              <a16:predDERef xmlns:a16="http://schemas.microsoft.com/office/drawing/2014/main" pred="{00000000-0008-0000-0000-00001A080000}"/>
            </a:ext>
          </a:extLst>
        </xdr:cNvPr>
        <xdr:cNvSpPr txBox="1">
          <a:spLocks noChangeArrowheads="1"/>
        </xdr:cNvSpPr>
      </xdr:nvSpPr>
      <xdr:spPr bwMode="auto">
        <a:xfrm>
          <a:off x="7372350" y="1304925"/>
          <a:ext cx="657225" cy="257175"/>
        </a:xfrm>
        <a:prstGeom prst="rect">
          <a:avLst/>
        </a:prstGeom>
        <a:solidFill>
          <a:srgbClr val="FFFFFF"/>
        </a:solidFill>
        <a:ln w="9525">
          <a:solidFill>
            <a:srgbClr val="000000"/>
          </a:solidFill>
          <a:miter lim="800000"/>
          <a:headEnd/>
          <a:tailEnd/>
        </a:ln>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r>
            <a:rPr lang="en-US" sz="1100">
              <a:latin typeface="+mn-lt"/>
              <a:ea typeface="+mn-lt"/>
              <a:cs typeface="+mn-lt"/>
            </a:rPr>
            <a:t>202</a:t>
          </a:r>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5</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466725</xdr:colOff>
      <xdr:row>0</xdr:row>
      <xdr:rowOff>0</xdr:rowOff>
    </xdr:from>
    <xdr:to>
      <xdr:col>6</xdr:col>
      <xdr:colOff>95250</xdr:colOff>
      <xdr:row>0</xdr:row>
      <xdr:rowOff>0</xdr:rowOff>
    </xdr:to>
    <xdr:sp macro="" textlink="">
      <xdr:nvSpPr>
        <xdr:cNvPr id="4107" name="Rectangle 1">
          <a:extLst>
            <a:ext uri="{FF2B5EF4-FFF2-40B4-BE49-F238E27FC236}">
              <a16:creationId xmlns:a16="http://schemas.microsoft.com/office/drawing/2014/main" id="{00000000-0008-0000-0100-00000B100000}"/>
            </a:ext>
          </a:extLst>
        </xdr:cNvPr>
        <xdr:cNvSpPr>
          <a:spLocks noChangeArrowheads="1"/>
        </xdr:cNvSpPr>
      </xdr:nvSpPr>
      <xdr:spPr bwMode="auto">
        <a:xfrm>
          <a:off x="5705475" y="0"/>
          <a:ext cx="0" cy="0"/>
        </a:xfrm>
        <a:prstGeom prst="rect">
          <a:avLst/>
        </a:prstGeom>
        <a:noFill/>
        <a:ln w="9525">
          <a:noFill/>
          <a:miter lim="800000"/>
          <a:headEnd/>
          <a:tailEnd/>
        </a:ln>
      </xdr:spPr>
    </xdr:sp>
    <xdr:clientData/>
  </xdr:twoCellAnchor>
  <xdr:twoCellAnchor>
    <xdr:from>
      <xdr:col>6</xdr:col>
      <xdr:colOff>466725</xdr:colOff>
      <xdr:row>0</xdr:row>
      <xdr:rowOff>0</xdr:rowOff>
    </xdr:from>
    <xdr:to>
      <xdr:col>6</xdr:col>
      <xdr:colOff>95250</xdr:colOff>
      <xdr:row>0</xdr:row>
      <xdr:rowOff>0</xdr:rowOff>
    </xdr:to>
    <xdr:sp macro="" textlink="">
      <xdr:nvSpPr>
        <xdr:cNvPr id="4108" name="Rectangle 2">
          <a:extLst>
            <a:ext uri="{FF2B5EF4-FFF2-40B4-BE49-F238E27FC236}">
              <a16:creationId xmlns:a16="http://schemas.microsoft.com/office/drawing/2014/main" id="{00000000-0008-0000-0100-00000C100000}"/>
            </a:ext>
          </a:extLst>
        </xdr:cNvPr>
        <xdr:cNvSpPr>
          <a:spLocks noChangeArrowheads="1"/>
        </xdr:cNvSpPr>
      </xdr:nvSpPr>
      <xdr:spPr bwMode="auto">
        <a:xfrm>
          <a:off x="5705475" y="0"/>
          <a:ext cx="0" cy="0"/>
        </a:xfrm>
        <a:prstGeom prst="rect">
          <a:avLst/>
        </a:prstGeom>
        <a:noFill/>
        <a:ln w="9525">
          <a:noFill/>
          <a:miter lim="800000"/>
          <a:headEnd/>
          <a:tailEnd/>
        </a:ln>
      </xdr:spPr>
    </xdr:sp>
    <xdr:clientData/>
  </xdr:twoCellAnchor>
  <xdr:twoCellAnchor>
    <xdr:from>
      <xdr:col>8</xdr:col>
      <xdr:colOff>285750</xdr:colOff>
      <xdr:row>2</xdr:row>
      <xdr:rowOff>190500</xdr:rowOff>
    </xdr:from>
    <xdr:to>
      <xdr:col>8</xdr:col>
      <xdr:colOff>104775</xdr:colOff>
      <xdr:row>2</xdr:row>
      <xdr:rowOff>285750</xdr:rowOff>
    </xdr:to>
    <xdr:sp macro="" textlink="">
      <xdr:nvSpPr>
        <xdr:cNvPr id="4109" name="Rectangle 3">
          <a:extLst>
            <a:ext uri="{FF2B5EF4-FFF2-40B4-BE49-F238E27FC236}">
              <a16:creationId xmlns:a16="http://schemas.microsoft.com/office/drawing/2014/main" id="{00000000-0008-0000-0100-00000D100000}"/>
            </a:ext>
          </a:extLst>
        </xdr:cNvPr>
        <xdr:cNvSpPr>
          <a:spLocks noChangeArrowheads="1"/>
        </xdr:cNvSpPr>
      </xdr:nvSpPr>
      <xdr:spPr bwMode="auto">
        <a:xfrm>
          <a:off x="6838950" y="866775"/>
          <a:ext cx="0" cy="9525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4110" name="Picture 4">
          <a:extLst>
            <a:ext uri="{FF2B5EF4-FFF2-40B4-BE49-F238E27FC236}">
              <a16:creationId xmlns:a16="http://schemas.microsoft.com/office/drawing/2014/main" id="{00000000-0008-0000-0100-00000E1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8</xdr:col>
      <xdr:colOff>285750</xdr:colOff>
      <xdr:row>10</xdr:row>
      <xdr:rowOff>0</xdr:rowOff>
    </xdr:from>
    <xdr:to>
      <xdr:col>8</xdr:col>
      <xdr:colOff>104775</xdr:colOff>
      <xdr:row>10</xdr:row>
      <xdr:rowOff>0</xdr:rowOff>
    </xdr:to>
    <xdr:sp macro="" textlink="">
      <xdr:nvSpPr>
        <xdr:cNvPr id="4111" name="Rectangle 5">
          <a:extLst>
            <a:ext uri="{FF2B5EF4-FFF2-40B4-BE49-F238E27FC236}">
              <a16:creationId xmlns:a16="http://schemas.microsoft.com/office/drawing/2014/main" id="{00000000-0008-0000-0100-00000F100000}"/>
            </a:ext>
          </a:extLst>
        </xdr:cNvPr>
        <xdr:cNvSpPr>
          <a:spLocks noChangeArrowheads="1"/>
        </xdr:cNvSpPr>
      </xdr:nvSpPr>
      <xdr:spPr bwMode="auto">
        <a:xfrm>
          <a:off x="6838950" y="3495675"/>
          <a:ext cx="0" cy="0"/>
        </a:xfrm>
        <a:prstGeom prst="rect">
          <a:avLst/>
        </a:prstGeom>
        <a:noFill/>
        <a:ln w="9525">
          <a:noFill/>
          <a:miter lim="800000"/>
          <a:headEnd/>
          <a:tailEnd/>
        </a:ln>
      </xdr:spPr>
    </xdr:sp>
    <xdr:clientData/>
  </xdr:twoCellAnchor>
  <xdr:twoCellAnchor>
    <xdr:from>
      <xdr:col>14</xdr:col>
      <xdr:colOff>285750</xdr:colOff>
      <xdr:row>2</xdr:row>
      <xdr:rowOff>190500</xdr:rowOff>
    </xdr:from>
    <xdr:to>
      <xdr:col>14</xdr:col>
      <xdr:colOff>104775</xdr:colOff>
      <xdr:row>2</xdr:row>
      <xdr:rowOff>285750</xdr:rowOff>
    </xdr:to>
    <xdr:sp macro="" textlink="">
      <xdr:nvSpPr>
        <xdr:cNvPr id="4112" name="Rectangle 6">
          <a:extLst>
            <a:ext uri="{FF2B5EF4-FFF2-40B4-BE49-F238E27FC236}">
              <a16:creationId xmlns:a16="http://schemas.microsoft.com/office/drawing/2014/main" id="{00000000-0008-0000-0100-000010100000}"/>
            </a:ext>
          </a:extLst>
        </xdr:cNvPr>
        <xdr:cNvSpPr>
          <a:spLocks noChangeArrowheads="1"/>
        </xdr:cNvSpPr>
      </xdr:nvSpPr>
      <xdr:spPr bwMode="auto">
        <a:xfrm>
          <a:off x="10153650" y="866775"/>
          <a:ext cx="0" cy="95250"/>
        </a:xfrm>
        <a:prstGeom prst="rect">
          <a:avLst/>
        </a:prstGeom>
        <a:noFill/>
        <a:ln w="9525">
          <a:noFill/>
          <a:miter lim="800000"/>
          <a:headEnd/>
          <a:tailEnd/>
        </a:ln>
      </xdr:spPr>
    </xdr:sp>
    <xdr:clientData/>
  </xdr:twoCellAnchor>
  <xdr:twoCellAnchor>
    <xdr:from>
      <xdr:col>14</xdr:col>
      <xdr:colOff>285750</xdr:colOff>
      <xdr:row>10</xdr:row>
      <xdr:rowOff>0</xdr:rowOff>
    </xdr:from>
    <xdr:to>
      <xdr:col>14</xdr:col>
      <xdr:colOff>104775</xdr:colOff>
      <xdr:row>10</xdr:row>
      <xdr:rowOff>0</xdr:rowOff>
    </xdr:to>
    <xdr:sp macro="" textlink="">
      <xdr:nvSpPr>
        <xdr:cNvPr id="4113" name="Rectangle 7">
          <a:extLst>
            <a:ext uri="{FF2B5EF4-FFF2-40B4-BE49-F238E27FC236}">
              <a16:creationId xmlns:a16="http://schemas.microsoft.com/office/drawing/2014/main" id="{00000000-0008-0000-0100-000011100000}"/>
            </a:ext>
          </a:extLst>
        </xdr:cNvPr>
        <xdr:cNvSpPr>
          <a:spLocks noChangeArrowheads="1"/>
        </xdr:cNvSpPr>
      </xdr:nvSpPr>
      <xdr:spPr bwMode="auto">
        <a:xfrm>
          <a:off x="10153650" y="3495675"/>
          <a:ext cx="0" cy="0"/>
        </a:xfrm>
        <a:prstGeom prst="rect">
          <a:avLst/>
        </a:prstGeom>
        <a:noFill/>
        <a:ln w="9525">
          <a:noFill/>
          <a:miter lim="800000"/>
          <a:headEnd/>
          <a:tailEnd/>
        </a:ln>
      </xdr:spPr>
    </xdr:sp>
    <xdr:clientData/>
  </xdr:twoCellAnchor>
  <xdr:twoCellAnchor>
    <xdr:from>
      <xdr:col>12</xdr:col>
      <xdr:colOff>285750</xdr:colOff>
      <xdr:row>2</xdr:row>
      <xdr:rowOff>190500</xdr:rowOff>
    </xdr:from>
    <xdr:to>
      <xdr:col>12</xdr:col>
      <xdr:colOff>104775</xdr:colOff>
      <xdr:row>2</xdr:row>
      <xdr:rowOff>285750</xdr:rowOff>
    </xdr:to>
    <xdr:sp macro="" textlink="">
      <xdr:nvSpPr>
        <xdr:cNvPr id="4114" name="Rectangle 8">
          <a:extLst>
            <a:ext uri="{FF2B5EF4-FFF2-40B4-BE49-F238E27FC236}">
              <a16:creationId xmlns:a16="http://schemas.microsoft.com/office/drawing/2014/main" id="{00000000-0008-0000-0100-000012100000}"/>
            </a:ext>
          </a:extLst>
        </xdr:cNvPr>
        <xdr:cNvSpPr>
          <a:spLocks noChangeArrowheads="1"/>
        </xdr:cNvSpPr>
      </xdr:nvSpPr>
      <xdr:spPr bwMode="auto">
        <a:xfrm>
          <a:off x="9067800" y="866775"/>
          <a:ext cx="0" cy="95250"/>
        </a:xfrm>
        <a:prstGeom prst="rect">
          <a:avLst/>
        </a:prstGeom>
        <a:noFill/>
        <a:ln w="9525">
          <a:noFill/>
          <a:miter lim="800000"/>
          <a:headEnd/>
          <a:tailEnd/>
        </a:ln>
      </xdr:spPr>
    </xdr:sp>
    <xdr:clientData/>
  </xdr:twoCellAnchor>
  <xdr:twoCellAnchor>
    <xdr:from>
      <xdr:col>12</xdr:col>
      <xdr:colOff>285750</xdr:colOff>
      <xdr:row>10</xdr:row>
      <xdr:rowOff>0</xdr:rowOff>
    </xdr:from>
    <xdr:to>
      <xdr:col>12</xdr:col>
      <xdr:colOff>104775</xdr:colOff>
      <xdr:row>10</xdr:row>
      <xdr:rowOff>0</xdr:rowOff>
    </xdr:to>
    <xdr:sp macro="" textlink="">
      <xdr:nvSpPr>
        <xdr:cNvPr id="4115" name="Rectangle 9">
          <a:extLst>
            <a:ext uri="{FF2B5EF4-FFF2-40B4-BE49-F238E27FC236}">
              <a16:creationId xmlns:a16="http://schemas.microsoft.com/office/drawing/2014/main" id="{00000000-0008-0000-0100-000013100000}"/>
            </a:ext>
          </a:extLst>
        </xdr:cNvPr>
        <xdr:cNvSpPr>
          <a:spLocks noChangeArrowheads="1"/>
        </xdr:cNvSpPr>
      </xdr:nvSpPr>
      <xdr:spPr bwMode="auto">
        <a:xfrm>
          <a:off x="9067800" y="3495675"/>
          <a:ext cx="0" cy="0"/>
        </a:xfrm>
        <a:prstGeom prst="rect">
          <a:avLst/>
        </a:prstGeom>
        <a:noFill/>
        <a:ln w="9525">
          <a:noFill/>
          <a:miter lim="800000"/>
          <a:headEnd/>
          <a:tailEnd/>
        </a:ln>
      </xdr:spPr>
    </xdr:sp>
    <xdr:clientData/>
  </xdr:twoCellAnchor>
  <xdr:twoCellAnchor editAs="oneCell">
    <xdr:from>
      <xdr:col>1</xdr:col>
      <xdr:colOff>1036320</xdr:colOff>
      <xdr:row>58</xdr:row>
      <xdr:rowOff>182880</xdr:rowOff>
    </xdr:from>
    <xdr:to>
      <xdr:col>5</xdr:col>
      <xdr:colOff>216535</xdr:colOff>
      <xdr:row>58</xdr:row>
      <xdr:rowOff>763270</xdr:rowOff>
    </xdr:to>
    <xdr:pic>
      <xdr:nvPicPr>
        <xdr:cNvPr id="2" name="Picture 1" descr="Cara O'Donnell Signatur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17520" y="16154400"/>
          <a:ext cx="1913255" cy="580390"/>
        </a:xfrm>
        <a:prstGeom prst="rect">
          <a:avLst/>
        </a:prstGeom>
        <a:noFill/>
        <a:ln>
          <a:noFill/>
        </a:ln>
      </xdr:spPr>
    </xdr:pic>
    <xdr:clientData/>
  </xdr:twoCellAnchor>
  <xdr:twoCellAnchor editAs="oneCell">
    <xdr:from>
      <xdr:col>1</xdr:col>
      <xdr:colOff>619760</xdr:colOff>
      <xdr:row>57</xdr:row>
      <xdr:rowOff>50800</xdr:rowOff>
    </xdr:from>
    <xdr:to>
      <xdr:col>3</xdr:col>
      <xdr:colOff>739286</xdr:colOff>
      <xdr:row>57</xdr:row>
      <xdr:rowOff>523281</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3"/>
        <a:stretch>
          <a:fillRect/>
        </a:stretch>
      </xdr:blipFill>
      <xdr:spPr>
        <a:xfrm>
          <a:off x="2600960" y="15321280"/>
          <a:ext cx="1684166" cy="4724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466725</xdr:colOff>
      <xdr:row>0</xdr:row>
      <xdr:rowOff>0</xdr:rowOff>
    </xdr:from>
    <xdr:to>
      <xdr:col>6</xdr:col>
      <xdr:colOff>95250</xdr:colOff>
      <xdr:row>0</xdr:row>
      <xdr:rowOff>0</xdr:rowOff>
    </xdr:to>
    <xdr:sp macro="" textlink="">
      <xdr:nvSpPr>
        <xdr:cNvPr id="5126" name="Rectangle 1">
          <a:extLst>
            <a:ext uri="{FF2B5EF4-FFF2-40B4-BE49-F238E27FC236}">
              <a16:creationId xmlns:a16="http://schemas.microsoft.com/office/drawing/2014/main" id="{00000000-0008-0000-0200-000006140000}"/>
            </a:ext>
          </a:extLst>
        </xdr:cNvPr>
        <xdr:cNvSpPr>
          <a:spLocks noChangeArrowheads="1"/>
        </xdr:cNvSpPr>
      </xdr:nvSpPr>
      <xdr:spPr bwMode="auto">
        <a:xfrm>
          <a:off x="5514975" y="0"/>
          <a:ext cx="0" cy="0"/>
        </a:xfrm>
        <a:prstGeom prst="rect">
          <a:avLst/>
        </a:prstGeom>
        <a:noFill/>
        <a:ln w="9525">
          <a:noFill/>
          <a:miter lim="800000"/>
          <a:headEnd/>
          <a:tailEnd/>
        </a:ln>
      </xdr:spPr>
    </xdr:sp>
    <xdr:clientData/>
  </xdr:twoCellAnchor>
  <xdr:twoCellAnchor>
    <xdr:from>
      <xdr:col>6</xdr:col>
      <xdr:colOff>466725</xdr:colOff>
      <xdr:row>0</xdr:row>
      <xdr:rowOff>0</xdr:rowOff>
    </xdr:from>
    <xdr:to>
      <xdr:col>6</xdr:col>
      <xdr:colOff>95250</xdr:colOff>
      <xdr:row>0</xdr:row>
      <xdr:rowOff>0</xdr:rowOff>
    </xdr:to>
    <xdr:sp macro="" textlink="">
      <xdr:nvSpPr>
        <xdr:cNvPr id="5127" name="Rectangle 2">
          <a:extLst>
            <a:ext uri="{FF2B5EF4-FFF2-40B4-BE49-F238E27FC236}">
              <a16:creationId xmlns:a16="http://schemas.microsoft.com/office/drawing/2014/main" id="{00000000-0008-0000-0200-000007140000}"/>
            </a:ext>
          </a:extLst>
        </xdr:cNvPr>
        <xdr:cNvSpPr>
          <a:spLocks noChangeArrowheads="1"/>
        </xdr:cNvSpPr>
      </xdr:nvSpPr>
      <xdr:spPr bwMode="auto">
        <a:xfrm>
          <a:off x="5514975" y="0"/>
          <a:ext cx="0" cy="0"/>
        </a:xfrm>
        <a:prstGeom prst="rect">
          <a:avLst/>
        </a:prstGeom>
        <a:noFill/>
        <a:ln w="9525">
          <a:noFill/>
          <a:miter lim="800000"/>
          <a:headEnd/>
          <a:tailEnd/>
        </a:ln>
      </xdr:spPr>
    </xdr:sp>
    <xdr:clientData/>
  </xdr:twoCellAnchor>
  <xdr:twoCellAnchor>
    <xdr:from>
      <xdr:col>8</xdr:col>
      <xdr:colOff>285750</xdr:colOff>
      <xdr:row>3</xdr:row>
      <xdr:rowOff>0</xdr:rowOff>
    </xdr:from>
    <xdr:to>
      <xdr:col>8</xdr:col>
      <xdr:colOff>104775</xdr:colOff>
      <xdr:row>3</xdr:row>
      <xdr:rowOff>0</xdr:rowOff>
    </xdr:to>
    <xdr:sp macro="" textlink="">
      <xdr:nvSpPr>
        <xdr:cNvPr id="5128" name="Rectangle 3">
          <a:extLst>
            <a:ext uri="{FF2B5EF4-FFF2-40B4-BE49-F238E27FC236}">
              <a16:creationId xmlns:a16="http://schemas.microsoft.com/office/drawing/2014/main" id="{00000000-0008-0000-0200-000008140000}"/>
            </a:ext>
          </a:extLst>
        </xdr:cNvPr>
        <xdr:cNvSpPr>
          <a:spLocks noChangeArrowheads="1"/>
        </xdr:cNvSpPr>
      </xdr:nvSpPr>
      <xdr:spPr bwMode="auto">
        <a:xfrm>
          <a:off x="66484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5129" name="Picture 4">
          <a:extLst>
            <a:ext uri="{FF2B5EF4-FFF2-40B4-BE49-F238E27FC236}">
              <a16:creationId xmlns:a16="http://schemas.microsoft.com/office/drawing/2014/main" id="{00000000-0008-0000-0200-0000091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8</xdr:col>
      <xdr:colOff>285750</xdr:colOff>
      <xdr:row>4</xdr:row>
      <xdr:rowOff>0</xdr:rowOff>
    </xdr:from>
    <xdr:to>
      <xdr:col>8</xdr:col>
      <xdr:colOff>104775</xdr:colOff>
      <xdr:row>4</xdr:row>
      <xdr:rowOff>0</xdr:rowOff>
    </xdr:to>
    <xdr:sp macro="" textlink="">
      <xdr:nvSpPr>
        <xdr:cNvPr id="5130" name="Rectangle 5">
          <a:extLst>
            <a:ext uri="{FF2B5EF4-FFF2-40B4-BE49-F238E27FC236}">
              <a16:creationId xmlns:a16="http://schemas.microsoft.com/office/drawing/2014/main" id="{00000000-0008-0000-0200-00000A140000}"/>
            </a:ext>
          </a:extLst>
        </xdr:cNvPr>
        <xdr:cNvSpPr>
          <a:spLocks noChangeArrowheads="1"/>
        </xdr:cNvSpPr>
      </xdr:nvSpPr>
      <xdr:spPr bwMode="auto">
        <a:xfrm>
          <a:off x="6648450" y="1009650"/>
          <a:ext cx="0" cy="0"/>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466725</xdr:colOff>
      <xdr:row>0</xdr:row>
      <xdr:rowOff>0</xdr:rowOff>
    </xdr:from>
    <xdr:to>
      <xdr:col>7</xdr:col>
      <xdr:colOff>95250</xdr:colOff>
      <xdr:row>0</xdr:row>
      <xdr:rowOff>0</xdr:rowOff>
    </xdr:to>
    <xdr:sp macro="" textlink="">
      <xdr:nvSpPr>
        <xdr:cNvPr id="6165" name="Rectangle 1">
          <a:extLst>
            <a:ext uri="{FF2B5EF4-FFF2-40B4-BE49-F238E27FC236}">
              <a16:creationId xmlns:a16="http://schemas.microsoft.com/office/drawing/2014/main" id="{00000000-0008-0000-0300-00001518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7</xdr:col>
      <xdr:colOff>466725</xdr:colOff>
      <xdr:row>0</xdr:row>
      <xdr:rowOff>0</xdr:rowOff>
    </xdr:from>
    <xdr:to>
      <xdr:col>7</xdr:col>
      <xdr:colOff>95250</xdr:colOff>
      <xdr:row>0</xdr:row>
      <xdr:rowOff>0</xdr:rowOff>
    </xdr:to>
    <xdr:sp macro="" textlink="">
      <xdr:nvSpPr>
        <xdr:cNvPr id="6166" name="Rectangle 2">
          <a:extLst>
            <a:ext uri="{FF2B5EF4-FFF2-40B4-BE49-F238E27FC236}">
              <a16:creationId xmlns:a16="http://schemas.microsoft.com/office/drawing/2014/main" id="{00000000-0008-0000-0300-00001618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9</xdr:col>
      <xdr:colOff>285750</xdr:colOff>
      <xdr:row>3</xdr:row>
      <xdr:rowOff>0</xdr:rowOff>
    </xdr:from>
    <xdr:to>
      <xdr:col>9</xdr:col>
      <xdr:colOff>104775</xdr:colOff>
      <xdr:row>3</xdr:row>
      <xdr:rowOff>0</xdr:rowOff>
    </xdr:to>
    <xdr:sp macro="" textlink="">
      <xdr:nvSpPr>
        <xdr:cNvPr id="6167" name="Rectangle 3">
          <a:extLst>
            <a:ext uri="{FF2B5EF4-FFF2-40B4-BE49-F238E27FC236}">
              <a16:creationId xmlns:a16="http://schemas.microsoft.com/office/drawing/2014/main" id="{00000000-0008-0000-0300-000017180000}"/>
            </a:ext>
          </a:extLst>
        </xdr:cNvPr>
        <xdr:cNvSpPr>
          <a:spLocks noChangeArrowheads="1"/>
        </xdr:cNvSpPr>
      </xdr:nvSpPr>
      <xdr:spPr bwMode="auto">
        <a:xfrm>
          <a:off x="79057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6168" name="Picture 4">
          <a:extLst>
            <a:ext uri="{FF2B5EF4-FFF2-40B4-BE49-F238E27FC236}">
              <a16:creationId xmlns:a16="http://schemas.microsoft.com/office/drawing/2014/main" id="{00000000-0008-0000-0300-0000181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9</xdr:col>
      <xdr:colOff>285750</xdr:colOff>
      <xdr:row>4</xdr:row>
      <xdr:rowOff>0</xdr:rowOff>
    </xdr:from>
    <xdr:to>
      <xdr:col>9</xdr:col>
      <xdr:colOff>104775</xdr:colOff>
      <xdr:row>4</xdr:row>
      <xdr:rowOff>0</xdr:rowOff>
    </xdr:to>
    <xdr:sp macro="" textlink="">
      <xdr:nvSpPr>
        <xdr:cNvPr id="6169" name="Rectangle 5">
          <a:extLst>
            <a:ext uri="{FF2B5EF4-FFF2-40B4-BE49-F238E27FC236}">
              <a16:creationId xmlns:a16="http://schemas.microsoft.com/office/drawing/2014/main" id="{00000000-0008-0000-0300-00001918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5</xdr:col>
      <xdr:colOff>285750</xdr:colOff>
      <xdr:row>61</xdr:row>
      <xdr:rowOff>190500</xdr:rowOff>
    </xdr:from>
    <xdr:to>
      <xdr:col>5</xdr:col>
      <xdr:colOff>104775</xdr:colOff>
      <xdr:row>61</xdr:row>
      <xdr:rowOff>285750</xdr:rowOff>
    </xdr:to>
    <xdr:sp macro="" textlink="">
      <xdr:nvSpPr>
        <xdr:cNvPr id="6170" name="Rectangle 6">
          <a:extLst>
            <a:ext uri="{FF2B5EF4-FFF2-40B4-BE49-F238E27FC236}">
              <a16:creationId xmlns:a16="http://schemas.microsoft.com/office/drawing/2014/main" id="{00000000-0008-0000-0300-00001A180000}"/>
            </a:ext>
          </a:extLst>
        </xdr:cNvPr>
        <xdr:cNvSpPr>
          <a:spLocks noChangeArrowheads="1"/>
        </xdr:cNvSpPr>
      </xdr:nvSpPr>
      <xdr:spPr bwMode="auto">
        <a:xfrm>
          <a:off x="5648325" y="7029450"/>
          <a:ext cx="0" cy="95250"/>
        </a:xfrm>
        <a:prstGeom prst="rect">
          <a:avLst/>
        </a:prstGeom>
        <a:noFill/>
        <a:ln w="9525">
          <a:noFill/>
          <a:miter lim="800000"/>
          <a:headEnd/>
          <a:tailEnd/>
        </a:ln>
      </xdr:spPr>
    </xdr:sp>
    <xdr:clientData/>
  </xdr:twoCellAnchor>
  <xdr:twoCellAnchor>
    <xdr:from>
      <xdr:col>11</xdr:col>
      <xdr:colOff>285750</xdr:colOff>
      <xdr:row>61</xdr:row>
      <xdr:rowOff>190500</xdr:rowOff>
    </xdr:from>
    <xdr:to>
      <xdr:col>11</xdr:col>
      <xdr:colOff>104775</xdr:colOff>
      <xdr:row>61</xdr:row>
      <xdr:rowOff>285750</xdr:rowOff>
    </xdr:to>
    <xdr:sp macro="" textlink="">
      <xdr:nvSpPr>
        <xdr:cNvPr id="6171" name="Rectangle 7">
          <a:extLst>
            <a:ext uri="{FF2B5EF4-FFF2-40B4-BE49-F238E27FC236}">
              <a16:creationId xmlns:a16="http://schemas.microsoft.com/office/drawing/2014/main" id="{00000000-0008-0000-0300-00001B180000}"/>
            </a:ext>
          </a:extLst>
        </xdr:cNvPr>
        <xdr:cNvSpPr>
          <a:spLocks noChangeArrowheads="1"/>
        </xdr:cNvSpPr>
      </xdr:nvSpPr>
      <xdr:spPr bwMode="auto">
        <a:xfrm>
          <a:off x="9001125" y="7029450"/>
          <a:ext cx="0" cy="95250"/>
        </a:xfrm>
        <a:prstGeom prst="rect">
          <a:avLst/>
        </a:prstGeom>
        <a:noFill/>
        <a:ln w="9525">
          <a:noFill/>
          <a:miter lim="800000"/>
          <a:headEnd/>
          <a:tailEnd/>
        </a:ln>
      </xdr:spPr>
    </xdr:sp>
    <xdr:clientData/>
  </xdr:twoCellAnchor>
  <xdr:twoCellAnchor>
    <xdr:from>
      <xdr:col>9</xdr:col>
      <xdr:colOff>285750</xdr:colOff>
      <xdr:row>61</xdr:row>
      <xdr:rowOff>190500</xdr:rowOff>
    </xdr:from>
    <xdr:to>
      <xdr:col>9</xdr:col>
      <xdr:colOff>104775</xdr:colOff>
      <xdr:row>61</xdr:row>
      <xdr:rowOff>285750</xdr:rowOff>
    </xdr:to>
    <xdr:sp macro="" textlink="">
      <xdr:nvSpPr>
        <xdr:cNvPr id="6172" name="Rectangle 8">
          <a:extLst>
            <a:ext uri="{FF2B5EF4-FFF2-40B4-BE49-F238E27FC236}">
              <a16:creationId xmlns:a16="http://schemas.microsoft.com/office/drawing/2014/main" id="{00000000-0008-0000-0300-00001C180000}"/>
            </a:ext>
          </a:extLst>
        </xdr:cNvPr>
        <xdr:cNvSpPr>
          <a:spLocks noChangeArrowheads="1"/>
        </xdr:cNvSpPr>
      </xdr:nvSpPr>
      <xdr:spPr bwMode="auto">
        <a:xfrm>
          <a:off x="7905750" y="7029450"/>
          <a:ext cx="0" cy="95250"/>
        </a:xfrm>
        <a:prstGeom prst="rect">
          <a:avLst/>
        </a:prstGeom>
        <a:noFill/>
        <a:ln w="9525">
          <a:noFill/>
          <a:miter lim="800000"/>
          <a:headEnd/>
          <a:tailEnd/>
        </a:ln>
      </xdr:spPr>
    </xdr:sp>
    <xdr:clientData/>
  </xdr:twoCellAnchor>
  <xdr:twoCellAnchor>
    <xdr:from>
      <xdr:col>5</xdr:col>
      <xdr:colOff>285750</xdr:colOff>
      <xdr:row>76</xdr:row>
      <xdr:rowOff>190500</xdr:rowOff>
    </xdr:from>
    <xdr:to>
      <xdr:col>5</xdr:col>
      <xdr:colOff>104775</xdr:colOff>
      <xdr:row>76</xdr:row>
      <xdr:rowOff>285750</xdr:rowOff>
    </xdr:to>
    <xdr:sp macro="" textlink="">
      <xdr:nvSpPr>
        <xdr:cNvPr id="6173" name="Rectangle 9">
          <a:extLst>
            <a:ext uri="{FF2B5EF4-FFF2-40B4-BE49-F238E27FC236}">
              <a16:creationId xmlns:a16="http://schemas.microsoft.com/office/drawing/2014/main" id="{00000000-0008-0000-0300-00001D180000}"/>
            </a:ext>
          </a:extLst>
        </xdr:cNvPr>
        <xdr:cNvSpPr>
          <a:spLocks noChangeArrowheads="1"/>
        </xdr:cNvSpPr>
      </xdr:nvSpPr>
      <xdr:spPr bwMode="auto">
        <a:xfrm>
          <a:off x="5648325" y="10429875"/>
          <a:ext cx="0" cy="95250"/>
        </a:xfrm>
        <a:prstGeom prst="rect">
          <a:avLst/>
        </a:prstGeom>
        <a:noFill/>
        <a:ln w="9525">
          <a:noFill/>
          <a:miter lim="800000"/>
          <a:headEnd/>
          <a:tailEnd/>
        </a:ln>
      </xdr:spPr>
    </xdr:sp>
    <xdr:clientData/>
  </xdr:twoCellAnchor>
  <xdr:twoCellAnchor>
    <xdr:from>
      <xdr:col>11</xdr:col>
      <xdr:colOff>285750</xdr:colOff>
      <xdr:row>76</xdr:row>
      <xdr:rowOff>190500</xdr:rowOff>
    </xdr:from>
    <xdr:to>
      <xdr:col>11</xdr:col>
      <xdr:colOff>104775</xdr:colOff>
      <xdr:row>76</xdr:row>
      <xdr:rowOff>285750</xdr:rowOff>
    </xdr:to>
    <xdr:sp macro="" textlink="">
      <xdr:nvSpPr>
        <xdr:cNvPr id="6174" name="Rectangle 10">
          <a:extLst>
            <a:ext uri="{FF2B5EF4-FFF2-40B4-BE49-F238E27FC236}">
              <a16:creationId xmlns:a16="http://schemas.microsoft.com/office/drawing/2014/main" id="{00000000-0008-0000-0300-00001E180000}"/>
            </a:ext>
          </a:extLst>
        </xdr:cNvPr>
        <xdr:cNvSpPr>
          <a:spLocks noChangeArrowheads="1"/>
        </xdr:cNvSpPr>
      </xdr:nvSpPr>
      <xdr:spPr bwMode="auto">
        <a:xfrm>
          <a:off x="9001125" y="10429875"/>
          <a:ext cx="0" cy="95250"/>
        </a:xfrm>
        <a:prstGeom prst="rect">
          <a:avLst/>
        </a:prstGeom>
        <a:noFill/>
        <a:ln w="9525">
          <a:noFill/>
          <a:miter lim="800000"/>
          <a:headEnd/>
          <a:tailEnd/>
        </a:ln>
      </xdr:spPr>
    </xdr:sp>
    <xdr:clientData/>
  </xdr:twoCellAnchor>
  <xdr:twoCellAnchor>
    <xdr:from>
      <xdr:col>9</xdr:col>
      <xdr:colOff>285750</xdr:colOff>
      <xdr:row>76</xdr:row>
      <xdr:rowOff>190500</xdr:rowOff>
    </xdr:from>
    <xdr:to>
      <xdr:col>9</xdr:col>
      <xdr:colOff>104775</xdr:colOff>
      <xdr:row>76</xdr:row>
      <xdr:rowOff>285750</xdr:rowOff>
    </xdr:to>
    <xdr:sp macro="" textlink="">
      <xdr:nvSpPr>
        <xdr:cNvPr id="6175" name="Rectangle 11">
          <a:extLst>
            <a:ext uri="{FF2B5EF4-FFF2-40B4-BE49-F238E27FC236}">
              <a16:creationId xmlns:a16="http://schemas.microsoft.com/office/drawing/2014/main" id="{00000000-0008-0000-0300-00001F180000}"/>
            </a:ext>
          </a:extLst>
        </xdr:cNvPr>
        <xdr:cNvSpPr>
          <a:spLocks noChangeArrowheads="1"/>
        </xdr:cNvSpPr>
      </xdr:nvSpPr>
      <xdr:spPr bwMode="auto">
        <a:xfrm>
          <a:off x="7905750" y="10429875"/>
          <a:ext cx="0" cy="95250"/>
        </a:xfrm>
        <a:prstGeom prst="rect">
          <a:avLst/>
        </a:prstGeom>
        <a:noFill/>
        <a:ln w="9525">
          <a:noFill/>
          <a:miter lim="800000"/>
          <a:headEnd/>
          <a:tailEnd/>
        </a:ln>
      </xdr:spPr>
    </xdr:sp>
    <xdr:clientData/>
  </xdr:twoCellAnchor>
  <xdr:twoCellAnchor>
    <xdr:from>
      <xdr:col>5</xdr:col>
      <xdr:colOff>285750</xdr:colOff>
      <xdr:row>7</xdr:row>
      <xdr:rowOff>190500</xdr:rowOff>
    </xdr:from>
    <xdr:to>
      <xdr:col>5</xdr:col>
      <xdr:colOff>104775</xdr:colOff>
      <xdr:row>7</xdr:row>
      <xdr:rowOff>285750</xdr:rowOff>
    </xdr:to>
    <xdr:sp macro="" textlink="">
      <xdr:nvSpPr>
        <xdr:cNvPr id="6176" name="Rectangle 15">
          <a:extLst>
            <a:ext uri="{FF2B5EF4-FFF2-40B4-BE49-F238E27FC236}">
              <a16:creationId xmlns:a16="http://schemas.microsoft.com/office/drawing/2014/main" id="{00000000-0008-0000-0300-000020180000}"/>
            </a:ext>
          </a:extLst>
        </xdr:cNvPr>
        <xdr:cNvSpPr>
          <a:spLocks noChangeArrowheads="1"/>
        </xdr:cNvSpPr>
      </xdr:nvSpPr>
      <xdr:spPr bwMode="auto">
        <a:xfrm>
          <a:off x="5648325" y="1943100"/>
          <a:ext cx="0" cy="95250"/>
        </a:xfrm>
        <a:prstGeom prst="rect">
          <a:avLst/>
        </a:prstGeom>
        <a:noFill/>
        <a:ln w="9525">
          <a:noFill/>
          <a:miter lim="800000"/>
          <a:headEnd/>
          <a:tailEnd/>
        </a:ln>
      </xdr:spPr>
    </xdr:sp>
    <xdr:clientData/>
  </xdr:twoCellAnchor>
  <xdr:twoCellAnchor>
    <xdr:from>
      <xdr:col>11</xdr:col>
      <xdr:colOff>285750</xdr:colOff>
      <xdr:row>7</xdr:row>
      <xdr:rowOff>190500</xdr:rowOff>
    </xdr:from>
    <xdr:to>
      <xdr:col>11</xdr:col>
      <xdr:colOff>104775</xdr:colOff>
      <xdr:row>7</xdr:row>
      <xdr:rowOff>285750</xdr:rowOff>
    </xdr:to>
    <xdr:sp macro="" textlink="">
      <xdr:nvSpPr>
        <xdr:cNvPr id="6177" name="Rectangle 16">
          <a:extLst>
            <a:ext uri="{FF2B5EF4-FFF2-40B4-BE49-F238E27FC236}">
              <a16:creationId xmlns:a16="http://schemas.microsoft.com/office/drawing/2014/main" id="{00000000-0008-0000-0300-000021180000}"/>
            </a:ext>
          </a:extLst>
        </xdr:cNvPr>
        <xdr:cNvSpPr>
          <a:spLocks noChangeArrowheads="1"/>
        </xdr:cNvSpPr>
      </xdr:nvSpPr>
      <xdr:spPr bwMode="auto">
        <a:xfrm>
          <a:off x="9001125" y="1943100"/>
          <a:ext cx="0" cy="95250"/>
        </a:xfrm>
        <a:prstGeom prst="rect">
          <a:avLst/>
        </a:prstGeom>
        <a:noFill/>
        <a:ln w="9525">
          <a:noFill/>
          <a:miter lim="800000"/>
          <a:headEnd/>
          <a:tailEnd/>
        </a:ln>
      </xdr:spPr>
    </xdr:sp>
    <xdr:clientData/>
  </xdr:twoCellAnchor>
  <xdr:twoCellAnchor>
    <xdr:from>
      <xdr:col>9</xdr:col>
      <xdr:colOff>285750</xdr:colOff>
      <xdr:row>7</xdr:row>
      <xdr:rowOff>190500</xdr:rowOff>
    </xdr:from>
    <xdr:to>
      <xdr:col>9</xdr:col>
      <xdr:colOff>104775</xdr:colOff>
      <xdr:row>7</xdr:row>
      <xdr:rowOff>285750</xdr:rowOff>
    </xdr:to>
    <xdr:sp macro="" textlink="">
      <xdr:nvSpPr>
        <xdr:cNvPr id="6178" name="Rectangle 17">
          <a:extLst>
            <a:ext uri="{FF2B5EF4-FFF2-40B4-BE49-F238E27FC236}">
              <a16:creationId xmlns:a16="http://schemas.microsoft.com/office/drawing/2014/main" id="{00000000-0008-0000-0300-000022180000}"/>
            </a:ext>
          </a:extLst>
        </xdr:cNvPr>
        <xdr:cNvSpPr>
          <a:spLocks noChangeArrowheads="1"/>
        </xdr:cNvSpPr>
      </xdr:nvSpPr>
      <xdr:spPr bwMode="auto">
        <a:xfrm>
          <a:off x="7905750" y="1943100"/>
          <a:ext cx="0" cy="95250"/>
        </a:xfrm>
        <a:prstGeom prst="rect">
          <a:avLst/>
        </a:prstGeom>
        <a:noFill/>
        <a:ln w="9525">
          <a:noFill/>
          <a:miter lim="800000"/>
          <a:headEnd/>
          <a:tailEnd/>
        </a:ln>
      </xdr:spPr>
    </xdr:sp>
    <xdr:clientData/>
  </xdr:twoCellAnchor>
  <xdr:twoCellAnchor>
    <xdr:from>
      <xdr:col>5</xdr:col>
      <xdr:colOff>285750</xdr:colOff>
      <xdr:row>26</xdr:row>
      <xdr:rowOff>190500</xdr:rowOff>
    </xdr:from>
    <xdr:to>
      <xdr:col>5</xdr:col>
      <xdr:colOff>104775</xdr:colOff>
      <xdr:row>26</xdr:row>
      <xdr:rowOff>285750</xdr:rowOff>
    </xdr:to>
    <xdr:sp macro="" textlink="">
      <xdr:nvSpPr>
        <xdr:cNvPr id="6179" name="Rectangle 18">
          <a:extLst>
            <a:ext uri="{FF2B5EF4-FFF2-40B4-BE49-F238E27FC236}">
              <a16:creationId xmlns:a16="http://schemas.microsoft.com/office/drawing/2014/main" id="{00000000-0008-0000-0300-000023180000}"/>
            </a:ext>
          </a:extLst>
        </xdr:cNvPr>
        <xdr:cNvSpPr>
          <a:spLocks noChangeArrowheads="1"/>
        </xdr:cNvSpPr>
      </xdr:nvSpPr>
      <xdr:spPr bwMode="auto">
        <a:xfrm>
          <a:off x="5648325" y="4581525"/>
          <a:ext cx="0" cy="57150"/>
        </a:xfrm>
        <a:prstGeom prst="rect">
          <a:avLst/>
        </a:prstGeom>
        <a:noFill/>
        <a:ln w="9525">
          <a:noFill/>
          <a:miter lim="800000"/>
          <a:headEnd/>
          <a:tailEnd/>
        </a:ln>
      </xdr:spPr>
    </xdr:sp>
    <xdr:clientData/>
  </xdr:twoCellAnchor>
  <xdr:twoCellAnchor>
    <xdr:from>
      <xdr:col>11</xdr:col>
      <xdr:colOff>285750</xdr:colOff>
      <xdr:row>26</xdr:row>
      <xdr:rowOff>190500</xdr:rowOff>
    </xdr:from>
    <xdr:to>
      <xdr:col>11</xdr:col>
      <xdr:colOff>104775</xdr:colOff>
      <xdr:row>26</xdr:row>
      <xdr:rowOff>285750</xdr:rowOff>
    </xdr:to>
    <xdr:sp macro="" textlink="">
      <xdr:nvSpPr>
        <xdr:cNvPr id="6180" name="Rectangle 19">
          <a:extLst>
            <a:ext uri="{FF2B5EF4-FFF2-40B4-BE49-F238E27FC236}">
              <a16:creationId xmlns:a16="http://schemas.microsoft.com/office/drawing/2014/main" id="{00000000-0008-0000-0300-000024180000}"/>
            </a:ext>
          </a:extLst>
        </xdr:cNvPr>
        <xdr:cNvSpPr>
          <a:spLocks noChangeArrowheads="1"/>
        </xdr:cNvSpPr>
      </xdr:nvSpPr>
      <xdr:spPr bwMode="auto">
        <a:xfrm>
          <a:off x="9001125" y="4581525"/>
          <a:ext cx="0" cy="57150"/>
        </a:xfrm>
        <a:prstGeom prst="rect">
          <a:avLst/>
        </a:prstGeom>
        <a:noFill/>
        <a:ln w="9525">
          <a:noFill/>
          <a:miter lim="800000"/>
          <a:headEnd/>
          <a:tailEnd/>
        </a:ln>
      </xdr:spPr>
    </xdr:sp>
    <xdr:clientData/>
  </xdr:twoCellAnchor>
  <xdr:twoCellAnchor>
    <xdr:from>
      <xdr:col>9</xdr:col>
      <xdr:colOff>285750</xdr:colOff>
      <xdr:row>26</xdr:row>
      <xdr:rowOff>190500</xdr:rowOff>
    </xdr:from>
    <xdr:to>
      <xdr:col>9</xdr:col>
      <xdr:colOff>104775</xdr:colOff>
      <xdr:row>26</xdr:row>
      <xdr:rowOff>285750</xdr:rowOff>
    </xdr:to>
    <xdr:sp macro="" textlink="">
      <xdr:nvSpPr>
        <xdr:cNvPr id="6181" name="Rectangle 20">
          <a:extLst>
            <a:ext uri="{FF2B5EF4-FFF2-40B4-BE49-F238E27FC236}">
              <a16:creationId xmlns:a16="http://schemas.microsoft.com/office/drawing/2014/main" id="{00000000-0008-0000-0300-000025180000}"/>
            </a:ext>
          </a:extLst>
        </xdr:cNvPr>
        <xdr:cNvSpPr>
          <a:spLocks noChangeArrowheads="1"/>
        </xdr:cNvSpPr>
      </xdr:nvSpPr>
      <xdr:spPr bwMode="auto">
        <a:xfrm>
          <a:off x="7905750" y="4581525"/>
          <a:ext cx="0" cy="57150"/>
        </a:xfrm>
        <a:prstGeom prst="rect">
          <a:avLst/>
        </a:prstGeom>
        <a:noFill/>
        <a:ln w="9525">
          <a:no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0</xdr:colOff>
      <xdr:row>0</xdr:row>
      <xdr:rowOff>0</xdr:rowOff>
    </xdr:to>
    <xdr:sp macro="" textlink="">
      <xdr:nvSpPr>
        <xdr:cNvPr id="7180" name="Rectangle 1">
          <a:extLst>
            <a:ext uri="{FF2B5EF4-FFF2-40B4-BE49-F238E27FC236}">
              <a16:creationId xmlns:a16="http://schemas.microsoft.com/office/drawing/2014/main" id="{00000000-0008-0000-0500-00000C1C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5</xdr:col>
      <xdr:colOff>0</xdr:colOff>
      <xdr:row>0</xdr:row>
      <xdr:rowOff>0</xdr:rowOff>
    </xdr:from>
    <xdr:to>
      <xdr:col>5</xdr:col>
      <xdr:colOff>0</xdr:colOff>
      <xdr:row>0</xdr:row>
      <xdr:rowOff>0</xdr:rowOff>
    </xdr:to>
    <xdr:sp macro="" textlink="">
      <xdr:nvSpPr>
        <xdr:cNvPr id="7181" name="Rectangle 2">
          <a:extLst>
            <a:ext uri="{FF2B5EF4-FFF2-40B4-BE49-F238E27FC236}">
              <a16:creationId xmlns:a16="http://schemas.microsoft.com/office/drawing/2014/main" id="{00000000-0008-0000-0500-00000D1C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6</xdr:col>
      <xdr:colOff>285750</xdr:colOff>
      <xdr:row>3</xdr:row>
      <xdr:rowOff>0</xdr:rowOff>
    </xdr:from>
    <xdr:to>
      <xdr:col>6</xdr:col>
      <xdr:colOff>104775</xdr:colOff>
      <xdr:row>3</xdr:row>
      <xdr:rowOff>0</xdr:rowOff>
    </xdr:to>
    <xdr:sp macro="" textlink="">
      <xdr:nvSpPr>
        <xdr:cNvPr id="7182" name="Rectangle 3">
          <a:extLst>
            <a:ext uri="{FF2B5EF4-FFF2-40B4-BE49-F238E27FC236}">
              <a16:creationId xmlns:a16="http://schemas.microsoft.com/office/drawing/2014/main" id="{00000000-0008-0000-0500-00000E1C0000}"/>
            </a:ext>
          </a:extLst>
        </xdr:cNvPr>
        <xdr:cNvSpPr>
          <a:spLocks noChangeArrowheads="1"/>
        </xdr:cNvSpPr>
      </xdr:nvSpPr>
      <xdr:spPr bwMode="auto">
        <a:xfrm>
          <a:off x="79057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7183" name="Picture 4">
          <a:extLst>
            <a:ext uri="{FF2B5EF4-FFF2-40B4-BE49-F238E27FC236}">
              <a16:creationId xmlns:a16="http://schemas.microsoft.com/office/drawing/2014/main" id="{00000000-0008-0000-0500-00000F1C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6</xdr:col>
      <xdr:colOff>285750</xdr:colOff>
      <xdr:row>4</xdr:row>
      <xdr:rowOff>0</xdr:rowOff>
    </xdr:from>
    <xdr:to>
      <xdr:col>6</xdr:col>
      <xdr:colOff>104775</xdr:colOff>
      <xdr:row>4</xdr:row>
      <xdr:rowOff>0</xdr:rowOff>
    </xdr:to>
    <xdr:sp macro="" textlink="">
      <xdr:nvSpPr>
        <xdr:cNvPr id="7184" name="Rectangle 5">
          <a:extLst>
            <a:ext uri="{FF2B5EF4-FFF2-40B4-BE49-F238E27FC236}">
              <a16:creationId xmlns:a16="http://schemas.microsoft.com/office/drawing/2014/main" id="{00000000-0008-0000-0500-0000101C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8</xdr:col>
      <xdr:colOff>285750</xdr:colOff>
      <xdr:row>4</xdr:row>
      <xdr:rowOff>0</xdr:rowOff>
    </xdr:from>
    <xdr:to>
      <xdr:col>8</xdr:col>
      <xdr:colOff>104775</xdr:colOff>
      <xdr:row>4</xdr:row>
      <xdr:rowOff>0</xdr:rowOff>
    </xdr:to>
    <xdr:sp macro="" textlink="">
      <xdr:nvSpPr>
        <xdr:cNvPr id="7186" name="Rectangle 7">
          <a:extLst>
            <a:ext uri="{FF2B5EF4-FFF2-40B4-BE49-F238E27FC236}">
              <a16:creationId xmlns:a16="http://schemas.microsoft.com/office/drawing/2014/main" id="{00000000-0008-0000-0500-0000121C0000}"/>
            </a:ext>
          </a:extLst>
        </xdr:cNvPr>
        <xdr:cNvSpPr>
          <a:spLocks noChangeArrowheads="1"/>
        </xdr:cNvSpPr>
      </xdr:nvSpPr>
      <xdr:spPr bwMode="auto">
        <a:xfrm>
          <a:off x="9001125" y="1009650"/>
          <a:ext cx="0" cy="0"/>
        </a:xfrm>
        <a:prstGeom prst="rect">
          <a:avLst/>
        </a:prstGeom>
        <a:noFill/>
        <a:ln w="9525">
          <a:noFill/>
          <a:miter lim="800000"/>
          <a:headEnd/>
          <a:tailEnd/>
        </a:ln>
      </xdr:spPr>
    </xdr:sp>
    <xdr:clientData/>
  </xdr:twoCellAnchor>
  <xdr:twoCellAnchor>
    <xdr:from>
      <xdr:col>6</xdr:col>
      <xdr:colOff>285750</xdr:colOff>
      <xdr:row>4</xdr:row>
      <xdr:rowOff>0</xdr:rowOff>
    </xdr:from>
    <xdr:to>
      <xdr:col>6</xdr:col>
      <xdr:colOff>104775</xdr:colOff>
      <xdr:row>4</xdr:row>
      <xdr:rowOff>0</xdr:rowOff>
    </xdr:to>
    <xdr:sp macro="" textlink="">
      <xdr:nvSpPr>
        <xdr:cNvPr id="7187" name="Rectangle 8">
          <a:extLst>
            <a:ext uri="{FF2B5EF4-FFF2-40B4-BE49-F238E27FC236}">
              <a16:creationId xmlns:a16="http://schemas.microsoft.com/office/drawing/2014/main" id="{00000000-0008-0000-0500-0000131C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8</xdr:col>
      <xdr:colOff>285750</xdr:colOff>
      <xdr:row>4</xdr:row>
      <xdr:rowOff>0</xdr:rowOff>
    </xdr:from>
    <xdr:to>
      <xdr:col>8</xdr:col>
      <xdr:colOff>104775</xdr:colOff>
      <xdr:row>4</xdr:row>
      <xdr:rowOff>0</xdr:rowOff>
    </xdr:to>
    <xdr:sp macro="" textlink="">
      <xdr:nvSpPr>
        <xdr:cNvPr id="7189" name="Rectangle 10">
          <a:extLst>
            <a:ext uri="{FF2B5EF4-FFF2-40B4-BE49-F238E27FC236}">
              <a16:creationId xmlns:a16="http://schemas.microsoft.com/office/drawing/2014/main" id="{00000000-0008-0000-0500-0000151C0000}"/>
            </a:ext>
          </a:extLst>
        </xdr:cNvPr>
        <xdr:cNvSpPr>
          <a:spLocks noChangeArrowheads="1"/>
        </xdr:cNvSpPr>
      </xdr:nvSpPr>
      <xdr:spPr bwMode="auto">
        <a:xfrm>
          <a:off x="9001125" y="1009650"/>
          <a:ext cx="0" cy="0"/>
        </a:xfrm>
        <a:prstGeom prst="rect">
          <a:avLst/>
        </a:prstGeom>
        <a:noFill/>
        <a:ln w="9525">
          <a:noFill/>
          <a:miter lim="800000"/>
          <a:headEnd/>
          <a:tailEnd/>
        </a:ln>
      </xdr:spPr>
    </xdr:sp>
    <xdr:clientData/>
  </xdr:twoCellAnchor>
  <xdr:twoCellAnchor>
    <xdr:from>
      <xdr:col>6</xdr:col>
      <xdr:colOff>285750</xdr:colOff>
      <xdr:row>4</xdr:row>
      <xdr:rowOff>0</xdr:rowOff>
    </xdr:from>
    <xdr:to>
      <xdr:col>6</xdr:col>
      <xdr:colOff>104775</xdr:colOff>
      <xdr:row>4</xdr:row>
      <xdr:rowOff>0</xdr:rowOff>
    </xdr:to>
    <xdr:sp macro="" textlink="">
      <xdr:nvSpPr>
        <xdr:cNvPr id="7190" name="Rectangle 11">
          <a:extLst>
            <a:ext uri="{FF2B5EF4-FFF2-40B4-BE49-F238E27FC236}">
              <a16:creationId xmlns:a16="http://schemas.microsoft.com/office/drawing/2014/main" id="{00000000-0008-0000-0500-0000161C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6"/>
  <sheetViews>
    <sheetView topLeftCell="A44" zoomScale="67" zoomScaleNormal="75" zoomScaleSheetLayoutView="80" workbookViewId="0">
      <selection activeCell="N21" sqref="N21"/>
    </sheetView>
  </sheetViews>
  <sheetFormatPr defaultColWidth="9.140625" defaultRowHeight="13.15"/>
  <cols>
    <col min="1" max="1" width="35.28515625" style="1" customWidth="1"/>
    <col min="2" max="2" width="16.140625" style="26" customWidth="1"/>
    <col min="3" max="3" width="1.7109375" style="1" customWidth="1"/>
    <col min="4" max="4" width="16.28515625" style="1" customWidth="1"/>
    <col min="5" max="5" width="1.5703125" style="1" customWidth="1"/>
    <col min="6" max="6" width="13.85546875" style="1" customWidth="1"/>
    <col min="7" max="7" width="3.5703125" style="1" customWidth="1"/>
    <col min="8" max="8" width="15.42578125" style="1" customWidth="1"/>
    <col min="9" max="9" width="1.5703125" style="1" customWidth="1"/>
    <col min="10" max="10" width="16" style="1" customWidth="1"/>
    <col min="11" max="11" width="1.5703125" style="1" customWidth="1"/>
    <col min="12" max="12" width="16.85546875" style="1" customWidth="1"/>
    <col min="13" max="16384" width="9.140625" style="1"/>
  </cols>
  <sheetData>
    <row r="1" spans="1:14" ht="18" customHeight="1">
      <c r="A1" s="318"/>
      <c r="B1" s="322" t="s">
        <v>0</v>
      </c>
      <c r="C1" s="322"/>
      <c r="D1" s="322"/>
      <c r="E1" s="322"/>
      <c r="F1" s="322"/>
      <c r="G1" s="322"/>
      <c r="H1" s="322"/>
      <c r="I1" s="322"/>
      <c r="J1" s="322"/>
      <c r="L1" s="303" t="s">
        <v>1</v>
      </c>
      <c r="M1" s="166"/>
    </row>
    <row r="2" spans="1:14" ht="30.75" customHeight="1">
      <c r="A2" s="318"/>
      <c r="B2" s="323" t="s">
        <v>2</v>
      </c>
      <c r="C2" s="323"/>
      <c r="D2" s="323"/>
      <c r="E2" s="323"/>
      <c r="F2" s="323"/>
      <c r="G2" s="323"/>
      <c r="H2" s="323"/>
      <c r="I2" s="323"/>
      <c r="J2" s="323"/>
      <c r="L2" s="167" t="s">
        <v>3</v>
      </c>
      <c r="M2" s="311"/>
    </row>
    <row r="3" spans="1:14" ht="24" customHeight="1">
      <c r="A3" s="318"/>
      <c r="B3" s="319" t="s">
        <v>4</v>
      </c>
      <c r="C3" s="320"/>
      <c r="D3" s="320"/>
      <c r="E3" s="320"/>
      <c r="F3" s="320"/>
      <c r="G3" s="320"/>
      <c r="H3" s="320"/>
      <c r="I3" s="320"/>
      <c r="J3" s="321"/>
      <c r="L3" s="165"/>
    </row>
    <row r="4" spans="1:14" ht="14.25" customHeight="1">
      <c r="A4" s="318"/>
      <c r="B4" s="324" t="s">
        <v>5</v>
      </c>
      <c r="C4" s="326"/>
      <c r="D4" s="327" t="s">
        <v>6</v>
      </c>
      <c r="E4" s="328"/>
      <c r="F4" s="329"/>
      <c r="G4" s="330" t="s">
        <v>7</v>
      </c>
      <c r="H4" s="327" t="s">
        <v>8</v>
      </c>
      <c r="I4" s="328"/>
      <c r="J4" s="329"/>
      <c r="L4" s="165"/>
    </row>
    <row r="5" spans="1:14" ht="16.5" customHeight="1">
      <c r="A5" s="318"/>
      <c r="B5" s="324"/>
      <c r="C5" s="326"/>
      <c r="D5" s="333"/>
      <c r="E5" s="333"/>
      <c r="F5" s="333"/>
      <c r="G5" s="330"/>
      <c r="H5" s="334"/>
      <c r="I5" s="334"/>
      <c r="J5" s="334"/>
      <c r="L5" s="165"/>
    </row>
    <row r="6" spans="1:14" ht="21" customHeight="1">
      <c r="A6" s="318"/>
      <c r="B6" s="325"/>
      <c r="C6" s="326"/>
      <c r="D6" s="331"/>
      <c r="E6" s="331"/>
      <c r="F6" s="331"/>
      <c r="G6" s="330"/>
      <c r="H6" s="332"/>
      <c r="I6" s="332"/>
      <c r="J6" s="332"/>
      <c r="L6" s="165"/>
    </row>
    <row r="8" spans="1:14" ht="21">
      <c r="A8" s="43" t="s">
        <v>9</v>
      </c>
      <c r="B8" s="45"/>
      <c r="C8" s="43"/>
      <c r="D8" s="43"/>
      <c r="E8" s="43"/>
      <c r="F8" s="43"/>
      <c r="G8" s="43"/>
      <c r="H8" s="43"/>
      <c r="I8" s="43"/>
      <c r="J8" s="43"/>
      <c r="K8" s="24"/>
      <c r="L8" s="25"/>
    </row>
    <row r="9" spans="1:14" ht="41.45">
      <c r="A9" s="44"/>
      <c r="B9" s="27" t="s">
        <v>10</v>
      </c>
      <c r="C9" s="302"/>
      <c r="D9" s="302" t="s">
        <v>11</v>
      </c>
      <c r="E9" s="302"/>
      <c r="F9" s="302" t="s">
        <v>12</v>
      </c>
      <c r="G9" s="302"/>
      <c r="H9" s="302" t="s">
        <v>13</v>
      </c>
      <c r="I9" s="302"/>
      <c r="J9" s="302" t="s">
        <v>14</v>
      </c>
      <c r="K9" s="2"/>
      <c r="L9" s="302" t="s">
        <v>15</v>
      </c>
    </row>
    <row r="10" spans="1:14" ht="24" customHeight="1">
      <c r="A10" s="3"/>
      <c r="B10" s="28" t="s">
        <v>16</v>
      </c>
      <c r="C10" s="4"/>
      <c r="D10" s="28" t="s">
        <v>16</v>
      </c>
      <c r="E10" s="28"/>
      <c r="F10" s="28" t="s">
        <v>16</v>
      </c>
      <c r="G10" s="28"/>
      <c r="H10" s="28" t="s">
        <v>16</v>
      </c>
      <c r="I10" s="28"/>
      <c r="J10" s="28" t="s">
        <v>16</v>
      </c>
      <c r="K10" s="28"/>
      <c r="L10" s="28" t="s">
        <v>16</v>
      </c>
      <c r="N10" s="231"/>
    </row>
    <row r="11" spans="1:14" ht="20.100000000000001" customHeight="1">
      <c r="A11" s="22" t="s">
        <v>17</v>
      </c>
      <c r="B11" s="29"/>
      <c r="C11" s="5"/>
      <c r="D11" s="5"/>
      <c r="E11" s="5"/>
      <c r="F11" s="5"/>
      <c r="G11" s="5"/>
      <c r="H11" s="5"/>
      <c r="I11" s="5"/>
      <c r="J11" s="5"/>
      <c r="K11" s="6"/>
    </row>
    <row r="12" spans="1:14" ht="20.100000000000001" customHeight="1">
      <c r="A12" s="73" t="s">
        <v>18</v>
      </c>
      <c r="B12" s="172">
        <v>7451</v>
      </c>
      <c r="C12" s="173"/>
      <c r="D12" s="172"/>
      <c r="E12" s="173"/>
      <c r="F12" s="172"/>
      <c r="G12" s="173"/>
      <c r="H12" s="172"/>
      <c r="I12" s="173"/>
      <c r="J12" s="174">
        <f>H12+D12+B12+F12</f>
        <v>7451</v>
      </c>
      <c r="K12" s="175"/>
      <c r="L12" s="172">
        <v>2755</v>
      </c>
    </row>
    <row r="13" spans="1:14" ht="20.100000000000001" customHeight="1">
      <c r="A13" s="73" t="s">
        <v>19</v>
      </c>
      <c r="B13" s="172"/>
      <c r="C13" s="173"/>
      <c r="D13" s="172"/>
      <c r="E13" s="173"/>
      <c r="F13" s="172"/>
      <c r="G13" s="173"/>
      <c r="H13" s="172"/>
      <c r="I13" s="173"/>
      <c r="J13" s="174">
        <f t="shared" ref="J13:J21" si="0">H13+D13+B13+F13</f>
        <v>0</v>
      </c>
      <c r="K13" s="175"/>
      <c r="L13" s="172"/>
    </row>
    <row r="14" spans="1:14" ht="20.100000000000001" customHeight="1">
      <c r="A14" s="73" t="s">
        <v>20</v>
      </c>
      <c r="B14" s="172">
        <v>46640</v>
      </c>
      <c r="C14" s="173"/>
      <c r="D14" s="172"/>
      <c r="E14" s="173"/>
      <c r="F14" s="172"/>
      <c r="G14" s="173"/>
      <c r="H14" s="172"/>
      <c r="I14" s="173"/>
      <c r="J14" s="174">
        <f t="shared" si="0"/>
        <v>46640</v>
      </c>
      <c r="K14" s="175"/>
      <c r="L14" s="172">
        <v>69625</v>
      </c>
    </row>
    <row r="15" spans="1:14" ht="28.15" customHeight="1">
      <c r="A15" s="73" t="s">
        <v>21</v>
      </c>
      <c r="B15" s="172"/>
      <c r="C15" s="173"/>
      <c r="D15" s="172"/>
      <c r="E15" s="173"/>
      <c r="F15" s="172"/>
      <c r="G15" s="173"/>
      <c r="H15" s="172"/>
      <c r="I15" s="173"/>
      <c r="J15" s="174"/>
      <c r="K15" s="175"/>
      <c r="L15" s="172"/>
    </row>
    <row r="16" spans="1:14" ht="20.100000000000001" customHeight="1">
      <c r="A16" s="73" t="s">
        <v>22</v>
      </c>
      <c r="B16" s="172"/>
      <c r="C16" s="173"/>
      <c r="D16" s="172"/>
      <c r="E16" s="173"/>
      <c r="F16" s="172"/>
      <c r="G16" s="173"/>
      <c r="H16" s="172"/>
      <c r="I16" s="173"/>
      <c r="J16" s="174">
        <f t="shared" si="0"/>
        <v>0</v>
      </c>
      <c r="K16" s="175"/>
      <c r="L16" s="172"/>
    </row>
    <row r="17" spans="1:12" ht="27.6">
      <c r="A17" s="73" t="s">
        <v>23</v>
      </c>
      <c r="B17" s="172"/>
      <c r="C17" s="173"/>
      <c r="D17" s="172"/>
      <c r="E17" s="173"/>
      <c r="F17" s="172"/>
      <c r="G17" s="173"/>
      <c r="H17" s="172"/>
      <c r="I17" s="173"/>
      <c r="J17" s="174">
        <f t="shared" si="0"/>
        <v>0</v>
      </c>
      <c r="K17" s="175"/>
      <c r="L17" s="172"/>
    </row>
    <row r="18" spans="1:12" ht="20.100000000000001" customHeight="1">
      <c r="A18" s="73" t="s">
        <v>24</v>
      </c>
      <c r="B18" s="172"/>
      <c r="C18" s="173"/>
      <c r="D18" s="172"/>
      <c r="E18" s="173"/>
      <c r="F18" s="172"/>
      <c r="G18" s="173"/>
      <c r="H18" s="172"/>
      <c r="I18" s="173"/>
      <c r="J18" s="174">
        <f t="shared" si="0"/>
        <v>0</v>
      </c>
      <c r="K18" s="175"/>
      <c r="L18" s="172"/>
    </row>
    <row r="19" spans="1:12" ht="27.6">
      <c r="A19" s="73" t="s">
        <v>25</v>
      </c>
      <c r="B19" s="172">
        <v>0</v>
      </c>
      <c r="C19" s="173"/>
      <c r="D19" s="172"/>
      <c r="E19" s="173"/>
      <c r="F19" s="172"/>
      <c r="G19" s="173"/>
      <c r="H19" s="172"/>
      <c r="I19" s="173"/>
      <c r="J19" s="174">
        <f t="shared" si="0"/>
        <v>0</v>
      </c>
      <c r="K19" s="175"/>
      <c r="L19" s="172"/>
    </row>
    <row r="20" spans="1:12" ht="20.100000000000001" customHeight="1">
      <c r="A20" s="73"/>
      <c r="B20" s="172"/>
      <c r="C20" s="173"/>
      <c r="D20" s="172"/>
      <c r="E20" s="173"/>
      <c r="F20" s="172"/>
      <c r="G20" s="173"/>
      <c r="H20" s="172"/>
      <c r="I20" s="173"/>
      <c r="J20" s="174">
        <f t="shared" si="0"/>
        <v>0</v>
      </c>
      <c r="K20" s="175"/>
      <c r="L20" s="172"/>
    </row>
    <row r="21" spans="1:12" ht="17.25" customHeight="1" thickBot="1">
      <c r="A21" s="7" t="s">
        <v>26</v>
      </c>
      <c r="B21" s="176">
        <f>SUM(B12:B20)</f>
        <v>54091</v>
      </c>
      <c r="C21" s="177"/>
      <c r="D21" s="176">
        <f>SUM(D12:D20)</f>
        <v>0</v>
      </c>
      <c r="E21" s="173"/>
      <c r="F21" s="176">
        <f>SUM(F12:F20)</f>
        <v>0</v>
      </c>
      <c r="G21" s="173"/>
      <c r="H21" s="176">
        <f>SUM(H12:H20)</f>
        <v>0</v>
      </c>
      <c r="I21" s="173"/>
      <c r="J21" s="178">
        <f t="shared" si="0"/>
        <v>54091</v>
      </c>
      <c r="K21" s="175"/>
      <c r="L21" s="176">
        <f>SUM(L12:L20)</f>
        <v>72380</v>
      </c>
    </row>
    <row r="22" spans="1:12" ht="16.5" customHeight="1" thickTop="1">
      <c r="A22" s="309"/>
      <c r="B22" s="30"/>
      <c r="C22" s="48"/>
      <c r="D22" s="48"/>
      <c r="E22" s="48"/>
      <c r="F22" s="48"/>
      <c r="G22" s="48"/>
      <c r="H22" s="48"/>
      <c r="I22" s="48"/>
      <c r="J22" s="50" t="str">
        <f>IF(B21+D21+F21+H21-J21=0," ","error")</f>
        <v xml:space="preserve"> </v>
      </c>
      <c r="K22" s="48"/>
      <c r="L22" s="49"/>
    </row>
    <row r="23" spans="1:12" ht="27.6">
      <c r="A23" s="61" t="s">
        <v>27</v>
      </c>
      <c r="B23" s="179"/>
      <c r="C23" s="6"/>
      <c r="D23" s="6"/>
      <c r="E23" s="6"/>
      <c r="F23" s="6"/>
      <c r="G23" s="6"/>
      <c r="H23" s="6"/>
      <c r="I23" s="6"/>
      <c r="J23" s="6"/>
      <c r="K23" s="6"/>
    </row>
    <row r="24" spans="1:12" ht="20.100000000000001" customHeight="1">
      <c r="A24" s="73" t="s">
        <v>28</v>
      </c>
      <c r="B24" s="172"/>
      <c r="C24" s="173"/>
      <c r="D24" s="172"/>
      <c r="E24" s="173"/>
      <c r="F24" s="172"/>
      <c r="G24" s="173"/>
      <c r="H24" s="172"/>
      <c r="I24" s="173"/>
      <c r="J24" s="174">
        <f>H24+D24+B24+F24</f>
        <v>0</v>
      </c>
      <c r="K24" s="175"/>
      <c r="L24" s="172"/>
    </row>
    <row r="25" spans="1:12" ht="20.100000000000001" customHeight="1">
      <c r="A25" s="73" t="s">
        <v>29</v>
      </c>
      <c r="B25" s="172"/>
      <c r="C25" s="173"/>
      <c r="D25" s="172"/>
      <c r="E25" s="173"/>
      <c r="F25" s="172"/>
      <c r="G25" s="173"/>
      <c r="H25" s="172"/>
      <c r="I25" s="173"/>
      <c r="J25" s="174">
        <f>H25+D25+B25+F25</f>
        <v>0</v>
      </c>
      <c r="K25" s="175"/>
      <c r="L25" s="172"/>
    </row>
    <row r="26" spans="1:12" ht="17.25" customHeight="1" thickBot="1">
      <c r="A26" s="7" t="s">
        <v>30</v>
      </c>
      <c r="B26" s="176">
        <f>SUM(B24:B25)</f>
        <v>0</v>
      </c>
      <c r="C26" s="177"/>
      <c r="D26" s="176">
        <f>SUM(D24:D25)</f>
        <v>0</v>
      </c>
      <c r="E26" s="173"/>
      <c r="F26" s="176">
        <f>SUM(F24:F25)</f>
        <v>0</v>
      </c>
      <c r="G26" s="173"/>
      <c r="H26" s="176">
        <f>SUM(H24:H25)</f>
        <v>0</v>
      </c>
      <c r="I26" s="173"/>
      <c r="J26" s="176">
        <f>SUM(J24:J25)</f>
        <v>0</v>
      </c>
      <c r="K26" s="175"/>
      <c r="L26" s="176">
        <f>SUM(L24:L25)</f>
        <v>0</v>
      </c>
    </row>
    <row r="27" spans="1:12" ht="8.25" customHeight="1" thickTop="1">
      <c r="A27" s="21"/>
      <c r="B27" s="180"/>
      <c r="C27" s="181"/>
      <c r="D27" s="180"/>
      <c r="E27" s="181"/>
      <c r="F27" s="180"/>
      <c r="G27" s="181"/>
      <c r="H27" s="180"/>
      <c r="I27" s="182"/>
      <c r="J27" s="159" t="str">
        <f>IF(B26+D26+F26+H26-J26=0," ","error")</f>
        <v xml:space="preserve"> </v>
      </c>
      <c r="K27" s="175"/>
      <c r="L27" s="159"/>
    </row>
    <row r="28" spans="1:12" ht="20.100000000000001" customHeight="1" thickBot="1">
      <c r="A28" s="7" t="s">
        <v>31</v>
      </c>
      <c r="B28" s="183">
        <f>B26+B21</f>
        <v>54091</v>
      </c>
      <c r="C28" s="182"/>
      <c r="D28" s="183">
        <f>D26+D21</f>
        <v>0</v>
      </c>
      <c r="E28" s="182"/>
      <c r="F28" s="183">
        <f>F26+F21</f>
        <v>0</v>
      </c>
      <c r="G28" s="182"/>
      <c r="H28" s="183">
        <f>H26+H21</f>
        <v>0</v>
      </c>
      <c r="I28" s="182"/>
      <c r="J28" s="183">
        <f>J26+J21</f>
        <v>54091</v>
      </c>
      <c r="K28" s="175"/>
      <c r="L28" s="183">
        <f>L26+L21</f>
        <v>72380</v>
      </c>
    </row>
    <row r="29" spans="1:12" ht="16.5" customHeight="1" thickTop="1">
      <c r="B29" s="310"/>
      <c r="C29" s="49"/>
      <c r="D29" s="49"/>
      <c r="E29" s="49"/>
      <c r="F29" s="49"/>
      <c r="G29" s="49"/>
      <c r="H29" s="49"/>
      <c r="I29" s="49"/>
      <c r="J29" s="50" t="str">
        <f>IF(B28+D28+H28-J28=0," ","error")</f>
        <v xml:space="preserve"> </v>
      </c>
      <c r="K29" s="49"/>
      <c r="L29" s="49"/>
    </row>
    <row r="30" spans="1:12" ht="18" customHeight="1">
      <c r="A30" s="23" t="s">
        <v>32</v>
      </c>
      <c r="B30" s="184"/>
      <c r="C30" s="185"/>
      <c r="D30" s="185"/>
      <c r="E30" s="185"/>
      <c r="F30" s="185"/>
      <c r="G30" s="185"/>
      <c r="H30" s="185"/>
      <c r="I30" s="185"/>
      <c r="J30" s="185"/>
      <c r="K30" s="185"/>
      <c r="L30" s="185"/>
    </row>
    <row r="31" spans="1:12" ht="27" customHeight="1">
      <c r="A31" s="74" t="s">
        <v>33</v>
      </c>
      <c r="B31" s="172">
        <v>0</v>
      </c>
      <c r="C31" s="180"/>
      <c r="D31" s="172"/>
      <c r="E31" s="173"/>
      <c r="F31" s="172"/>
      <c r="G31" s="173"/>
      <c r="H31" s="172"/>
      <c r="I31" s="173"/>
      <c r="J31" s="174"/>
      <c r="K31" s="159"/>
      <c r="L31" s="172"/>
    </row>
    <row r="32" spans="1:12" ht="20.100000000000001" customHeight="1">
      <c r="A32" s="74" t="s">
        <v>34</v>
      </c>
      <c r="B32" s="172"/>
      <c r="C32" s="180"/>
      <c r="D32" s="172"/>
      <c r="E32" s="173"/>
      <c r="F32" s="172"/>
      <c r="G32" s="173"/>
      <c r="H32" s="172"/>
      <c r="I32" s="173"/>
      <c r="J32" s="174">
        <f t="shared" ref="J32:J41" si="1">H32+D32+B32+F32</f>
        <v>0</v>
      </c>
      <c r="K32" s="159"/>
      <c r="L32" s="172"/>
    </row>
    <row r="33" spans="1:12" ht="20.100000000000001" customHeight="1">
      <c r="A33" s="74" t="s">
        <v>35</v>
      </c>
      <c r="B33" s="172"/>
      <c r="C33" s="180"/>
      <c r="D33" s="172"/>
      <c r="E33" s="173"/>
      <c r="F33" s="172"/>
      <c r="G33" s="173"/>
      <c r="H33" s="172"/>
      <c r="I33" s="173"/>
      <c r="J33" s="174">
        <f t="shared" si="1"/>
        <v>0</v>
      </c>
      <c r="K33" s="159"/>
      <c r="L33" s="172"/>
    </row>
    <row r="34" spans="1:12" ht="28.5">
      <c r="A34" s="74" t="s">
        <v>36</v>
      </c>
      <c r="B34" s="172">
        <v>84330</v>
      </c>
      <c r="C34" s="180"/>
      <c r="D34" s="172"/>
      <c r="E34" s="173"/>
      <c r="F34" s="172"/>
      <c r="G34" s="173"/>
      <c r="H34" s="172"/>
      <c r="I34" s="173"/>
      <c r="J34" s="174">
        <f t="shared" si="1"/>
        <v>84330</v>
      </c>
      <c r="K34" s="159"/>
      <c r="L34" s="172">
        <v>49128</v>
      </c>
    </row>
    <row r="35" spans="1:12" ht="20.100000000000001" customHeight="1">
      <c r="A35" s="74" t="s">
        <v>37</v>
      </c>
      <c r="B35" s="172"/>
      <c r="C35" s="180"/>
      <c r="D35" s="172"/>
      <c r="E35" s="173"/>
      <c r="F35" s="172"/>
      <c r="G35" s="173"/>
      <c r="H35" s="172"/>
      <c r="I35" s="173"/>
      <c r="J35" s="174">
        <f t="shared" si="1"/>
        <v>0</v>
      </c>
      <c r="K35" s="159"/>
      <c r="L35" s="172"/>
    </row>
    <row r="36" spans="1:12" ht="20.100000000000001" customHeight="1">
      <c r="A36" s="74" t="s">
        <v>38</v>
      </c>
      <c r="B36" s="172"/>
      <c r="C36" s="180"/>
      <c r="D36" s="172"/>
      <c r="E36" s="173"/>
      <c r="F36" s="172"/>
      <c r="G36" s="173"/>
      <c r="H36" s="172"/>
      <c r="I36" s="173"/>
      <c r="J36" s="174">
        <f t="shared" si="1"/>
        <v>0</v>
      </c>
      <c r="K36" s="159"/>
      <c r="L36" s="172"/>
    </row>
    <row r="37" spans="1:12" ht="20.100000000000001" customHeight="1">
      <c r="A37" s="75" t="s">
        <v>39</v>
      </c>
      <c r="B37" s="172"/>
      <c r="C37" s="180"/>
      <c r="D37" s="172"/>
      <c r="E37" s="173"/>
      <c r="F37" s="172"/>
      <c r="G37" s="173"/>
      <c r="H37" s="172"/>
      <c r="I37" s="173"/>
      <c r="J37" s="174">
        <f t="shared" si="1"/>
        <v>0</v>
      </c>
      <c r="K37" s="159"/>
      <c r="L37" s="172"/>
    </row>
    <row r="38" spans="1:12" ht="20.100000000000001" customHeight="1">
      <c r="A38" s="75" t="s">
        <v>40</v>
      </c>
      <c r="B38" s="172">
        <v>250</v>
      </c>
      <c r="C38" s="180"/>
      <c r="D38" s="172"/>
      <c r="E38" s="173"/>
      <c r="F38" s="172"/>
      <c r="G38" s="173"/>
      <c r="H38" s="172"/>
      <c r="I38" s="173"/>
      <c r="J38" s="174">
        <f t="shared" si="1"/>
        <v>250</v>
      </c>
      <c r="K38" s="159"/>
      <c r="L38" s="172"/>
    </row>
    <row r="39" spans="1:12" ht="20.100000000000001" customHeight="1">
      <c r="A39" s="75" t="s">
        <v>41</v>
      </c>
      <c r="B39" s="172"/>
      <c r="C39" s="180"/>
      <c r="D39" s="172"/>
      <c r="E39" s="173"/>
      <c r="F39" s="172"/>
      <c r="G39" s="173"/>
      <c r="H39" s="172"/>
      <c r="I39" s="173"/>
      <c r="J39" s="174">
        <f t="shared" si="1"/>
        <v>0</v>
      </c>
      <c r="K39" s="159"/>
      <c r="L39" s="172"/>
    </row>
    <row r="40" spans="1:12" ht="20.100000000000001" customHeight="1">
      <c r="A40" s="75" t="s">
        <v>42</v>
      </c>
      <c r="B40" s="172"/>
      <c r="C40" s="180"/>
      <c r="D40" s="172"/>
      <c r="E40" s="173"/>
      <c r="F40" s="172"/>
      <c r="G40" s="173"/>
      <c r="H40" s="172"/>
      <c r="I40" s="173"/>
      <c r="J40" s="174">
        <f t="shared" si="1"/>
        <v>0</v>
      </c>
      <c r="K40" s="159"/>
      <c r="L40" s="172"/>
    </row>
    <row r="41" spans="1:12" ht="20.100000000000001" customHeight="1" thickBot="1">
      <c r="A41" s="74"/>
      <c r="B41" s="186"/>
      <c r="C41" s="180"/>
      <c r="D41" s="186"/>
      <c r="E41" s="173"/>
      <c r="F41" s="186"/>
      <c r="G41" s="173"/>
      <c r="H41" s="186"/>
      <c r="I41" s="173"/>
      <c r="J41" s="174">
        <f t="shared" si="1"/>
        <v>0</v>
      </c>
      <c r="K41" s="159"/>
      <c r="L41" s="186"/>
    </row>
    <row r="42" spans="1:12" ht="20.100000000000001" customHeight="1" thickTop="1" thickBot="1">
      <c r="A42" s="9" t="s">
        <v>43</v>
      </c>
      <c r="B42" s="176">
        <f>SUM(B31:B41)</f>
        <v>84580</v>
      </c>
      <c r="C42" s="187"/>
      <c r="D42" s="176">
        <f>SUM(D31:D41)</f>
        <v>0</v>
      </c>
      <c r="E42" s="173"/>
      <c r="F42" s="176">
        <f>SUM(F31:F41)</f>
        <v>0</v>
      </c>
      <c r="G42" s="173"/>
      <c r="H42" s="176">
        <f>SUM(H31:H41)</f>
        <v>0</v>
      </c>
      <c r="I42" s="173"/>
      <c r="J42" s="176">
        <f>SUM(J31:J41)</f>
        <v>84580</v>
      </c>
      <c r="K42" s="159"/>
      <c r="L42" s="176">
        <f>SUM(L31:L41)</f>
        <v>49128</v>
      </c>
    </row>
    <row r="43" spans="1:12" s="10" customFormat="1" ht="17.25" customHeight="1" thickTop="1">
      <c r="B43" s="31"/>
      <c r="C43" s="50"/>
      <c r="D43" s="51"/>
      <c r="E43" s="50"/>
      <c r="F43" s="50"/>
      <c r="G43" s="50"/>
      <c r="H43" s="50"/>
      <c r="I43" s="50"/>
      <c r="J43" s="50" t="str">
        <f>IF(B42+D42+F42+H42-J42=0," ","error")</f>
        <v xml:space="preserve"> </v>
      </c>
      <c r="K43" s="50"/>
      <c r="L43" s="50"/>
    </row>
    <row r="44" spans="1:12" ht="27.6">
      <c r="A44" s="61" t="s">
        <v>44</v>
      </c>
      <c r="B44" s="179"/>
      <c r="C44" s="6"/>
      <c r="D44" s="6"/>
      <c r="E44" s="6"/>
      <c r="F44" s="6"/>
      <c r="G44" s="6"/>
      <c r="H44" s="6"/>
      <c r="I44" s="6"/>
      <c r="J44" s="6"/>
      <c r="K44" s="6"/>
    </row>
    <row r="45" spans="1:12" ht="20.100000000000001" customHeight="1">
      <c r="A45" s="74" t="s">
        <v>45</v>
      </c>
      <c r="B45" s="172">
        <v>0</v>
      </c>
      <c r="C45" s="180"/>
      <c r="D45" s="172"/>
      <c r="E45" s="173"/>
      <c r="F45" s="172"/>
      <c r="G45" s="173"/>
      <c r="H45" s="172"/>
      <c r="I45" s="173"/>
      <c r="J45" s="174">
        <f>H45+D45+F45+B45</f>
        <v>0</v>
      </c>
      <c r="K45" s="159"/>
      <c r="L45" s="172">
        <v>0</v>
      </c>
    </row>
    <row r="46" spans="1:12" ht="20.100000000000001" customHeight="1" thickBot="1">
      <c r="A46" s="74" t="s">
        <v>46</v>
      </c>
      <c r="B46" s="186"/>
      <c r="C46" s="180"/>
      <c r="D46" s="186"/>
      <c r="E46" s="173"/>
      <c r="F46" s="186"/>
      <c r="G46" s="173"/>
      <c r="H46" s="186"/>
      <c r="I46" s="173"/>
      <c r="J46" s="174">
        <f>H46+D46+F46+B46</f>
        <v>0</v>
      </c>
      <c r="K46" s="159"/>
      <c r="L46" s="186"/>
    </row>
    <row r="47" spans="1:12" ht="20.100000000000001" customHeight="1" thickTop="1" thickBot="1">
      <c r="A47" s="9" t="s">
        <v>47</v>
      </c>
      <c r="B47" s="176">
        <f>SUM(B45:B46)</f>
        <v>0</v>
      </c>
      <c r="C47" s="187"/>
      <c r="D47" s="176">
        <f>SUM(D45:D46)</f>
        <v>0</v>
      </c>
      <c r="E47" s="173"/>
      <c r="F47" s="176">
        <f>SUM(F45:F46)</f>
        <v>0</v>
      </c>
      <c r="G47" s="173"/>
      <c r="H47" s="176">
        <f>SUM(H45:H46)</f>
        <v>0</v>
      </c>
      <c r="I47" s="173"/>
      <c r="J47" s="176">
        <f>SUM(J45:J46)</f>
        <v>0</v>
      </c>
      <c r="K47" s="159"/>
      <c r="L47" s="176">
        <f>SUM(L45:L46)</f>
        <v>0</v>
      </c>
    </row>
    <row r="48" spans="1:12" ht="13.5" customHeight="1" thickTop="1" thickBot="1">
      <c r="B48" s="32"/>
      <c r="C48" s="49"/>
      <c r="D48" s="32"/>
      <c r="E48" s="49"/>
      <c r="F48" s="49"/>
      <c r="G48" s="49"/>
      <c r="H48" s="32"/>
      <c r="I48" s="49"/>
      <c r="J48" s="50" t="str">
        <f>IF(B47+D47+F47+H47-J47=0," ","error")</f>
        <v xml:space="preserve"> </v>
      </c>
      <c r="K48" s="49"/>
      <c r="L48" s="49"/>
    </row>
    <row r="49" spans="1:13" s="11" customFormat="1" ht="20.100000000000001" customHeight="1" thickTop="1" thickBot="1">
      <c r="A49" s="35" t="s">
        <v>48</v>
      </c>
      <c r="B49" s="188">
        <f>+B47+B42</f>
        <v>84580</v>
      </c>
      <c r="C49" s="175"/>
      <c r="D49" s="188">
        <f>+D47+D42</f>
        <v>0</v>
      </c>
      <c r="E49" s="175"/>
      <c r="F49" s="188">
        <f>+F47+F42</f>
        <v>0</v>
      </c>
      <c r="G49" s="175"/>
      <c r="H49" s="188">
        <f>+H47+H42</f>
        <v>0</v>
      </c>
      <c r="I49" s="175"/>
      <c r="J49" s="188">
        <f>+J47+J42</f>
        <v>84580</v>
      </c>
      <c r="K49" s="175"/>
      <c r="L49" s="188">
        <f>+L47+L42</f>
        <v>49128</v>
      </c>
    </row>
    <row r="50" spans="1:13" ht="14.45" thickTop="1" thickBot="1">
      <c r="B50" s="33"/>
      <c r="C50" s="52"/>
      <c r="D50" s="52"/>
      <c r="E50" s="52"/>
      <c r="F50" s="52"/>
      <c r="G50" s="52"/>
      <c r="H50" s="52"/>
      <c r="I50" s="52"/>
      <c r="J50" s="50" t="str">
        <f>IF(B49+D49+F49+H49-J49=0," ","error")</f>
        <v xml:space="preserve"> </v>
      </c>
      <c r="K50" s="53"/>
      <c r="L50" s="49"/>
    </row>
    <row r="51" spans="1:13" ht="20.100000000000001" customHeight="1" thickTop="1" thickBot="1">
      <c r="A51" s="36" t="s">
        <v>49</v>
      </c>
      <c r="B51" s="126">
        <f>+B28-B49</f>
        <v>-30489</v>
      </c>
      <c r="C51" s="76"/>
      <c r="D51" s="126">
        <f>+D28-D49</f>
        <v>0</v>
      </c>
      <c r="E51" s="76"/>
      <c r="F51" s="126">
        <f>+F28-F49</f>
        <v>0</v>
      </c>
      <c r="G51" s="76"/>
      <c r="H51" s="126">
        <f>+H28-H49</f>
        <v>0</v>
      </c>
      <c r="I51" s="76"/>
      <c r="J51" s="127">
        <f>IF((B51+D51+F51+H51)=(+J28-J49),H51+F51+D51+B51,"Cross Add Error")</f>
        <v>-30489</v>
      </c>
      <c r="K51" s="116"/>
      <c r="L51" s="126">
        <f>+L28-L49</f>
        <v>23252</v>
      </c>
      <c r="M51" s="77"/>
    </row>
    <row r="52" spans="1:13" ht="14.25" customHeight="1" thickBot="1">
      <c r="A52" s="36"/>
      <c r="B52" s="195"/>
      <c r="C52" s="76"/>
      <c r="D52" s="195"/>
      <c r="E52" s="76"/>
      <c r="F52" s="195"/>
      <c r="G52" s="76"/>
      <c r="H52" s="195"/>
      <c r="I52" s="76"/>
      <c r="J52" s="195"/>
      <c r="K52" s="116"/>
      <c r="L52" s="195"/>
      <c r="M52" s="77"/>
    </row>
    <row r="53" spans="1:13" ht="19.5" customHeight="1" thickTop="1" thickBot="1">
      <c r="A53" s="85" t="s">
        <v>50</v>
      </c>
      <c r="B53" s="138"/>
      <c r="C53" s="76"/>
      <c r="D53" s="138"/>
      <c r="E53" s="76"/>
      <c r="F53" s="138"/>
      <c r="G53" s="76"/>
      <c r="H53" s="138"/>
      <c r="I53" s="76"/>
      <c r="J53" s="125">
        <f>IF(H53+F53+D53+B53=0,0,"Transfer error")</f>
        <v>0</v>
      </c>
      <c r="K53" s="116"/>
      <c r="L53" s="138"/>
    </row>
    <row r="54" spans="1:13" ht="14.25" customHeight="1" thickTop="1" thickBot="1">
      <c r="A54" s="8"/>
      <c r="B54" s="194"/>
      <c r="C54" s="76"/>
      <c r="D54" s="194"/>
      <c r="E54" s="76"/>
      <c r="F54" s="124"/>
      <c r="G54" s="76"/>
      <c r="H54" s="194"/>
      <c r="I54" s="76"/>
      <c r="J54" s="196"/>
      <c r="K54" s="116"/>
      <c r="L54" s="194"/>
    </row>
    <row r="55" spans="1:13" ht="29.25" customHeight="1" thickTop="1" thickBot="1">
      <c r="A55" s="9" t="s">
        <v>51</v>
      </c>
      <c r="B55" s="123">
        <f>+B51+B53</f>
        <v>-30489</v>
      </c>
      <c r="C55" s="76"/>
      <c r="D55" s="123">
        <f>+D51+D53</f>
        <v>0</v>
      </c>
      <c r="E55" s="76"/>
      <c r="F55" s="123">
        <f>+F51+F53</f>
        <v>0</v>
      </c>
      <c r="G55" s="76"/>
      <c r="H55" s="123">
        <f>+H51+H53</f>
        <v>0</v>
      </c>
      <c r="I55" s="76"/>
      <c r="J55" s="123">
        <f>+J51+J53</f>
        <v>-30489</v>
      </c>
      <c r="K55" s="116"/>
      <c r="L55" s="123">
        <f>+L51+L53</f>
        <v>23252</v>
      </c>
    </row>
    <row r="56" spans="1:13" ht="13.9" thickTop="1">
      <c r="B56" s="282"/>
      <c r="J56" s="50" t="str">
        <f>IF(B55+D55+H55-J55=0," ","error")</f>
        <v xml:space="preserve"> </v>
      </c>
    </row>
  </sheetData>
  <mergeCells count="13">
    <mergeCell ref="A1:A6"/>
    <mergeCell ref="B3:J3"/>
    <mergeCell ref="B1:J1"/>
    <mergeCell ref="B2:J2"/>
    <mergeCell ref="B4:B6"/>
    <mergeCell ref="C4:C6"/>
    <mergeCell ref="D4:F4"/>
    <mergeCell ref="H4:J4"/>
    <mergeCell ref="G4:G6"/>
    <mergeCell ref="D6:F6"/>
    <mergeCell ref="H6:J6"/>
    <mergeCell ref="D5:F5"/>
    <mergeCell ref="H5:J5"/>
  </mergeCells>
  <phoneticPr fontId="14" type="noConversion"/>
  <printOptions horizontalCentered="1"/>
  <pageMargins left="0.74803149606299213" right="0.74803149606299213" top="0.98425196850393704" bottom="0.98425196850393704" header="0.51181102362204722" footer="0.51181102362204722"/>
  <pageSetup paperSize="9" scale="54" orientation="portrait" r:id="rId1"/>
  <headerFooter alignWithMargins="0">
    <oddHeader>&amp;LAPPENDIX 2</oddHeader>
    <oddFooter>&amp;L&amp;F&amp;A</oddFooter>
  </headerFooter>
  <cellWatches>
    <cellWatch r="D6"/>
  </cellWatches>
  <drawing r:id="rId2"/>
  <legacyDrawing r:id="rId3"/>
  <oleObjects>
    <mc:AlternateContent xmlns:mc="http://schemas.openxmlformats.org/markup-compatibility/2006">
      <mc:Choice Requires="x14">
        <oleObject progId="MSPhotoEd.3" shapeId="2074" r:id="rId4">
          <objectPr defaultSize="0" autoPict="0" r:id="rId5">
            <anchor moveWithCells="1">
              <from>
                <xdr:col>0</xdr:col>
                <xdr:colOff>0</xdr:colOff>
                <xdr:row>0</xdr:row>
                <xdr:rowOff>0</xdr:rowOff>
              </from>
              <to>
                <xdr:col>1</xdr:col>
                <xdr:colOff>0</xdr:colOff>
                <xdr:row>1</xdr:row>
                <xdr:rowOff>266700</xdr:rowOff>
              </to>
            </anchor>
          </objectPr>
        </oleObject>
      </mc:Choice>
      <mc:Fallback>
        <oleObject progId="MSPhotoEd.3" shapeId="2074"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64"/>
  <sheetViews>
    <sheetView zoomScale="75" zoomScaleNormal="75" zoomScaleSheetLayoutView="80" workbookViewId="0">
      <pane ySplit="2" topLeftCell="A57" activePane="bottomLeft" state="frozen"/>
      <selection pane="bottomLeft" activeCell="P60" sqref="P60"/>
      <selection activeCell="K13" sqref="K13"/>
    </sheetView>
  </sheetViews>
  <sheetFormatPr defaultColWidth="9.140625" defaultRowHeight="13.15"/>
  <cols>
    <col min="1" max="1" width="28.85546875" style="1" customWidth="1"/>
    <col min="2" max="2" width="19" style="26" customWidth="1"/>
    <col min="3" max="3" width="3.85546875" style="1" customWidth="1"/>
    <col min="4" max="4" width="15.42578125" style="1" customWidth="1"/>
    <col min="5" max="5" width="1.5703125" style="1" customWidth="1"/>
    <col min="6" max="6" width="15.42578125" style="1" customWidth="1"/>
    <col min="7" max="7" width="1.42578125" style="1" customWidth="1"/>
    <col min="8" max="8" width="15.42578125" style="1" customWidth="1"/>
    <col min="9" max="9" width="1.5703125" style="1" customWidth="1"/>
    <col min="10" max="10" width="15.5703125" style="1" customWidth="1"/>
    <col min="11" max="11" width="1.5703125" style="1" customWidth="1"/>
    <col min="12" max="12" width="14.7109375" style="1" customWidth="1"/>
    <col min="13" max="13" width="1.5703125" style="1" customWidth="1"/>
    <col min="14" max="14" width="14.7109375" style="1" customWidth="1"/>
    <col min="15" max="15" width="1.5703125" style="1" customWidth="1"/>
    <col min="16" max="16" width="14.7109375" style="1" customWidth="1"/>
    <col min="17" max="17" width="9.140625" style="1"/>
    <col min="18" max="18" width="12" style="1" customWidth="1"/>
    <col min="19" max="19" width="9.140625" style="1"/>
    <col min="20" max="20" width="10.7109375" style="1" customWidth="1"/>
    <col min="21" max="26" width="9.140625" style="1"/>
    <col min="27" max="27" width="13" style="1" customWidth="1"/>
    <col min="28" max="32" width="9.140625" style="1"/>
    <col min="33" max="33" width="12.140625" style="1" customWidth="1"/>
    <col min="34" max="16384" width="9.140625" style="1"/>
  </cols>
  <sheetData>
    <row r="1" spans="1:18" ht="27" customHeight="1">
      <c r="B1" s="376" t="str">
        <f>'R&amp;P Accounts'!B2</f>
        <v>SAMs</v>
      </c>
      <c r="C1" s="376"/>
      <c r="D1" s="376"/>
      <c r="E1" s="376"/>
      <c r="F1" s="376"/>
      <c r="G1" s="376"/>
      <c r="H1" s="376"/>
      <c r="I1" s="376"/>
      <c r="J1" s="376"/>
      <c r="K1" s="376"/>
      <c r="L1" s="376"/>
      <c r="N1" s="376" t="str">
        <f>'R&amp;P Accounts'!L2</f>
        <v>SC043373</v>
      </c>
      <c r="O1" s="376"/>
      <c r="P1" s="376"/>
    </row>
    <row r="2" spans="1:18" s="42" customFormat="1" ht="26.25" customHeight="1">
      <c r="A2" s="68" t="s">
        <v>52</v>
      </c>
      <c r="B2" s="39"/>
      <c r="C2" s="38"/>
      <c r="D2" s="38"/>
      <c r="E2" s="38"/>
      <c r="F2" s="380"/>
      <c r="G2" s="380"/>
      <c r="H2" s="380"/>
      <c r="I2" s="40"/>
      <c r="J2" s="40"/>
      <c r="K2" s="40"/>
      <c r="L2" s="41"/>
      <c r="M2" s="40"/>
      <c r="N2" s="41"/>
      <c r="O2" s="40"/>
      <c r="P2" s="41"/>
    </row>
    <row r="3" spans="1:18" ht="40.5" customHeight="1">
      <c r="A3" s="46" t="s">
        <v>53</v>
      </c>
      <c r="B3" s="378" t="s">
        <v>54</v>
      </c>
      <c r="C3" s="378"/>
      <c r="D3" s="378"/>
      <c r="E3" s="14"/>
      <c r="F3" s="63" t="s">
        <v>55</v>
      </c>
      <c r="G3" s="11"/>
      <c r="H3" s="63" t="s">
        <v>56</v>
      </c>
      <c r="I3" s="70"/>
      <c r="J3" s="63" t="s">
        <v>12</v>
      </c>
      <c r="K3" s="70"/>
      <c r="L3" s="63" t="s">
        <v>57</v>
      </c>
      <c r="M3" s="70"/>
      <c r="N3" s="63" t="s">
        <v>58</v>
      </c>
      <c r="O3" s="70"/>
      <c r="P3" s="63" t="s">
        <v>59</v>
      </c>
    </row>
    <row r="4" spans="1:18">
      <c r="B4" s="379"/>
      <c r="C4" s="379"/>
      <c r="D4" s="379"/>
      <c r="E4" s="308"/>
      <c r="F4" s="13" t="s">
        <v>16</v>
      </c>
      <c r="H4" s="13" t="s">
        <v>16</v>
      </c>
      <c r="I4" s="305"/>
      <c r="J4" s="13" t="s">
        <v>16</v>
      </c>
      <c r="K4" s="305"/>
      <c r="L4" s="13" t="s">
        <v>16</v>
      </c>
      <c r="M4" s="305"/>
      <c r="N4" s="13" t="s">
        <v>16</v>
      </c>
      <c r="O4" s="305"/>
      <c r="P4" s="13" t="s">
        <v>16</v>
      </c>
    </row>
    <row r="5" spans="1:18" ht="30" customHeight="1">
      <c r="A5" s="360" t="s">
        <v>60</v>
      </c>
      <c r="B5" s="362" t="s">
        <v>61</v>
      </c>
      <c r="C5" s="362"/>
      <c r="D5" s="362"/>
      <c r="E5" s="19"/>
      <c r="F5" s="128">
        <v>65781</v>
      </c>
      <c r="G5" s="129"/>
      <c r="H5" s="128"/>
      <c r="I5" s="129"/>
      <c r="J5" s="128"/>
      <c r="K5" s="129"/>
      <c r="L5" s="128"/>
      <c r="M5" s="129"/>
      <c r="N5" s="130">
        <f>F5+H5+J5+L5</f>
        <v>65781</v>
      </c>
      <c r="O5" s="129"/>
      <c r="P5" s="128">
        <v>42779</v>
      </c>
      <c r="R5" s="231"/>
    </row>
    <row r="6" spans="1:18" ht="30" customHeight="1">
      <c r="A6" s="361"/>
      <c r="B6" s="362" t="s">
        <v>62</v>
      </c>
      <c r="C6" s="362"/>
      <c r="D6" s="362"/>
      <c r="E6" s="19"/>
      <c r="F6" s="128">
        <v>-30489</v>
      </c>
      <c r="G6" s="129"/>
      <c r="H6" s="128"/>
      <c r="I6" s="129"/>
      <c r="J6" s="128"/>
      <c r="K6" s="129"/>
      <c r="L6" s="128"/>
      <c r="M6" s="129"/>
      <c r="N6" s="130">
        <f>F6+H6+J6+L6</f>
        <v>-30489</v>
      </c>
      <c r="O6" s="129"/>
      <c r="P6" s="128">
        <v>23002</v>
      </c>
    </row>
    <row r="7" spans="1:18" ht="26.25" customHeight="1">
      <c r="A7" s="361"/>
      <c r="B7" s="363"/>
      <c r="C7" s="364"/>
      <c r="D7" s="365"/>
      <c r="E7" s="19"/>
      <c r="F7" s="131"/>
      <c r="G7" s="129"/>
      <c r="H7" s="131"/>
      <c r="I7" s="129"/>
      <c r="J7" s="131"/>
      <c r="K7" s="129"/>
      <c r="L7" s="131"/>
      <c r="M7" s="129"/>
      <c r="N7" s="130">
        <f>F7+H7+J7+L7</f>
        <v>0</v>
      </c>
      <c r="O7" s="129"/>
      <c r="P7" s="131"/>
    </row>
    <row r="8" spans="1:18" ht="26.25" customHeight="1" thickBot="1">
      <c r="A8" s="361"/>
      <c r="B8" s="362"/>
      <c r="C8" s="362"/>
      <c r="D8" s="362"/>
      <c r="E8" s="19"/>
      <c r="F8" s="132"/>
      <c r="G8" s="129"/>
      <c r="H8" s="132"/>
      <c r="I8" s="129"/>
      <c r="J8" s="132"/>
      <c r="K8" s="129"/>
      <c r="L8" s="132"/>
      <c r="M8" s="129"/>
      <c r="N8" s="133">
        <f>F8+H8+J8+L8</f>
        <v>0</v>
      </c>
      <c r="O8" s="129"/>
      <c r="P8" s="132"/>
    </row>
    <row r="9" spans="1:18" ht="30" customHeight="1" thickTop="1" thickBot="1">
      <c r="B9" s="367" t="s">
        <v>63</v>
      </c>
      <c r="C9" s="367"/>
      <c r="D9" s="367"/>
      <c r="E9" s="37"/>
      <c r="F9" s="134">
        <f>SUM(F5:F8)</f>
        <v>35292</v>
      </c>
      <c r="G9" s="117"/>
      <c r="H9" s="134">
        <f>SUM(H5:H8)</f>
        <v>0</v>
      </c>
      <c r="I9" s="304"/>
      <c r="J9" s="134">
        <f>SUM(J5:J8)</f>
        <v>0</v>
      </c>
      <c r="K9" s="304"/>
      <c r="L9" s="134">
        <f>SUM(L5:L8)</f>
        <v>0</v>
      </c>
      <c r="M9" s="377"/>
      <c r="N9" s="135">
        <f>F9+H9+J9+L9</f>
        <v>35292</v>
      </c>
      <c r="O9" s="377"/>
      <c r="P9" s="134">
        <f>SUM(P5:P8)</f>
        <v>65781</v>
      </c>
    </row>
    <row r="10" spans="1:18" ht="26.25" customHeight="1" thickTop="1">
      <c r="B10" s="368" t="s">
        <v>64</v>
      </c>
      <c r="C10" s="368"/>
      <c r="D10" s="368"/>
      <c r="E10" s="18"/>
      <c r="F10" s="118">
        <f>F6-'R&amp;P Accounts'!B55</f>
        <v>0</v>
      </c>
      <c r="G10" s="304"/>
      <c r="H10" s="118">
        <f>H6-'R&amp;P Accounts'!D55</f>
        <v>0</v>
      </c>
      <c r="I10" s="304"/>
      <c r="J10" s="118">
        <f>J6-'R&amp;P Accounts'!F55</f>
        <v>0</v>
      </c>
      <c r="K10" s="304"/>
      <c r="L10" s="118">
        <f>L6-'R&amp;P Accounts'!H55</f>
        <v>0</v>
      </c>
      <c r="M10" s="377"/>
      <c r="N10" s="118">
        <f>N6-'R&amp;P Accounts'!J55</f>
        <v>0</v>
      </c>
      <c r="O10" s="377"/>
      <c r="P10" s="118">
        <f>P6-'R&amp;P Accounts'!L55</f>
        <v>-250</v>
      </c>
    </row>
    <row r="11" spans="1:18">
      <c r="B11" s="369"/>
      <c r="C11" s="369"/>
      <c r="D11" s="369"/>
      <c r="E11" s="15"/>
      <c r="G11" s="373"/>
      <c r="I11" s="373"/>
      <c r="J11" s="305"/>
      <c r="K11" s="305"/>
      <c r="M11" s="373"/>
      <c r="O11" s="373"/>
    </row>
    <row r="12" spans="1:18" ht="30.75" customHeight="1">
      <c r="B12" s="336">
        <v>27834</v>
      </c>
      <c r="C12" s="336"/>
      <c r="D12" s="336"/>
      <c r="E12" s="16"/>
      <c r="G12" s="373"/>
      <c r="H12" s="306"/>
      <c r="I12" s="373"/>
      <c r="J12" s="355" t="s">
        <v>65</v>
      </c>
      <c r="K12" s="355"/>
      <c r="L12" s="355"/>
      <c r="M12" s="373"/>
      <c r="N12" s="306" t="s">
        <v>66</v>
      </c>
      <c r="O12" s="373"/>
      <c r="P12" s="306" t="s">
        <v>67</v>
      </c>
    </row>
    <row r="13" spans="1:18" s="55" customFormat="1">
      <c r="B13" s="371"/>
      <c r="C13" s="371"/>
      <c r="D13" s="371"/>
      <c r="E13" s="56"/>
      <c r="F13" s="57"/>
      <c r="H13" s="57"/>
      <c r="I13" s="58"/>
      <c r="J13" s="58"/>
      <c r="K13" s="58"/>
      <c r="M13" s="58"/>
      <c r="N13" s="13" t="s">
        <v>16</v>
      </c>
      <c r="O13" s="305"/>
      <c r="P13" s="13" t="s">
        <v>16</v>
      </c>
    </row>
    <row r="14" spans="1:18" ht="20.100000000000001" customHeight="1">
      <c r="A14" s="360" t="s">
        <v>68</v>
      </c>
      <c r="B14" s="359"/>
      <c r="C14" s="359"/>
      <c r="D14" s="359"/>
      <c r="E14" s="20"/>
      <c r="G14" s="373"/>
      <c r="I14" s="305"/>
      <c r="J14" s="352"/>
      <c r="K14" s="353"/>
      <c r="L14" s="354"/>
      <c r="M14" s="14"/>
      <c r="N14" s="119"/>
      <c r="O14" s="304"/>
      <c r="P14" s="119"/>
    </row>
    <row r="15" spans="1:18" ht="20.100000000000001" customHeight="1">
      <c r="A15" s="361"/>
      <c r="B15" s="359"/>
      <c r="C15" s="359"/>
      <c r="D15" s="359"/>
      <c r="E15" s="20"/>
      <c r="G15" s="373"/>
      <c r="H15" s="306"/>
      <c r="I15" s="305"/>
      <c r="J15" s="352"/>
      <c r="K15" s="353"/>
      <c r="L15" s="354"/>
      <c r="M15" s="14"/>
      <c r="N15" s="119"/>
      <c r="O15" s="304"/>
      <c r="P15" s="119"/>
    </row>
    <row r="16" spans="1:18" ht="20.100000000000001" customHeight="1">
      <c r="A16" s="361"/>
      <c r="B16" s="359"/>
      <c r="C16" s="359"/>
      <c r="D16" s="359"/>
      <c r="E16" s="20"/>
      <c r="F16" s="305"/>
      <c r="G16" s="305"/>
      <c r="H16" s="54"/>
      <c r="I16" s="305"/>
      <c r="J16" s="352"/>
      <c r="K16" s="353"/>
      <c r="L16" s="354"/>
      <c r="M16" s="14"/>
      <c r="N16" s="119"/>
      <c r="O16" s="304"/>
      <c r="P16" s="119"/>
    </row>
    <row r="17" spans="1:16" ht="20.100000000000001" customHeight="1">
      <c r="A17" s="361"/>
      <c r="B17" s="359"/>
      <c r="C17" s="359"/>
      <c r="D17" s="359"/>
      <c r="E17" s="20"/>
      <c r="F17" s="305"/>
      <c r="G17" s="305"/>
      <c r="H17" s="54"/>
      <c r="I17" s="305"/>
      <c r="J17" s="352"/>
      <c r="K17" s="353"/>
      <c r="L17" s="354"/>
      <c r="M17" s="14"/>
      <c r="N17" s="119"/>
      <c r="O17" s="304"/>
      <c r="P17" s="119"/>
    </row>
    <row r="18" spans="1:16" ht="20.100000000000001" customHeight="1" thickBot="1">
      <c r="A18" s="361"/>
      <c r="B18" s="359"/>
      <c r="C18" s="359"/>
      <c r="D18" s="359"/>
      <c r="E18" s="20"/>
      <c r="F18" s="305"/>
      <c r="G18" s="305"/>
      <c r="H18" s="54"/>
      <c r="I18" s="305"/>
      <c r="J18" s="352"/>
      <c r="K18" s="353"/>
      <c r="L18" s="354"/>
      <c r="M18" s="14"/>
      <c r="N18" s="120"/>
      <c r="O18" s="304"/>
      <c r="P18" s="120"/>
    </row>
    <row r="19" spans="1:16" ht="20.100000000000001" customHeight="1" thickBot="1">
      <c r="A19" s="312"/>
      <c r="B19" s="62"/>
      <c r="C19" s="62"/>
      <c r="D19" s="62"/>
      <c r="E19" s="20"/>
      <c r="F19" s="305"/>
      <c r="G19" s="305"/>
      <c r="H19" s="54"/>
      <c r="I19" s="305"/>
      <c r="K19" s="305"/>
      <c r="L19" s="71" t="s">
        <v>69</v>
      </c>
      <c r="M19" s="14"/>
      <c r="N19" s="121">
        <f>SUM(N14:N18)</f>
        <v>0</v>
      </c>
      <c r="O19" s="304"/>
      <c r="P19" s="121">
        <f>SUM(P14:P18)</f>
        <v>0</v>
      </c>
    </row>
    <row r="20" spans="1:16">
      <c r="B20" s="366"/>
      <c r="C20" s="366"/>
      <c r="D20" s="366"/>
      <c r="E20" s="305"/>
      <c r="G20" s="305"/>
      <c r="I20" s="305"/>
      <c r="J20" s="305"/>
      <c r="K20" s="305"/>
      <c r="L20" s="13"/>
      <c r="M20" s="305"/>
      <c r="N20" s="13"/>
      <c r="O20" s="305"/>
      <c r="P20" s="13"/>
    </row>
    <row r="21" spans="1:16" ht="27" customHeight="1">
      <c r="B21" s="336" t="s">
        <v>70</v>
      </c>
      <c r="C21" s="336"/>
      <c r="D21" s="336"/>
      <c r="E21" s="17"/>
      <c r="G21" s="305"/>
      <c r="H21" s="355" t="s">
        <v>65</v>
      </c>
      <c r="I21" s="355"/>
      <c r="J21" s="355"/>
      <c r="K21" s="305"/>
      <c r="L21" s="306" t="s">
        <v>71</v>
      </c>
      <c r="M21" s="305"/>
      <c r="N21" s="306" t="s">
        <v>72</v>
      </c>
      <c r="O21" s="305"/>
      <c r="P21" s="306" t="s">
        <v>67</v>
      </c>
    </row>
    <row r="22" spans="1:16" s="55" customFormat="1">
      <c r="B22" s="371"/>
      <c r="C22" s="371"/>
      <c r="D22" s="371"/>
      <c r="E22" s="56"/>
      <c r="I22" s="58"/>
      <c r="J22" s="57"/>
      <c r="K22" s="58"/>
      <c r="L22" s="13" t="s">
        <v>16</v>
      </c>
      <c r="M22" s="305"/>
      <c r="N22" s="13" t="s">
        <v>16</v>
      </c>
      <c r="O22" s="305"/>
      <c r="P22" s="13" t="s">
        <v>16</v>
      </c>
    </row>
    <row r="23" spans="1:16" ht="20.100000000000001" customHeight="1">
      <c r="A23" s="360" t="s">
        <v>73</v>
      </c>
      <c r="B23" s="359" t="s">
        <v>74</v>
      </c>
      <c r="C23" s="359"/>
      <c r="D23" s="359"/>
      <c r="E23" s="20"/>
      <c r="G23" s="305"/>
      <c r="H23" s="340" t="s">
        <v>75</v>
      </c>
      <c r="I23" s="341"/>
      <c r="J23" s="342"/>
      <c r="K23" s="14"/>
      <c r="L23" s="119">
        <v>70768</v>
      </c>
      <c r="M23" s="304"/>
      <c r="N23" s="119">
        <v>11141</v>
      </c>
      <c r="O23" s="304"/>
      <c r="P23" s="119">
        <v>11141</v>
      </c>
    </row>
    <row r="24" spans="1:16" ht="20.100000000000001" customHeight="1">
      <c r="A24" s="361"/>
      <c r="B24" s="359" t="s">
        <v>76</v>
      </c>
      <c r="C24" s="359"/>
      <c r="D24" s="359"/>
      <c r="E24" s="20"/>
      <c r="G24" s="305"/>
      <c r="H24" s="340" t="s">
        <v>77</v>
      </c>
      <c r="I24" s="341"/>
      <c r="J24" s="342"/>
      <c r="K24" s="14"/>
      <c r="L24" s="119">
        <v>143000</v>
      </c>
      <c r="M24" s="304"/>
      <c r="N24" s="119">
        <v>81874</v>
      </c>
      <c r="O24" s="304"/>
      <c r="P24" s="119">
        <v>90972</v>
      </c>
    </row>
    <row r="25" spans="1:16" ht="20.100000000000001" customHeight="1">
      <c r="A25" s="361"/>
      <c r="B25" s="359"/>
      <c r="C25" s="359"/>
      <c r="D25" s="359"/>
      <c r="E25" s="20"/>
      <c r="G25" s="305"/>
      <c r="H25" s="340"/>
      <c r="I25" s="341"/>
      <c r="J25" s="342"/>
      <c r="K25" s="14"/>
      <c r="L25" s="119"/>
      <c r="M25" s="304"/>
      <c r="N25" s="119"/>
      <c r="O25" s="304"/>
      <c r="P25" s="119">
        <v>0</v>
      </c>
    </row>
    <row r="26" spans="1:16" ht="20.100000000000001" customHeight="1">
      <c r="A26" s="361"/>
      <c r="B26" s="359"/>
      <c r="C26" s="359"/>
      <c r="D26" s="359"/>
      <c r="E26" s="20"/>
      <c r="G26" s="305"/>
      <c r="H26" s="340"/>
      <c r="I26" s="341"/>
      <c r="J26" s="342"/>
      <c r="K26" s="14"/>
      <c r="L26" s="119"/>
      <c r="M26" s="304"/>
      <c r="N26" s="119"/>
      <c r="O26" s="304"/>
      <c r="P26" s="119"/>
    </row>
    <row r="27" spans="1:16" ht="20.100000000000001" customHeight="1">
      <c r="A27" s="361"/>
      <c r="B27" s="359"/>
      <c r="C27" s="359"/>
      <c r="D27" s="359"/>
      <c r="E27" s="20"/>
      <c r="G27" s="305"/>
      <c r="H27" s="340"/>
      <c r="I27" s="341"/>
      <c r="J27" s="342"/>
      <c r="K27" s="14"/>
      <c r="L27" s="119"/>
      <c r="M27" s="304"/>
      <c r="N27" s="119"/>
      <c r="O27" s="304"/>
      <c r="P27" s="119"/>
    </row>
    <row r="28" spans="1:16" ht="20.100000000000001" customHeight="1">
      <c r="A28" s="361"/>
      <c r="B28" s="359"/>
      <c r="C28" s="359"/>
      <c r="D28" s="359"/>
      <c r="E28" s="20"/>
      <c r="G28" s="305"/>
      <c r="H28" s="340"/>
      <c r="I28" s="341"/>
      <c r="J28" s="342"/>
      <c r="K28" s="14"/>
      <c r="L28" s="119"/>
      <c r="M28" s="304"/>
      <c r="N28" s="119"/>
      <c r="O28" s="304"/>
      <c r="P28" s="119"/>
    </row>
    <row r="29" spans="1:16" ht="20.100000000000001" customHeight="1">
      <c r="A29" s="361"/>
      <c r="B29" s="359"/>
      <c r="C29" s="359"/>
      <c r="D29" s="359"/>
      <c r="E29" s="20"/>
      <c r="G29" s="305"/>
      <c r="H29" s="340"/>
      <c r="I29" s="341"/>
      <c r="J29" s="342"/>
      <c r="K29" s="14"/>
      <c r="L29" s="119"/>
      <c r="M29" s="304"/>
      <c r="N29" s="119"/>
      <c r="O29" s="304"/>
      <c r="P29" s="119"/>
    </row>
    <row r="30" spans="1:16" ht="20.100000000000001" customHeight="1">
      <c r="A30" s="361"/>
      <c r="B30" s="359"/>
      <c r="C30" s="359"/>
      <c r="D30" s="359"/>
      <c r="E30" s="20"/>
      <c r="G30" s="305"/>
      <c r="H30" s="340"/>
      <c r="I30" s="341"/>
      <c r="J30" s="342"/>
      <c r="K30" s="14"/>
      <c r="L30" s="119"/>
      <c r="M30" s="304"/>
      <c r="N30" s="119"/>
      <c r="O30" s="304"/>
      <c r="P30" s="119"/>
    </row>
    <row r="31" spans="1:16" ht="20.100000000000001" customHeight="1">
      <c r="A31" s="361"/>
      <c r="B31" s="359"/>
      <c r="C31" s="359"/>
      <c r="D31" s="359"/>
      <c r="E31" s="20"/>
      <c r="G31" s="305"/>
      <c r="H31" s="340"/>
      <c r="I31" s="341"/>
      <c r="J31" s="342"/>
      <c r="K31" s="14"/>
      <c r="L31" s="119"/>
      <c r="M31" s="304"/>
      <c r="N31" s="119"/>
      <c r="O31" s="304"/>
      <c r="P31" s="119"/>
    </row>
    <row r="32" spans="1:16" ht="20.100000000000001" customHeight="1">
      <c r="A32" s="312"/>
      <c r="B32" s="337"/>
      <c r="C32" s="338"/>
      <c r="D32" s="339"/>
      <c r="E32" s="20"/>
      <c r="G32" s="305"/>
      <c r="H32" s="340"/>
      <c r="I32" s="341"/>
      <c r="J32" s="342"/>
      <c r="K32" s="14"/>
      <c r="L32" s="119"/>
      <c r="M32" s="304"/>
      <c r="N32" s="119"/>
      <c r="O32" s="304"/>
      <c r="P32" s="119"/>
    </row>
    <row r="33" spans="1:16" ht="20.100000000000001" customHeight="1">
      <c r="A33" s="312"/>
      <c r="B33" s="337"/>
      <c r="C33" s="338"/>
      <c r="D33" s="339"/>
      <c r="E33" s="20"/>
      <c r="G33" s="305"/>
      <c r="H33" s="340"/>
      <c r="I33" s="341"/>
      <c r="J33" s="342"/>
      <c r="K33" s="14"/>
      <c r="L33" s="119"/>
      <c r="M33" s="304"/>
      <c r="N33" s="119"/>
      <c r="O33" s="304"/>
      <c r="P33" s="119"/>
    </row>
    <row r="34" spans="1:16" ht="20.100000000000001" customHeight="1" thickBot="1">
      <c r="A34" s="312"/>
      <c r="B34" s="337"/>
      <c r="C34" s="338"/>
      <c r="D34" s="339"/>
      <c r="E34" s="20"/>
      <c r="G34" s="305"/>
      <c r="I34" s="305"/>
      <c r="J34" s="63" t="s">
        <v>78</v>
      </c>
      <c r="K34" s="305"/>
      <c r="L34" s="233">
        <f>SUM(L23:L31)</f>
        <v>213768</v>
      </c>
      <c r="M34" s="304"/>
      <c r="N34" s="233">
        <f>SUM(N23:N31)</f>
        <v>93015</v>
      </c>
      <c r="O34" s="304"/>
      <c r="P34" s="119">
        <f>SUM(P23:P31)</f>
        <v>102113</v>
      </c>
    </row>
    <row r="35" spans="1:16" ht="20.100000000000001" customHeight="1">
      <c r="A35" s="312"/>
      <c r="B35" s="337"/>
      <c r="C35" s="338"/>
      <c r="D35" s="339"/>
      <c r="E35" s="20"/>
      <c r="G35" s="305"/>
      <c r="I35" s="305"/>
      <c r="J35" s="63"/>
      <c r="K35" s="305"/>
      <c r="L35" s="232"/>
      <c r="M35" s="304"/>
      <c r="N35" s="232"/>
      <c r="O35" s="304"/>
      <c r="P35" s="232"/>
    </row>
    <row r="36" spans="1:16" ht="20.100000000000001" customHeight="1">
      <c r="A36" s="312"/>
      <c r="B36" s="62"/>
      <c r="C36" s="62"/>
      <c r="D36" s="62"/>
      <c r="E36" s="20"/>
      <c r="G36" s="305"/>
      <c r="I36" s="305"/>
      <c r="J36" s="63"/>
      <c r="K36" s="305"/>
      <c r="L36" s="232"/>
      <c r="M36" s="304"/>
      <c r="N36" s="232"/>
      <c r="O36" s="304"/>
      <c r="P36" s="232"/>
    </row>
    <row r="37" spans="1:16" ht="20.100000000000001" customHeight="1">
      <c r="A37" s="312"/>
      <c r="B37" s="62"/>
      <c r="C37" s="62"/>
      <c r="D37" s="62"/>
      <c r="E37" s="20"/>
      <c r="G37" s="305"/>
      <c r="I37" s="305"/>
      <c r="J37" s="63"/>
      <c r="K37" s="305"/>
      <c r="L37" s="232"/>
      <c r="M37" s="304"/>
      <c r="N37" s="232"/>
      <c r="O37" s="304"/>
      <c r="P37" s="232"/>
    </row>
    <row r="38" spans="1:16" ht="20.100000000000001" customHeight="1">
      <c r="A38" s="312"/>
      <c r="B38" s="62"/>
      <c r="C38" s="62"/>
      <c r="D38" s="62"/>
      <c r="E38" s="20"/>
      <c r="G38" s="305"/>
      <c r="I38" s="305"/>
      <c r="J38" s="63"/>
      <c r="K38" s="305"/>
      <c r="L38" s="232"/>
      <c r="M38" s="304"/>
      <c r="N38" s="232"/>
      <c r="O38" s="304"/>
      <c r="P38" s="232"/>
    </row>
    <row r="39" spans="1:16" ht="20.100000000000001" customHeight="1">
      <c r="A39" s="312"/>
      <c r="B39" s="62"/>
      <c r="C39" s="62"/>
      <c r="D39" s="62"/>
      <c r="E39" s="20"/>
      <c r="G39" s="305"/>
      <c r="I39" s="305"/>
      <c r="J39" s="63"/>
      <c r="K39" s="305"/>
      <c r="L39" s="232"/>
      <c r="M39" s="304"/>
      <c r="N39" s="232"/>
      <c r="O39" s="304"/>
      <c r="P39" s="232"/>
    </row>
    <row r="40" spans="1:16" ht="18" customHeight="1">
      <c r="B40" s="369"/>
      <c r="C40" s="369"/>
      <c r="D40" s="369"/>
      <c r="E40" s="372"/>
      <c r="G40" s="372"/>
      <c r="H40" s="13"/>
      <c r="I40" s="373"/>
      <c r="J40" s="305"/>
      <c r="K40" s="305"/>
      <c r="L40" s="60"/>
      <c r="M40" s="373"/>
      <c r="N40" s="60"/>
      <c r="O40" s="370"/>
      <c r="P40" s="60"/>
    </row>
    <row r="41" spans="1:16" ht="19.5" customHeight="1">
      <c r="B41" s="336" t="s">
        <v>70</v>
      </c>
      <c r="C41" s="336"/>
      <c r="D41" s="336"/>
      <c r="E41" s="372"/>
      <c r="G41" s="372"/>
      <c r="H41" s="13"/>
      <c r="I41" s="373"/>
      <c r="J41" s="355" t="s">
        <v>79</v>
      </c>
      <c r="K41" s="355"/>
      <c r="L41" s="355"/>
      <c r="M41" s="373"/>
      <c r="N41" s="306" t="s">
        <v>80</v>
      </c>
      <c r="O41" s="370"/>
      <c r="P41" s="306" t="s">
        <v>67</v>
      </c>
    </row>
    <row r="42" spans="1:16" s="55" customFormat="1">
      <c r="B42" s="371"/>
      <c r="C42" s="371"/>
      <c r="D42" s="371"/>
      <c r="E42" s="56"/>
      <c r="F42" s="1"/>
      <c r="H42" s="57"/>
      <c r="I42" s="58"/>
      <c r="J42" s="58"/>
      <c r="K42" s="58"/>
      <c r="M42" s="58"/>
      <c r="N42" s="13" t="s">
        <v>16</v>
      </c>
      <c r="O42" s="305"/>
      <c r="P42" s="13" t="s">
        <v>16</v>
      </c>
    </row>
    <row r="43" spans="1:16" ht="20.100000000000001" customHeight="1">
      <c r="A43" s="360" t="s">
        <v>81</v>
      </c>
      <c r="B43" s="359"/>
      <c r="C43" s="359"/>
      <c r="D43" s="359"/>
      <c r="E43" s="20"/>
      <c r="G43" s="305"/>
      <c r="H43" s="13"/>
      <c r="I43" s="305"/>
      <c r="J43" s="356"/>
      <c r="K43" s="357"/>
      <c r="L43" s="358"/>
      <c r="M43" s="305"/>
      <c r="N43" s="110"/>
      <c r="O43" s="116"/>
      <c r="P43" s="110"/>
    </row>
    <row r="44" spans="1:16" ht="20.100000000000001" customHeight="1">
      <c r="A44" s="361"/>
      <c r="B44" s="359"/>
      <c r="C44" s="359"/>
      <c r="D44" s="359"/>
      <c r="E44" s="20"/>
      <c r="G44" s="305"/>
      <c r="H44" s="13"/>
      <c r="I44" s="305"/>
      <c r="J44" s="356"/>
      <c r="K44" s="357"/>
      <c r="L44" s="358"/>
      <c r="M44" s="305"/>
      <c r="N44" s="110"/>
      <c r="O44" s="116"/>
      <c r="P44" s="110"/>
    </row>
    <row r="45" spans="1:16" ht="20.100000000000001" customHeight="1">
      <c r="A45" s="361"/>
      <c r="B45" s="359"/>
      <c r="C45" s="359"/>
      <c r="D45" s="359"/>
      <c r="E45" s="20"/>
      <c r="G45" s="305"/>
      <c r="H45" s="13"/>
      <c r="I45" s="305"/>
      <c r="J45" s="356"/>
      <c r="K45" s="357"/>
      <c r="L45" s="358"/>
      <c r="M45" s="305"/>
      <c r="N45" s="110"/>
      <c r="O45" s="116"/>
      <c r="P45" s="110"/>
    </row>
    <row r="46" spans="1:16" ht="20.100000000000001" customHeight="1">
      <c r="A46" s="361"/>
      <c r="B46" s="359"/>
      <c r="C46" s="359"/>
      <c r="D46" s="359"/>
      <c r="E46" s="20"/>
      <c r="G46" s="305"/>
      <c r="H46" s="13"/>
      <c r="I46" s="305"/>
      <c r="J46" s="356"/>
      <c r="K46" s="357"/>
      <c r="L46" s="358"/>
      <c r="M46" s="305"/>
      <c r="N46" s="110"/>
      <c r="O46" s="116"/>
      <c r="P46" s="110"/>
    </row>
    <row r="47" spans="1:16" ht="20.100000000000001" customHeight="1" thickBot="1">
      <c r="A47" s="361"/>
      <c r="B47" s="359"/>
      <c r="C47" s="359"/>
      <c r="D47" s="359"/>
      <c r="E47" s="20"/>
      <c r="G47" s="305"/>
      <c r="H47" s="13"/>
      <c r="I47" s="305"/>
      <c r="J47" s="356"/>
      <c r="K47" s="357"/>
      <c r="L47" s="358"/>
      <c r="M47" s="305"/>
      <c r="N47" s="189"/>
      <c r="O47" s="116"/>
      <c r="P47" s="189"/>
    </row>
    <row r="48" spans="1:16" ht="20.100000000000001" customHeight="1" thickBot="1">
      <c r="A48" s="312"/>
      <c r="B48" s="62"/>
      <c r="C48" s="62"/>
      <c r="D48" s="62"/>
      <c r="E48" s="20"/>
      <c r="G48" s="305"/>
      <c r="H48" s="13"/>
      <c r="I48" s="305"/>
      <c r="K48" s="305"/>
      <c r="L48" s="63" t="s">
        <v>78</v>
      </c>
      <c r="M48" s="305"/>
      <c r="N48" s="190">
        <f>SUM(N43:N47)</f>
        <v>0</v>
      </c>
      <c r="O48" s="116"/>
      <c r="P48" s="190">
        <f>SUM(P43:P47)</f>
        <v>0</v>
      </c>
    </row>
    <row r="49" spans="1:16">
      <c r="A49" s="12"/>
      <c r="B49" s="34"/>
      <c r="C49" s="305"/>
      <c r="D49" s="305"/>
      <c r="E49" s="305"/>
      <c r="F49" s="305"/>
      <c r="G49" s="305"/>
      <c r="H49" s="305"/>
      <c r="I49" s="305"/>
      <c r="J49" s="305"/>
      <c r="K49" s="305"/>
      <c r="M49" s="305"/>
      <c r="O49" s="305"/>
    </row>
    <row r="50" spans="1:16" ht="24">
      <c r="B50" s="336" t="s">
        <v>70</v>
      </c>
      <c r="C50" s="336"/>
      <c r="D50" s="336"/>
      <c r="E50" s="305"/>
      <c r="G50" s="305"/>
      <c r="H50" s="305"/>
      <c r="I50" s="305"/>
      <c r="J50" s="355" t="s">
        <v>79</v>
      </c>
      <c r="K50" s="355"/>
      <c r="L50" s="355"/>
      <c r="M50" s="305"/>
      <c r="N50" s="13" t="s">
        <v>82</v>
      </c>
      <c r="O50" s="305"/>
      <c r="P50" s="306" t="s">
        <v>67</v>
      </c>
    </row>
    <row r="51" spans="1:16" s="55" customFormat="1">
      <c r="B51" s="371"/>
      <c r="C51" s="371"/>
      <c r="D51" s="371"/>
      <c r="E51" s="56"/>
      <c r="F51" s="57"/>
      <c r="H51" s="57"/>
      <c r="I51" s="58"/>
      <c r="J51" s="58"/>
      <c r="K51" s="58"/>
      <c r="L51" s="57"/>
      <c r="M51" s="58"/>
      <c r="N51" s="13" t="s">
        <v>16</v>
      </c>
      <c r="O51" s="305"/>
      <c r="P51" s="13" t="s">
        <v>16</v>
      </c>
    </row>
    <row r="52" spans="1:16" ht="20.100000000000001" customHeight="1">
      <c r="A52" s="360" t="s">
        <v>83</v>
      </c>
      <c r="B52" s="359"/>
      <c r="C52" s="359"/>
      <c r="D52" s="359"/>
      <c r="E52" s="20"/>
      <c r="G52" s="305"/>
      <c r="H52" s="305"/>
      <c r="I52" s="305"/>
      <c r="J52" s="356"/>
      <c r="K52" s="357"/>
      <c r="L52" s="358"/>
      <c r="M52" s="305"/>
      <c r="N52" s="89"/>
      <c r="O52" s="304"/>
      <c r="P52" s="89"/>
    </row>
    <row r="53" spans="1:16" ht="20.100000000000001" customHeight="1">
      <c r="A53" s="361"/>
      <c r="B53" s="359"/>
      <c r="C53" s="359"/>
      <c r="D53" s="359"/>
      <c r="E53" s="20"/>
      <c r="G53" s="305"/>
      <c r="H53" s="305"/>
      <c r="I53" s="305"/>
      <c r="J53" s="356"/>
      <c r="K53" s="357"/>
      <c r="L53" s="358"/>
      <c r="M53" s="305"/>
      <c r="N53" s="89"/>
      <c r="O53" s="304"/>
      <c r="P53" s="89"/>
    </row>
    <row r="54" spans="1:16" ht="20.100000000000001" customHeight="1" thickBot="1">
      <c r="A54" s="361"/>
      <c r="B54" s="359"/>
      <c r="C54" s="359"/>
      <c r="D54" s="359"/>
      <c r="E54" s="20"/>
      <c r="G54" s="305"/>
      <c r="H54" s="305"/>
      <c r="I54" s="305"/>
      <c r="J54" s="356"/>
      <c r="K54" s="357"/>
      <c r="L54" s="358"/>
      <c r="M54" s="305"/>
      <c r="N54" s="122"/>
      <c r="O54" s="304"/>
      <c r="P54" s="122"/>
    </row>
    <row r="55" spans="1:16" ht="20.100000000000001" customHeight="1" thickBot="1">
      <c r="A55" s="312"/>
      <c r="B55" s="62"/>
      <c r="C55" s="62"/>
      <c r="D55" s="62"/>
      <c r="E55" s="20"/>
      <c r="G55" s="305"/>
      <c r="H55" s="305"/>
      <c r="I55" s="305"/>
      <c r="K55" s="305"/>
      <c r="L55" s="63" t="s">
        <v>78</v>
      </c>
      <c r="M55" s="305"/>
      <c r="N55" s="121">
        <f>SUM(N52:N54)</f>
        <v>0</v>
      </c>
      <c r="O55" s="304"/>
      <c r="P55" s="121">
        <f>SUM(P52:P54)</f>
        <v>0</v>
      </c>
    </row>
    <row r="56" spans="1:16">
      <c r="A56" s="12"/>
      <c r="B56" s="34"/>
      <c r="C56" s="305"/>
      <c r="D56" s="305"/>
      <c r="E56" s="305"/>
      <c r="F56" s="305"/>
      <c r="G56" s="305"/>
      <c r="H56" s="305"/>
      <c r="I56" s="305"/>
      <c r="J56" s="305"/>
      <c r="K56" s="305"/>
      <c r="M56" s="305"/>
      <c r="O56" s="305"/>
    </row>
    <row r="57" spans="1:16" ht="40.5" customHeight="1">
      <c r="A57" s="64" t="s">
        <v>84</v>
      </c>
      <c r="B57" s="374" t="s">
        <v>85</v>
      </c>
      <c r="C57" s="374"/>
      <c r="D57" s="374"/>
      <c r="E57" s="374"/>
      <c r="F57" s="374"/>
      <c r="G57" s="65"/>
      <c r="H57" s="375" t="s">
        <v>86</v>
      </c>
      <c r="I57" s="375"/>
      <c r="J57" s="375"/>
      <c r="K57" s="375"/>
      <c r="L57" s="375"/>
      <c r="M57" s="307"/>
      <c r="N57" s="307"/>
      <c r="O57" s="66"/>
      <c r="P57" s="67" t="s">
        <v>87</v>
      </c>
    </row>
    <row r="58" spans="1:16" ht="55.15" customHeight="1">
      <c r="A58" s="47"/>
      <c r="B58" s="343"/>
      <c r="C58" s="344"/>
      <c r="D58" s="344"/>
      <c r="E58" s="344"/>
      <c r="F58" s="345"/>
      <c r="G58" s="59"/>
      <c r="H58" s="349" t="s">
        <v>88</v>
      </c>
      <c r="I58" s="350"/>
      <c r="J58" s="350"/>
      <c r="K58" s="350"/>
      <c r="L58" s="350"/>
      <c r="M58" s="350"/>
      <c r="N58" s="351"/>
      <c r="O58" s="42"/>
      <c r="P58" s="268">
        <v>46025</v>
      </c>
    </row>
    <row r="59" spans="1:16" ht="71.45" customHeight="1">
      <c r="A59" s="47"/>
      <c r="B59" s="346"/>
      <c r="C59" s="347"/>
      <c r="D59" s="347"/>
      <c r="E59" s="347"/>
      <c r="F59" s="348"/>
      <c r="G59" s="59"/>
      <c r="H59" s="349" t="s">
        <v>89</v>
      </c>
      <c r="I59" s="350"/>
      <c r="J59" s="350"/>
      <c r="K59" s="350"/>
      <c r="L59" s="350"/>
      <c r="M59" s="350"/>
      <c r="N59" s="351"/>
      <c r="O59" s="42"/>
      <c r="P59" s="268">
        <v>46025</v>
      </c>
    </row>
    <row r="60" spans="1:16" ht="13.9">
      <c r="B60" s="282"/>
      <c r="F60" s="59"/>
      <c r="G60" s="59"/>
      <c r="P60" s="269"/>
    </row>
    <row r="61" spans="1:16">
      <c r="A61" s="114" t="s">
        <v>90</v>
      </c>
      <c r="B61" s="282"/>
    </row>
    <row r="62" spans="1:16" ht="12.75">
      <c r="A62" s="1" t="s">
        <v>91</v>
      </c>
      <c r="B62" s="282"/>
    </row>
    <row r="63" spans="1:16" ht="24" customHeight="1">
      <c r="A63" s="335" t="s">
        <v>92</v>
      </c>
      <c r="B63" s="335"/>
    </row>
    <row r="64" spans="1:16" ht="12.75">
      <c r="B64" s="282"/>
    </row>
  </sheetData>
  <mergeCells count="100">
    <mergeCell ref="B1:L1"/>
    <mergeCell ref="N1:P1"/>
    <mergeCell ref="M9:M10"/>
    <mergeCell ref="M11:M12"/>
    <mergeCell ref="O9:O10"/>
    <mergeCell ref="O11:O12"/>
    <mergeCell ref="B3:D3"/>
    <mergeCell ref="B4:D4"/>
    <mergeCell ref="B6:D6"/>
    <mergeCell ref="B8:D8"/>
    <mergeCell ref="I11:I12"/>
    <mergeCell ref="J12:L12"/>
    <mergeCell ref="F2:H2"/>
    <mergeCell ref="G11:G12"/>
    <mergeCell ref="M40:M41"/>
    <mergeCell ref="B57:F57"/>
    <mergeCell ref="H57:L57"/>
    <mergeCell ref="B50:D50"/>
    <mergeCell ref="B42:D42"/>
    <mergeCell ref="B47:D47"/>
    <mergeCell ref="B43:D43"/>
    <mergeCell ref="B44:D44"/>
    <mergeCell ref="B51:D51"/>
    <mergeCell ref="B46:D46"/>
    <mergeCell ref="J47:L47"/>
    <mergeCell ref="J50:L50"/>
    <mergeCell ref="J52:L52"/>
    <mergeCell ref="E40:E41"/>
    <mergeCell ref="O40:O41"/>
    <mergeCell ref="B13:D13"/>
    <mergeCell ref="B22:D22"/>
    <mergeCell ref="B30:D30"/>
    <mergeCell ref="B31:D31"/>
    <mergeCell ref="B40:D40"/>
    <mergeCell ref="B41:D41"/>
    <mergeCell ref="B27:D27"/>
    <mergeCell ref="B28:D28"/>
    <mergeCell ref="B29:D29"/>
    <mergeCell ref="G40:G41"/>
    <mergeCell ref="I40:I41"/>
    <mergeCell ref="G14:G15"/>
    <mergeCell ref="H23:J23"/>
    <mergeCell ref="H24:J24"/>
    <mergeCell ref="H25:J25"/>
    <mergeCell ref="A23:A31"/>
    <mergeCell ref="H26:J26"/>
    <mergeCell ref="A52:A54"/>
    <mergeCell ref="B52:D52"/>
    <mergeCell ref="B53:D53"/>
    <mergeCell ref="B54:D54"/>
    <mergeCell ref="B45:D45"/>
    <mergeCell ref="A43:A47"/>
    <mergeCell ref="B25:D25"/>
    <mergeCell ref="B26:D26"/>
    <mergeCell ref="H31:J31"/>
    <mergeCell ref="H29:J29"/>
    <mergeCell ref="H30:J30"/>
    <mergeCell ref="H28:J28"/>
    <mergeCell ref="J54:L54"/>
    <mergeCell ref="J46:L46"/>
    <mergeCell ref="A5:A8"/>
    <mergeCell ref="B17:D17"/>
    <mergeCell ref="B5:D5"/>
    <mergeCell ref="B7:D7"/>
    <mergeCell ref="B20:D20"/>
    <mergeCell ref="A14:A18"/>
    <mergeCell ref="B9:D9"/>
    <mergeCell ref="B10:D10"/>
    <mergeCell ref="B11:D11"/>
    <mergeCell ref="B12:D12"/>
    <mergeCell ref="B14:D14"/>
    <mergeCell ref="B15:D15"/>
    <mergeCell ref="B16:D16"/>
    <mergeCell ref="B18:D18"/>
    <mergeCell ref="J53:L53"/>
    <mergeCell ref="B23:D23"/>
    <mergeCell ref="B24:D24"/>
    <mergeCell ref="J14:L14"/>
    <mergeCell ref="J15:L15"/>
    <mergeCell ref="J16:L16"/>
    <mergeCell ref="J17:L17"/>
    <mergeCell ref="J18:L18"/>
    <mergeCell ref="H21:J21"/>
    <mergeCell ref="H27:J27"/>
    <mergeCell ref="A63:B63"/>
    <mergeCell ref="B21:D21"/>
    <mergeCell ref="B34:D34"/>
    <mergeCell ref="B35:D35"/>
    <mergeCell ref="H32:J32"/>
    <mergeCell ref="H33:J33"/>
    <mergeCell ref="B32:D32"/>
    <mergeCell ref="B33:D33"/>
    <mergeCell ref="B58:F58"/>
    <mergeCell ref="B59:F59"/>
    <mergeCell ref="H58:N58"/>
    <mergeCell ref="H59:N59"/>
    <mergeCell ref="J41:L41"/>
    <mergeCell ref="J43:L43"/>
    <mergeCell ref="J44:L44"/>
    <mergeCell ref="J45:L45"/>
  </mergeCells>
  <phoneticPr fontId="14" type="noConversion"/>
  <printOptions horizontalCentered="1"/>
  <pageMargins left="0.74803149606299213" right="0.74803149606299213" top="0.98425196850393704" bottom="0.98425196850393704" header="0.51181102362204722" footer="0.51181102362204722"/>
  <pageSetup paperSize="9" scale="40" orientation="landscape" r:id="rId1"/>
  <headerFooter alignWithMargins="0">
    <oddHeader>&amp;LAPPENDIX 2</oddHeader>
    <oddFooter>&amp;L&amp;F&amp;A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81"/>
  <sheetViews>
    <sheetView topLeftCell="A51" zoomScale="64" zoomScaleNormal="85" zoomScaleSheetLayoutView="80" workbookViewId="0">
      <selection activeCell="M26" sqref="M26"/>
    </sheetView>
  </sheetViews>
  <sheetFormatPr defaultColWidth="9.140625" defaultRowHeight="13.15"/>
  <cols>
    <col min="1" max="1" width="31.7109375" style="1" customWidth="1"/>
    <col min="2" max="2" width="15.42578125" style="26" customWidth="1"/>
    <col min="3" max="3" width="1.7109375" style="1" customWidth="1"/>
    <col min="4" max="4" width="15.42578125" style="1" customWidth="1"/>
    <col min="5" max="5" width="1.5703125" style="1" customWidth="1"/>
    <col min="6" max="6" width="15.42578125" style="1" customWidth="1"/>
    <col min="7" max="7" width="1.42578125" style="1" customWidth="1"/>
    <col min="8" max="8" width="60.85546875" style="1" customWidth="1"/>
    <col min="9" max="9" width="1.5703125" style="1" customWidth="1"/>
    <col min="10" max="11" width="14.7109375" style="1" customWidth="1"/>
    <col min="12" max="16384" width="9.140625" style="1"/>
  </cols>
  <sheetData>
    <row r="1" spans="1:13" ht="27.75" customHeight="1">
      <c r="B1" s="376" t="str">
        <f>'R&amp;P Accounts'!B2</f>
        <v>SAMs</v>
      </c>
      <c r="C1" s="376"/>
      <c r="D1" s="376"/>
      <c r="E1" s="376"/>
      <c r="F1" s="376"/>
      <c r="G1" s="376"/>
      <c r="H1" s="376"/>
      <c r="I1" s="376"/>
      <c r="J1" s="376"/>
      <c r="K1" s="399" t="str">
        <f>'R&amp;P Accounts'!L2</f>
        <v>SC043373</v>
      </c>
      <c r="L1" s="399"/>
    </row>
    <row r="2" spans="1:13" ht="10.5" customHeight="1">
      <c r="A2" s="401"/>
      <c r="B2" s="401"/>
      <c r="C2" s="401"/>
      <c r="D2" s="401"/>
      <c r="E2" s="401"/>
      <c r="F2" s="401"/>
      <c r="G2" s="401"/>
      <c r="H2" s="401"/>
      <c r="I2" s="401"/>
      <c r="J2" s="401"/>
      <c r="K2" s="401"/>
    </row>
    <row r="3" spans="1:13" s="42" customFormat="1" ht="26.25" customHeight="1">
      <c r="A3" s="38" t="s">
        <v>93</v>
      </c>
      <c r="B3" s="39"/>
      <c r="C3" s="38"/>
      <c r="D3" s="38"/>
      <c r="E3" s="38"/>
      <c r="F3" s="38"/>
      <c r="G3" s="400"/>
      <c r="H3" s="400"/>
      <c r="I3" s="400"/>
      <c r="J3" s="400"/>
      <c r="K3" s="69"/>
    </row>
    <row r="4" spans="1:13" ht="15" customHeight="1">
      <c r="A4" s="401"/>
      <c r="B4" s="401"/>
      <c r="C4" s="401"/>
      <c r="D4" s="401"/>
      <c r="E4" s="401"/>
      <c r="F4" s="401"/>
      <c r="G4" s="401"/>
      <c r="H4" s="401"/>
      <c r="I4" s="401"/>
      <c r="J4" s="401"/>
      <c r="K4" s="401"/>
    </row>
    <row r="5" spans="1:13" ht="20.100000000000001" customHeight="1">
      <c r="A5" s="395" t="s">
        <v>94</v>
      </c>
      <c r="B5" s="402" t="s">
        <v>95</v>
      </c>
      <c r="C5" s="403"/>
      <c r="D5" s="403"/>
      <c r="E5" s="403"/>
      <c r="F5" s="403"/>
      <c r="G5" s="403"/>
      <c r="H5" s="403"/>
      <c r="I5" s="403"/>
      <c r="J5" s="403"/>
      <c r="K5" s="404"/>
    </row>
    <row r="6" spans="1:13" ht="20.100000000000001" customHeight="1">
      <c r="A6" s="396"/>
      <c r="B6" s="405"/>
      <c r="C6" s="406"/>
      <c r="D6" s="406"/>
      <c r="E6" s="406"/>
      <c r="F6" s="406"/>
      <c r="G6" s="406"/>
      <c r="H6" s="406"/>
      <c r="I6" s="406"/>
      <c r="J6" s="406"/>
      <c r="K6" s="407"/>
    </row>
    <row r="7" spans="1:13" ht="29.25" customHeight="1">
      <c r="A7" s="396"/>
      <c r="B7" s="405"/>
      <c r="C7" s="406"/>
      <c r="D7" s="406"/>
      <c r="E7" s="406"/>
      <c r="F7" s="406"/>
      <c r="G7" s="406"/>
      <c r="H7" s="406"/>
      <c r="I7" s="406"/>
      <c r="J7" s="406"/>
      <c r="K7" s="407"/>
    </row>
    <row r="8" spans="1:13" ht="41.25" customHeight="1">
      <c r="A8" s="396"/>
      <c r="B8" s="405"/>
      <c r="C8" s="406"/>
      <c r="D8" s="406"/>
      <c r="E8" s="406"/>
      <c r="F8" s="406"/>
      <c r="G8" s="406"/>
      <c r="H8" s="406"/>
      <c r="I8" s="406"/>
      <c r="J8" s="406"/>
      <c r="K8" s="407"/>
    </row>
    <row r="9" spans="1:13" ht="64.5" customHeight="1">
      <c r="A9" s="396"/>
      <c r="B9" s="408"/>
      <c r="C9" s="409"/>
      <c r="D9" s="409"/>
      <c r="E9" s="409"/>
      <c r="F9" s="409"/>
      <c r="G9" s="409"/>
      <c r="H9" s="409"/>
      <c r="I9" s="409"/>
      <c r="J9" s="409"/>
      <c r="K9" s="410"/>
    </row>
    <row r="10" spans="1:13">
      <c r="A10" s="372"/>
      <c r="B10" s="372"/>
      <c r="C10" s="372"/>
      <c r="D10" s="372"/>
      <c r="E10" s="372"/>
      <c r="F10" s="372"/>
      <c r="G10" s="372"/>
      <c r="H10" s="372"/>
      <c r="I10" s="372"/>
      <c r="J10" s="372"/>
      <c r="K10" s="372"/>
    </row>
    <row r="11" spans="1:13" ht="27" customHeight="1">
      <c r="B11" s="411" t="s">
        <v>96</v>
      </c>
      <c r="C11" s="411"/>
      <c r="D11" s="411"/>
      <c r="E11" s="411"/>
      <c r="F11" s="411"/>
      <c r="G11" s="305"/>
      <c r="H11" s="286" t="s">
        <v>97</v>
      </c>
      <c r="I11" s="305"/>
      <c r="J11" s="209" t="s">
        <v>98</v>
      </c>
      <c r="K11" s="286" t="s">
        <v>99</v>
      </c>
      <c r="M11" s="114"/>
    </row>
    <row r="12" spans="1:13" ht="20.100000000000001" customHeight="1">
      <c r="A12" s="360" t="s">
        <v>100</v>
      </c>
      <c r="B12" s="381" t="s">
        <v>101</v>
      </c>
      <c r="C12" s="382"/>
      <c r="D12" s="382"/>
      <c r="E12" s="382"/>
      <c r="F12" s="383"/>
      <c r="G12" s="14"/>
      <c r="H12" s="285" t="s">
        <v>102</v>
      </c>
      <c r="I12" s="169"/>
      <c r="J12" s="289">
        <v>1</v>
      </c>
      <c r="K12" s="288">
        <v>6000</v>
      </c>
      <c r="M12" s="114"/>
    </row>
    <row r="13" spans="1:13" ht="20.100000000000001" customHeight="1">
      <c r="A13" s="360"/>
      <c r="B13" s="381" t="s">
        <v>101</v>
      </c>
      <c r="C13" s="382"/>
      <c r="D13" s="382"/>
      <c r="E13" s="382"/>
      <c r="F13" s="383"/>
      <c r="G13" s="14"/>
      <c r="H13" s="285" t="s">
        <v>103</v>
      </c>
      <c r="I13" s="169"/>
      <c r="J13" s="289">
        <v>1</v>
      </c>
      <c r="K13" s="288">
        <v>10000</v>
      </c>
      <c r="M13" s="114"/>
    </row>
    <row r="14" spans="1:13" ht="20.100000000000001" customHeight="1">
      <c r="A14" s="360"/>
      <c r="B14" s="381" t="s">
        <v>104</v>
      </c>
      <c r="C14" s="382"/>
      <c r="D14" s="382"/>
      <c r="E14" s="382"/>
      <c r="F14" s="383"/>
      <c r="G14" s="14"/>
      <c r="H14" s="285" t="s">
        <v>105</v>
      </c>
      <c r="I14" s="169"/>
      <c r="J14" s="289">
        <v>1</v>
      </c>
      <c r="K14" s="288">
        <v>2000</v>
      </c>
      <c r="L14" s="1" t="s">
        <v>106</v>
      </c>
    </row>
    <row r="15" spans="1:13" ht="20.100000000000001" customHeight="1">
      <c r="A15" s="360"/>
      <c r="B15" s="381" t="s">
        <v>101</v>
      </c>
      <c r="C15" s="382"/>
      <c r="D15" s="382"/>
      <c r="E15" s="382"/>
      <c r="F15" s="383"/>
      <c r="G15" s="14"/>
      <c r="H15" s="285" t="s">
        <v>107</v>
      </c>
      <c r="I15" s="169"/>
      <c r="J15" s="289">
        <v>1</v>
      </c>
      <c r="K15" s="288">
        <v>1250</v>
      </c>
    </row>
    <row r="16" spans="1:13" ht="20.100000000000001" customHeight="1">
      <c r="A16" s="360"/>
      <c r="B16" s="381" t="s">
        <v>101</v>
      </c>
      <c r="C16" s="382"/>
      <c r="D16" s="382"/>
      <c r="E16" s="382"/>
      <c r="F16" s="383"/>
      <c r="G16" s="14"/>
      <c r="H16" s="285" t="s">
        <v>108</v>
      </c>
      <c r="I16" s="169"/>
      <c r="J16" s="289">
        <v>1</v>
      </c>
      <c r="K16" s="288">
        <v>5000</v>
      </c>
    </row>
    <row r="17" spans="1:12" ht="20.100000000000001" customHeight="1">
      <c r="A17" s="360"/>
      <c r="B17" s="381" t="s">
        <v>101</v>
      </c>
      <c r="C17" s="382"/>
      <c r="D17" s="382"/>
      <c r="E17" s="382"/>
      <c r="F17" s="383"/>
      <c r="G17" s="14"/>
      <c r="H17" s="285" t="s">
        <v>109</v>
      </c>
      <c r="I17" s="169"/>
      <c r="J17" s="289">
        <v>1</v>
      </c>
      <c r="K17" s="288">
        <v>3500</v>
      </c>
    </row>
    <row r="18" spans="1:12" ht="20.100000000000001" customHeight="1">
      <c r="A18" s="360"/>
      <c r="B18" s="381" t="s">
        <v>110</v>
      </c>
      <c r="C18" s="382"/>
      <c r="D18" s="382"/>
      <c r="E18" s="382"/>
      <c r="F18" s="383"/>
      <c r="G18" s="14"/>
      <c r="H18" s="285" t="s">
        <v>111</v>
      </c>
      <c r="I18" s="169"/>
      <c r="J18" s="289">
        <v>1</v>
      </c>
      <c r="K18" s="288">
        <v>3920</v>
      </c>
      <c r="L18" s="1" t="s">
        <v>106</v>
      </c>
    </row>
    <row r="19" spans="1:12" ht="20.100000000000001" customHeight="1">
      <c r="A19" s="360"/>
      <c r="B19" s="381" t="s">
        <v>110</v>
      </c>
      <c r="C19" s="382"/>
      <c r="D19" s="382"/>
      <c r="E19" s="382"/>
      <c r="F19" s="383"/>
      <c r="G19" s="14"/>
      <c r="H19" s="285" t="s">
        <v>112</v>
      </c>
      <c r="I19" s="169"/>
      <c r="J19" s="289">
        <v>1</v>
      </c>
      <c r="K19" s="288">
        <v>1470</v>
      </c>
      <c r="L19" s="1" t="s">
        <v>106</v>
      </c>
    </row>
    <row r="20" spans="1:12" ht="20.100000000000001" customHeight="1">
      <c r="A20" s="360"/>
      <c r="B20" s="381" t="s">
        <v>101</v>
      </c>
      <c r="C20" s="382"/>
      <c r="D20" s="382"/>
      <c r="E20" s="382"/>
      <c r="F20" s="383"/>
      <c r="G20" s="14"/>
      <c r="H20" s="285" t="s">
        <v>113</v>
      </c>
      <c r="I20" s="169"/>
      <c r="J20" s="289">
        <v>1</v>
      </c>
      <c r="K20" s="288">
        <v>5000</v>
      </c>
    </row>
    <row r="21" spans="1:12" ht="20.100000000000001" customHeight="1">
      <c r="A21" s="360"/>
      <c r="B21" s="381" t="s">
        <v>101</v>
      </c>
      <c r="C21" s="382"/>
      <c r="D21" s="382"/>
      <c r="E21" s="382"/>
      <c r="F21" s="383"/>
      <c r="G21" s="14"/>
      <c r="H21" s="285" t="s">
        <v>114</v>
      </c>
      <c r="I21" s="169"/>
      <c r="J21" s="289">
        <v>1</v>
      </c>
      <c r="K21" s="288">
        <v>6000</v>
      </c>
    </row>
    <row r="22" spans="1:12" ht="20.100000000000001" customHeight="1">
      <c r="A22" s="360"/>
      <c r="B22" s="381" t="s">
        <v>101</v>
      </c>
      <c r="C22" s="382"/>
      <c r="D22" s="382"/>
      <c r="E22" s="382"/>
      <c r="F22" s="383"/>
      <c r="G22" s="14"/>
      <c r="H22" s="285" t="s">
        <v>115</v>
      </c>
      <c r="I22" s="169"/>
      <c r="J22" s="289">
        <v>1</v>
      </c>
      <c r="K22" s="288">
        <v>1000</v>
      </c>
    </row>
    <row r="23" spans="1:12" ht="20.100000000000001" customHeight="1">
      <c r="A23" s="360"/>
      <c r="B23" s="381" t="s">
        <v>101</v>
      </c>
      <c r="C23" s="382"/>
      <c r="D23" s="382"/>
      <c r="E23" s="382"/>
      <c r="F23" s="383"/>
      <c r="G23" s="14"/>
      <c r="H23" s="292" t="s">
        <v>116</v>
      </c>
      <c r="I23" s="169"/>
      <c r="J23" s="289">
        <v>1</v>
      </c>
      <c r="K23" s="288">
        <v>5000</v>
      </c>
    </row>
    <row r="24" spans="1:12" ht="20.100000000000001" customHeight="1">
      <c r="A24" s="360"/>
      <c r="B24" s="381"/>
      <c r="C24" s="382"/>
      <c r="D24" s="382"/>
      <c r="E24" s="382"/>
      <c r="F24" s="383"/>
      <c r="G24" s="14"/>
      <c r="H24" s="291"/>
      <c r="I24" s="169"/>
      <c r="J24" s="207"/>
      <c r="K24" s="290"/>
    </row>
    <row r="25" spans="1:12" ht="20.100000000000001" customHeight="1">
      <c r="A25" s="360"/>
      <c r="B25" s="381"/>
      <c r="C25" s="382"/>
      <c r="D25" s="382"/>
      <c r="E25" s="382"/>
      <c r="F25" s="383"/>
      <c r="G25" s="14"/>
      <c r="H25" s="291"/>
      <c r="I25" s="169"/>
      <c r="J25" s="207"/>
      <c r="K25" s="271"/>
    </row>
    <row r="26" spans="1:12" ht="20.100000000000001" customHeight="1">
      <c r="A26" s="360"/>
      <c r="B26" s="381"/>
      <c r="C26" s="382"/>
      <c r="D26" s="382"/>
      <c r="E26" s="382"/>
      <c r="F26" s="383"/>
      <c r="G26" s="14"/>
      <c r="H26" s="291"/>
      <c r="I26" s="169"/>
      <c r="J26" s="207"/>
      <c r="K26" s="265"/>
    </row>
    <row r="27" spans="1:12" ht="20.100000000000001" customHeight="1">
      <c r="A27" s="360"/>
      <c r="B27" s="381"/>
      <c r="C27" s="382"/>
      <c r="D27" s="382"/>
      <c r="E27" s="382"/>
      <c r="F27" s="383"/>
      <c r="G27" s="14"/>
      <c r="H27" s="291"/>
      <c r="I27" s="169"/>
      <c r="J27" s="207"/>
      <c r="K27" s="234"/>
    </row>
    <row r="28" spans="1:12" ht="20.100000000000001" customHeight="1">
      <c r="A28" s="360"/>
      <c r="B28" s="381"/>
      <c r="C28" s="382"/>
      <c r="D28" s="382"/>
      <c r="E28" s="382"/>
      <c r="F28" s="383"/>
      <c r="G28" s="14"/>
      <c r="H28" s="287"/>
      <c r="I28" s="169"/>
      <c r="J28" s="207"/>
      <c r="K28" s="234"/>
    </row>
    <row r="29" spans="1:12" ht="20.100000000000001" customHeight="1">
      <c r="A29" s="360"/>
      <c r="B29" s="381"/>
      <c r="C29" s="382"/>
      <c r="D29" s="382"/>
      <c r="E29" s="382"/>
      <c r="F29" s="383"/>
      <c r="G29" s="14"/>
      <c r="H29" s="228"/>
      <c r="I29" s="169"/>
      <c r="J29" s="207"/>
      <c r="K29" s="234"/>
    </row>
    <row r="30" spans="1:12" ht="20.100000000000001" customHeight="1">
      <c r="A30" s="360"/>
      <c r="B30" s="381"/>
      <c r="C30" s="382"/>
      <c r="D30" s="382"/>
      <c r="E30" s="382"/>
      <c r="F30" s="383"/>
      <c r="G30" s="14"/>
      <c r="H30" s="270"/>
      <c r="J30" s="230"/>
      <c r="K30" s="234"/>
    </row>
    <row r="31" spans="1:12" ht="20.100000000000001" customHeight="1">
      <c r="A31" s="360"/>
      <c r="B31" s="381"/>
      <c r="C31" s="382"/>
      <c r="D31" s="382"/>
      <c r="E31" s="382"/>
      <c r="F31" s="383"/>
      <c r="G31" s="14"/>
      <c r="H31" s="270"/>
      <c r="I31" s="169"/>
      <c r="J31" s="207"/>
      <c r="K31" s="234"/>
    </row>
    <row r="32" spans="1:12" ht="20.100000000000001" customHeight="1">
      <c r="A32" s="360"/>
      <c r="B32" s="381"/>
      <c r="C32" s="382"/>
      <c r="D32" s="382"/>
      <c r="E32" s="382"/>
      <c r="F32" s="383"/>
      <c r="G32" s="14"/>
      <c r="H32" s="228"/>
      <c r="I32" s="169"/>
      <c r="J32" s="207"/>
      <c r="K32" s="234"/>
    </row>
    <row r="33" spans="1:18" ht="20.100000000000001" customHeight="1">
      <c r="A33" s="360"/>
      <c r="B33" s="381"/>
      <c r="C33" s="382"/>
      <c r="D33" s="382"/>
      <c r="E33" s="382"/>
      <c r="F33" s="383"/>
      <c r="G33" s="14"/>
      <c r="H33" s="270"/>
      <c r="I33" s="169"/>
      <c r="J33" s="207"/>
      <c r="K33" s="234"/>
    </row>
    <row r="34" spans="1:18" ht="20.100000000000001" customHeight="1">
      <c r="A34" s="360"/>
      <c r="B34" s="381"/>
      <c r="C34" s="382"/>
      <c r="D34" s="382"/>
      <c r="E34" s="382"/>
      <c r="F34" s="383"/>
      <c r="G34" s="14"/>
      <c r="H34" s="228"/>
      <c r="I34" s="169"/>
      <c r="J34" s="207"/>
      <c r="K34" s="234"/>
      <c r="R34" s="49"/>
    </row>
    <row r="35" spans="1:18" ht="20.100000000000001" customHeight="1">
      <c r="A35" s="360"/>
      <c r="B35" s="381"/>
      <c r="C35" s="382"/>
      <c r="D35" s="382"/>
      <c r="E35" s="382"/>
      <c r="F35" s="383"/>
      <c r="G35" s="14"/>
      <c r="H35" s="228"/>
      <c r="I35" s="169"/>
      <c r="J35" s="207"/>
      <c r="K35" s="234"/>
      <c r="R35" s="49"/>
    </row>
    <row r="36" spans="1:18" ht="20.100000000000001" customHeight="1">
      <c r="A36" s="360"/>
      <c r="B36" s="381"/>
      <c r="C36" s="382"/>
      <c r="D36" s="382"/>
      <c r="E36" s="382"/>
      <c r="F36" s="383"/>
      <c r="G36" s="14"/>
      <c r="H36" s="270"/>
      <c r="I36" s="169"/>
      <c r="J36" s="207"/>
      <c r="K36" s="234"/>
      <c r="R36" s="49"/>
    </row>
    <row r="37" spans="1:18" ht="20.100000000000001" customHeight="1">
      <c r="A37" s="360"/>
      <c r="B37" s="381"/>
      <c r="C37" s="382"/>
      <c r="D37" s="382"/>
      <c r="E37" s="382"/>
      <c r="F37" s="383"/>
      <c r="G37" s="14"/>
      <c r="H37" s="270"/>
      <c r="I37" s="169"/>
      <c r="J37" s="207"/>
      <c r="K37" s="234"/>
      <c r="R37" s="49"/>
    </row>
    <row r="38" spans="1:18" ht="20.100000000000001" customHeight="1">
      <c r="A38" s="360"/>
      <c r="B38" s="381"/>
      <c r="C38" s="382"/>
      <c r="D38" s="382"/>
      <c r="E38" s="382"/>
      <c r="F38" s="383"/>
      <c r="G38" s="14"/>
      <c r="H38" s="270"/>
      <c r="I38" s="169"/>
      <c r="J38" s="207"/>
      <c r="K38" s="234"/>
    </row>
    <row r="39" spans="1:18" ht="20.100000000000001" customHeight="1">
      <c r="A39" s="360"/>
      <c r="B39" s="337"/>
      <c r="C39" s="338"/>
      <c r="D39" s="338"/>
      <c r="E39" s="338"/>
      <c r="F39" s="339"/>
      <c r="G39" s="14"/>
      <c r="H39" s="228"/>
      <c r="I39" s="169"/>
      <c r="J39" s="170"/>
    </row>
    <row r="40" spans="1:18" ht="20.100000000000001" customHeight="1">
      <c r="A40" s="360"/>
      <c r="B40" s="337"/>
      <c r="C40" s="338"/>
      <c r="D40" s="338"/>
      <c r="E40" s="338"/>
      <c r="F40" s="339"/>
      <c r="G40" s="14"/>
      <c r="H40" s="168"/>
      <c r="I40" s="169"/>
      <c r="J40" s="170"/>
      <c r="K40" s="171"/>
    </row>
    <row r="41" spans="1:18" ht="20.100000000000001" customHeight="1">
      <c r="A41" s="360"/>
      <c r="B41" s="397" t="s">
        <v>69</v>
      </c>
      <c r="C41" s="397"/>
      <c r="D41" s="397"/>
      <c r="E41" s="397"/>
      <c r="F41" s="397"/>
      <c r="G41" s="397"/>
      <c r="H41" s="397"/>
      <c r="I41" s="397"/>
      <c r="J41" s="397"/>
      <c r="K41" s="191">
        <f>SUM(K12:K40)</f>
        <v>50140</v>
      </c>
    </row>
    <row r="42" spans="1:18" ht="20.100000000000001" customHeight="1">
      <c r="A42" s="360"/>
      <c r="B42" s="305"/>
      <c r="C42" s="305"/>
      <c r="D42" s="305"/>
      <c r="E42" s="305"/>
      <c r="F42" s="305"/>
      <c r="G42" s="305"/>
      <c r="H42" s="305"/>
      <c r="I42" s="305"/>
      <c r="J42" s="305"/>
      <c r="K42" s="305"/>
    </row>
    <row r="43" spans="1:18" ht="20.25" customHeight="1">
      <c r="A43" s="305"/>
      <c r="B43" s="389" t="s">
        <v>117</v>
      </c>
      <c r="C43" s="390"/>
      <c r="D43" s="390"/>
      <c r="E43" s="390"/>
      <c r="F43" s="390"/>
      <c r="G43" s="390"/>
      <c r="H43" s="390"/>
      <c r="I43" s="390"/>
      <c r="J43" s="391"/>
      <c r="K43" s="415"/>
    </row>
    <row r="44" spans="1:18" ht="15.75" customHeight="1">
      <c r="A44" s="305"/>
      <c r="B44" s="392"/>
      <c r="C44" s="393"/>
      <c r="D44" s="393"/>
      <c r="E44" s="393"/>
      <c r="F44" s="393"/>
      <c r="G44" s="393"/>
      <c r="H44" s="393"/>
      <c r="I44" s="393"/>
      <c r="J44" s="394"/>
      <c r="K44" s="416"/>
    </row>
    <row r="45" spans="1:18" ht="20.100000000000001" customHeight="1">
      <c r="A45" s="317" t="s">
        <v>118</v>
      </c>
      <c r="B45" s="308"/>
      <c r="C45" s="308"/>
      <c r="D45" s="308"/>
      <c r="E45" s="308"/>
      <c r="F45" s="308"/>
      <c r="G45" s="308"/>
      <c r="H45" s="308"/>
      <c r="I45" s="308"/>
      <c r="J45" s="308"/>
      <c r="K45" s="308"/>
    </row>
    <row r="46" spans="1:18" ht="17.25" customHeight="1">
      <c r="A46" s="12"/>
      <c r="B46" s="417" t="s">
        <v>119</v>
      </c>
      <c r="C46" s="417"/>
      <c r="D46" s="417"/>
      <c r="E46" s="417"/>
      <c r="F46" s="417"/>
      <c r="G46" s="417"/>
      <c r="H46" s="417"/>
      <c r="I46" s="417"/>
      <c r="J46" s="417"/>
      <c r="K46" s="13" t="s">
        <v>99</v>
      </c>
    </row>
    <row r="47" spans="1:18" ht="12.75" customHeight="1">
      <c r="A47" s="308"/>
      <c r="B47" s="337"/>
      <c r="C47" s="338"/>
      <c r="D47" s="338"/>
      <c r="E47" s="338"/>
      <c r="F47" s="338"/>
      <c r="G47" s="338"/>
      <c r="H47" s="338"/>
      <c r="I47" s="338"/>
      <c r="J47" s="339"/>
      <c r="K47" s="78"/>
    </row>
    <row r="48" spans="1:18" ht="27" customHeight="1">
      <c r="B48" s="337" t="s">
        <v>120</v>
      </c>
      <c r="C48" s="338"/>
      <c r="D48" s="338"/>
      <c r="E48" s="338"/>
      <c r="F48" s="338"/>
      <c r="G48" s="338"/>
      <c r="H48" s="338"/>
      <c r="I48" s="338"/>
      <c r="J48" s="339"/>
      <c r="K48" s="78"/>
    </row>
    <row r="49" spans="1:11" ht="39" customHeight="1">
      <c r="A49" s="395" t="s">
        <v>121</v>
      </c>
      <c r="B49" s="337" t="s">
        <v>122</v>
      </c>
      <c r="C49" s="338"/>
      <c r="D49" s="338"/>
      <c r="E49" s="338"/>
      <c r="F49" s="338"/>
      <c r="G49" s="338"/>
      <c r="H49" s="338"/>
      <c r="I49" s="338"/>
      <c r="J49" s="339"/>
      <c r="K49" s="284">
        <v>250</v>
      </c>
    </row>
    <row r="50" spans="1:11" ht="20.100000000000001" customHeight="1">
      <c r="A50" s="396"/>
      <c r="B50" s="337"/>
      <c r="C50" s="338"/>
      <c r="D50" s="338"/>
      <c r="E50" s="338"/>
      <c r="F50" s="338"/>
      <c r="G50" s="338"/>
      <c r="H50" s="338"/>
      <c r="I50" s="338"/>
      <c r="J50" s="339"/>
      <c r="K50" s="78"/>
    </row>
    <row r="51" spans="1:11" ht="20.100000000000001" customHeight="1">
      <c r="A51" s="396"/>
      <c r="B51" s="386"/>
      <c r="C51" s="387"/>
      <c r="D51" s="387"/>
      <c r="E51" s="387"/>
      <c r="F51" s="387"/>
      <c r="G51" s="387"/>
      <c r="H51" s="387"/>
      <c r="I51" s="387"/>
      <c r="J51" s="388"/>
      <c r="K51" s="78"/>
    </row>
    <row r="52" spans="1:11" ht="20.100000000000001" customHeight="1">
      <c r="A52" s="396"/>
      <c r="B52" s="308"/>
      <c r="C52" s="308"/>
      <c r="D52" s="308"/>
      <c r="E52" s="308"/>
      <c r="F52" s="308"/>
      <c r="G52" s="308"/>
      <c r="H52" s="308"/>
      <c r="I52" s="308"/>
      <c r="J52" s="308"/>
      <c r="K52" s="308"/>
    </row>
    <row r="53" spans="1:11" ht="20.100000000000001" customHeight="1">
      <c r="A53" s="396"/>
      <c r="B53" s="389" t="s">
        <v>123</v>
      </c>
      <c r="C53" s="390"/>
      <c r="D53" s="390"/>
      <c r="E53" s="390"/>
      <c r="F53" s="390"/>
      <c r="G53" s="390"/>
      <c r="H53" s="390"/>
      <c r="I53" s="390"/>
      <c r="J53" s="391"/>
      <c r="K53" s="384" t="s">
        <v>124</v>
      </c>
    </row>
    <row r="54" spans="1:11">
      <c r="A54" s="308"/>
      <c r="B54" s="392"/>
      <c r="C54" s="393"/>
      <c r="D54" s="393"/>
      <c r="E54" s="393"/>
      <c r="F54" s="393"/>
      <c r="G54" s="393"/>
      <c r="H54" s="393"/>
      <c r="I54" s="393"/>
      <c r="J54" s="394"/>
      <c r="K54" s="385"/>
    </row>
    <row r="55" spans="1:11" ht="20.100000000000001" customHeight="1">
      <c r="A55" s="317" t="s">
        <v>125</v>
      </c>
      <c r="B55" s="308"/>
      <c r="C55" s="308"/>
      <c r="D55" s="308"/>
      <c r="E55" s="308"/>
      <c r="F55" s="308"/>
      <c r="G55" s="308"/>
      <c r="H55" s="308"/>
      <c r="I55" s="308"/>
      <c r="J55" s="308"/>
      <c r="K55" s="308"/>
    </row>
    <row r="56" spans="1:11" ht="31.15" customHeight="1">
      <c r="A56" s="12"/>
      <c r="B56" s="314"/>
      <c r="C56" s="314"/>
      <c r="D56" s="314"/>
      <c r="E56" s="314"/>
      <c r="F56" s="314"/>
      <c r="G56" s="314"/>
      <c r="H56" s="314"/>
      <c r="I56" s="305"/>
      <c r="J56" s="13" t="s">
        <v>126</v>
      </c>
      <c r="K56" s="13" t="s">
        <v>99</v>
      </c>
    </row>
    <row r="57" spans="1:11" ht="12.75" customHeight="1">
      <c r="A57" s="308"/>
      <c r="B57" s="337"/>
      <c r="C57" s="338"/>
      <c r="D57" s="338"/>
      <c r="E57" s="338"/>
      <c r="F57" s="338"/>
      <c r="G57" s="338"/>
      <c r="H57" s="339"/>
      <c r="I57" s="14"/>
      <c r="J57" s="78"/>
      <c r="K57" s="78"/>
    </row>
    <row r="58" spans="1:11" ht="27" customHeight="1">
      <c r="A58" s="314"/>
      <c r="B58" s="337"/>
      <c r="C58" s="338"/>
      <c r="D58" s="338"/>
      <c r="E58" s="338"/>
      <c r="F58" s="338"/>
      <c r="G58" s="338"/>
      <c r="H58" s="339"/>
      <c r="I58" s="14"/>
      <c r="J58" s="78"/>
      <c r="K58" s="78"/>
    </row>
    <row r="59" spans="1:11" ht="20.100000000000001" customHeight="1">
      <c r="A59" s="395" t="s">
        <v>127</v>
      </c>
      <c r="B59" s="337"/>
      <c r="C59" s="338"/>
      <c r="D59" s="338"/>
      <c r="E59" s="338"/>
      <c r="F59" s="338"/>
      <c r="G59" s="338"/>
      <c r="H59" s="339"/>
      <c r="I59" s="14"/>
      <c r="J59" s="78"/>
      <c r="K59" s="78"/>
    </row>
    <row r="60" spans="1:11" ht="20.100000000000001" customHeight="1">
      <c r="A60" s="396"/>
      <c r="B60" s="337"/>
      <c r="C60" s="338"/>
      <c r="D60" s="338"/>
      <c r="E60" s="338"/>
      <c r="F60" s="338"/>
      <c r="G60" s="338"/>
      <c r="H60" s="339"/>
      <c r="I60" s="14"/>
      <c r="J60" s="78"/>
      <c r="K60" s="78"/>
    </row>
    <row r="61" spans="1:11" ht="20.100000000000001" customHeight="1">
      <c r="A61" s="396"/>
      <c r="B61" s="386"/>
      <c r="C61" s="387"/>
      <c r="D61" s="387"/>
      <c r="E61" s="387"/>
      <c r="F61" s="387"/>
      <c r="G61" s="387"/>
      <c r="H61" s="388"/>
      <c r="I61" s="14"/>
      <c r="J61" s="78"/>
      <c r="K61" s="78"/>
    </row>
    <row r="62" spans="1:11" ht="20.100000000000001" customHeight="1">
      <c r="A62" s="396"/>
      <c r="B62" s="308"/>
      <c r="C62" s="308"/>
      <c r="D62" s="308"/>
      <c r="E62" s="308"/>
      <c r="F62" s="308"/>
      <c r="G62" s="308"/>
      <c r="H62" s="308"/>
      <c r="I62" s="308"/>
      <c r="J62" s="308"/>
      <c r="K62" s="308"/>
    </row>
    <row r="63" spans="1:11" ht="26.45" customHeight="1">
      <c r="A63" s="396"/>
      <c r="B63" s="398" t="s">
        <v>128</v>
      </c>
      <c r="C63" s="398"/>
      <c r="D63" s="398"/>
      <c r="E63" s="305"/>
      <c r="F63" s="398" t="s">
        <v>129</v>
      </c>
      <c r="G63" s="398"/>
      <c r="H63" s="398"/>
      <c r="I63" s="305"/>
      <c r="J63" s="13" t="s">
        <v>130</v>
      </c>
      <c r="K63" s="13" t="s">
        <v>131</v>
      </c>
    </row>
    <row r="64" spans="1:11" ht="13.9">
      <c r="A64" s="308"/>
      <c r="B64" s="337"/>
      <c r="C64" s="338"/>
      <c r="D64" s="339"/>
      <c r="E64" s="79"/>
      <c r="F64" s="412"/>
      <c r="G64" s="413"/>
      <c r="H64" s="414"/>
      <c r="I64" s="14"/>
      <c r="J64" s="78"/>
      <c r="K64" s="78"/>
    </row>
    <row r="65" spans="1:11" ht="13.9">
      <c r="B65" s="386"/>
      <c r="C65" s="387"/>
      <c r="D65" s="388"/>
      <c r="E65" s="79"/>
      <c r="F65" s="412"/>
      <c r="G65" s="413"/>
      <c r="H65" s="414"/>
      <c r="I65" s="14"/>
      <c r="J65" s="78"/>
      <c r="K65" s="78"/>
    </row>
    <row r="66" spans="1:11" ht="20.100000000000001" customHeight="1">
      <c r="A66" s="395" t="s">
        <v>132</v>
      </c>
      <c r="B66" s="337"/>
      <c r="C66" s="338"/>
      <c r="D66" s="339"/>
      <c r="E66" s="79"/>
      <c r="F66" s="412"/>
      <c r="G66" s="413"/>
      <c r="H66" s="414"/>
      <c r="I66" s="14"/>
      <c r="J66" s="78"/>
      <c r="K66" s="78"/>
    </row>
    <row r="67" spans="1:11" ht="20.100000000000001" customHeight="1">
      <c r="A67" s="396"/>
      <c r="B67" s="337"/>
      <c r="C67" s="338"/>
      <c r="D67" s="339"/>
      <c r="E67" s="79"/>
      <c r="F67" s="412"/>
      <c r="G67" s="413"/>
      <c r="H67" s="414"/>
      <c r="I67" s="14"/>
      <c r="J67" s="78"/>
      <c r="K67" s="78"/>
    </row>
    <row r="68" spans="1:11" ht="20.100000000000001" customHeight="1">
      <c r="A68" s="396"/>
      <c r="B68" s="386"/>
      <c r="C68" s="387"/>
      <c r="D68" s="388"/>
      <c r="E68" s="79"/>
      <c r="F68" s="412"/>
      <c r="G68" s="413"/>
      <c r="H68" s="414"/>
      <c r="I68" s="14"/>
      <c r="J68" s="78"/>
      <c r="K68" s="78"/>
    </row>
    <row r="69" spans="1:11" ht="20.100000000000001" customHeight="1">
      <c r="A69" s="396"/>
      <c r="B69" s="206"/>
      <c r="C69" s="206"/>
      <c r="D69" s="206"/>
      <c r="E69" s="206"/>
      <c r="F69" s="206"/>
      <c r="G69" s="206"/>
      <c r="H69" s="206"/>
      <c r="I69" s="206"/>
      <c r="J69" s="206"/>
      <c r="K69" s="206"/>
    </row>
    <row r="70" spans="1:11" ht="20.100000000000001" customHeight="1">
      <c r="A70" s="396"/>
      <c r="B70" s="419" t="s">
        <v>133</v>
      </c>
      <c r="C70" s="420"/>
      <c r="D70" s="420"/>
      <c r="E70" s="420"/>
      <c r="F70" s="420"/>
      <c r="G70" s="420"/>
      <c r="H70" s="420"/>
      <c r="I70" s="420"/>
      <c r="J70" s="420"/>
      <c r="K70" s="421"/>
    </row>
    <row r="71" spans="1:11">
      <c r="A71" s="314"/>
      <c r="B71" s="422"/>
      <c r="C71" s="423"/>
      <c r="D71" s="423"/>
      <c r="E71" s="423"/>
      <c r="F71" s="423"/>
      <c r="G71" s="423"/>
      <c r="H71" s="423"/>
      <c r="I71" s="423"/>
      <c r="J71" s="423"/>
      <c r="K71" s="424"/>
    </row>
    <row r="72" spans="1:11" ht="19.5" customHeight="1">
      <c r="A72" s="418" t="s">
        <v>134</v>
      </c>
      <c r="B72" s="422"/>
      <c r="C72" s="423"/>
      <c r="D72" s="423"/>
      <c r="E72" s="423"/>
      <c r="F72" s="423"/>
      <c r="G72" s="423"/>
      <c r="H72" s="423"/>
      <c r="I72" s="423"/>
      <c r="J72" s="423"/>
      <c r="K72" s="424"/>
    </row>
    <row r="73" spans="1:11" ht="19.5" customHeight="1">
      <c r="A73" s="418"/>
      <c r="B73" s="422"/>
      <c r="C73" s="423"/>
      <c r="D73" s="423"/>
      <c r="E73" s="423"/>
      <c r="F73" s="423"/>
      <c r="G73" s="423"/>
      <c r="H73" s="423"/>
      <c r="I73" s="423"/>
      <c r="J73" s="423"/>
      <c r="K73" s="424"/>
    </row>
    <row r="74" spans="1:11" ht="19.5" customHeight="1">
      <c r="A74" s="418"/>
      <c r="B74" s="422"/>
      <c r="C74" s="423"/>
      <c r="D74" s="423"/>
      <c r="E74" s="423"/>
      <c r="F74" s="423"/>
      <c r="G74" s="423"/>
      <c r="H74" s="423"/>
      <c r="I74" s="423"/>
      <c r="J74" s="423"/>
      <c r="K74" s="424"/>
    </row>
    <row r="75" spans="1:11" ht="19.5" customHeight="1">
      <c r="A75" s="418"/>
      <c r="B75" s="422"/>
      <c r="C75" s="423"/>
      <c r="D75" s="423"/>
      <c r="E75" s="423"/>
      <c r="F75" s="423"/>
      <c r="G75" s="423"/>
      <c r="H75" s="423"/>
      <c r="I75" s="423"/>
      <c r="J75" s="423"/>
      <c r="K75" s="424"/>
    </row>
    <row r="76" spans="1:11" ht="10.5" customHeight="1">
      <c r="A76" s="418"/>
      <c r="B76" s="422"/>
      <c r="C76" s="423"/>
      <c r="D76" s="423"/>
      <c r="E76" s="423"/>
      <c r="F76" s="423"/>
      <c r="G76" s="423"/>
      <c r="H76" s="423"/>
      <c r="I76" s="423"/>
      <c r="J76" s="423"/>
      <c r="K76" s="424"/>
    </row>
    <row r="77" spans="1:11" ht="11.25" customHeight="1">
      <c r="A77" s="418"/>
      <c r="B77" s="422"/>
      <c r="C77" s="423"/>
      <c r="D77" s="423"/>
      <c r="E77" s="423"/>
      <c r="F77" s="423"/>
      <c r="G77" s="423"/>
      <c r="H77" s="423"/>
      <c r="I77" s="423"/>
      <c r="J77" s="423"/>
      <c r="K77" s="424"/>
    </row>
    <row r="78" spans="1:11" ht="12.75" customHeight="1">
      <c r="A78" s="418"/>
      <c r="B78" s="422"/>
      <c r="C78" s="423"/>
      <c r="D78" s="423"/>
      <c r="E78" s="423"/>
      <c r="F78" s="423"/>
      <c r="G78" s="423"/>
      <c r="H78" s="423"/>
      <c r="I78" s="423"/>
      <c r="J78" s="423"/>
      <c r="K78" s="424"/>
    </row>
    <row r="79" spans="1:11" ht="5.25" customHeight="1">
      <c r="A79" s="418"/>
      <c r="B79" s="425"/>
      <c r="C79" s="426"/>
      <c r="D79" s="426"/>
      <c r="E79" s="426"/>
      <c r="F79" s="426"/>
      <c r="G79" s="426"/>
      <c r="H79" s="426"/>
      <c r="I79" s="426"/>
      <c r="J79" s="426"/>
      <c r="K79" s="427"/>
    </row>
    <row r="80" spans="1:11" ht="4.5" customHeight="1">
      <c r="A80" s="418"/>
      <c r="B80" s="283"/>
    </row>
    <row r="81" spans="1:1" ht="4.5" customHeight="1">
      <c r="A81" s="418"/>
    </row>
  </sheetData>
  <mergeCells count="72">
    <mergeCell ref="B23:F23"/>
    <mergeCell ref="B24:F24"/>
    <mergeCell ref="B25:F25"/>
    <mergeCell ref="B14:F14"/>
    <mergeCell ref="B15:F15"/>
    <mergeCell ref="B16:F16"/>
    <mergeCell ref="B22:F22"/>
    <mergeCell ref="B21:F21"/>
    <mergeCell ref="B18:F18"/>
    <mergeCell ref="B19:F19"/>
    <mergeCell ref="B20:F20"/>
    <mergeCell ref="B17:F17"/>
    <mergeCell ref="F68:H68"/>
    <mergeCell ref="K43:K44"/>
    <mergeCell ref="B46:J46"/>
    <mergeCell ref="A72:A81"/>
    <mergeCell ref="B70:K79"/>
    <mergeCell ref="A66:A70"/>
    <mergeCell ref="B64:D64"/>
    <mergeCell ref="B65:D65"/>
    <mergeCell ref="B66:D66"/>
    <mergeCell ref="B67:D67"/>
    <mergeCell ref="B68:D68"/>
    <mergeCell ref="F65:H65"/>
    <mergeCell ref="F66:H66"/>
    <mergeCell ref="F67:H67"/>
    <mergeCell ref="F64:H64"/>
    <mergeCell ref="B58:H58"/>
    <mergeCell ref="B11:F11"/>
    <mergeCell ref="A12:A42"/>
    <mergeCell ref="B12:F12"/>
    <mergeCell ref="B34:F34"/>
    <mergeCell ref="B39:F39"/>
    <mergeCell ref="B40:F40"/>
    <mergeCell ref="B30:F30"/>
    <mergeCell ref="B31:F31"/>
    <mergeCell ref="B32:F32"/>
    <mergeCell ref="B33:F33"/>
    <mergeCell ref="B26:F26"/>
    <mergeCell ref="B27:F27"/>
    <mergeCell ref="B28:F28"/>
    <mergeCell ref="B29:F29"/>
    <mergeCell ref="B13:F13"/>
    <mergeCell ref="B35:F35"/>
    <mergeCell ref="K1:L1"/>
    <mergeCell ref="G3:J3"/>
    <mergeCell ref="A10:K10"/>
    <mergeCell ref="B1:J1"/>
    <mergeCell ref="A4:K4"/>
    <mergeCell ref="A5:A9"/>
    <mergeCell ref="A2:K2"/>
    <mergeCell ref="B5:K9"/>
    <mergeCell ref="A49:A53"/>
    <mergeCell ref="A59:A63"/>
    <mergeCell ref="B41:J41"/>
    <mergeCell ref="B43:J44"/>
    <mergeCell ref="B38:F38"/>
    <mergeCell ref="B57:H57"/>
    <mergeCell ref="B59:H59"/>
    <mergeCell ref="B60:H60"/>
    <mergeCell ref="B61:H61"/>
    <mergeCell ref="B63:D63"/>
    <mergeCell ref="F63:H63"/>
    <mergeCell ref="B36:F36"/>
    <mergeCell ref="B37:F37"/>
    <mergeCell ref="K53:K54"/>
    <mergeCell ref="B47:J47"/>
    <mergeCell ref="B48:J48"/>
    <mergeCell ref="B49:J49"/>
    <mergeCell ref="B50:J50"/>
    <mergeCell ref="B51:J51"/>
    <mergeCell ref="B53:J54"/>
  </mergeCells>
  <phoneticPr fontId="14" type="noConversion"/>
  <printOptions horizontalCentered="1"/>
  <pageMargins left="0.74803149606299213" right="0.74803149606299213" top="0.98425196850393704" bottom="0.98425196850393704" header="0.51181102362204722" footer="0.51181102362204722"/>
  <pageSetup paperSize="9" scale="46" orientation="portrait" r:id="rId1"/>
  <headerFooter alignWithMargins="0">
    <oddHeader>&amp;LAPPENDIX 2</oddHeader>
    <oddFooter>&amp;L&amp;F&amp;A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132"/>
  <sheetViews>
    <sheetView zoomScale="60" zoomScaleNormal="100" workbookViewId="0">
      <selection activeCell="O93" sqref="O93"/>
    </sheetView>
  </sheetViews>
  <sheetFormatPr defaultColWidth="9.140625" defaultRowHeight="13.15"/>
  <cols>
    <col min="1" max="1" width="56.28515625" style="1" customWidth="1"/>
    <col min="2" max="2" width="1.5703125" style="1" customWidth="1"/>
    <col min="3" max="3" width="15.42578125" style="26" customWidth="1"/>
    <col min="4" max="4" width="1.7109375" style="1" customWidth="1"/>
    <col min="5" max="5" width="15.42578125" style="1" customWidth="1"/>
    <col min="6" max="6" width="1.5703125" style="1" customWidth="1"/>
    <col min="7" max="7" width="15.42578125" style="1" customWidth="1"/>
    <col min="8" max="8" width="1.42578125" style="1" customWidth="1"/>
    <col min="9" max="9" width="15.42578125" style="1" customWidth="1"/>
    <col min="10" max="10" width="1.5703125" style="1" customWidth="1"/>
    <col min="11" max="11" width="14.7109375" style="1" customWidth="1"/>
    <col min="12" max="12" width="1.7109375" style="1" customWidth="1"/>
    <col min="13" max="13" width="14.7109375" style="1" customWidth="1"/>
    <col min="14" max="20" width="9.140625" style="1"/>
    <col min="21" max="21" width="37.85546875" style="1" customWidth="1"/>
    <col min="22" max="16384" width="9.140625" style="1"/>
  </cols>
  <sheetData>
    <row r="1" spans="1:14" ht="27.75" customHeight="1">
      <c r="C1" s="376" t="str">
        <f>'R&amp;P Accounts'!B2</f>
        <v>SAMs</v>
      </c>
      <c r="D1" s="376"/>
      <c r="E1" s="376"/>
      <c r="F1" s="376"/>
      <c r="G1" s="376"/>
      <c r="H1" s="376"/>
      <c r="I1" s="376"/>
      <c r="J1" s="376"/>
      <c r="K1" s="376"/>
      <c r="M1" s="399" t="str">
        <f>'R&amp;P Accounts'!L2</f>
        <v>SC043373</v>
      </c>
      <c r="N1" s="399"/>
    </row>
    <row r="2" spans="1:14" ht="10.5" customHeight="1">
      <c r="A2" s="314"/>
      <c r="B2" s="314"/>
      <c r="C2" s="314"/>
      <c r="D2" s="314"/>
      <c r="E2" s="314"/>
      <c r="F2" s="314"/>
      <c r="G2" s="314"/>
      <c r="H2" s="314"/>
      <c r="I2" s="314"/>
      <c r="J2" s="314"/>
      <c r="K2" s="314"/>
      <c r="L2" s="314"/>
    </row>
    <row r="3" spans="1:14" s="42" customFormat="1" ht="26.25" customHeight="1">
      <c r="A3" s="38" t="s">
        <v>135</v>
      </c>
      <c r="B3" s="38"/>
      <c r="C3" s="39"/>
      <c r="D3" s="38"/>
      <c r="E3" s="38"/>
      <c r="F3" s="38"/>
      <c r="G3" s="38"/>
      <c r="H3" s="313"/>
      <c r="I3" s="313"/>
      <c r="J3" s="313"/>
      <c r="K3" s="313"/>
      <c r="L3" s="69"/>
      <c r="M3" s="41"/>
    </row>
    <row r="4" spans="1:14" ht="15" customHeight="1">
      <c r="A4" s="401"/>
      <c r="B4" s="401"/>
      <c r="C4" s="401"/>
      <c r="D4" s="401"/>
      <c r="E4" s="401"/>
      <c r="F4" s="401"/>
      <c r="G4" s="401"/>
      <c r="H4" s="401"/>
      <c r="I4" s="401"/>
      <c r="J4" s="401"/>
      <c r="K4" s="401"/>
      <c r="L4" s="401"/>
    </row>
    <row r="5" spans="1:14" ht="20.100000000000001" customHeight="1">
      <c r="A5" s="432" t="s">
        <v>136</v>
      </c>
      <c r="B5" s="432"/>
      <c r="C5" s="432"/>
      <c r="D5" s="432"/>
      <c r="E5" s="432"/>
      <c r="F5" s="432"/>
      <c r="G5" s="432"/>
      <c r="H5" s="432"/>
      <c r="I5" s="432"/>
      <c r="J5" s="432"/>
      <c r="K5" s="432"/>
      <c r="L5" s="432"/>
    </row>
    <row r="6" spans="1:14" ht="20.100000000000001" customHeight="1">
      <c r="A6" s="317"/>
      <c r="B6" s="317"/>
      <c r="C6" s="317"/>
      <c r="D6" s="317"/>
      <c r="E6" s="317"/>
      <c r="F6" s="317"/>
      <c r="G6" s="317"/>
      <c r="H6" s="317"/>
      <c r="I6" s="317"/>
      <c r="J6" s="317"/>
      <c r="K6" s="317"/>
      <c r="L6" s="317"/>
    </row>
    <row r="7" spans="1:14" ht="20.100000000000001" customHeight="1">
      <c r="A7" s="317" t="s">
        <v>137</v>
      </c>
      <c r="B7" s="317"/>
      <c r="C7" s="317"/>
      <c r="D7" s="317"/>
      <c r="E7" s="317"/>
      <c r="F7" s="317"/>
      <c r="G7" s="317"/>
      <c r="H7" s="317"/>
      <c r="I7" s="317"/>
      <c r="J7" s="317"/>
      <c r="K7" s="317"/>
      <c r="L7" s="317"/>
      <c r="M7" s="317"/>
    </row>
    <row r="8" spans="1:14" ht="40.5" customHeight="1">
      <c r="C8" s="63" t="s">
        <v>55</v>
      </c>
      <c r="D8" s="11"/>
      <c r="E8" s="63" t="s">
        <v>56</v>
      </c>
      <c r="F8" s="70"/>
      <c r="G8" s="63" t="s">
        <v>12</v>
      </c>
      <c r="H8" s="70"/>
      <c r="I8" s="63" t="s">
        <v>57</v>
      </c>
      <c r="J8" s="70"/>
      <c r="K8" s="63" t="s">
        <v>58</v>
      </c>
      <c r="L8" s="70"/>
      <c r="M8" s="63" t="s">
        <v>59</v>
      </c>
    </row>
    <row r="9" spans="1:14" ht="20.100000000000001" customHeight="1">
      <c r="A9" s="311"/>
      <c r="B9" s="311"/>
      <c r="C9" s="13" t="s">
        <v>16</v>
      </c>
      <c r="E9" s="13" t="s">
        <v>16</v>
      </c>
      <c r="F9" s="305"/>
      <c r="G9" s="13" t="s">
        <v>16</v>
      </c>
      <c r="H9" s="305"/>
      <c r="I9" s="13" t="s">
        <v>16</v>
      </c>
      <c r="J9" s="305"/>
      <c r="K9" s="13" t="s">
        <v>16</v>
      </c>
      <c r="L9" s="305"/>
      <c r="M9" s="13"/>
    </row>
    <row r="10" spans="1:14" ht="18" customHeight="1">
      <c r="A10" s="226" t="s">
        <v>138</v>
      </c>
      <c r="B10" s="81"/>
      <c r="C10" s="103">
        <v>200</v>
      </c>
      <c r="D10" s="104"/>
      <c r="E10" s="103"/>
      <c r="F10" s="104"/>
      <c r="G10" s="103"/>
      <c r="H10" s="107"/>
      <c r="I10" s="103"/>
      <c r="J10" s="107"/>
      <c r="K10" s="103">
        <f>C10</f>
        <v>200</v>
      </c>
      <c r="L10" s="104"/>
      <c r="M10" s="108">
        <v>200</v>
      </c>
    </row>
    <row r="11" spans="1:14" ht="18" customHeight="1">
      <c r="A11" s="295" t="s">
        <v>139</v>
      </c>
      <c r="B11" s="93"/>
      <c r="C11" s="296">
        <v>3454</v>
      </c>
      <c r="D11" s="104"/>
      <c r="E11" s="297"/>
      <c r="F11" s="104"/>
      <c r="G11" s="297"/>
      <c r="H11" s="107"/>
      <c r="I11" s="297"/>
      <c r="J11" s="107"/>
      <c r="K11" s="296">
        <f>C11</f>
        <v>3454</v>
      </c>
      <c r="L11" s="104"/>
      <c r="M11" s="203">
        <v>1219</v>
      </c>
    </row>
    <row r="12" spans="1:14" ht="18" customHeight="1">
      <c r="A12" s="291" t="s">
        <v>138</v>
      </c>
      <c r="B12" s="291"/>
      <c r="C12" s="300">
        <v>200</v>
      </c>
      <c r="D12" s="291"/>
      <c r="E12" s="291"/>
      <c r="F12" s="291"/>
      <c r="G12" s="291"/>
      <c r="H12" s="291"/>
      <c r="I12" s="291"/>
      <c r="J12" s="291"/>
      <c r="K12" s="301">
        <f>C12</f>
        <v>200</v>
      </c>
      <c r="L12" s="291"/>
      <c r="M12" s="291"/>
    </row>
    <row r="13" spans="1:14" ht="15.75">
      <c r="A13" s="298" t="s">
        <v>138</v>
      </c>
      <c r="B13" s="93"/>
      <c r="C13" s="299">
        <v>97</v>
      </c>
      <c r="D13" s="104"/>
      <c r="E13" s="105"/>
      <c r="F13" s="104"/>
      <c r="G13" s="105"/>
      <c r="H13" s="107"/>
      <c r="I13" s="105"/>
      <c r="J13" s="107"/>
      <c r="K13" s="299">
        <f>C13</f>
        <v>97</v>
      </c>
      <c r="L13" s="104"/>
      <c r="M13" s="145"/>
    </row>
    <row r="14" spans="1:14" ht="15.75">
      <c r="A14" s="225"/>
      <c r="B14" s="93"/>
      <c r="C14" s="208"/>
      <c r="D14" s="104"/>
      <c r="E14" s="103"/>
      <c r="F14" s="104"/>
      <c r="G14" s="103"/>
      <c r="H14" s="107"/>
      <c r="I14" s="103"/>
      <c r="J14" s="107"/>
      <c r="K14" s="208"/>
      <c r="L14" s="104"/>
      <c r="M14" s="108"/>
    </row>
    <row r="15" spans="1:14" ht="18" customHeight="1">
      <c r="A15" s="225"/>
      <c r="B15" s="93">
        <v>1123</v>
      </c>
      <c r="C15" s="208"/>
      <c r="D15" s="104"/>
      <c r="E15" s="103"/>
      <c r="F15" s="104"/>
      <c r="G15" s="103"/>
      <c r="H15" s="107"/>
      <c r="I15" s="103"/>
      <c r="J15" s="107"/>
      <c r="K15" s="208"/>
      <c r="L15" s="104"/>
      <c r="M15" s="108"/>
    </row>
    <row r="16" spans="1:14" ht="18" customHeight="1">
      <c r="A16" s="225"/>
      <c r="B16" s="93"/>
      <c r="C16" s="208"/>
      <c r="D16" s="104"/>
      <c r="E16" s="103"/>
      <c r="F16" s="104"/>
      <c r="G16" s="103"/>
      <c r="H16" s="107"/>
      <c r="I16" s="103"/>
      <c r="J16" s="107"/>
      <c r="K16" s="208"/>
      <c r="L16" s="104"/>
      <c r="M16" s="108"/>
    </row>
    <row r="17" spans="1:23" ht="18" customHeight="1">
      <c r="A17" s="225"/>
      <c r="C17" s="208"/>
      <c r="D17" s="104"/>
      <c r="E17" s="103"/>
      <c r="F17" s="104"/>
      <c r="G17" s="103"/>
      <c r="H17" s="104"/>
      <c r="I17" s="103"/>
      <c r="J17" s="104"/>
      <c r="K17" s="208"/>
      <c r="L17" s="316"/>
      <c r="M17" s="108"/>
    </row>
    <row r="18" spans="1:23" ht="18" customHeight="1">
      <c r="A18" s="225"/>
      <c r="C18" s="208"/>
      <c r="D18" s="104"/>
      <c r="E18" s="103"/>
      <c r="F18" s="104"/>
      <c r="G18" s="103"/>
      <c r="H18" s="104"/>
      <c r="I18" s="103"/>
      <c r="J18" s="104"/>
      <c r="K18" s="208"/>
      <c r="L18" s="316"/>
      <c r="M18" s="108"/>
    </row>
    <row r="19" spans="1:23" ht="18" customHeight="1">
      <c r="A19" s="225"/>
      <c r="C19" s="208"/>
      <c r="D19" s="104"/>
      <c r="E19" s="103"/>
      <c r="F19" s="104"/>
      <c r="G19" s="103"/>
      <c r="H19" s="104"/>
      <c r="I19" s="103"/>
      <c r="J19" s="104"/>
      <c r="K19" s="208"/>
      <c r="L19" s="316"/>
      <c r="M19" s="108"/>
    </row>
    <row r="20" spans="1:23" ht="18" customHeight="1">
      <c r="A20" s="225"/>
      <c r="C20" s="208"/>
      <c r="D20" s="104"/>
      <c r="E20" s="103"/>
      <c r="F20" s="104"/>
      <c r="G20" s="103"/>
      <c r="H20" s="104"/>
      <c r="I20" s="103"/>
      <c r="J20" s="104"/>
      <c r="K20" s="208"/>
      <c r="L20" s="316"/>
      <c r="M20" s="108"/>
    </row>
    <row r="21" spans="1:23" ht="18" customHeight="1">
      <c r="A21" s="225"/>
      <c r="C21" s="208"/>
      <c r="D21" s="104"/>
      <c r="E21" s="103"/>
      <c r="F21" s="104"/>
      <c r="G21" s="103"/>
      <c r="H21" s="104"/>
      <c r="I21" s="103"/>
      <c r="J21" s="104"/>
      <c r="K21" s="103"/>
      <c r="L21" s="316"/>
      <c r="M21" s="108"/>
    </row>
    <row r="22" spans="1:23" ht="20.25" customHeight="1" thickBot="1">
      <c r="A22" s="83" t="s">
        <v>69</v>
      </c>
      <c r="B22" s="83"/>
      <c r="C22" s="106">
        <f>SUM(C10:C21)</f>
        <v>3951</v>
      </c>
      <c r="D22" s="104"/>
      <c r="E22" s="106">
        <f>SUM(E10:E17)</f>
        <v>0</v>
      </c>
      <c r="F22" s="104"/>
      <c r="G22" s="106">
        <f>SUM(G10:G17)</f>
        <v>0</v>
      </c>
      <c r="H22" s="104"/>
      <c r="I22" s="106">
        <f>SUM(I10:I17)</f>
        <v>0</v>
      </c>
      <c r="J22" s="104"/>
      <c r="K22" s="106">
        <f>SUM(K10:K21)</f>
        <v>3951</v>
      </c>
      <c r="L22" s="316"/>
      <c r="M22" s="106">
        <f>SUM(M10:M17)</f>
        <v>1419</v>
      </c>
    </row>
    <row r="23" spans="1:23" ht="13.5" customHeight="1">
      <c r="A23" s="317"/>
      <c r="B23" s="317"/>
      <c r="C23" s="317"/>
      <c r="D23" s="317"/>
      <c r="E23" s="317"/>
      <c r="F23" s="317"/>
      <c r="G23" s="317"/>
      <c r="H23" s="317"/>
      <c r="I23" s="317"/>
      <c r="J23" s="317"/>
      <c r="K23" s="317"/>
      <c r="L23" s="317"/>
    </row>
    <row r="24" spans="1:23" ht="15" customHeight="1">
      <c r="A24" s="317"/>
      <c r="B24" s="317"/>
      <c r="C24" s="192"/>
      <c r="D24" s="192"/>
      <c r="E24" s="192"/>
      <c r="F24" s="192"/>
      <c r="G24" s="192"/>
      <c r="H24" s="192"/>
      <c r="I24" s="192"/>
      <c r="J24" s="192"/>
      <c r="K24" s="192"/>
      <c r="L24" s="192"/>
      <c r="M24" s="192"/>
    </row>
    <row r="25" spans="1:23" ht="13.5" customHeight="1">
      <c r="A25" s="317"/>
      <c r="B25" s="317"/>
      <c r="C25" s="317"/>
      <c r="D25" s="317"/>
      <c r="E25" s="317"/>
      <c r="F25" s="317"/>
      <c r="G25" s="317"/>
      <c r="H25" s="317"/>
      <c r="I25" s="317"/>
      <c r="J25" s="317"/>
      <c r="K25" s="317"/>
      <c r="L25" s="317"/>
    </row>
    <row r="26" spans="1:23" ht="20.100000000000001" customHeight="1">
      <c r="A26" s="432" t="s">
        <v>140</v>
      </c>
      <c r="B26" s="432"/>
      <c r="C26" s="432"/>
      <c r="D26" s="432"/>
      <c r="E26" s="432"/>
      <c r="F26" s="432"/>
      <c r="G26" s="432"/>
      <c r="H26" s="432"/>
      <c r="I26" s="432"/>
      <c r="J26" s="432"/>
      <c r="K26" s="432"/>
      <c r="L26" s="432"/>
      <c r="M26" s="432"/>
    </row>
    <row r="27" spans="1:23" ht="48.6" customHeight="1">
      <c r="C27" s="63" t="s">
        <v>55</v>
      </c>
      <c r="D27" s="11"/>
      <c r="E27" s="63" t="s">
        <v>56</v>
      </c>
      <c r="F27" s="70"/>
      <c r="G27" s="63"/>
      <c r="H27" s="70"/>
      <c r="I27" s="63"/>
      <c r="J27" s="70"/>
      <c r="K27" s="63" t="s">
        <v>58</v>
      </c>
      <c r="L27" s="70"/>
      <c r="M27" s="63" t="s">
        <v>59</v>
      </c>
    </row>
    <row r="28" spans="1:23" ht="20.100000000000001" customHeight="1">
      <c r="A28" s="311"/>
      <c r="B28" s="311"/>
      <c r="C28" s="13" t="s">
        <v>16</v>
      </c>
      <c r="E28" s="13" t="s">
        <v>16</v>
      </c>
      <c r="F28" s="305"/>
      <c r="G28" s="13"/>
      <c r="H28" s="305"/>
      <c r="I28" s="13"/>
      <c r="J28" s="305"/>
      <c r="K28" s="13" t="s">
        <v>16</v>
      </c>
      <c r="L28" s="305"/>
      <c r="M28" s="13" t="s">
        <v>16</v>
      </c>
      <c r="U28"/>
      <c r="V28" s="311"/>
      <c r="W28" s="272"/>
    </row>
    <row r="29" spans="1:23" ht="20.100000000000001" customHeight="1">
      <c r="A29" s="285" t="s">
        <v>102</v>
      </c>
      <c r="B29" s="311"/>
      <c r="C29" s="288">
        <v>6000</v>
      </c>
      <c r="D29" s="275"/>
      <c r="E29" s="276"/>
      <c r="F29" s="305"/>
      <c r="G29" s="13"/>
      <c r="H29" s="305"/>
      <c r="I29" s="13"/>
      <c r="J29" s="305"/>
      <c r="K29" s="288">
        <v>6000</v>
      </c>
      <c r="L29" s="279"/>
      <c r="M29" s="266">
        <v>5000</v>
      </c>
      <c r="U29"/>
      <c r="V29" s="311"/>
      <c r="W29" s="272"/>
    </row>
    <row r="30" spans="1:23" ht="20.100000000000001" customHeight="1">
      <c r="A30" s="285" t="s">
        <v>103</v>
      </c>
      <c r="B30" s="311"/>
      <c r="C30" s="288">
        <v>10000</v>
      </c>
      <c r="D30" s="275"/>
      <c r="E30" s="276"/>
      <c r="F30" s="305"/>
      <c r="G30" s="13"/>
      <c r="H30" s="305"/>
      <c r="I30" s="13"/>
      <c r="J30" s="305"/>
      <c r="K30" s="288">
        <v>10000</v>
      </c>
      <c r="L30" s="279"/>
      <c r="M30" s="266">
        <v>20000</v>
      </c>
      <c r="U30"/>
      <c r="V30" s="311"/>
      <c r="W30" s="272"/>
    </row>
    <row r="31" spans="1:23" ht="20.100000000000001" customHeight="1">
      <c r="A31" s="285" t="s">
        <v>105</v>
      </c>
      <c r="B31" s="311"/>
      <c r="C31" s="293"/>
      <c r="D31" s="275"/>
      <c r="E31" s="288">
        <v>2000</v>
      </c>
      <c r="F31" s="305"/>
      <c r="G31" s="13"/>
      <c r="H31" s="305"/>
      <c r="I31" s="13"/>
      <c r="J31" s="305"/>
      <c r="K31" s="288">
        <v>2000</v>
      </c>
      <c r="L31" s="279"/>
      <c r="M31" s="266"/>
      <c r="U31"/>
      <c r="V31" s="311"/>
      <c r="W31" s="272"/>
    </row>
    <row r="32" spans="1:23" ht="20.100000000000001" customHeight="1">
      <c r="A32" s="285" t="s">
        <v>107</v>
      </c>
      <c r="B32" s="311"/>
      <c r="C32" s="288">
        <v>1250</v>
      </c>
      <c r="D32" s="275"/>
      <c r="E32" s="276"/>
      <c r="F32" s="305"/>
      <c r="G32" s="13"/>
      <c r="H32" s="305"/>
      <c r="I32" s="13"/>
      <c r="J32" s="305"/>
      <c r="K32" s="288">
        <v>1250</v>
      </c>
      <c r="L32" s="279"/>
      <c r="M32" s="266">
        <v>1250</v>
      </c>
      <c r="U32"/>
      <c r="V32" s="311"/>
      <c r="W32" s="272"/>
    </row>
    <row r="33" spans="1:24" ht="20.100000000000001" customHeight="1">
      <c r="A33" s="285" t="s">
        <v>108</v>
      </c>
      <c r="B33" s="311"/>
      <c r="C33" s="288">
        <v>5000</v>
      </c>
      <c r="D33" s="275"/>
      <c r="E33" s="276"/>
      <c r="F33" s="305"/>
      <c r="G33" s="13"/>
      <c r="H33" s="305"/>
      <c r="I33" s="13"/>
      <c r="J33" s="305"/>
      <c r="K33" s="288">
        <v>5000</v>
      </c>
      <c r="L33" s="279"/>
      <c r="M33" s="266">
        <v>3000</v>
      </c>
      <c r="R33" s="166"/>
      <c r="U33"/>
      <c r="V33" s="311"/>
      <c r="W33" s="272"/>
      <c r="X33" s="273"/>
    </row>
    <row r="34" spans="1:24" ht="20.100000000000001" customHeight="1">
      <c r="A34" s="285" t="s">
        <v>109</v>
      </c>
      <c r="B34" s="311"/>
      <c r="C34" s="288">
        <v>3500</v>
      </c>
      <c r="D34" s="275"/>
      <c r="E34" s="276"/>
      <c r="F34" s="305"/>
      <c r="G34" s="13"/>
      <c r="H34" s="305"/>
      <c r="I34" s="13"/>
      <c r="J34" s="305"/>
      <c r="K34" s="288">
        <v>3500</v>
      </c>
      <c r="L34" s="279"/>
      <c r="M34" s="266"/>
      <c r="R34" s="166"/>
      <c r="U34"/>
      <c r="V34" s="311"/>
      <c r="W34" s="272"/>
      <c r="X34" s="273"/>
    </row>
    <row r="35" spans="1:24" ht="20.100000000000001" customHeight="1">
      <c r="A35" s="285" t="s">
        <v>111</v>
      </c>
      <c r="B35" s="311"/>
      <c r="C35" s="293"/>
      <c r="D35" s="275"/>
      <c r="E35" s="288">
        <v>3920</v>
      </c>
      <c r="F35" s="305"/>
      <c r="G35" s="13"/>
      <c r="H35" s="305"/>
      <c r="I35" s="13"/>
      <c r="J35" s="305"/>
      <c r="K35" s="288">
        <v>3920</v>
      </c>
      <c r="L35" s="279"/>
      <c r="M35" s="266"/>
      <c r="R35" s="267"/>
      <c r="U35"/>
      <c r="V35" s="311"/>
      <c r="W35" s="272"/>
      <c r="X35" s="273"/>
    </row>
    <row r="36" spans="1:24" ht="20.100000000000001" customHeight="1">
      <c r="A36" s="285" t="s">
        <v>112</v>
      </c>
      <c r="B36" s="311"/>
      <c r="C36" s="293"/>
      <c r="D36" s="275"/>
      <c r="E36" s="288">
        <v>1470</v>
      </c>
      <c r="F36" s="305"/>
      <c r="G36" s="13"/>
      <c r="H36" s="305"/>
      <c r="I36" s="13"/>
      <c r="J36" s="305"/>
      <c r="K36" s="288">
        <v>1470</v>
      </c>
      <c r="L36" s="279"/>
      <c r="M36" s="266">
        <v>570</v>
      </c>
      <c r="R36" s="166"/>
      <c r="U36"/>
      <c r="V36" s="311"/>
      <c r="W36" s="272"/>
      <c r="X36" s="273"/>
    </row>
    <row r="37" spans="1:24" ht="20.100000000000001" customHeight="1">
      <c r="A37" s="285" t="s">
        <v>113</v>
      </c>
      <c r="B37" s="311"/>
      <c r="C37" s="288">
        <v>5000</v>
      </c>
      <c r="D37" s="275"/>
      <c r="E37" s="276"/>
      <c r="F37" s="305"/>
      <c r="G37" s="13"/>
      <c r="H37" s="305"/>
      <c r="I37" s="13"/>
      <c r="J37" s="305"/>
      <c r="K37" s="288">
        <v>5000</v>
      </c>
      <c r="L37" s="279"/>
      <c r="M37" s="266">
        <v>6500</v>
      </c>
      <c r="R37" s="166"/>
      <c r="U37"/>
      <c r="V37" s="311"/>
      <c r="W37" s="272"/>
      <c r="X37" s="267"/>
    </row>
    <row r="38" spans="1:24" ht="20.100000000000001" customHeight="1">
      <c r="A38" s="285" t="s">
        <v>114</v>
      </c>
      <c r="B38" s="311"/>
      <c r="C38" s="288">
        <v>6000</v>
      </c>
      <c r="D38" s="275"/>
      <c r="E38" s="276"/>
      <c r="F38" s="305"/>
      <c r="G38" s="13"/>
      <c r="H38" s="305"/>
      <c r="I38" s="13"/>
      <c r="J38" s="305"/>
      <c r="K38" s="288">
        <v>6000</v>
      </c>
      <c r="L38" s="279"/>
      <c r="M38" s="266"/>
      <c r="R38" s="166"/>
      <c r="U38"/>
      <c r="V38" s="311"/>
      <c r="W38" s="272"/>
      <c r="X38" s="267"/>
    </row>
    <row r="39" spans="1:24" ht="20.100000000000001" customHeight="1">
      <c r="A39" s="285" t="s">
        <v>115</v>
      </c>
      <c r="B39" s="311"/>
      <c r="C39" s="294">
        <v>1000</v>
      </c>
      <c r="D39" s="275"/>
      <c r="E39" s="276"/>
      <c r="F39" s="305"/>
      <c r="G39" s="13"/>
      <c r="H39" s="305"/>
      <c r="I39" s="13"/>
      <c r="J39" s="305"/>
      <c r="K39" s="288">
        <v>1000</v>
      </c>
      <c r="L39" s="279"/>
      <c r="M39" s="266">
        <v>1000</v>
      </c>
      <c r="R39" s="166"/>
      <c r="U39"/>
      <c r="V39" s="311"/>
      <c r="W39" s="272"/>
      <c r="X39" s="273"/>
    </row>
    <row r="40" spans="1:24" ht="20.100000000000001" customHeight="1">
      <c r="A40" s="292" t="s">
        <v>116</v>
      </c>
      <c r="B40" s="311"/>
      <c r="C40" s="288">
        <v>5000</v>
      </c>
      <c r="D40" s="275"/>
      <c r="E40" s="276"/>
      <c r="F40" s="305"/>
      <c r="G40" s="13"/>
      <c r="H40" s="305"/>
      <c r="I40" s="13"/>
      <c r="J40" s="305"/>
      <c r="K40" s="288">
        <v>5000</v>
      </c>
      <c r="L40" s="279"/>
      <c r="M40" s="266"/>
      <c r="R40" s="166"/>
      <c r="U40"/>
      <c r="V40" s="14"/>
      <c r="W40" s="272"/>
    </row>
    <row r="41" spans="1:24" ht="20.100000000000001" customHeight="1">
      <c r="A41" s="270"/>
      <c r="B41" s="14"/>
      <c r="C41" s="274"/>
      <c r="D41" s="277"/>
      <c r="E41" s="278"/>
      <c r="F41" s="104"/>
      <c r="G41" s="104"/>
      <c r="H41" s="107"/>
      <c r="I41" s="104"/>
      <c r="J41" s="107"/>
      <c r="K41" s="266"/>
      <c r="L41" s="277"/>
      <c r="M41" s="280"/>
      <c r="R41" s="166"/>
      <c r="U41"/>
      <c r="V41" s="14"/>
      <c r="W41" s="272"/>
    </row>
    <row r="42" spans="1:24" ht="20.100000000000001" customHeight="1">
      <c r="A42" s="270"/>
      <c r="B42" s="14"/>
      <c r="C42" s="274"/>
      <c r="D42" s="277"/>
      <c r="E42" s="278"/>
      <c r="F42" s="104"/>
      <c r="G42" s="104"/>
      <c r="H42" s="107"/>
      <c r="I42" s="104"/>
      <c r="J42" s="107"/>
      <c r="K42" s="266"/>
      <c r="L42" s="277"/>
      <c r="M42" s="280"/>
      <c r="R42" s="166"/>
      <c r="U42" s="166"/>
      <c r="V42" s="14"/>
      <c r="W42" s="272"/>
    </row>
    <row r="43" spans="1:24" ht="20.100000000000001" customHeight="1">
      <c r="A43" s="264"/>
      <c r="B43" s="14"/>
      <c r="C43" s="265"/>
      <c r="D43" s="104"/>
      <c r="E43" s="218"/>
      <c r="F43" s="104"/>
      <c r="G43" s="104"/>
      <c r="H43" s="107"/>
      <c r="I43" s="104"/>
      <c r="J43" s="107"/>
      <c r="K43" s="220"/>
      <c r="L43" s="104"/>
      <c r="M43" s="211"/>
      <c r="R43" s="166"/>
    </row>
    <row r="44" spans="1:24" ht="20.100000000000001" customHeight="1">
      <c r="A44" s="229"/>
      <c r="B44" s="14"/>
      <c r="C44" s="234"/>
      <c r="D44" s="104"/>
      <c r="E44" s="218"/>
      <c r="F44" s="104"/>
      <c r="G44" s="104"/>
      <c r="H44" s="107"/>
      <c r="I44" s="104"/>
      <c r="J44" s="107"/>
      <c r="K44" s="220"/>
      <c r="L44" s="104"/>
      <c r="M44" s="211"/>
      <c r="R44" s="166"/>
    </row>
    <row r="45" spans="1:24" ht="20.100000000000001" customHeight="1">
      <c r="A45" s="229"/>
      <c r="B45" s="14"/>
      <c r="C45" s="234"/>
      <c r="D45" s="104"/>
      <c r="E45" s="218"/>
      <c r="F45" s="104"/>
      <c r="G45" s="104"/>
      <c r="H45" s="107"/>
      <c r="I45" s="104"/>
      <c r="J45" s="107"/>
      <c r="K45" s="219"/>
      <c r="L45" s="104"/>
      <c r="M45" s="211"/>
      <c r="R45" s="166"/>
    </row>
    <row r="46" spans="1:24" ht="20.100000000000001" customHeight="1">
      <c r="A46" s="229"/>
      <c r="B46" s="14"/>
      <c r="C46" s="234"/>
      <c r="D46" s="104"/>
      <c r="E46" s="218"/>
      <c r="F46" s="104"/>
      <c r="G46" s="104"/>
      <c r="H46" s="107"/>
      <c r="I46" s="104"/>
      <c r="J46" s="107"/>
      <c r="K46" s="220"/>
      <c r="L46" s="104"/>
      <c r="M46" s="211"/>
      <c r="R46" s="166"/>
    </row>
    <row r="47" spans="1:24" ht="20.100000000000001" customHeight="1">
      <c r="A47" s="229"/>
      <c r="B47" s="14"/>
      <c r="C47" s="234"/>
      <c r="D47" s="104"/>
      <c r="E47" s="218"/>
      <c r="F47" s="104"/>
      <c r="G47" s="104"/>
      <c r="H47" s="107"/>
      <c r="I47" s="104"/>
      <c r="J47" s="107"/>
      <c r="K47" s="220"/>
      <c r="L47" s="104"/>
      <c r="M47" s="211"/>
      <c r="R47" s="166"/>
    </row>
    <row r="48" spans="1:24" ht="20.100000000000001" customHeight="1">
      <c r="A48" s="229"/>
      <c r="B48" s="14"/>
      <c r="C48" s="234"/>
      <c r="D48" s="104"/>
      <c r="E48" s="218"/>
      <c r="F48" s="104"/>
      <c r="G48" s="104"/>
      <c r="H48" s="107"/>
      <c r="I48" s="104"/>
      <c r="J48" s="107"/>
      <c r="K48" s="210"/>
      <c r="L48" s="104"/>
      <c r="M48" s="211"/>
    </row>
    <row r="49" spans="1:16" ht="20.100000000000001" customHeight="1">
      <c r="A49" s="229"/>
      <c r="B49" s="14"/>
      <c r="C49" s="234"/>
      <c r="D49" s="104"/>
      <c r="E49" s="218"/>
      <c r="F49" s="104"/>
      <c r="G49" s="104"/>
      <c r="H49" s="107"/>
      <c r="I49" s="104"/>
      <c r="J49" s="107"/>
      <c r="K49" s="210"/>
      <c r="L49" s="104"/>
      <c r="M49" s="227"/>
    </row>
    <row r="50" spans="1:16" ht="20.100000000000001" customHeight="1">
      <c r="A50" s="229"/>
      <c r="B50" s="14"/>
      <c r="C50" s="234"/>
      <c r="D50" s="104"/>
      <c r="E50" s="218"/>
      <c r="F50" s="104"/>
      <c r="G50" s="104"/>
      <c r="H50" s="107"/>
      <c r="I50" s="104"/>
      <c r="J50" s="107"/>
      <c r="K50" s="210"/>
      <c r="L50" s="104"/>
      <c r="M50" s="108"/>
    </row>
    <row r="51" spans="1:16" ht="20.100000000000001" customHeight="1">
      <c r="A51" s="229"/>
      <c r="B51" s="14"/>
      <c r="C51" s="234"/>
      <c r="D51" s="104"/>
      <c r="E51" s="218"/>
      <c r="F51" s="104"/>
      <c r="G51" s="104"/>
      <c r="H51" s="107"/>
      <c r="I51" s="104"/>
      <c r="J51" s="107"/>
      <c r="K51" s="210"/>
      <c r="L51" s="104"/>
      <c r="M51" s="108"/>
    </row>
    <row r="52" spans="1:16" ht="20.100000000000001" customHeight="1">
      <c r="A52" s="229"/>
      <c r="B52" s="14"/>
      <c r="C52" s="234"/>
      <c r="D52" s="104"/>
      <c r="E52" s="157"/>
      <c r="F52" s="104"/>
      <c r="G52" s="104"/>
      <c r="H52" s="107"/>
      <c r="I52" s="104"/>
      <c r="J52" s="107"/>
      <c r="K52" s="210"/>
      <c r="L52" s="80"/>
      <c r="M52" s="158"/>
    </row>
    <row r="53" spans="1:16" ht="20.100000000000001" customHeight="1">
      <c r="A53" s="229"/>
      <c r="B53" s="14"/>
      <c r="C53" s="234"/>
      <c r="D53" s="104"/>
      <c r="E53" s="157"/>
      <c r="F53" s="104"/>
      <c r="G53" s="104"/>
      <c r="H53" s="107"/>
      <c r="I53" s="104"/>
      <c r="J53" s="107"/>
      <c r="K53" s="210"/>
      <c r="L53" s="80"/>
      <c r="M53" s="158"/>
    </row>
    <row r="54" spans="1:16" ht="20.100000000000001" customHeight="1">
      <c r="A54" s="229"/>
      <c r="B54" s="81"/>
      <c r="C54" s="234"/>
      <c r="D54" s="104"/>
      <c r="E54" s="157"/>
      <c r="F54" s="104"/>
      <c r="G54" s="104"/>
      <c r="H54" s="104"/>
      <c r="I54" s="104"/>
      <c r="J54" s="104"/>
      <c r="K54" s="210"/>
      <c r="L54" s="433"/>
      <c r="M54" s="158"/>
    </row>
    <row r="55" spans="1:16" ht="20.100000000000001" customHeight="1">
      <c r="A55" s="229"/>
      <c r="B55" s="81"/>
      <c r="C55" s="234"/>
      <c r="D55" s="104"/>
      <c r="E55" s="103"/>
      <c r="F55" s="104"/>
      <c r="G55" s="104"/>
      <c r="H55" s="104"/>
      <c r="I55" s="104"/>
      <c r="J55" s="104"/>
      <c r="K55" s="210"/>
      <c r="L55" s="433"/>
      <c r="M55" s="158"/>
    </row>
    <row r="56" spans="1:16" ht="20.100000000000001" customHeight="1">
      <c r="A56" s="229"/>
      <c r="B56" s="81"/>
      <c r="C56" s="234"/>
      <c r="D56" s="104"/>
      <c r="E56" s="103"/>
      <c r="F56" s="104"/>
      <c r="G56" s="104"/>
      <c r="H56" s="104"/>
      <c r="I56" s="104"/>
      <c r="J56" s="104"/>
      <c r="K56" s="210"/>
      <c r="L56" s="433"/>
      <c r="M56" s="158"/>
    </row>
    <row r="57" spans="1:16" ht="20.100000000000001" customHeight="1">
      <c r="B57" s="83"/>
      <c r="C57" s="235">
        <f>SUM(C29:C56)</f>
        <v>42750</v>
      </c>
      <c r="D57" s="104"/>
      <c r="E57" s="236">
        <f>SUM(E29:E54)</f>
        <v>7390</v>
      </c>
      <c r="F57" s="104"/>
      <c r="G57" s="193"/>
      <c r="H57" s="193"/>
      <c r="I57" s="193"/>
      <c r="J57" s="104"/>
      <c r="K57" s="236">
        <f>SUM(K29:K56)</f>
        <v>50140</v>
      </c>
      <c r="L57" s="433"/>
      <c r="M57" s="236">
        <f>SUM(M29:M40)</f>
        <v>37320</v>
      </c>
      <c r="P57" s="114"/>
    </row>
    <row r="58" spans="1:16" ht="12" customHeight="1">
      <c r="B58" s="317"/>
      <c r="C58" s="1"/>
      <c r="D58" s="317"/>
      <c r="E58" s="317"/>
      <c r="F58" s="317"/>
      <c r="G58" s="317"/>
      <c r="H58" s="317"/>
      <c r="I58" s="317"/>
      <c r="J58" s="317"/>
      <c r="K58" s="317"/>
      <c r="L58" s="317"/>
    </row>
    <row r="59" spans="1:16" ht="13.5" customHeight="1">
      <c r="A59" s="317"/>
      <c r="B59" s="317"/>
      <c r="C59" s="192"/>
      <c r="D59" s="192"/>
      <c r="E59" s="192"/>
      <c r="F59" s="192">
        <f>IF('R&amp;P Accounts'!E14-'Additional notes (1)  '!F57=0,0,"reference error")</f>
        <v>0</v>
      </c>
      <c r="G59" s="192"/>
      <c r="H59" s="192"/>
      <c r="I59" s="192"/>
      <c r="J59" s="192">
        <f>IF('R&amp;P Accounts'!I14-'Additional notes (1)  '!J57=0,0,"reference error")</f>
        <v>0</v>
      </c>
      <c r="K59" s="192"/>
      <c r="L59" s="192"/>
      <c r="M59" s="192"/>
    </row>
    <row r="60" spans="1:16" ht="11.25" customHeight="1">
      <c r="A60" s="317"/>
      <c r="B60" s="317"/>
      <c r="C60" s="317"/>
      <c r="D60" s="317"/>
      <c r="E60" s="317"/>
      <c r="F60" s="317"/>
      <c r="G60" s="317"/>
      <c r="H60" s="317"/>
      <c r="I60" s="317"/>
      <c r="J60" s="317"/>
      <c r="K60" s="317"/>
      <c r="L60" s="317"/>
    </row>
    <row r="61" spans="1:16" ht="20.100000000000001" customHeight="1">
      <c r="A61" s="432" t="s">
        <v>141</v>
      </c>
      <c r="B61" s="432"/>
      <c r="C61" s="432"/>
      <c r="D61" s="432"/>
      <c r="E61" s="432"/>
      <c r="F61" s="432"/>
      <c r="G61" s="432"/>
      <c r="H61" s="432"/>
      <c r="I61" s="432"/>
      <c r="J61" s="432"/>
      <c r="K61" s="432"/>
      <c r="L61" s="432"/>
    </row>
    <row r="62" spans="1:16" ht="40.5" customHeight="1">
      <c r="C62" s="63" t="s">
        <v>55</v>
      </c>
      <c r="D62" s="11"/>
      <c r="E62" s="63" t="s">
        <v>56</v>
      </c>
      <c r="F62" s="70"/>
      <c r="G62" s="63" t="s">
        <v>12</v>
      </c>
      <c r="H62" s="70"/>
      <c r="I62" s="63" t="s">
        <v>57</v>
      </c>
      <c r="J62" s="70"/>
      <c r="K62" s="63" t="s">
        <v>58</v>
      </c>
      <c r="L62" s="70"/>
      <c r="M62" s="63" t="s">
        <v>59</v>
      </c>
    </row>
    <row r="63" spans="1:16" ht="20.100000000000001" customHeight="1">
      <c r="A63" s="311"/>
      <c r="B63" s="311"/>
      <c r="C63" s="13" t="s">
        <v>16</v>
      </c>
      <c r="E63" s="13" t="s">
        <v>16</v>
      </c>
      <c r="F63" s="305"/>
      <c r="G63" s="13" t="s">
        <v>16</v>
      </c>
      <c r="H63" s="305"/>
      <c r="I63" s="13" t="s">
        <v>16</v>
      </c>
      <c r="J63" s="305"/>
      <c r="K63" s="13" t="s">
        <v>16</v>
      </c>
      <c r="L63" s="305"/>
      <c r="M63" s="13" t="s">
        <v>16</v>
      </c>
    </row>
    <row r="64" spans="1:16" ht="16.5" customHeight="1">
      <c r="C64" s="282"/>
      <c r="D64" s="104"/>
      <c r="E64" s="103"/>
      <c r="F64" s="104"/>
      <c r="G64" s="103"/>
      <c r="H64" s="107"/>
      <c r="I64" s="103"/>
      <c r="J64" s="107"/>
      <c r="K64" s="103">
        <f>SUM(C64:I64)</f>
        <v>0</v>
      </c>
      <c r="L64" s="104"/>
      <c r="M64" s="108"/>
    </row>
    <row r="65" spans="1:16" ht="16.5" customHeight="1">
      <c r="A65" s="86"/>
      <c r="B65" s="14"/>
      <c r="C65" s="103"/>
      <c r="D65" s="104"/>
      <c r="E65" s="103"/>
      <c r="F65" s="104"/>
      <c r="G65" s="103"/>
      <c r="H65" s="107"/>
      <c r="I65" s="103"/>
      <c r="J65" s="107"/>
      <c r="K65" s="103">
        <f t="shared" ref="K65:K71" si="0">SUM(C65:I65)</f>
        <v>0</v>
      </c>
      <c r="L65" s="104"/>
      <c r="M65" s="108"/>
    </row>
    <row r="66" spans="1:16" ht="16.5" customHeight="1">
      <c r="A66" s="86"/>
      <c r="B66" s="14"/>
      <c r="C66" s="103"/>
      <c r="D66" s="104"/>
      <c r="E66" s="103"/>
      <c r="F66" s="104"/>
      <c r="G66" s="103"/>
      <c r="H66" s="107"/>
      <c r="I66" s="103"/>
      <c r="J66" s="107"/>
      <c r="K66" s="103">
        <f t="shared" si="0"/>
        <v>0</v>
      </c>
      <c r="L66" s="104"/>
      <c r="M66" s="108"/>
    </row>
    <row r="67" spans="1:16" ht="16.5" customHeight="1">
      <c r="A67" s="86"/>
      <c r="B67" s="14"/>
      <c r="C67" s="103"/>
      <c r="D67" s="104"/>
      <c r="E67" s="103"/>
      <c r="F67" s="104"/>
      <c r="G67" s="103"/>
      <c r="H67" s="107"/>
      <c r="I67" s="103"/>
      <c r="J67" s="107"/>
      <c r="K67" s="103">
        <f>SUM(D67:I67)</f>
        <v>0</v>
      </c>
      <c r="L67" s="104"/>
      <c r="M67" s="108"/>
    </row>
    <row r="68" spans="1:16" ht="16.5" customHeight="1">
      <c r="A68" s="86"/>
      <c r="B68" s="14"/>
      <c r="C68" s="109"/>
      <c r="D68" s="107"/>
      <c r="E68" s="109"/>
      <c r="F68" s="107"/>
      <c r="G68" s="109"/>
      <c r="H68" s="107"/>
      <c r="I68" s="109"/>
      <c r="J68" s="107"/>
      <c r="K68" s="103">
        <f t="shared" si="0"/>
        <v>0</v>
      </c>
      <c r="L68" s="107"/>
      <c r="M68" s="108"/>
    </row>
    <row r="69" spans="1:16" ht="16.5" customHeight="1">
      <c r="A69" s="86"/>
      <c r="B69" s="14"/>
      <c r="C69" s="109"/>
      <c r="D69" s="107"/>
      <c r="E69" s="109"/>
      <c r="F69" s="107"/>
      <c r="G69" s="109"/>
      <c r="H69" s="107"/>
      <c r="I69" s="109"/>
      <c r="J69" s="107"/>
      <c r="K69" s="103">
        <f t="shared" si="0"/>
        <v>0</v>
      </c>
      <c r="L69" s="107"/>
      <c r="M69" s="108"/>
    </row>
    <row r="70" spans="1:16" ht="16.5" customHeight="1">
      <c r="A70" s="86"/>
      <c r="B70" s="14"/>
      <c r="C70" s="109"/>
      <c r="D70" s="107"/>
      <c r="E70" s="109"/>
      <c r="F70" s="107"/>
      <c r="G70" s="109"/>
      <c r="H70" s="107"/>
      <c r="I70" s="109"/>
      <c r="J70" s="107"/>
      <c r="K70" s="103">
        <f t="shared" si="0"/>
        <v>0</v>
      </c>
      <c r="L70" s="107"/>
      <c r="M70" s="108"/>
    </row>
    <row r="71" spans="1:16" ht="16.5" customHeight="1">
      <c r="A71" s="87"/>
      <c r="B71" s="81"/>
      <c r="C71" s="105"/>
      <c r="D71" s="104"/>
      <c r="E71" s="103"/>
      <c r="F71" s="104"/>
      <c r="G71" s="103"/>
      <c r="H71" s="104"/>
      <c r="I71" s="103"/>
      <c r="J71" s="104"/>
      <c r="K71" s="103">
        <f t="shared" si="0"/>
        <v>0</v>
      </c>
      <c r="L71" s="431"/>
      <c r="M71" s="108"/>
    </row>
    <row r="72" spans="1:16" ht="20.25" customHeight="1" thickBot="1">
      <c r="A72" s="83" t="s">
        <v>69</v>
      </c>
      <c r="B72" s="83"/>
      <c r="C72" s="106">
        <f>SUM(C65:C71)</f>
        <v>0</v>
      </c>
      <c r="D72" s="104"/>
      <c r="E72" s="106">
        <f>SUM(E64:E71)</f>
        <v>0</v>
      </c>
      <c r="F72" s="104"/>
      <c r="G72" s="106">
        <f>SUM(G64:G71)</f>
        <v>0</v>
      </c>
      <c r="H72" s="104"/>
      <c r="I72" s="106">
        <f>SUM(I64:I71)</f>
        <v>0</v>
      </c>
      <c r="J72" s="104"/>
      <c r="K72" s="106">
        <f>SUM(K64:K71)</f>
        <v>0</v>
      </c>
      <c r="L72" s="431"/>
      <c r="M72" s="106">
        <f>SUM(M64:M71)</f>
        <v>0</v>
      </c>
    </row>
    <row r="73" spans="1:16" ht="10.5" customHeight="1">
      <c r="A73" s="83"/>
      <c r="B73" s="83"/>
      <c r="C73" s="101"/>
      <c r="D73" s="80"/>
      <c r="E73" s="101"/>
      <c r="F73" s="80"/>
      <c r="G73" s="101"/>
      <c r="H73" s="80"/>
      <c r="I73" s="101"/>
      <c r="J73" s="80"/>
      <c r="K73" s="101"/>
      <c r="L73" s="82"/>
      <c r="M73" s="101"/>
    </row>
    <row r="74" spans="1:16" ht="12.75" customHeight="1">
      <c r="A74" s="305"/>
      <c r="B74" s="305"/>
      <c r="C74" s="53"/>
      <c r="D74" s="305"/>
      <c r="E74" s="53"/>
      <c r="F74" s="53"/>
      <c r="G74" s="53"/>
      <c r="H74" s="53"/>
      <c r="I74" s="53"/>
      <c r="J74" s="53"/>
      <c r="K74" s="53"/>
      <c r="L74" s="53"/>
      <c r="M74" s="53"/>
    </row>
    <row r="75" spans="1:16" ht="12.75" customHeight="1">
      <c r="A75" s="305"/>
      <c r="B75" s="305"/>
      <c r="C75" s="53"/>
      <c r="D75" s="305"/>
      <c r="E75" s="53"/>
      <c r="F75" s="53"/>
      <c r="G75" s="53"/>
      <c r="H75" s="53"/>
      <c r="I75" s="53"/>
      <c r="J75" s="53"/>
      <c r="K75" s="53"/>
      <c r="L75" s="53"/>
      <c r="M75" s="53"/>
    </row>
    <row r="76" spans="1:16" ht="19.5" customHeight="1">
      <c r="A76" s="429" t="s">
        <v>142</v>
      </c>
      <c r="B76" s="429"/>
      <c r="C76" s="429"/>
      <c r="D76" s="429"/>
      <c r="E76" s="429"/>
      <c r="F76" s="429"/>
      <c r="G76" s="429"/>
      <c r="H76" s="429"/>
      <c r="I76" s="429"/>
      <c r="J76" s="429"/>
      <c r="K76" s="429"/>
      <c r="L76" s="429"/>
      <c r="M76" s="429"/>
    </row>
    <row r="77" spans="1:16" ht="40.5" customHeight="1">
      <c r="C77" s="63" t="s">
        <v>55</v>
      </c>
      <c r="D77" s="11"/>
      <c r="E77" s="63" t="s">
        <v>56</v>
      </c>
      <c r="F77" s="70"/>
      <c r="G77" s="63" t="s">
        <v>12</v>
      </c>
      <c r="H77" s="70"/>
      <c r="I77" s="63" t="s">
        <v>57</v>
      </c>
      <c r="J77" s="70"/>
      <c r="K77" s="63" t="s">
        <v>58</v>
      </c>
      <c r="L77" s="70"/>
      <c r="M77" s="63" t="s">
        <v>59</v>
      </c>
    </row>
    <row r="78" spans="1:16" ht="20.100000000000001" customHeight="1">
      <c r="A78" s="311"/>
      <c r="B78" s="311"/>
      <c r="C78" s="13" t="s">
        <v>16</v>
      </c>
      <c r="E78" s="13" t="s">
        <v>16</v>
      </c>
      <c r="F78" s="305"/>
      <c r="G78" s="13" t="s">
        <v>16</v>
      </c>
      <c r="H78" s="305"/>
      <c r="I78" s="13" t="s">
        <v>16</v>
      </c>
      <c r="J78" s="305"/>
      <c r="K78" s="13" t="s">
        <v>16</v>
      </c>
      <c r="L78" s="305"/>
      <c r="M78" s="13" t="s">
        <v>16</v>
      </c>
      <c r="P78" s="114"/>
    </row>
    <row r="79" spans="1:16" ht="16.5" customHeight="1">
      <c r="A79" s="221" t="s">
        <v>143</v>
      </c>
      <c r="B79" s="14"/>
      <c r="C79" s="218">
        <v>4759</v>
      </c>
      <c r="D79" s="88"/>
      <c r="E79" s="218"/>
      <c r="F79" s="88"/>
      <c r="G79" s="218"/>
      <c r="H79" s="116"/>
      <c r="I79" s="218"/>
      <c r="J79" s="116"/>
      <c r="K79" s="218">
        <f>SUM(C79:I79)</f>
        <v>4759</v>
      </c>
      <c r="L79" s="88"/>
      <c r="M79" s="223">
        <v>5843</v>
      </c>
    </row>
    <row r="80" spans="1:16" ht="16.5" customHeight="1">
      <c r="A80" s="221" t="s">
        <v>75</v>
      </c>
      <c r="B80" s="14"/>
      <c r="C80" s="218">
        <v>7049</v>
      </c>
      <c r="D80" s="88"/>
      <c r="E80" s="218"/>
      <c r="F80" s="88"/>
      <c r="G80" s="218"/>
      <c r="H80" s="116"/>
      <c r="I80" s="218"/>
      <c r="J80" s="116"/>
      <c r="K80" s="218">
        <f t="shared" ref="K80:K88" si="1">SUM(C80:I80)</f>
        <v>7049</v>
      </c>
      <c r="L80" s="88"/>
      <c r="M80" s="223">
        <v>5037</v>
      </c>
    </row>
    <row r="81" spans="1:13" ht="16.5" customHeight="1">
      <c r="A81" s="221" t="s">
        <v>144</v>
      </c>
      <c r="B81" s="14"/>
      <c r="C81" s="218">
        <v>0</v>
      </c>
      <c r="D81" s="88"/>
      <c r="E81" s="218"/>
      <c r="F81" s="88"/>
      <c r="G81" s="218"/>
      <c r="H81" s="116"/>
      <c r="I81" s="218"/>
      <c r="J81" s="116"/>
      <c r="K81" s="218">
        <f t="shared" si="1"/>
        <v>0</v>
      </c>
      <c r="L81" s="88"/>
      <c r="M81" s="223">
        <v>0</v>
      </c>
    </row>
    <row r="82" spans="1:13" ht="16.5" customHeight="1">
      <c r="A82" s="221" t="s">
        <v>145</v>
      </c>
      <c r="B82" s="14"/>
      <c r="C82" s="218">
        <v>543</v>
      </c>
      <c r="D82" s="88"/>
      <c r="E82" s="218"/>
      <c r="F82" s="88"/>
      <c r="G82" s="218"/>
      <c r="H82" s="116"/>
      <c r="I82" s="218"/>
      <c r="J82" s="116"/>
      <c r="K82" s="218">
        <f t="shared" si="1"/>
        <v>543</v>
      </c>
      <c r="L82" s="88"/>
      <c r="M82" s="223">
        <v>499</v>
      </c>
    </row>
    <row r="83" spans="1:13" ht="16.5" customHeight="1">
      <c r="A83" s="221" t="s">
        <v>146</v>
      </c>
      <c r="B83" s="14"/>
      <c r="C83" s="224">
        <v>1356</v>
      </c>
      <c r="D83" s="116"/>
      <c r="E83" s="224"/>
      <c r="F83" s="116"/>
      <c r="G83" s="224"/>
      <c r="H83" s="116"/>
      <c r="I83" s="224"/>
      <c r="J83" s="116"/>
      <c r="K83" s="218">
        <f t="shared" si="1"/>
        <v>1356</v>
      </c>
      <c r="L83" s="116"/>
      <c r="M83" s="223">
        <v>674</v>
      </c>
    </row>
    <row r="84" spans="1:13" ht="16.5" customHeight="1">
      <c r="A84" s="221" t="s">
        <v>147</v>
      </c>
      <c r="B84" s="14"/>
      <c r="C84" s="224">
        <v>5910</v>
      </c>
      <c r="D84" s="116"/>
      <c r="E84" s="224"/>
      <c r="F84" s="116"/>
      <c r="G84" s="224"/>
      <c r="H84" s="116"/>
      <c r="I84" s="224"/>
      <c r="J84" s="116"/>
      <c r="K84" s="218">
        <f t="shared" si="1"/>
        <v>5910</v>
      </c>
      <c r="L84" s="116"/>
      <c r="M84" s="223">
        <v>5910</v>
      </c>
    </row>
    <row r="85" spans="1:13" ht="16.5" customHeight="1">
      <c r="A85" s="222" t="s">
        <v>148</v>
      </c>
      <c r="B85" s="14"/>
      <c r="C85" s="224">
        <v>2494</v>
      </c>
      <c r="D85" s="116"/>
      <c r="E85" s="224"/>
      <c r="F85" s="116"/>
      <c r="G85" s="224"/>
      <c r="H85" s="116"/>
      <c r="I85" s="224"/>
      <c r="J85" s="116"/>
      <c r="K85" s="218">
        <f t="shared" si="1"/>
        <v>2494</v>
      </c>
      <c r="L85" s="116"/>
      <c r="M85" s="223">
        <v>40</v>
      </c>
    </row>
    <row r="86" spans="1:13" ht="16.5" customHeight="1">
      <c r="A86" s="222" t="s">
        <v>149</v>
      </c>
      <c r="B86" s="14"/>
      <c r="C86" s="224">
        <v>45238</v>
      </c>
      <c r="D86" s="116"/>
      <c r="E86" s="224"/>
      <c r="F86" s="116"/>
      <c r="G86" s="224"/>
      <c r="H86" s="116"/>
      <c r="I86" s="224"/>
      <c r="J86" s="116"/>
      <c r="K86" s="218">
        <f>SUM(C86:I86)</f>
        <v>45238</v>
      </c>
      <c r="L86" s="116"/>
      <c r="M86" s="223">
        <v>13439</v>
      </c>
    </row>
    <row r="87" spans="1:13" ht="16.5" customHeight="1">
      <c r="A87" s="237" t="s">
        <v>150</v>
      </c>
      <c r="C87" s="238">
        <v>17231</v>
      </c>
      <c r="K87" s="77">
        <f>SUM(C87:I87)</f>
        <v>17231</v>
      </c>
      <c r="M87" s="1">
        <v>17936</v>
      </c>
    </row>
    <row r="88" spans="1:13" ht="16.5" customHeight="1">
      <c r="A88" s="87"/>
      <c r="B88" s="81"/>
      <c r="C88" s="111"/>
      <c r="D88" s="315"/>
      <c r="E88" s="110"/>
      <c r="F88" s="315"/>
      <c r="G88" s="110"/>
      <c r="H88" s="315"/>
      <c r="I88" s="110"/>
      <c r="J88" s="315"/>
      <c r="K88" s="110">
        <f t="shared" si="1"/>
        <v>0</v>
      </c>
      <c r="L88" s="430"/>
      <c r="M88" s="113"/>
    </row>
    <row r="89" spans="1:13" ht="20.100000000000001" customHeight="1" thickBot="1">
      <c r="A89" s="83" t="s">
        <v>69</v>
      </c>
      <c r="B89" s="83"/>
      <c r="C89" s="112">
        <f>SUM(C79:C88)</f>
        <v>84580</v>
      </c>
      <c r="D89" s="315"/>
      <c r="E89" s="112">
        <f>SUM(E79:E88)</f>
        <v>0</v>
      </c>
      <c r="F89" s="315"/>
      <c r="G89" s="112">
        <f>SUM(G79:G88)</f>
        <v>0</v>
      </c>
      <c r="H89" s="315"/>
      <c r="I89" s="112">
        <f>SUM(I79:I88)</f>
        <v>0</v>
      </c>
      <c r="J89" s="315"/>
      <c r="K89" s="112">
        <f>SUM(K79:K88)</f>
        <v>84580</v>
      </c>
      <c r="L89" s="430"/>
      <c r="M89" s="112">
        <f>SUM(M79:M88)</f>
        <v>49378</v>
      </c>
    </row>
    <row r="90" spans="1:13" ht="9" customHeight="1">
      <c r="A90" s="83"/>
      <c r="B90" s="83"/>
      <c r="C90" s="102"/>
      <c r="D90" s="88"/>
      <c r="E90" s="102"/>
      <c r="F90" s="88"/>
      <c r="G90" s="102"/>
      <c r="H90" s="88"/>
      <c r="I90" s="102"/>
      <c r="J90" s="88"/>
      <c r="K90" s="102"/>
      <c r="L90" s="90"/>
      <c r="M90" s="102"/>
    </row>
    <row r="91" spans="1:13" ht="11.25" customHeight="1">
      <c r="A91" s="312"/>
      <c r="B91" s="312"/>
      <c r="C91" s="53"/>
      <c r="D91" s="34"/>
      <c r="E91" s="53">
        <f>IF(E89-'R&amp;P Accounts'!D34=0,0,"reference error")</f>
        <v>0</v>
      </c>
      <c r="F91" s="53"/>
      <c r="G91" s="53">
        <f>IF(G89-'R&amp;P Accounts'!F34=0,0,"reference error")</f>
        <v>0</v>
      </c>
      <c r="H91" s="53"/>
      <c r="I91" s="53">
        <f>IF(I89-'R&amp;P Accounts'!H34=0,0,"reference error")</f>
        <v>0</v>
      </c>
      <c r="J91" s="53"/>
      <c r="K91" s="53"/>
      <c r="L91" s="53"/>
      <c r="M91" s="53"/>
    </row>
    <row r="92" spans="1:13" ht="11.25" customHeight="1">
      <c r="A92" s="312"/>
      <c r="B92" s="312"/>
      <c r="C92" s="53"/>
      <c r="D92" s="34"/>
      <c r="E92" s="53"/>
      <c r="F92" s="53"/>
      <c r="G92" s="53"/>
      <c r="H92" s="53"/>
      <c r="I92" s="53"/>
      <c r="J92" s="53"/>
      <c r="K92" s="53"/>
      <c r="L92" s="53"/>
      <c r="M92" s="53"/>
    </row>
    <row r="93" spans="1:13" ht="104.45" customHeight="1">
      <c r="A93" s="428" t="s">
        <v>151</v>
      </c>
      <c r="B93" s="428"/>
      <c r="C93" s="428"/>
      <c r="D93" s="428"/>
      <c r="E93" s="428"/>
      <c r="F93" s="428"/>
      <c r="G93" s="428"/>
      <c r="H93" s="428"/>
      <c r="I93" s="428"/>
      <c r="J93" s="428"/>
      <c r="K93" s="428"/>
      <c r="L93" s="428"/>
      <c r="M93" s="428"/>
    </row>
    <row r="94" spans="1:13" ht="20.100000000000001" customHeight="1">
      <c r="C94" s="282"/>
    </row>
    <row r="95" spans="1:13" ht="54" customHeight="1">
      <c r="C95" s="282"/>
    </row>
    <row r="96" spans="1:13" ht="54" customHeight="1">
      <c r="C96" s="282"/>
    </row>
    <row r="97" spans="3:3" ht="19.5" customHeight="1">
      <c r="C97" s="282"/>
    </row>
    <row r="98" spans="3:3" ht="17.25" customHeight="1">
      <c r="C98" s="282"/>
    </row>
    <row r="99" spans="3:3" ht="17.25" customHeight="1">
      <c r="C99" s="282"/>
    </row>
    <row r="100" spans="3:3" ht="18" customHeight="1">
      <c r="C100" s="282"/>
    </row>
    <row r="101" spans="3:3" ht="17.25" customHeight="1">
      <c r="C101" s="1"/>
    </row>
    <row r="102" spans="3:3" ht="16.5" customHeight="1">
      <c r="C102" s="1"/>
    </row>
    <row r="103" spans="3:3" ht="29.25" customHeight="1">
      <c r="C103" s="1"/>
    </row>
    <row r="104" spans="3:3" ht="18" customHeight="1">
      <c r="C104" s="1"/>
    </row>
    <row r="105" spans="3:3" ht="17.25" customHeight="1">
      <c r="C105" s="1"/>
    </row>
    <row r="106" spans="3:3" ht="19.5" customHeight="1">
      <c r="C106" s="1"/>
    </row>
    <row r="107" spans="3:3" ht="16.5" customHeight="1">
      <c r="C107" s="1"/>
    </row>
    <row r="108" spans="3:3" ht="29.25" customHeight="1">
      <c r="C108" s="1"/>
    </row>
    <row r="109" spans="3:3" ht="16.5" customHeight="1">
      <c r="C109" s="1"/>
    </row>
    <row r="110" spans="3:3" ht="17.25" customHeight="1">
      <c r="C110" s="1"/>
    </row>
    <row r="111" spans="3:3" ht="19.5" customHeight="1">
      <c r="C111" s="1"/>
    </row>
    <row r="112" spans="3:3" ht="5.25" customHeight="1">
      <c r="C112" s="1"/>
    </row>
    <row r="113" spans="3:3" ht="19.5" customHeight="1">
      <c r="C113" s="1"/>
    </row>
    <row r="114" spans="3:3" ht="19.5" customHeight="1">
      <c r="C114" s="1"/>
    </row>
    <row r="115" spans="3:3" ht="19.5" customHeight="1">
      <c r="C115" s="1"/>
    </row>
    <row r="116" spans="3:3" ht="19.5" customHeight="1">
      <c r="C116" s="1"/>
    </row>
    <row r="117" spans="3:3" ht="17.25" customHeight="1">
      <c r="C117" s="1"/>
    </row>
    <row r="118" spans="3:3" ht="16.5" customHeight="1">
      <c r="C118" s="1"/>
    </row>
    <row r="119" spans="3:3" ht="17.25" customHeight="1">
      <c r="C119" s="1"/>
    </row>
    <row r="120" spans="3:3" ht="17.25" customHeight="1">
      <c r="C120" s="1"/>
    </row>
    <row r="121" spans="3:3" ht="17.25" customHeight="1">
      <c r="C121" s="1"/>
    </row>
    <row r="122" spans="3:3" ht="17.25" customHeight="1">
      <c r="C122" s="1"/>
    </row>
    <row r="123" spans="3:3" ht="17.25" customHeight="1">
      <c r="C123" s="1"/>
    </row>
    <row r="124" spans="3:3" ht="17.25" customHeight="1">
      <c r="C124" s="1"/>
    </row>
    <row r="125" spans="3:3" ht="17.25" customHeight="1">
      <c r="C125" s="1"/>
    </row>
    <row r="126" spans="3:3" ht="17.25" customHeight="1">
      <c r="C126" s="1"/>
    </row>
    <row r="127" spans="3:3" ht="17.25" customHeight="1">
      <c r="C127" s="1"/>
    </row>
    <row r="131" spans="3:3" ht="17.25" customHeight="1">
      <c r="C131" s="1"/>
    </row>
    <row r="132" spans="3:3" ht="17.25" customHeight="1">
      <c r="C132" s="1"/>
    </row>
  </sheetData>
  <mergeCells count="11">
    <mergeCell ref="A93:M93"/>
    <mergeCell ref="A76:M76"/>
    <mergeCell ref="L88:L89"/>
    <mergeCell ref="M1:N1"/>
    <mergeCell ref="C1:K1"/>
    <mergeCell ref="L71:L72"/>
    <mergeCell ref="A4:L4"/>
    <mergeCell ref="A5:L5"/>
    <mergeCell ref="A61:L61"/>
    <mergeCell ref="A26:M26"/>
    <mergeCell ref="L54:L57"/>
  </mergeCells>
  <phoneticPr fontId="14" type="noConversion"/>
  <printOptions horizontalCentered="1"/>
  <pageMargins left="0.74803149606299213" right="0.74803149606299213" top="0.98425196850393704" bottom="0.98425196850393704" header="0.51181102362204722" footer="0.51181102362204722"/>
  <pageSetup paperSize="9" scale="41" orientation="portrait" r:id="rId1"/>
  <headerFooter alignWithMargins="0">
    <oddHeader>&amp;LAPPENDIX 2</oddHeader>
    <oddFooter>&amp;L&amp;F&amp;A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64"/>
  <sheetViews>
    <sheetView topLeftCell="A45" zoomScale="59" workbookViewId="0">
      <selection activeCell="O48" sqref="O48"/>
    </sheetView>
  </sheetViews>
  <sheetFormatPr defaultRowHeight="13.15"/>
  <cols>
    <col min="1" max="1" width="49" customWidth="1"/>
    <col min="2" max="2" width="1.5703125" customWidth="1"/>
    <col min="3" max="3" width="15.42578125" customWidth="1"/>
    <col min="4" max="4" width="1.85546875" customWidth="1"/>
    <col min="5" max="5" width="15.42578125" customWidth="1"/>
    <col min="6" max="6" width="1.5703125" customWidth="1"/>
    <col min="7" max="7" width="15.42578125" customWidth="1"/>
    <col min="8" max="8" width="1.5703125" customWidth="1"/>
    <col min="9" max="9" width="15.42578125" customWidth="1"/>
    <col min="10" max="10" width="1.5703125" customWidth="1"/>
    <col min="11" max="11" width="15.28515625" customWidth="1"/>
    <col min="12" max="12" width="1.5703125" customWidth="1"/>
    <col min="13" max="13" width="15.28515625" customWidth="1"/>
  </cols>
  <sheetData>
    <row r="1" spans="1:15" ht="27.75" customHeight="1">
      <c r="A1" s="1"/>
      <c r="B1" s="1"/>
      <c r="C1" s="440" t="str">
        <f>'R&amp;P Accounts'!B2</f>
        <v>SAMs</v>
      </c>
      <c r="D1" s="440"/>
      <c r="E1" s="440"/>
      <c r="F1" s="440"/>
      <c r="G1" s="440"/>
      <c r="H1" s="440"/>
      <c r="I1" s="440"/>
      <c r="J1" s="440"/>
      <c r="K1" s="440"/>
      <c r="L1" s="1"/>
      <c r="M1" s="399" t="str">
        <f>'R&amp;P Accounts'!L2</f>
        <v>SC043373</v>
      </c>
      <c r="N1" s="399"/>
    </row>
    <row r="2" spans="1:15">
      <c r="A2" s="401"/>
      <c r="B2" s="401"/>
      <c r="C2" s="401"/>
      <c r="D2" s="401"/>
      <c r="E2" s="401"/>
      <c r="F2" s="401"/>
      <c r="G2" s="401"/>
      <c r="H2" s="401"/>
      <c r="I2" s="401"/>
      <c r="J2" s="401"/>
      <c r="K2" s="401"/>
      <c r="L2" s="401"/>
    </row>
    <row r="3" spans="1:15" ht="26.25" customHeight="1">
      <c r="A3" s="38" t="s">
        <v>152</v>
      </c>
      <c r="B3" s="38"/>
      <c r="C3" s="39"/>
      <c r="D3" s="38"/>
      <c r="E3" s="38"/>
      <c r="F3" s="38"/>
      <c r="G3" s="38"/>
      <c r="H3" s="400"/>
      <c r="I3" s="400"/>
      <c r="J3" s="400"/>
      <c r="K3" s="400"/>
      <c r="L3" s="69"/>
      <c r="M3" s="164"/>
    </row>
    <row r="5" spans="1:15" ht="15.6">
      <c r="A5" s="432" t="s">
        <v>153</v>
      </c>
      <c r="B5" s="432"/>
      <c r="C5" s="432"/>
      <c r="D5" s="432"/>
      <c r="E5" s="432"/>
      <c r="F5" s="34"/>
      <c r="G5" s="34"/>
      <c r="H5" s="34"/>
      <c r="I5" s="34"/>
      <c r="J5" s="305"/>
      <c r="K5" s="72"/>
      <c r="L5" s="72"/>
      <c r="M5" s="1"/>
    </row>
    <row r="6" spans="1:15" ht="54.75" customHeight="1">
      <c r="A6" s="312"/>
      <c r="B6" s="312"/>
      <c r="C6" s="100" t="s">
        <v>154</v>
      </c>
      <c r="D6" s="97"/>
      <c r="E6" s="100" t="s">
        <v>155</v>
      </c>
      <c r="F6" s="92"/>
      <c r="G6" s="100" t="s">
        <v>156</v>
      </c>
      <c r="H6" s="92"/>
      <c r="I6" s="100" t="s">
        <v>157</v>
      </c>
      <c r="J6" s="91"/>
      <c r="K6" s="1"/>
      <c r="L6" s="1"/>
      <c r="M6" s="1"/>
    </row>
    <row r="7" spans="1:15" ht="54" customHeight="1">
      <c r="A7" s="312"/>
      <c r="B7" s="312"/>
      <c r="C7" s="97"/>
      <c r="D7" s="97"/>
      <c r="E7" s="97"/>
      <c r="F7" s="92"/>
      <c r="G7" s="97"/>
      <c r="H7" s="92"/>
      <c r="I7" s="97"/>
      <c r="J7" s="91"/>
      <c r="K7" s="98" t="s">
        <v>158</v>
      </c>
      <c r="L7" s="72"/>
      <c r="M7" s="99" t="s">
        <v>159</v>
      </c>
      <c r="O7" s="166"/>
    </row>
    <row r="8" spans="1:15" ht="16.5" customHeight="1">
      <c r="A8" s="93" t="s">
        <v>160</v>
      </c>
      <c r="B8" s="305"/>
      <c r="C8" s="305"/>
      <c r="D8" s="305"/>
      <c r="E8" s="305"/>
      <c r="F8" s="305"/>
      <c r="G8" s="305"/>
      <c r="H8" s="305"/>
      <c r="I8" s="305"/>
      <c r="J8" s="305"/>
      <c r="K8" s="305"/>
      <c r="L8" s="305"/>
      <c r="M8" s="1"/>
    </row>
    <row r="9" spans="1:15" ht="17.25" customHeight="1">
      <c r="A9" s="73" t="s">
        <v>18</v>
      </c>
      <c r="B9" s="1"/>
      <c r="C9" s="136">
        <f>'Additional notes (1)  '!C22</f>
        <v>3951</v>
      </c>
      <c r="D9" s="137"/>
      <c r="E9" s="136"/>
      <c r="F9" s="148"/>
      <c r="G9" s="136"/>
      <c r="H9" s="137"/>
      <c r="I9" s="136"/>
      <c r="J9" s="148"/>
      <c r="K9" s="136">
        <f>C9</f>
        <v>3951</v>
      </c>
      <c r="L9" s="148"/>
      <c r="M9" s="136">
        <v>2755</v>
      </c>
    </row>
    <row r="10" spans="1:15" ht="17.25" customHeight="1">
      <c r="A10" s="73" t="s">
        <v>19</v>
      </c>
      <c r="B10" s="311"/>
      <c r="C10" s="149"/>
      <c r="D10" s="150"/>
      <c r="E10" s="149"/>
      <c r="F10" s="150"/>
      <c r="G10" s="149"/>
      <c r="H10" s="148"/>
      <c r="I10" s="149"/>
      <c r="J10" s="148"/>
      <c r="K10" s="136">
        <f t="shared" ref="K10:K16" si="0">SUM(C10:I10)</f>
        <v>0</v>
      </c>
      <c r="L10" s="150"/>
      <c r="M10" s="149"/>
    </row>
    <row r="11" spans="1:15" ht="17.25" customHeight="1">
      <c r="A11" s="73" t="s">
        <v>20</v>
      </c>
      <c r="B11" s="312"/>
      <c r="C11" s="149">
        <f>'Additional notes (1)  '!C57</f>
        <v>42750</v>
      </c>
      <c r="D11" s="150"/>
      <c r="E11" s="149"/>
      <c r="F11" s="150"/>
      <c r="G11" s="149"/>
      <c r="H11" s="148"/>
      <c r="I11" s="149"/>
      <c r="J11" s="148"/>
      <c r="K11" s="136">
        <f t="shared" si="0"/>
        <v>42750</v>
      </c>
      <c r="L11" s="150"/>
      <c r="M11" s="149">
        <v>69625</v>
      </c>
    </row>
    <row r="12" spans="1:15" ht="16.5" customHeight="1">
      <c r="A12" s="73" t="s">
        <v>21</v>
      </c>
      <c r="B12" s="312">
        <v>27834</v>
      </c>
      <c r="C12" s="149"/>
      <c r="D12" s="150"/>
      <c r="E12" s="149"/>
      <c r="F12" s="150"/>
      <c r="G12" s="149"/>
      <c r="H12" s="148"/>
      <c r="I12" s="149"/>
      <c r="J12" s="148"/>
      <c r="K12" s="136">
        <f t="shared" si="0"/>
        <v>0</v>
      </c>
      <c r="L12" s="150">
        <v>25062</v>
      </c>
      <c r="M12" s="149">
        <v>0</v>
      </c>
    </row>
    <row r="13" spans="1:15" ht="17.25" customHeight="1">
      <c r="A13" s="73" t="s">
        <v>22</v>
      </c>
      <c r="B13" s="312"/>
      <c r="C13" s="149"/>
      <c r="D13" s="150"/>
      <c r="E13" s="149"/>
      <c r="F13" s="150"/>
      <c r="G13" s="149"/>
      <c r="H13" s="148"/>
      <c r="I13" s="149"/>
      <c r="J13" s="148"/>
      <c r="K13" s="136">
        <f t="shared" si="0"/>
        <v>0</v>
      </c>
      <c r="L13" s="150"/>
      <c r="M13" s="149"/>
    </row>
    <row r="14" spans="1:15" ht="28.5" customHeight="1">
      <c r="A14" s="73" t="s">
        <v>23</v>
      </c>
      <c r="B14" s="312">
        <v>69768</v>
      </c>
      <c r="C14" s="149"/>
      <c r="D14" s="150"/>
      <c r="E14" s="149"/>
      <c r="F14" s="150"/>
      <c r="G14" s="149"/>
      <c r="H14" s="148"/>
      <c r="I14" s="149"/>
      <c r="J14" s="148"/>
      <c r="K14" s="136">
        <f t="shared" si="0"/>
        <v>0</v>
      </c>
      <c r="L14" s="150">
        <v>48249</v>
      </c>
      <c r="M14" s="149"/>
    </row>
    <row r="15" spans="1:15" ht="16.5" customHeight="1">
      <c r="A15" s="73" t="s">
        <v>24</v>
      </c>
      <c r="B15" s="1"/>
      <c r="C15" s="151"/>
      <c r="D15" s="152"/>
      <c r="E15" s="151"/>
      <c r="F15" s="152"/>
      <c r="G15" s="151"/>
      <c r="H15" s="152"/>
      <c r="I15" s="151"/>
      <c r="J15" s="152"/>
      <c r="K15" s="136">
        <f t="shared" si="0"/>
        <v>0</v>
      </c>
      <c r="L15" s="152">
        <v>686</v>
      </c>
      <c r="M15" s="151"/>
    </row>
    <row r="16" spans="1:15" ht="16.5" customHeight="1" thickBot="1">
      <c r="A16" s="73" t="s">
        <v>161</v>
      </c>
      <c r="B16" s="1"/>
      <c r="C16" s="153"/>
      <c r="D16" s="152"/>
      <c r="E16" s="153"/>
      <c r="F16" s="152"/>
      <c r="G16" s="153"/>
      <c r="H16" s="152"/>
      <c r="I16" s="153"/>
      <c r="J16" s="152"/>
      <c r="K16" s="136">
        <f t="shared" si="0"/>
        <v>0</v>
      </c>
      <c r="L16" s="152"/>
      <c r="M16" s="153"/>
    </row>
    <row r="17" spans="1:15" ht="16.149999999999999" thickBot="1">
      <c r="A17" s="94" t="s">
        <v>162</v>
      </c>
      <c r="B17" s="85"/>
      <c r="C17" s="154">
        <f>SUM(C9:C16)</f>
        <v>46701</v>
      </c>
      <c r="D17" s="155"/>
      <c r="E17" s="154">
        <f>SUM(E9:E16)</f>
        <v>0</v>
      </c>
      <c r="F17" s="155"/>
      <c r="G17" s="154">
        <f>SUM(G9:G16)</f>
        <v>0</v>
      </c>
      <c r="H17" s="155"/>
      <c r="I17" s="154">
        <f>SUM(I9:I16)</f>
        <v>0</v>
      </c>
      <c r="J17" s="155"/>
      <c r="K17" s="154">
        <f>SUM(K9:K16)</f>
        <v>46701</v>
      </c>
      <c r="L17" s="155"/>
      <c r="M17" s="154">
        <f>SUM(M9:M16)</f>
        <v>72380</v>
      </c>
    </row>
    <row r="18" spans="1:15" ht="15">
      <c r="A18" s="84"/>
      <c r="B18" s="84"/>
      <c r="C18" s="84"/>
      <c r="D18" s="84"/>
      <c r="E18" s="84"/>
      <c r="F18" s="84"/>
      <c r="G18" s="84"/>
      <c r="H18" s="84"/>
      <c r="I18" s="84"/>
      <c r="J18" s="84"/>
      <c r="K18" s="197"/>
      <c r="L18" s="84"/>
      <c r="M18" s="1"/>
    </row>
    <row r="19" spans="1:15" ht="16.5" customHeight="1">
      <c r="A19" s="61" t="s">
        <v>163</v>
      </c>
      <c r="B19" s="1"/>
      <c r="C19" s="1"/>
      <c r="D19" s="1"/>
      <c r="E19" s="1"/>
      <c r="F19" s="1"/>
      <c r="G19" s="1"/>
      <c r="H19" s="1"/>
      <c r="I19" s="1"/>
      <c r="J19" s="1"/>
      <c r="K19" s="1"/>
      <c r="L19" s="1"/>
      <c r="M19" s="1"/>
    </row>
    <row r="20" spans="1:15" ht="16.5" customHeight="1">
      <c r="A20" s="73" t="s">
        <v>28</v>
      </c>
      <c r="B20" s="1"/>
      <c r="C20" s="108"/>
      <c r="D20" s="141"/>
      <c r="E20" s="108"/>
      <c r="F20" s="141"/>
      <c r="G20" s="108"/>
      <c r="H20" s="141"/>
      <c r="I20" s="108"/>
      <c r="J20" s="141"/>
      <c r="K20" s="202">
        <f>SUM(C20:I20)</f>
        <v>0</v>
      </c>
      <c r="L20" s="141"/>
      <c r="M20" s="108"/>
    </row>
    <row r="21" spans="1:15" ht="16.5" customHeight="1" thickBot="1">
      <c r="A21" s="73" t="s">
        <v>29</v>
      </c>
      <c r="B21" s="1"/>
      <c r="C21" s="145"/>
      <c r="D21" s="141"/>
      <c r="E21" s="145"/>
      <c r="F21" s="141"/>
      <c r="G21" s="145"/>
      <c r="H21" s="141"/>
      <c r="I21" s="145"/>
      <c r="J21" s="141"/>
      <c r="K21" s="202">
        <f>SUM(C21:I21)</f>
        <v>0</v>
      </c>
      <c r="L21" s="141"/>
      <c r="M21" s="145"/>
    </row>
    <row r="22" spans="1:15" ht="16.149999999999999" thickBot="1">
      <c r="A22" s="94" t="s">
        <v>162</v>
      </c>
      <c r="B22" s="1"/>
      <c r="C22" s="146">
        <f>SUM(C20:C21)</f>
        <v>0</v>
      </c>
      <c r="D22" s="141"/>
      <c r="E22" s="147">
        <f>SUM(E20:E21)</f>
        <v>0</v>
      </c>
      <c r="F22" s="141"/>
      <c r="G22" s="147">
        <f>SUM(G20:G21)</f>
        <v>0</v>
      </c>
      <c r="H22" s="141"/>
      <c r="I22" s="147">
        <f>SUM(I20:I21)</f>
        <v>0</v>
      </c>
      <c r="J22" s="141"/>
      <c r="K22" s="147">
        <f>SUM(K20:K21)</f>
        <v>0</v>
      </c>
      <c r="L22" s="141"/>
      <c r="M22" s="147">
        <f>SUM(M20:M21)</f>
        <v>0</v>
      </c>
    </row>
    <row r="23" spans="1:15" ht="9" customHeight="1" thickBot="1">
      <c r="A23" s="94"/>
      <c r="B23" s="1"/>
      <c r="C23" s="141"/>
      <c r="D23" s="141"/>
      <c r="E23" s="141"/>
      <c r="F23" s="141"/>
      <c r="G23" s="141"/>
      <c r="H23" s="141"/>
      <c r="I23" s="141"/>
      <c r="J23" s="141"/>
      <c r="K23" s="141"/>
      <c r="L23" s="141"/>
      <c r="M23" s="141"/>
    </row>
    <row r="24" spans="1:15" ht="16.149999999999999" thickBot="1">
      <c r="A24" s="94" t="s">
        <v>164</v>
      </c>
      <c r="B24" s="1"/>
      <c r="C24" s="147">
        <f>C17+C22</f>
        <v>46701</v>
      </c>
      <c r="D24" s="141"/>
      <c r="E24" s="147">
        <f>E17+E22</f>
        <v>0</v>
      </c>
      <c r="F24" s="141"/>
      <c r="G24" s="147">
        <f>G17+G22</f>
        <v>0</v>
      </c>
      <c r="H24" s="141"/>
      <c r="I24" s="147">
        <f>I17+I22</f>
        <v>0</v>
      </c>
      <c r="J24" s="141"/>
      <c r="K24" s="147">
        <f>K17+K22</f>
        <v>46701</v>
      </c>
      <c r="L24" s="141"/>
      <c r="M24" s="147">
        <f>M17+M22</f>
        <v>72380</v>
      </c>
    </row>
    <row r="25" spans="1:15">
      <c r="A25" s="1"/>
      <c r="B25" s="1"/>
      <c r="C25" s="1"/>
      <c r="D25" s="1"/>
      <c r="E25" s="1"/>
      <c r="F25" s="1"/>
      <c r="G25" s="1"/>
      <c r="H25" s="1"/>
      <c r="I25" s="1"/>
      <c r="J25" s="1"/>
      <c r="K25" s="198"/>
      <c r="L25" s="1"/>
      <c r="M25" s="1"/>
    </row>
    <row r="26" spans="1:15">
      <c r="A26" s="1"/>
      <c r="B26" s="1"/>
      <c r="C26" s="1"/>
      <c r="D26" s="1"/>
      <c r="E26" s="1"/>
      <c r="F26" s="1"/>
      <c r="G26" s="1"/>
      <c r="H26" s="1"/>
      <c r="I26" s="1"/>
      <c r="J26" s="1"/>
      <c r="K26" s="1"/>
      <c r="L26" s="1"/>
      <c r="M26" s="1"/>
    </row>
    <row r="27" spans="1:15" ht="13.9">
      <c r="A27" s="23" t="s">
        <v>165</v>
      </c>
      <c r="B27" s="1"/>
      <c r="C27" s="1"/>
      <c r="D27" s="1"/>
      <c r="E27" s="1"/>
      <c r="F27" s="1"/>
      <c r="G27" s="1"/>
      <c r="H27" s="1"/>
      <c r="I27" s="1"/>
      <c r="J27" s="1"/>
      <c r="K27" s="1"/>
      <c r="L27" s="1"/>
      <c r="M27" s="1"/>
    </row>
    <row r="28" spans="1:15" ht="16.5" customHeight="1">
      <c r="A28" s="74" t="s">
        <v>33</v>
      </c>
      <c r="B28" s="1"/>
      <c r="C28" s="108"/>
      <c r="D28" s="141"/>
      <c r="E28" s="108"/>
      <c r="F28" s="141"/>
      <c r="G28" s="108"/>
      <c r="H28" s="141"/>
      <c r="I28" s="108"/>
      <c r="J28" s="141"/>
      <c r="K28" s="202"/>
      <c r="L28" s="141"/>
      <c r="M28" s="108">
        <v>0</v>
      </c>
    </row>
    <row r="29" spans="1:15" ht="16.5" customHeight="1">
      <c r="A29" s="74" t="s">
        <v>34</v>
      </c>
      <c r="B29" s="1"/>
      <c r="C29" s="108"/>
      <c r="D29" s="141"/>
      <c r="E29" s="108"/>
      <c r="F29" s="141"/>
      <c r="G29" s="108"/>
      <c r="H29" s="141"/>
      <c r="I29" s="108"/>
      <c r="J29" s="141"/>
      <c r="K29" s="202"/>
      <c r="L29" s="141"/>
      <c r="M29" s="108"/>
    </row>
    <row r="30" spans="1:15" ht="16.5" customHeight="1">
      <c r="A30" s="74" t="s">
        <v>35</v>
      </c>
      <c r="B30" s="1"/>
      <c r="C30" s="143"/>
      <c r="D30" s="141"/>
      <c r="E30" s="143"/>
      <c r="F30" s="141"/>
      <c r="G30" s="143"/>
      <c r="H30" s="141"/>
      <c r="I30" s="143"/>
      <c r="J30" s="141"/>
      <c r="K30" s="202"/>
      <c r="L30" s="141"/>
      <c r="M30" s="143"/>
    </row>
    <row r="31" spans="1:15" ht="16.5" customHeight="1">
      <c r="A31" s="74" t="s">
        <v>36</v>
      </c>
      <c r="B31" s="1"/>
      <c r="C31" s="143">
        <v>84330</v>
      </c>
      <c r="D31" s="141"/>
      <c r="E31" s="143"/>
      <c r="F31" s="141"/>
      <c r="G31" s="143"/>
      <c r="H31" s="141"/>
      <c r="I31" s="143"/>
      <c r="J31" s="141"/>
      <c r="K31" s="202">
        <f>C31</f>
        <v>84330</v>
      </c>
      <c r="L31" s="141"/>
      <c r="M31" s="143">
        <v>34453</v>
      </c>
      <c r="O31" s="281"/>
    </row>
    <row r="32" spans="1:15" ht="16.5" customHeight="1">
      <c r="A32" s="74" t="s">
        <v>37</v>
      </c>
      <c r="B32" s="1"/>
      <c r="C32" s="143"/>
      <c r="D32" s="141"/>
      <c r="E32" s="143"/>
      <c r="F32" s="141"/>
      <c r="G32" s="143"/>
      <c r="H32" s="141"/>
      <c r="I32" s="143"/>
      <c r="J32" s="141"/>
      <c r="K32" s="202"/>
      <c r="L32" s="141"/>
      <c r="M32" s="143"/>
    </row>
    <row r="33" spans="1:15" ht="16.5" customHeight="1">
      <c r="A33" s="74" t="s">
        <v>38</v>
      </c>
      <c r="B33" s="1"/>
      <c r="C33" s="143"/>
      <c r="D33" s="141"/>
      <c r="E33" s="143"/>
      <c r="F33" s="141"/>
      <c r="G33" s="143"/>
      <c r="H33" s="141"/>
      <c r="I33" s="143"/>
      <c r="J33" s="141"/>
      <c r="K33" s="202"/>
      <c r="L33" s="141"/>
      <c r="M33" s="143"/>
    </row>
    <row r="34" spans="1:15" ht="16.5" customHeight="1">
      <c r="A34" s="75" t="s">
        <v>39</v>
      </c>
      <c r="B34" s="1"/>
      <c r="C34" s="143"/>
      <c r="D34" s="141"/>
      <c r="E34" s="143"/>
      <c r="F34" s="141"/>
      <c r="G34" s="143"/>
      <c r="H34" s="141"/>
      <c r="I34" s="143"/>
      <c r="J34" s="141"/>
      <c r="K34" s="202"/>
      <c r="L34" s="141">
        <v>55306</v>
      </c>
      <c r="M34" s="143"/>
    </row>
    <row r="35" spans="1:15" ht="17.25" customHeight="1">
      <c r="A35" s="75" t="s">
        <v>40</v>
      </c>
      <c r="B35" s="1"/>
      <c r="C35" s="143">
        <v>250</v>
      </c>
      <c r="D35" s="141"/>
      <c r="E35" s="143"/>
      <c r="F35" s="141"/>
      <c r="G35" s="143"/>
      <c r="H35" s="141"/>
      <c r="I35" s="143"/>
      <c r="J35" s="141"/>
      <c r="K35" s="202">
        <v>250</v>
      </c>
      <c r="L35" s="141"/>
      <c r="M35" s="143">
        <v>250</v>
      </c>
    </row>
    <row r="36" spans="1:15" ht="17.25" customHeight="1">
      <c r="A36" s="75" t="s">
        <v>41</v>
      </c>
      <c r="B36" s="1"/>
      <c r="C36" s="143"/>
      <c r="D36" s="141"/>
      <c r="E36" s="143"/>
      <c r="F36" s="141"/>
      <c r="G36" s="143"/>
      <c r="H36" s="141"/>
      <c r="I36" s="143"/>
      <c r="J36" s="141"/>
      <c r="K36" s="202"/>
      <c r="L36" s="141"/>
      <c r="M36" s="143"/>
    </row>
    <row r="37" spans="1:15" ht="13.9">
      <c r="A37" s="74"/>
      <c r="B37" s="1"/>
      <c r="C37" s="143"/>
      <c r="D37" s="141"/>
      <c r="E37" s="143"/>
      <c r="F37" s="141"/>
      <c r="G37" s="143"/>
      <c r="H37" s="141"/>
      <c r="I37" s="143"/>
      <c r="J37" s="141"/>
      <c r="K37" s="202"/>
      <c r="L37" s="141"/>
      <c r="M37" s="143"/>
    </row>
    <row r="38" spans="1:15" ht="14.45" thickBot="1">
      <c r="A38" s="95"/>
      <c r="B38" s="1"/>
      <c r="C38" s="143"/>
      <c r="D38" s="141"/>
      <c r="E38" s="143"/>
      <c r="F38" s="141"/>
      <c r="G38" s="143"/>
      <c r="H38" s="141"/>
      <c r="I38" s="143"/>
      <c r="J38" s="141"/>
      <c r="K38" s="202"/>
      <c r="L38" s="141"/>
      <c r="M38" s="143"/>
    </row>
    <row r="39" spans="1:15" ht="16.5" customHeight="1" thickBot="1">
      <c r="A39" s="9" t="s">
        <v>162</v>
      </c>
      <c r="B39" s="1"/>
      <c r="C39" s="144">
        <f>SUM(C28:C38)</f>
        <v>84580</v>
      </c>
      <c r="D39" s="141"/>
      <c r="E39" s="140">
        <f>SUM(E28:E38)</f>
        <v>0</v>
      </c>
      <c r="F39" s="141"/>
      <c r="G39" s="140">
        <f>SUM(G28:G38)</f>
        <v>0</v>
      </c>
      <c r="H39" s="141"/>
      <c r="I39" s="140">
        <f>SUM(I28:I38)</f>
        <v>0</v>
      </c>
      <c r="J39" s="141"/>
      <c r="K39" s="140">
        <f>SUM(K28:K38)</f>
        <v>84580</v>
      </c>
      <c r="L39" s="141"/>
      <c r="M39" s="140">
        <f>SUM(M28:M38)</f>
        <v>34703</v>
      </c>
    </row>
    <row r="40" spans="1:15">
      <c r="A40" s="1"/>
      <c r="B40" s="1"/>
      <c r="C40" s="282"/>
      <c r="D40" s="1"/>
      <c r="E40" s="1"/>
      <c r="F40" s="1"/>
      <c r="G40" s="1"/>
      <c r="H40" s="1"/>
      <c r="I40" s="1"/>
      <c r="J40" s="1"/>
      <c r="K40" s="198"/>
      <c r="L40" s="1"/>
      <c r="M40" s="1"/>
    </row>
    <row r="41" spans="1:15" ht="30" customHeight="1">
      <c r="A41" s="61" t="s">
        <v>166</v>
      </c>
      <c r="B41" s="1"/>
      <c r="C41" s="282"/>
      <c r="D41" s="1"/>
      <c r="E41" s="1"/>
      <c r="F41" s="1"/>
      <c r="G41" s="1"/>
      <c r="H41" s="1"/>
      <c r="I41" s="1"/>
      <c r="J41" s="1"/>
      <c r="K41" s="1"/>
      <c r="L41" s="1"/>
      <c r="M41" s="1"/>
    </row>
    <row r="42" spans="1:15" ht="17.25" customHeight="1">
      <c r="A42" s="74" t="s">
        <v>45</v>
      </c>
      <c r="B42" s="1"/>
      <c r="C42" s="143">
        <v>0</v>
      </c>
      <c r="D42" s="141"/>
      <c r="E42" s="143"/>
      <c r="F42" s="141"/>
      <c r="G42" s="143"/>
      <c r="H42" s="141"/>
      <c r="I42" s="143"/>
      <c r="J42" s="141"/>
      <c r="K42" s="202"/>
      <c r="L42" s="141"/>
      <c r="M42" s="143"/>
    </row>
    <row r="43" spans="1:15" ht="16.5" customHeight="1" thickBot="1">
      <c r="A43" s="74" t="s">
        <v>46</v>
      </c>
      <c r="B43" s="1"/>
      <c r="C43" s="143"/>
      <c r="D43" s="141"/>
      <c r="E43" s="143"/>
      <c r="F43" s="141"/>
      <c r="G43" s="143"/>
      <c r="H43" s="141"/>
      <c r="I43" s="143"/>
      <c r="J43" s="141"/>
      <c r="K43" s="202">
        <f>SUM(C43:I43)</f>
        <v>0</v>
      </c>
      <c r="L43" s="141"/>
      <c r="M43" s="143"/>
    </row>
    <row r="44" spans="1:15" ht="16.5" customHeight="1" thickBot="1">
      <c r="A44" s="9" t="s">
        <v>167</v>
      </c>
      <c r="B44" s="1"/>
      <c r="C44" s="144">
        <f>C42+C43</f>
        <v>0</v>
      </c>
      <c r="D44" s="141"/>
      <c r="E44" s="140">
        <f>E42+E43</f>
        <v>0</v>
      </c>
      <c r="F44" s="141"/>
      <c r="G44" s="140">
        <f>G42+G43</f>
        <v>0</v>
      </c>
      <c r="H44" s="141"/>
      <c r="I44" s="140">
        <f>I42+I43</f>
        <v>0</v>
      </c>
      <c r="J44" s="141"/>
      <c r="K44" s="140">
        <f>K42+K43</f>
        <v>0</v>
      </c>
      <c r="L44" s="141"/>
      <c r="M44" s="140">
        <f>M42+M43</f>
        <v>0</v>
      </c>
    </row>
    <row r="45" spans="1:15" ht="17.25" customHeight="1" thickBot="1">
      <c r="A45" s="1"/>
      <c r="B45" s="1"/>
      <c r="C45" s="115"/>
      <c r="D45" s="114"/>
      <c r="E45" s="114"/>
      <c r="F45" s="114"/>
      <c r="G45" s="114"/>
      <c r="H45" s="114"/>
      <c r="I45" s="114"/>
      <c r="J45" s="114"/>
      <c r="K45" s="198"/>
      <c r="L45" s="114"/>
      <c r="M45" s="114"/>
    </row>
    <row r="46" spans="1:15" ht="16.5" customHeight="1" thickBot="1">
      <c r="A46" s="96" t="s">
        <v>48</v>
      </c>
      <c r="B46" s="1"/>
      <c r="C46" s="140">
        <f>+C44+C39</f>
        <v>84580</v>
      </c>
      <c r="D46" s="141"/>
      <c r="E46" s="140">
        <f>+E44+E39</f>
        <v>0</v>
      </c>
      <c r="F46" s="141"/>
      <c r="G46" s="140">
        <f>+G44+G39</f>
        <v>0</v>
      </c>
      <c r="H46" s="141"/>
      <c r="I46" s="140">
        <f>+I44+I39</f>
        <v>0</v>
      </c>
      <c r="J46" s="141"/>
      <c r="K46" s="140">
        <f>+K44+K39</f>
        <v>84580</v>
      </c>
      <c r="L46" s="141"/>
      <c r="M46" s="140">
        <f>+M44+M39</f>
        <v>34703</v>
      </c>
      <c r="N46" s="142"/>
    </row>
    <row r="47" spans="1:15" ht="17.25" customHeight="1" thickBot="1">
      <c r="A47" s="1"/>
      <c r="B47" s="1"/>
      <c r="C47" s="115"/>
      <c r="D47" s="114"/>
      <c r="E47" s="114"/>
      <c r="F47" s="114"/>
      <c r="G47" s="114"/>
      <c r="H47" s="114"/>
      <c r="I47" s="114"/>
      <c r="J47" s="114"/>
      <c r="K47" s="198"/>
      <c r="L47" s="114"/>
      <c r="M47" s="114"/>
    </row>
    <row r="48" spans="1:15" ht="18.75" customHeight="1" thickBot="1">
      <c r="A48" s="36" t="s">
        <v>49</v>
      </c>
      <c r="B48" s="1"/>
      <c r="C48" s="138">
        <f>+C24-C46</f>
        <v>-37879</v>
      </c>
      <c r="D48" s="139"/>
      <c r="E48" s="138">
        <f>+E24-E46</f>
        <v>0</v>
      </c>
      <c r="F48" s="139"/>
      <c r="G48" s="138">
        <f>+G24-G46</f>
        <v>0</v>
      </c>
      <c r="H48" s="139"/>
      <c r="I48" s="138">
        <f>+I24-I46</f>
        <v>0</v>
      </c>
      <c r="J48" s="139"/>
      <c r="K48" s="138">
        <f>+K24-K46</f>
        <v>-37879</v>
      </c>
      <c r="L48" s="139"/>
      <c r="M48" s="138">
        <f>+M24-M46</f>
        <v>37677</v>
      </c>
      <c r="O48" s="281"/>
    </row>
    <row r="49" spans="1:13" ht="14.25" customHeight="1" thickBot="1">
      <c r="A49" s="36"/>
      <c r="B49" s="1"/>
      <c r="C49" s="200"/>
      <c r="D49" s="139"/>
      <c r="E49" s="200"/>
      <c r="F49" s="139"/>
      <c r="G49" s="200"/>
      <c r="H49" s="139"/>
      <c r="I49" s="200"/>
      <c r="J49" s="139"/>
      <c r="K49" s="200"/>
      <c r="L49" s="139"/>
      <c r="M49" s="200"/>
    </row>
    <row r="50" spans="1:13" ht="18.75" customHeight="1" thickBot="1">
      <c r="A50" s="85" t="s">
        <v>168</v>
      </c>
      <c r="B50" s="1"/>
      <c r="C50" s="138"/>
      <c r="D50" s="139"/>
      <c r="E50" s="201"/>
      <c r="F50" s="139"/>
      <c r="G50" s="201"/>
      <c r="H50" s="139"/>
      <c r="I50" s="201"/>
      <c r="J50" s="139"/>
      <c r="K50" s="201">
        <f>SUM(C50:I50)</f>
        <v>0</v>
      </c>
      <c r="L50" s="139"/>
      <c r="M50" s="201"/>
    </row>
    <row r="51" spans="1:13" ht="14.25" customHeight="1" thickBot="1">
      <c r="A51" s="85"/>
      <c r="B51" s="1"/>
      <c r="C51" s="124"/>
      <c r="D51" s="139"/>
      <c r="E51" s="139"/>
      <c r="F51" s="139"/>
      <c r="G51" s="139"/>
      <c r="H51" s="139"/>
      <c r="I51" s="139"/>
      <c r="J51" s="139"/>
      <c r="K51" s="139"/>
      <c r="L51" s="139"/>
      <c r="M51" s="139"/>
    </row>
    <row r="52" spans="1:13" ht="18.75" customHeight="1" thickBot="1">
      <c r="A52" s="9" t="s">
        <v>51</v>
      </c>
      <c r="B52" s="1"/>
      <c r="C52" s="138">
        <f>C48+C50</f>
        <v>-37879</v>
      </c>
      <c r="D52" s="139"/>
      <c r="E52" s="138">
        <f>E48+E50</f>
        <v>0</v>
      </c>
      <c r="F52" s="139"/>
      <c r="G52" s="138">
        <f>G48+G50</f>
        <v>0</v>
      </c>
      <c r="H52" s="139"/>
      <c r="I52" s="138">
        <f>I48+I50</f>
        <v>0</v>
      </c>
      <c r="J52" s="139"/>
      <c r="K52" s="138">
        <f>K48+K50</f>
        <v>-37879</v>
      </c>
      <c r="L52" s="139"/>
      <c r="M52" s="138">
        <f>M48+M50</f>
        <v>37677</v>
      </c>
    </row>
    <row r="53" spans="1:13">
      <c r="A53" s="1"/>
      <c r="B53" s="1"/>
      <c r="C53" s="282"/>
      <c r="D53" s="1"/>
      <c r="E53" s="1"/>
      <c r="F53" s="1"/>
      <c r="G53" s="1"/>
      <c r="H53" s="1"/>
      <c r="I53" s="1"/>
      <c r="J53" s="1"/>
      <c r="K53" s="198"/>
      <c r="L53" s="1"/>
      <c r="M53" s="1"/>
    </row>
    <row r="55" spans="1:13" ht="15.6">
      <c r="A55" s="163" t="s">
        <v>169</v>
      </c>
    </row>
    <row r="56" spans="1:13" ht="13.15" customHeight="1">
      <c r="A56" s="434" t="s">
        <v>170</v>
      </c>
      <c r="B56" s="435"/>
      <c r="C56" s="435"/>
      <c r="D56" s="435"/>
      <c r="E56" s="435"/>
      <c r="F56" s="435"/>
      <c r="G56" s="435"/>
      <c r="H56" s="435"/>
      <c r="I56" s="435"/>
      <c r="J56" s="435"/>
      <c r="K56" s="435"/>
      <c r="L56" s="435"/>
      <c r="M56" s="436"/>
    </row>
    <row r="57" spans="1:13" ht="13.15" customHeight="1">
      <c r="A57" s="437"/>
      <c r="B57" s="438"/>
      <c r="C57" s="438"/>
      <c r="D57" s="438"/>
      <c r="E57" s="438"/>
      <c r="F57" s="438"/>
      <c r="G57" s="438"/>
      <c r="H57" s="438"/>
      <c r="I57" s="438"/>
      <c r="J57" s="438"/>
      <c r="K57" s="438"/>
      <c r="L57" s="438"/>
      <c r="M57" s="439"/>
    </row>
    <row r="58" spans="1:13" ht="69.599999999999994" customHeight="1">
      <c r="A58" s="437"/>
      <c r="B58" s="438"/>
      <c r="C58" s="438"/>
      <c r="D58" s="438"/>
      <c r="E58" s="438"/>
      <c r="F58" s="438"/>
      <c r="G58" s="438"/>
      <c r="H58" s="438"/>
      <c r="I58" s="438"/>
      <c r="J58" s="438"/>
      <c r="K58" s="438"/>
      <c r="L58" s="438"/>
      <c r="M58" s="439"/>
    </row>
    <row r="59" spans="1:13" ht="13.15" customHeight="1">
      <c r="A59" s="212"/>
      <c r="B59" s="213"/>
      <c r="C59" s="213"/>
      <c r="D59" s="213"/>
      <c r="E59" s="213"/>
      <c r="F59" s="213"/>
      <c r="G59" s="213"/>
      <c r="H59" s="213"/>
      <c r="I59" s="213"/>
      <c r="J59" s="213"/>
      <c r="K59" s="213"/>
      <c r="L59" s="213"/>
      <c r="M59" s="214"/>
    </row>
    <row r="60" spans="1:13" ht="13.15" customHeight="1">
      <c r="A60" s="212"/>
      <c r="B60" s="213"/>
      <c r="C60" s="213"/>
      <c r="D60" s="213"/>
      <c r="E60" s="213"/>
      <c r="F60" s="213"/>
      <c r="G60" s="213"/>
      <c r="H60" s="213"/>
      <c r="I60" s="213"/>
      <c r="J60" s="213"/>
      <c r="K60" s="213"/>
      <c r="L60" s="213"/>
      <c r="M60" s="214"/>
    </row>
    <row r="61" spans="1:13" ht="13.15" customHeight="1">
      <c r="A61" s="212"/>
      <c r="B61" s="213"/>
      <c r="C61" s="213"/>
      <c r="D61" s="213"/>
      <c r="E61" s="213"/>
      <c r="F61" s="213"/>
      <c r="G61" s="213"/>
      <c r="H61" s="213"/>
      <c r="I61" s="213"/>
      <c r="J61" s="213"/>
      <c r="K61" s="213"/>
      <c r="L61" s="213"/>
      <c r="M61" s="214"/>
    </row>
    <row r="62" spans="1:13" ht="13.15" customHeight="1">
      <c r="A62" s="212"/>
      <c r="B62" s="213"/>
      <c r="C62" s="213"/>
      <c r="D62" s="213"/>
      <c r="E62" s="213"/>
      <c r="F62" s="213"/>
      <c r="G62" s="213"/>
      <c r="H62" s="213"/>
      <c r="I62" s="213"/>
      <c r="J62" s="213"/>
      <c r="K62" s="213"/>
      <c r="L62" s="213"/>
      <c r="M62" s="214"/>
    </row>
    <row r="63" spans="1:13" ht="13.15" customHeight="1">
      <c r="A63" s="212"/>
      <c r="B63" s="213"/>
      <c r="C63" s="213"/>
      <c r="D63" s="213"/>
      <c r="E63" s="213"/>
      <c r="F63" s="213"/>
      <c r="G63" s="213"/>
      <c r="H63" s="213"/>
      <c r="I63" s="213"/>
      <c r="J63" s="213"/>
      <c r="K63" s="213"/>
      <c r="L63" s="213"/>
      <c r="M63" s="214"/>
    </row>
    <row r="64" spans="1:13" ht="13.15" customHeight="1">
      <c r="A64" s="215"/>
      <c r="B64" s="216"/>
      <c r="C64" s="216"/>
      <c r="D64" s="216"/>
      <c r="E64" s="216"/>
      <c r="F64" s="216"/>
      <c r="G64" s="216"/>
      <c r="H64" s="216"/>
      <c r="I64" s="216"/>
      <c r="J64" s="216"/>
      <c r="K64" s="216"/>
      <c r="L64" s="216"/>
      <c r="M64" s="217"/>
    </row>
  </sheetData>
  <mergeCells count="6">
    <mergeCell ref="A56:M58"/>
    <mergeCell ref="C1:K1"/>
    <mergeCell ref="A5:E5"/>
    <mergeCell ref="M1:N1"/>
    <mergeCell ref="A2:L2"/>
    <mergeCell ref="H3:K3"/>
  </mergeCells>
  <phoneticPr fontId="14" type="noConversion"/>
  <printOptions horizontalCentered="1"/>
  <pageMargins left="0.74803149606299213" right="0.74803149606299213" top="0.98425196850393704" bottom="0.98425196850393704" header="0.51181102362204722" footer="0.51181102362204722"/>
  <pageSetup paperSize="9" scale="55" orientation="portrait" r:id="rId1"/>
  <headerFooter alignWithMargins="0">
    <oddHeader>&amp;LAPPENDIX 2</oddHeader>
    <oddFooter>&amp;L&amp;F&amp;A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64"/>
  <sheetViews>
    <sheetView tabSelected="1" zoomScale="62" workbookViewId="0">
      <selection activeCell="L7" sqref="L7"/>
    </sheetView>
  </sheetViews>
  <sheetFormatPr defaultColWidth="9.140625" defaultRowHeight="13.15"/>
  <cols>
    <col min="1" max="1" width="49" style="1" customWidth="1"/>
    <col min="2" max="2" width="1.5703125" style="1" customWidth="1"/>
    <col min="3" max="3" width="17.7109375" style="26" customWidth="1"/>
    <col min="4" max="10" width="17.7109375" style="1" customWidth="1"/>
    <col min="11" max="16384" width="9.140625" style="1"/>
  </cols>
  <sheetData>
    <row r="1" spans="1:11" ht="27.75" customHeight="1">
      <c r="C1" s="376" t="str">
        <f>'R&amp;P Accounts'!B2</f>
        <v>SAMs</v>
      </c>
      <c r="D1" s="376"/>
      <c r="E1" s="376"/>
      <c r="F1" s="376"/>
      <c r="G1" s="376"/>
      <c r="H1" s="376"/>
      <c r="J1" s="399" t="str">
        <f>'R&amp;P Accounts'!L2</f>
        <v>SC043373</v>
      </c>
      <c r="K1" s="399"/>
    </row>
    <row r="2" spans="1:11" ht="10.5" customHeight="1">
      <c r="A2" s="401"/>
      <c r="B2" s="401"/>
      <c r="C2" s="401"/>
      <c r="D2" s="401"/>
      <c r="E2" s="401"/>
      <c r="F2" s="401"/>
      <c r="G2" s="401"/>
      <c r="H2" s="401"/>
      <c r="I2" s="401"/>
    </row>
    <row r="3" spans="1:11" s="42" customFormat="1" ht="26.25" customHeight="1">
      <c r="A3" s="38" t="s">
        <v>171</v>
      </c>
      <c r="B3" s="38"/>
      <c r="C3" s="39"/>
      <c r="D3" s="38"/>
      <c r="E3" s="38"/>
      <c r="F3" s="400"/>
      <c r="G3" s="400"/>
      <c r="H3" s="400"/>
      <c r="I3" s="69"/>
      <c r="J3" s="41"/>
    </row>
    <row r="4" spans="1:11" ht="15" customHeight="1">
      <c r="A4" s="401"/>
      <c r="B4" s="401"/>
      <c r="C4" s="401"/>
      <c r="D4" s="401"/>
      <c r="E4" s="401"/>
      <c r="F4" s="401"/>
      <c r="G4" s="401"/>
      <c r="H4" s="401"/>
      <c r="I4" s="401"/>
    </row>
    <row r="5" spans="1:11" ht="20.100000000000001" customHeight="1">
      <c r="A5" s="432" t="s">
        <v>172</v>
      </c>
      <c r="B5" s="432"/>
      <c r="C5" s="432"/>
      <c r="D5" s="432"/>
      <c r="E5" s="34"/>
      <c r="F5" s="34"/>
      <c r="G5" s="305"/>
      <c r="H5" s="72"/>
      <c r="I5" s="72"/>
    </row>
    <row r="6" spans="1:11" ht="54" customHeight="1">
      <c r="A6" s="312"/>
      <c r="B6" s="312"/>
      <c r="C6" s="100" t="s">
        <v>173</v>
      </c>
      <c r="D6" s="100" t="s">
        <v>174</v>
      </c>
      <c r="E6" s="100" t="s">
        <v>175</v>
      </c>
      <c r="F6" s="100" t="s">
        <v>176</v>
      </c>
      <c r="G6" s="100" t="s">
        <v>177</v>
      </c>
    </row>
    <row r="7" spans="1:11" ht="54" customHeight="1">
      <c r="A7" s="312"/>
      <c r="B7" s="312"/>
      <c r="C7" s="241" t="s">
        <v>105</v>
      </c>
      <c r="D7" s="241" t="s">
        <v>178</v>
      </c>
      <c r="E7" s="241" t="s">
        <v>179</v>
      </c>
      <c r="F7" s="239"/>
      <c r="G7" s="242"/>
      <c r="H7" s="262" t="s">
        <v>180</v>
      </c>
      <c r="I7" s="72"/>
      <c r="J7" s="263" t="s">
        <v>181</v>
      </c>
    </row>
    <row r="8" spans="1:11" ht="19.5" customHeight="1">
      <c r="A8" s="93" t="s">
        <v>160</v>
      </c>
      <c r="B8" s="305"/>
      <c r="C8" s="305"/>
      <c r="D8" s="305"/>
      <c r="E8" s="305"/>
      <c r="F8" s="305"/>
      <c r="G8" s="305"/>
      <c r="H8" s="305"/>
      <c r="I8" s="305"/>
    </row>
    <row r="9" spans="1:11" ht="17.25" customHeight="1">
      <c r="A9" s="73" t="s">
        <v>18</v>
      </c>
      <c r="C9" s="202"/>
      <c r="D9" s="202"/>
      <c r="E9" s="202"/>
      <c r="F9" s="243"/>
      <c r="G9" s="109"/>
      <c r="H9" s="248">
        <f>SUM(C9:F9)</f>
        <v>0</v>
      </c>
      <c r="I9" s="156"/>
      <c r="J9" s="202"/>
    </row>
    <row r="10" spans="1:11" ht="17.25" customHeight="1">
      <c r="A10" s="73" t="s">
        <v>19</v>
      </c>
      <c r="B10" s="311"/>
      <c r="C10" s="103"/>
      <c r="D10" s="103"/>
      <c r="E10" s="103"/>
      <c r="F10" s="244"/>
      <c r="G10" s="109"/>
      <c r="H10" s="248">
        <f>SUM(C10:F10)</f>
        <v>0</v>
      </c>
      <c r="I10" s="104"/>
      <c r="J10" s="157"/>
    </row>
    <row r="11" spans="1:11" ht="18" customHeight="1">
      <c r="A11" s="73" t="s">
        <v>20</v>
      </c>
      <c r="B11" s="312"/>
      <c r="C11" s="103">
        <v>2000</v>
      </c>
      <c r="D11" s="103">
        <v>1470</v>
      </c>
      <c r="E11" s="103">
        <v>3920</v>
      </c>
      <c r="F11" s="240"/>
      <c r="G11" s="109"/>
      <c r="H11" s="248">
        <f>SUM(C11:G11)</f>
        <v>7390</v>
      </c>
      <c r="I11" s="104"/>
      <c r="J11" s="103">
        <v>14675</v>
      </c>
    </row>
    <row r="12" spans="1:11" ht="16.5" customHeight="1">
      <c r="A12" s="73" t="s">
        <v>21</v>
      </c>
      <c r="B12" s="312"/>
      <c r="C12" s="103"/>
      <c r="D12" s="103"/>
      <c r="E12" s="103"/>
      <c r="F12" s="244"/>
      <c r="G12" s="109"/>
      <c r="H12" s="248">
        <f>SUM(C12:F12)</f>
        <v>0</v>
      </c>
      <c r="I12" s="104"/>
      <c r="J12" s="157"/>
    </row>
    <row r="13" spans="1:11" ht="18" customHeight="1">
      <c r="A13" s="73" t="s">
        <v>22</v>
      </c>
      <c r="B13" s="312"/>
      <c r="C13" s="103"/>
      <c r="D13" s="103"/>
      <c r="E13" s="103"/>
      <c r="F13" s="244"/>
      <c r="G13" s="109"/>
      <c r="H13" s="248">
        <f>SUM(C13:F13)</f>
        <v>0</v>
      </c>
      <c r="I13" s="104"/>
      <c r="J13" s="157"/>
    </row>
    <row r="14" spans="1:11" ht="29.25" customHeight="1">
      <c r="A14" s="73" t="s">
        <v>23</v>
      </c>
      <c r="B14" s="312"/>
      <c r="C14" s="103"/>
      <c r="D14" s="103"/>
      <c r="E14" s="103"/>
      <c r="F14" s="244"/>
      <c r="G14" s="109"/>
      <c r="H14" s="248">
        <f>SUM(C14:F14)</f>
        <v>0</v>
      </c>
      <c r="I14" s="104"/>
      <c r="J14" s="157"/>
    </row>
    <row r="15" spans="1:11" ht="17.25" customHeight="1">
      <c r="A15" s="73" t="s">
        <v>24</v>
      </c>
      <c r="C15" s="108"/>
      <c r="D15" s="108"/>
      <c r="E15" s="108"/>
      <c r="F15" s="245"/>
      <c r="G15" s="108"/>
      <c r="H15" s="248">
        <f>SUM(C15:F15)</f>
        <v>0</v>
      </c>
      <c r="I15" s="159"/>
      <c r="J15" s="158"/>
    </row>
    <row r="16" spans="1:11" ht="17.25" customHeight="1" thickBot="1">
      <c r="A16" s="73" t="s">
        <v>161</v>
      </c>
      <c r="C16" s="203"/>
      <c r="D16" s="203"/>
      <c r="E16" s="203"/>
      <c r="F16" s="246"/>
      <c r="G16" s="108"/>
      <c r="H16" s="248">
        <f>SUM(C16:F16)</f>
        <v>0</v>
      </c>
      <c r="I16" s="159"/>
      <c r="J16" s="160"/>
    </row>
    <row r="17" spans="1:10" ht="18" customHeight="1" thickBot="1">
      <c r="A17" s="94" t="s">
        <v>162</v>
      </c>
      <c r="B17" s="85"/>
      <c r="C17" s="204">
        <f t="shared" ref="C17:H17" si="0">SUM(C9:C16)</f>
        <v>2000</v>
      </c>
      <c r="D17" s="204">
        <f t="shared" si="0"/>
        <v>1470</v>
      </c>
      <c r="E17" s="204">
        <f t="shared" si="0"/>
        <v>3920</v>
      </c>
      <c r="F17" s="247">
        <f t="shared" si="0"/>
        <v>0</v>
      </c>
      <c r="G17" s="247">
        <f t="shared" si="0"/>
        <v>0</v>
      </c>
      <c r="H17" s="249">
        <f t="shared" si="0"/>
        <v>7390</v>
      </c>
      <c r="I17" s="205"/>
      <c r="J17" s="204">
        <f>SUM(J9:J16)</f>
        <v>14675</v>
      </c>
    </row>
    <row r="18" spans="1:10" ht="15.75" customHeight="1">
      <c r="A18" s="84"/>
      <c r="B18" s="84"/>
      <c r="C18" s="84"/>
      <c r="D18" s="84"/>
      <c r="E18" s="84"/>
      <c r="F18" s="84"/>
      <c r="G18" s="84"/>
      <c r="H18" s="199"/>
      <c r="I18" s="84"/>
    </row>
    <row r="19" spans="1:10" ht="29.25" customHeight="1">
      <c r="A19" s="61" t="s">
        <v>163</v>
      </c>
      <c r="C19" s="1"/>
    </row>
    <row r="20" spans="1:10" ht="16.5" customHeight="1">
      <c r="A20" s="73" t="s">
        <v>28</v>
      </c>
      <c r="C20" s="108"/>
      <c r="D20" s="108"/>
      <c r="E20" s="108"/>
      <c r="F20" s="245"/>
      <c r="G20" s="108"/>
      <c r="H20" s="248">
        <f>SUM(C20:F20)</f>
        <v>0</v>
      </c>
      <c r="I20" s="141"/>
      <c r="J20" s="108"/>
    </row>
    <row r="21" spans="1:10" ht="17.25" customHeight="1" thickBot="1">
      <c r="A21" s="73" t="s">
        <v>29</v>
      </c>
      <c r="C21" s="145"/>
      <c r="D21" s="145"/>
      <c r="E21" s="145"/>
      <c r="F21" s="250"/>
      <c r="G21" s="108"/>
      <c r="H21" s="248">
        <f>SUM(C21:F21)</f>
        <v>0</v>
      </c>
      <c r="I21" s="141"/>
      <c r="J21" s="145"/>
    </row>
    <row r="22" spans="1:10" ht="18" customHeight="1" thickBot="1">
      <c r="A22" s="94" t="s">
        <v>162</v>
      </c>
      <c r="C22" s="146">
        <f>SUM(C20:C21)</f>
        <v>0</v>
      </c>
      <c r="D22" s="147">
        <f>SUM(D20:D21)</f>
        <v>0</v>
      </c>
      <c r="E22" s="147">
        <f>SUM(E20:E21)</f>
        <v>0</v>
      </c>
      <c r="F22" s="251">
        <f>SUM(F20:F21)</f>
        <v>0</v>
      </c>
      <c r="G22" s="108"/>
      <c r="H22" s="252">
        <f>SUM(H20:H21)</f>
        <v>0</v>
      </c>
      <c r="I22" s="141"/>
      <c r="J22" s="147">
        <f>SUM(J20:J21)</f>
        <v>0</v>
      </c>
    </row>
    <row r="23" spans="1:10" ht="5.25" customHeight="1" thickBot="1">
      <c r="A23" s="94"/>
      <c r="C23" s="141"/>
      <c r="D23" s="141"/>
      <c r="E23" s="141"/>
      <c r="F23" s="141"/>
      <c r="G23" s="108"/>
      <c r="H23" s="141"/>
      <c r="I23" s="141"/>
      <c r="J23" s="141"/>
    </row>
    <row r="24" spans="1:10" ht="18" customHeight="1" thickBot="1">
      <c r="A24" s="94" t="s">
        <v>164</v>
      </c>
      <c r="C24" s="147">
        <f t="shared" ref="C24:H24" si="1">C17+C22</f>
        <v>2000</v>
      </c>
      <c r="D24" s="147">
        <f t="shared" si="1"/>
        <v>1470</v>
      </c>
      <c r="E24" s="147">
        <f t="shared" si="1"/>
        <v>3920</v>
      </c>
      <c r="F24" s="251">
        <f t="shared" si="1"/>
        <v>0</v>
      </c>
      <c r="G24" s="251">
        <f t="shared" si="1"/>
        <v>0</v>
      </c>
      <c r="H24" s="252">
        <f t="shared" si="1"/>
        <v>7390</v>
      </c>
      <c r="I24" s="141"/>
      <c r="J24" s="147">
        <f>J17+J22</f>
        <v>14675</v>
      </c>
    </row>
    <row r="25" spans="1:10" ht="19.5" customHeight="1">
      <c r="C25" s="1"/>
      <c r="H25" s="198"/>
    </row>
    <row r="26" spans="1:10" ht="19.5" customHeight="1">
      <c r="C26" s="1"/>
    </row>
    <row r="27" spans="1:10" ht="19.5" customHeight="1">
      <c r="A27" s="23" t="s">
        <v>165</v>
      </c>
      <c r="C27" s="1"/>
    </row>
    <row r="28" spans="1:10" ht="17.25" customHeight="1">
      <c r="A28" s="74" t="s">
        <v>33</v>
      </c>
      <c r="C28" s="108"/>
      <c r="D28" s="108"/>
      <c r="E28" s="108"/>
      <c r="F28" s="245"/>
      <c r="G28" s="108"/>
      <c r="H28" s="248">
        <f t="shared" ref="H28:H38" si="2">SUM(C28:F28)</f>
        <v>0</v>
      </c>
      <c r="I28" s="141"/>
      <c r="J28" s="108"/>
    </row>
    <row r="29" spans="1:10" ht="16.5" customHeight="1">
      <c r="A29" s="74" t="s">
        <v>34</v>
      </c>
      <c r="C29" s="108"/>
      <c r="D29" s="108"/>
      <c r="E29" s="108"/>
      <c r="F29" s="245"/>
      <c r="G29" s="108"/>
      <c r="H29" s="248">
        <f t="shared" si="2"/>
        <v>0</v>
      </c>
      <c r="I29" s="141"/>
      <c r="J29" s="108"/>
    </row>
    <row r="30" spans="1:10" ht="17.25" customHeight="1">
      <c r="A30" s="74" t="s">
        <v>35</v>
      </c>
      <c r="C30" s="143"/>
      <c r="D30" s="143"/>
      <c r="E30" s="143"/>
      <c r="F30" s="253"/>
      <c r="G30" s="108"/>
      <c r="H30" s="248">
        <f t="shared" si="2"/>
        <v>0</v>
      </c>
      <c r="I30" s="141"/>
      <c r="J30" s="143"/>
    </row>
    <row r="31" spans="1:10" ht="17.25" customHeight="1">
      <c r="A31" s="74" t="s">
        <v>36</v>
      </c>
      <c r="C31" s="143">
        <f>C11</f>
        <v>2000</v>
      </c>
      <c r="D31" s="143">
        <f>D11</f>
        <v>1470</v>
      </c>
      <c r="E31" s="143">
        <f>E11</f>
        <v>3920</v>
      </c>
      <c r="F31" s="253">
        <f>F11</f>
        <v>0</v>
      </c>
      <c r="G31" s="108">
        <f>G11</f>
        <v>0</v>
      </c>
      <c r="H31" s="248">
        <f>SUM(C31:G31)</f>
        <v>7390</v>
      </c>
      <c r="I31" s="141"/>
      <c r="J31" s="143">
        <v>14675</v>
      </c>
    </row>
    <row r="32" spans="1:10" ht="17.25" customHeight="1">
      <c r="A32" s="74" t="s">
        <v>37</v>
      </c>
      <c r="C32" s="143"/>
      <c r="D32" s="143"/>
      <c r="E32" s="143"/>
      <c r="F32" s="253"/>
      <c r="G32" s="108"/>
      <c r="H32" s="248">
        <f t="shared" si="2"/>
        <v>0</v>
      </c>
      <c r="I32" s="141"/>
      <c r="J32" s="143"/>
    </row>
    <row r="33" spans="1:10" ht="17.25" customHeight="1">
      <c r="A33" s="74" t="s">
        <v>38</v>
      </c>
      <c r="C33" s="143"/>
      <c r="D33" s="143"/>
      <c r="E33" s="143"/>
      <c r="F33" s="253"/>
      <c r="G33" s="108"/>
      <c r="H33" s="248">
        <f t="shared" si="2"/>
        <v>0</v>
      </c>
      <c r="I33" s="141"/>
      <c r="J33" s="143"/>
    </row>
    <row r="34" spans="1:10" ht="17.25" customHeight="1">
      <c r="A34" s="75" t="s">
        <v>39</v>
      </c>
      <c r="C34" s="143"/>
      <c r="D34" s="143"/>
      <c r="E34" s="143"/>
      <c r="F34" s="253"/>
      <c r="G34" s="108"/>
      <c r="H34" s="248">
        <f t="shared" si="2"/>
        <v>0</v>
      </c>
      <c r="I34" s="141"/>
      <c r="J34" s="143"/>
    </row>
    <row r="35" spans="1:10" ht="17.25" customHeight="1">
      <c r="A35" s="75" t="s">
        <v>40</v>
      </c>
      <c r="C35" s="143"/>
      <c r="D35" s="143"/>
      <c r="E35" s="143"/>
      <c r="F35" s="253"/>
      <c r="G35" s="108"/>
      <c r="H35" s="248">
        <f t="shared" si="2"/>
        <v>0</v>
      </c>
      <c r="I35" s="141"/>
      <c r="J35" s="143"/>
    </row>
    <row r="36" spans="1:10" ht="17.25" customHeight="1">
      <c r="A36" s="75" t="s">
        <v>41</v>
      </c>
      <c r="C36" s="143"/>
      <c r="D36" s="143"/>
      <c r="E36" s="143"/>
      <c r="F36" s="253"/>
      <c r="G36" s="108"/>
      <c r="H36" s="248">
        <f t="shared" si="2"/>
        <v>0</v>
      </c>
      <c r="I36" s="141"/>
      <c r="J36" s="143"/>
    </row>
    <row r="37" spans="1:10" ht="17.25" customHeight="1">
      <c r="A37" s="74"/>
      <c r="C37" s="143"/>
      <c r="D37" s="143"/>
      <c r="E37" s="143"/>
      <c r="F37" s="253"/>
      <c r="G37" s="108"/>
      <c r="H37" s="248">
        <f t="shared" si="2"/>
        <v>0</v>
      </c>
      <c r="I37" s="141"/>
      <c r="J37" s="143"/>
    </row>
    <row r="38" spans="1:10" ht="17.25" customHeight="1" thickBot="1">
      <c r="A38" s="95"/>
      <c r="C38" s="143"/>
      <c r="D38" s="143"/>
      <c r="E38" s="143"/>
      <c r="F38" s="253"/>
      <c r="G38" s="108"/>
      <c r="H38" s="248">
        <f t="shared" si="2"/>
        <v>0</v>
      </c>
      <c r="I38" s="141"/>
      <c r="J38" s="143"/>
    </row>
    <row r="39" spans="1:10" ht="17.25" customHeight="1" thickBot="1">
      <c r="A39" s="9" t="s">
        <v>162</v>
      </c>
      <c r="C39" s="144">
        <f>SUM(C28:C38)</f>
        <v>2000</v>
      </c>
      <c r="D39" s="140">
        <f>SUM(D28:D38)</f>
        <v>1470</v>
      </c>
      <c r="E39" s="140">
        <f>SUM(E28:E38)</f>
        <v>3920</v>
      </c>
      <c r="F39" s="140">
        <f t="shared" ref="F39:G39" si="3">SUM(F28:F38)</f>
        <v>0</v>
      </c>
      <c r="G39" s="140">
        <f t="shared" si="3"/>
        <v>0</v>
      </c>
      <c r="H39" s="255">
        <f>SUM(H28:H38)</f>
        <v>7390</v>
      </c>
      <c r="I39" s="141"/>
      <c r="J39" s="140">
        <f>SUM(J28:J38)</f>
        <v>14675</v>
      </c>
    </row>
    <row r="40" spans="1:10">
      <c r="C40" s="282"/>
      <c r="H40" s="198"/>
    </row>
    <row r="41" spans="1:10" ht="27.6">
      <c r="A41" s="61" t="s">
        <v>166</v>
      </c>
      <c r="C41" s="282"/>
    </row>
    <row r="42" spans="1:10" ht="17.25" customHeight="1">
      <c r="A42" s="74" t="s">
        <v>45</v>
      </c>
      <c r="C42" s="143"/>
      <c r="D42" s="143"/>
      <c r="E42" s="143"/>
      <c r="F42" s="253"/>
      <c r="G42" s="108"/>
      <c r="H42" s="248">
        <f>SUM(C42:F42)</f>
        <v>0</v>
      </c>
      <c r="I42" s="141"/>
      <c r="J42" s="143"/>
    </row>
    <row r="43" spans="1:10" ht="17.25" customHeight="1" thickBot="1">
      <c r="A43" s="74" t="s">
        <v>46</v>
      </c>
      <c r="C43" s="143"/>
      <c r="D43" s="143"/>
      <c r="E43" s="143"/>
      <c r="F43" s="253"/>
      <c r="G43" s="108"/>
      <c r="H43" s="248">
        <f>SUM(C43:F43)</f>
        <v>0</v>
      </c>
      <c r="I43" s="141"/>
      <c r="J43" s="143"/>
    </row>
    <row r="44" spans="1:10" ht="17.25" customHeight="1" thickBot="1">
      <c r="A44" s="9" t="s">
        <v>167</v>
      </c>
      <c r="C44" s="144">
        <f>C42+C43</f>
        <v>0</v>
      </c>
      <c r="D44" s="140">
        <f>D42+D43</f>
        <v>0</v>
      </c>
      <c r="E44" s="140">
        <f>E42+E43</f>
        <v>0</v>
      </c>
      <c r="F44" s="254">
        <f>F42+F43</f>
        <v>0</v>
      </c>
      <c r="G44" s="108"/>
      <c r="H44" s="255">
        <f>H42+H43</f>
        <v>0</v>
      </c>
      <c r="I44" s="141"/>
      <c r="J44" s="140">
        <f>J42+J43</f>
        <v>0</v>
      </c>
    </row>
    <row r="45" spans="1:10" ht="13.9" thickBot="1">
      <c r="C45" s="282"/>
      <c r="G45" s="228"/>
      <c r="H45" s="198">
        <f>IF(H44='R&amp;P Accounts'!D47,0,"cross ref error")</f>
        <v>0</v>
      </c>
    </row>
    <row r="46" spans="1:10" ht="17.25" customHeight="1" thickBot="1">
      <c r="A46" s="96" t="s">
        <v>48</v>
      </c>
      <c r="C46" s="140">
        <f t="shared" ref="C46:H46" si="4">+C44+C39</f>
        <v>2000</v>
      </c>
      <c r="D46" s="140">
        <f t="shared" si="4"/>
        <v>1470</v>
      </c>
      <c r="E46" s="140">
        <f t="shared" si="4"/>
        <v>3920</v>
      </c>
      <c r="F46" s="254">
        <f t="shared" si="4"/>
        <v>0</v>
      </c>
      <c r="G46" s="254">
        <f t="shared" si="4"/>
        <v>0</v>
      </c>
      <c r="H46" s="255">
        <f t="shared" si="4"/>
        <v>7390</v>
      </c>
      <c r="I46" s="141"/>
      <c r="J46" s="140">
        <f>+J44+J39</f>
        <v>14675</v>
      </c>
    </row>
    <row r="47" spans="1:10" ht="13.9" thickBot="1">
      <c r="C47" s="282"/>
      <c r="G47" s="228"/>
      <c r="H47" s="198"/>
    </row>
    <row r="48" spans="1:10" ht="17.25" customHeight="1" thickBot="1">
      <c r="A48" s="36" t="s">
        <v>49</v>
      </c>
      <c r="C48" s="138">
        <f>+C24-C46</f>
        <v>0</v>
      </c>
      <c r="D48" s="138">
        <f>+D24-D46</f>
        <v>0</v>
      </c>
      <c r="E48" s="138">
        <f>+E24-E46</f>
        <v>0</v>
      </c>
      <c r="F48" s="256">
        <f>+F24-F46</f>
        <v>0</v>
      </c>
      <c r="G48" s="260"/>
      <c r="H48" s="258"/>
      <c r="I48" s="139"/>
      <c r="J48" s="138"/>
    </row>
    <row r="49" spans="1:10" ht="14.25" customHeight="1" thickBot="1">
      <c r="A49" s="36"/>
      <c r="C49" s="200"/>
      <c r="D49" s="200"/>
      <c r="E49" s="200"/>
      <c r="F49" s="200"/>
      <c r="G49" s="260"/>
      <c r="H49" s="200"/>
      <c r="I49" s="139"/>
      <c r="J49" s="200"/>
    </row>
    <row r="50" spans="1:10" s="114" customFormat="1" ht="17.25" customHeight="1" thickBot="1">
      <c r="A50" s="85" t="s">
        <v>168</v>
      </c>
      <c r="C50" s="138"/>
      <c r="D50" s="201"/>
      <c r="E50" s="201"/>
      <c r="F50" s="257"/>
      <c r="G50" s="260"/>
      <c r="H50" s="259">
        <f>SUM(C50:F50)</f>
        <v>0</v>
      </c>
      <c r="I50" s="139"/>
      <c r="J50" s="201"/>
    </row>
    <row r="51" spans="1:10" ht="14.25" customHeight="1" thickBot="1">
      <c r="A51" s="8"/>
      <c r="C51" s="161"/>
      <c r="D51" s="162"/>
      <c r="E51" s="162"/>
      <c r="F51" s="162"/>
      <c r="G51" s="261"/>
      <c r="H51" s="162"/>
      <c r="I51" s="162"/>
      <c r="J51" s="162"/>
    </row>
    <row r="52" spans="1:10" ht="17.25" customHeight="1" thickBot="1">
      <c r="A52" s="9" t="s">
        <v>51</v>
      </c>
      <c r="C52" s="138">
        <f>C48+C50</f>
        <v>0</v>
      </c>
      <c r="D52" s="138">
        <f>D48+D50</f>
        <v>0</v>
      </c>
      <c r="E52" s="138">
        <f>E48+E50</f>
        <v>0</v>
      </c>
      <c r="F52" s="138">
        <f t="shared" ref="F52:H52" si="5">F48+F50</f>
        <v>0</v>
      </c>
      <c r="G52" s="138">
        <f t="shared" si="5"/>
        <v>0</v>
      </c>
      <c r="H52" s="138">
        <f t="shared" si="5"/>
        <v>0</v>
      </c>
      <c r="I52" s="139"/>
      <c r="J52" s="138">
        <f>J48+J50</f>
        <v>0</v>
      </c>
    </row>
    <row r="53" spans="1:10">
      <c r="C53" s="282"/>
      <c r="H53" s="198"/>
    </row>
    <row r="55" spans="1:10" ht="15.6">
      <c r="A55" s="163" t="s">
        <v>169</v>
      </c>
      <c r="C55" s="282"/>
    </row>
    <row r="56" spans="1:10" ht="12.75">
      <c r="A56" s="441" t="s">
        <v>182</v>
      </c>
      <c r="B56" s="442"/>
      <c r="C56" s="442"/>
      <c r="D56" s="442"/>
      <c r="E56" s="442"/>
      <c r="F56" s="442"/>
      <c r="G56" s="442"/>
      <c r="H56" s="442"/>
      <c r="I56" s="442"/>
      <c r="J56" s="443"/>
    </row>
    <row r="57" spans="1:10">
      <c r="A57" s="444"/>
      <c r="B57" s="445"/>
      <c r="C57" s="445"/>
      <c r="D57" s="445"/>
      <c r="E57" s="445"/>
      <c r="F57" s="445"/>
      <c r="G57" s="445"/>
      <c r="H57" s="445"/>
      <c r="I57" s="445"/>
      <c r="J57" s="446"/>
    </row>
    <row r="58" spans="1:10">
      <c r="A58" s="444"/>
      <c r="B58" s="445"/>
      <c r="C58" s="445"/>
      <c r="D58" s="445"/>
      <c r="E58" s="445"/>
      <c r="F58" s="445"/>
      <c r="G58" s="445"/>
      <c r="H58" s="445"/>
      <c r="I58" s="445"/>
      <c r="J58" s="446"/>
    </row>
    <row r="59" spans="1:10">
      <c r="A59" s="444"/>
      <c r="B59" s="445"/>
      <c r="C59" s="445"/>
      <c r="D59" s="445"/>
      <c r="E59" s="445"/>
      <c r="F59" s="445"/>
      <c r="G59" s="445"/>
      <c r="H59" s="445"/>
      <c r="I59" s="445"/>
      <c r="J59" s="446"/>
    </row>
    <row r="60" spans="1:10">
      <c r="A60" s="444"/>
      <c r="B60" s="445"/>
      <c r="C60" s="445"/>
      <c r="D60" s="445"/>
      <c r="E60" s="445"/>
      <c r="F60" s="445"/>
      <c r="G60" s="445"/>
      <c r="H60" s="445"/>
      <c r="I60" s="445"/>
      <c r="J60" s="446"/>
    </row>
    <row r="61" spans="1:10">
      <c r="A61" s="444"/>
      <c r="B61" s="445"/>
      <c r="C61" s="445"/>
      <c r="D61" s="445"/>
      <c r="E61" s="445"/>
      <c r="F61" s="445"/>
      <c r="G61" s="445"/>
      <c r="H61" s="445"/>
      <c r="I61" s="445"/>
      <c r="J61" s="446"/>
    </row>
    <row r="62" spans="1:10">
      <c r="A62" s="444"/>
      <c r="B62" s="445"/>
      <c r="C62" s="445"/>
      <c r="D62" s="445"/>
      <c r="E62" s="445"/>
      <c r="F62" s="445"/>
      <c r="G62" s="445"/>
      <c r="H62" s="445"/>
      <c r="I62" s="445"/>
      <c r="J62" s="446"/>
    </row>
    <row r="63" spans="1:10">
      <c r="A63" s="444"/>
      <c r="B63" s="445"/>
      <c r="C63" s="445"/>
      <c r="D63" s="445"/>
      <c r="E63" s="445"/>
      <c r="F63" s="445"/>
      <c r="G63" s="445"/>
      <c r="H63" s="445"/>
      <c r="I63" s="445"/>
      <c r="J63" s="446"/>
    </row>
    <row r="64" spans="1:10">
      <c r="A64" s="447"/>
      <c r="B64" s="448"/>
      <c r="C64" s="448"/>
      <c r="D64" s="448"/>
      <c r="E64" s="448"/>
      <c r="F64" s="448"/>
      <c r="G64" s="448"/>
      <c r="H64" s="448"/>
      <c r="I64" s="448"/>
      <c r="J64" s="449"/>
    </row>
  </sheetData>
  <mergeCells count="7">
    <mergeCell ref="A56:J64"/>
    <mergeCell ref="C1:H1"/>
    <mergeCell ref="A5:D5"/>
    <mergeCell ref="A4:I4"/>
    <mergeCell ref="J1:K1"/>
    <mergeCell ref="A2:I2"/>
    <mergeCell ref="F3:H3"/>
  </mergeCells>
  <phoneticPr fontId="14" type="noConversion"/>
  <printOptions horizontalCentered="1"/>
  <pageMargins left="0.74803149606299213" right="0.74803149606299213" top="0.98425196850393704" bottom="0.98425196850393704" header="0.51181102362204722" footer="0.51181102362204722"/>
  <pageSetup paperSize="9" scale="55" orientation="portrait" r:id="rId1"/>
  <headerFooter alignWithMargins="0">
    <oddHeader>&amp;LAPPENDIX 2</oddHeader>
    <oddFooter>&amp;L&amp;F&amp;A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04853568B40F4E8366B3070197220F" ma:contentTypeVersion="19" ma:contentTypeDescription="Create a new document." ma:contentTypeScope="" ma:versionID="92e2f34063cad783ae2806e55cede758">
  <xsd:schema xmlns:xsd="http://www.w3.org/2001/XMLSchema" xmlns:xs="http://www.w3.org/2001/XMLSchema" xmlns:p="http://schemas.microsoft.com/office/2006/metadata/properties" xmlns:ns2="0efcb20c-a255-4ef4-a666-2774ba48434a" xmlns:ns3="531408f3-8ac9-4346-8fae-7a8076793e8c" targetNamespace="http://schemas.microsoft.com/office/2006/metadata/properties" ma:root="true" ma:fieldsID="b4ca0a0b40554e6041aa1af748586c6c" ns2:_="" ns3:_="">
    <xsd:import namespace="0efcb20c-a255-4ef4-a666-2774ba48434a"/>
    <xsd:import namespace="531408f3-8ac9-4346-8fae-7a8076793e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cb20c-a255-4ef4-a666-2774ba4843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9bda7b3-fa30-4866-a047-bdcbe10387d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Tags" ma:index="26" nillable="true" ma:displayName="DocTags" ma:format="Dropdown" ma:internalName="DocTags">
      <xsd:complexType>
        <xsd:complexContent>
          <xsd:extension base="dms:MultiChoice">
            <xsd:sequence>
              <xsd:element name="Value" maxOccurs="unbounded" minOccurs="0" nillable="true">
                <xsd:simpleType>
                  <xsd:restriction base="dms:Choice">
                    <xsd:enumeration value="Accounts"/>
                    <xsd:enumeration value="External Scrutiny Report"/>
                    <xsd:enumeration value="Trustee Annual Report"/>
                    <xsd:enumeration value="Other"/>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1408f3-8ac9-4346-8fae-7a8076793e8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928c1bd-2f72-4b7f-b28c-a0ac07293b38}" ma:internalName="TaxCatchAll" ma:showField="CatchAllData" ma:web="531408f3-8ac9-4346-8fae-7a8076793e8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fcb20c-a255-4ef4-a666-2774ba48434a">
      <Terms xmlns="http://schemas.microsoft.com/office/infopath/2007/PartnerControls"/>
    </lcf76f155ced4ddcb4097134ff3c332f>
    <TaxCatchAll xmlns="531408f3-8ac9-4346-8fae-7a8076793e8c" xsi:nil="true"/>
    <DocTags xmlns="0efcb20c-a255-4ef4-a666-2774ba48434a" xsi:nil="true"/>
  </documentManagement>
</p:properties>
</file>

<file path=customXml/itemProps1.xml><?xml version="1.0" encoding="utf-8"?>
<ds:datastoreItem xmlns:ds="http://schemas.openxmlformats.org/officeDocument/2006/customXml" ds:itemID="{8A7F7CAF-618A-40A0-9A7B-3F56C2F1FDAD}"/>
</file>

<file path=customXml/itemProps2.xml><?xml version="1.0" encoding="utf-8"?>
<ds:datastoreItem xmlns:ds="http://schemas.openxmlformats.org/officeDocument/2006/customXml" ds:itemID="{75192B76-B8FA-4D70-97C6-1D4D704B4C01}"/>
</file>

<file path=customXml/itemProps3.xml><?xml version="1.0" encoding="utf-8"?>
<ds:datastoreItem xmlns:ds="http://schemas.openxmlformats.org/officeDocument/2006/customXml" ds:itemID="{883E2F00-9F5A-46DA-B5B0-F9D300DFEF7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 Simpson</dc:creator>
  <cp:keywords/>
  <dc:description/>
  <cp:lastModifiedBy>Colin Manclark</cp:lastModifiedBy>
  <cp:revision/>
  <dcterms:created xsi:type="dcterms:W3CDTF">2007-04-10T16:51:52Z</dcterms:created>
  <dcterms:modified xsi:type="dcterms:W3CDTF">2026-02-20T09:11:06Z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Comment">
    <vt:lpwstr/>
  </property>
  <property fmtid="{D5CDD505-2E9C-101B-9397-08002B2CF9AE}" pid="3" name="Objective-CreationStamp">
    <vt:filetime>2007-12-14T00:00:00Z</vt:filetime>
  </property>
  <property fmtid="{D5CDD505-2E9C-101B-9397-08002B2CF9AE}" pid="4" name="Objective-Id">
    <vt:lpwstr>A147270</vt:lpwstr>
  </property>
  <property fmtid="{D5CDD505-2E9C-101B-9397-08002B2CF9AE}" pid="5" name="Objective-IsApproved">
    <vt:lpwstr>No</vt:lpwstr>
  </property>
  <property fmtid="{D5CDD505-2E9C-101B-9397-08002B2CF9AE}" pid="6" name="Objective-IsPublished">
    <vt:lpwstr>Yes</vt:lpwstr>
  </property>
  <property fmtid="{D5CDD505-2E9C-101B-9397-08002B2CF9AE}" pid="7" name="Objective-DatePublished">
    <vt:filetime>2008-02-13T00:00:00Z</vt:filetime>
  </property>
  <property fmtid="{D5CDD505-2E9C-101B-9397-08002B2CF9AE}" pid="8" name="Objective-ModificationStamp">
    <vt:filetime>2008-02-26T00:00:00Z</vt:filetime>
  </property>
  <property fmtid="{D5CDD505-2E9C-101B-9397-08002B2CF9AE}" pid="9" name="Objective-Owner">
    <vt:lpwstr>Anderson, Laura</vt:lpwstr>
  </property>
  <property fmtid="{D5CDD505-2E9C-101B-9397-08002B2CF9AE}" pid="10" name="Objective-Path">
    <vt:lpwstr>OSCR File Plan:Policy Development:Guidance:Accounting Regulations:</vt:lpwstr>
  </property>
  <property fmtid="{D5CDD505-2E9C-101B-9397-08002B2CF9AE}" pid="11" name="Objective-Parent">
    <vt:lpwstr>Accounting Regulations</vt:lpwstr>
  </property>
  <property fmtid="{D5CDD505-2E9C-101B-9397-08002B2CF9AE}" pid="12" name="Objective-State">
    <vt:lpwstr>Published</vt:lpwstr>
  </property>
  <property fmtid="{D5CDD505-2E9C-101B-9397-08002B2CF9AE}" pid="13" name="Objective-Title">
    <vt:lpwstr>R&amp;P  workpack - Accounts format Appendix 2 updated electronic version FINAL</vt:lpwstr>
  </property>
  <property fmtid="{D5CDD505-2E9C-101B-9397-08002B2CF9AE}" pid="14" name="Objective-Version">
    <vt:lpwstr>4.0</vt:lpwstr>
  </property>
  <property fmtid="{D5CDD505-2E9C-101B-9397-08002B2CF9AE}" pid="15" name="Objective-VersionComment">
    <vt:lpwstr>update formatting and section numbering on add'l analysis sheets</vt:lpwstr>
  </property>
  <property fmtid="{D5CDD505-2E9C-101B-9397-08002B2CF9AE}" pid="16" name="Objective-VersionNumber">
    <vt:i4>5</vt:i4>
  </property>
  <property fmtid="{D5CDD505-2E9C-101B-9397-08002B2CF9AE}" pid="17" name="Objective-FileNumber">
    <vt:lpwstr>PD/GUI/06-014</vt:lpwstr>
  </property>
  <property fmtid="{D5CDD505-2E9C-101B-9397-08002B2CF9AE}" pid="18" name="Objective-Classification">
    <vt:lpwstr>Not classified</vt:lpwstr>
  </property>
  <property fmtid="{D5CDD505-2E9C-101B-9397-08002B2CF9AE}" pid="19" name="Objective-Caveats">
    <vt:lpwstr/>
  </property>
  <property fmtid="{D5CDD505-2E9C-101B-9397-08002B2CF9AE}" pid="20" name="Objective-Correspondence Type Flag [system]">
    <vt:lpwstr/>
  </property>
  <property fmtid="{D5CDD505-2E9C-101B-9397-08002B2CF9AE}" pid="21" name="Objective-Charity Number [system]">
    <vt:lpwstr/>
  </property>
  <property fmtid="{D5CDD505-2E9C-101B-9397-08002B2CF9AE}" pid="22" name="Objective-Of Historical Significance? [system]">
    <vt:lpwstr>No</vt:lpwstr>
  </property>
  <property fmtid="{D5CDD505-2E9C-101B-9397-08002B2CF9AE}" pid="23" name="Objective-Date of Effect [system]">
    <vt:lpwstr/>
  </property>
  <property fmtid="{D5CDD505-2E9C-101B-9397-08002B2CF9AE}" pid="24" name="Objective-Date Application Received [system]">
    <vt:lpwstr/>
  </property>
  <property fmtid="{D5CDD505-2E9C-101B-9397-08002B2CF9AE}" pid="25" name="ContentTypeId">
    <vt:lpwstr>0x010100CD04853568B40F4E8366B3070197220F</vt:lpwstr>
  </property>
</Properties>
</file>