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760" tabRatio="840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/>
  <c r="K43"/>
  <c r="K44" s="1"/>
  <c r="K50" i="6"/>
  <c r="K50" i="7"/>
  <c r="K11" i="5"/>
  <c r="K22"/>
  <c r="J12" i="2"/>
  <c r="K10" i="5"/>
  <c r="K12"/>
  <c r="K13"/>
  <c r="K14" s="1"/>
  <c r="I14"/>
  <c r="I16" s="1"/>
  <c r="G14"/>
  <c r="G16" s="1"/>
  <c r="E14"/>
  <c r="E16" s="1"/>
  <c r="M14"/>
  <c r="M16" s="1"/>
  <c r="L16"/>
  <c r="J16"/>
  <c r="H16"/>
  <c r="F16"/>
  <c r="C14"/>
  <c r="C16" s="1"/>
  <c r="M25"/>
  <c r="M27" s="1"/>
  <c r="L27"/>
  <c r="J14" i="2"/>
  <c r="K21" i="5"/>
  <c r="K23"/>
  <c r="K24"/>
  <c r="J27"/>
  <c r="F27"/>
  <c r="E25"/>
  <c r="E27" s="1"/>
  <c r="C25"/>
  <c r="C27" s="1"/>
  <c r="C40"/>
  <c r="C42" s="1"/>
  <c r="K57"/>
  <c r="K56"/>
  <c r="K55"/>
  <c r="K54"/>
  <c r="K53"/>
  <c r="K52"/>
  <c r="K51"/>
  <c r="K50"/>
  <c r="K49"/>
  <c r="K48"/>
  <c r="K47"/>
  <c r="K39"/>
  <c r="K38"/>
  <c r="K37"/>
  <c r="K36"/>
  <c r="K35"/>
  <c r="K34"/>
  <c r="K33"/>
  <c r="K32"/>
  <c r="L26" i="2"/>
  <c r="L21"/>
  <c r="L47"/>
  <c r="L42"/>
  <c r="L49" s="1"/>
  <c r="B42"/>
  <c r="B47"/>
  <c r="B21"/>
  <c r="B26"/>
  <c r="J34"/>
  <c r="J39"/>
  <c r="J33"/>
  <c r="J37"/>
  <c r="J31"/>
  <c r="J32"/>
  <c r="J35"/>
  <c r="J36"/>
  <c r="J38"/>
  <c r="J40"/>
  <c r="J41"/>
  <c r="J45"/>
  <c r="J47" s="1"/>
  <c r="J46"/>
  <c r="H21"/>
  <c r="D21"/>
  <c r="F21"/>
  <c r="J24"/>
  <c r="J25"/>
  <c r="D26"/>
  <c r="D28" s="1"/>
  <c r="D47"/>
  <c r="D42"/>
  <c r="F26"/>
  <c r="F47"/>
  <c r="F42"/>
  <c r="H26"/>
  <c r="H28" s="1"/>
  <c r="H47"/>
  <c r="H49" s="1"/>
  <c r="H42"/>
  <c r="J53"/>
  <c r="K17" i="4"/>
  <c r="K9" i="7"/>
  <c r="K17" s="1"/>
  <c r="K10"/>
  <c r="K11"/>
  <c r="K12"/>
  <c r="K13"/>
  <c r="K14"/>
  <c r="K15"/>
  <c r="K16"/>
  <c r="K20"/>
  <c r="K21"/>
  <c r="K28"/>
  <c r="K39" s="1"/>
  <c r="K29"/>
  <c r="K30"/>
  <c r="K31"/>
  <c r="K32"/>
  <c r="K33"/>
  <c r="K34"/>
  <c r="K35"/>
  <c r="K36"/>
  <c r="K37"/>
  <c r="K38"/>
  <c r="M17"/>
  <c r="M22"/>
  <c r="M44"/>
  <c r="M39"/>
  <c r="I17"/>
  <c r="I24" s="1"/>
  <c r="I22"/>
  <c r="I44"/>
  <c r="I39"/>
  <c r="G17"/>
  <c r="G24" s="1"/>
  <c r="G22"/>
  <c r="G44"/>
  <c r="G39"/>
  <c r="E17"/>
  <c r="E22"/>
  <c r="E44"/>
  <c r="E39"/>
  <c r="C17"/>
  <c r="C24" s="1"/>
  <c r="C22"/>
  <c r="C44"/>
  <c r="C39"/>
  <c r="M1"/>
  <c r="C1"/>
  <c r="K9" i="6"/>
  <c r="K10"/>
  <c r="K11"/>
  <c r="K12"/>
  <c r="K13"/>
  <c r="K14"/>
  <c r="K15"/>
  <c r="K16"/>
  <c r="K20"/>
  <c r="K21"/>
  <c r="K42"/>
  <c r="K43"/>
  <c r="K28"/>
  <c r="K29"/>
  <c r="K30"/>
  <c r="K31"/>
  <c r="K32"/>
  <c r="K33"/>
  <c r="K34"/>
  <c r="K35"/>
  <c r="K36"/>
  <c r="K37"/>
  <c r="K38"/>
  <c r="M17"/>
  <c r="M22"/>
  <c r="M24" s="1"/>
  <c r="M44"/>
  <c r="M39"/>
  <c r="M46" s="1"/>
  <c r="I17"/>
  <c r="I22"/>
  <c r="I44"/>
  <c r="I39"/>
  <c r="G17"/>
  <c r="G22"/>
  <c r="G44"/>
  <c r="G39"/>
  <c r="E17"/>
  <c r="E22"/>
  <c r="E44"/>
  <c r="E39"/>
  <c r="C17"/>
  <c r="C24" s="1"/>
  <c r="C22"/>
  <c r="C44"/>
  <c r="C39"/>
  <c r="C46" s="1"/>
  <c r="M1"/>
  <c r="C1"/>
  <c r="M58" i="5"/>
  <c r="M60" s="1"/>
  <c r="I58"/>
  <c r="I60" s="1"/>
  <c r="G58"/>
  <c r="G60" s="1"/>
  <c r="E58"/>
  <c r="E60" s="1"/>
  <c r="C58"/>
  <c r="C60" s="1"/>
  <c r="M40"/>
  <c r="M42" s="1"/>
  <c r="J19" i="2"/>
  <c r="I40" i="5"/>
  <c r="I42" s="1"/>
  <c r="G40"/>
  <c r="G42" s="1"/>
  <c r="E40"/>
  <c r="E42" s="1"/>
  <c r="F9" i="3"/>
  <c r="M1" i="5"/>
  <c r="H9" i="3"/>
  <c r="J9"/>
  <c r="L9"/>
  <c r="N48"/>
  <c r="P48"/>
  <c r="P41"/>
  <c r="N41"/>
  <c r="P32"/>
  <c r="N32"/>
  <c r="L32"/>
  <c r="P19"/>
  <c r="N19"/>
  <c r="C1" i="5"/>
  <c r="N7" i="3"/>
  <c r="J20" i="2"/>
  <c r="J18"/>
  <c r="J17"/>
  <c r="J16"/>
  <c r="J15"/>
  <c r="J13"/>
  <c r="N8" i="3"/>
  <c r="N6"/>
  <c r="N5"/>
  <c r="K1" i="4"/>
  <c r="B1"/>
  <c r="B1" i="3"/>
  <c r="N1"/>
  <c r="P9"/>
  <c r="K40" i="7" l="1"/>
  <c r="B49" i="2"/>
  <c r="K18" i="7"/>
  <c r="L28" i="2"/>
  <c r="K22" i="7"/>
  <c r="K17" i="6"/>
  <c r="K18" s="1"/>
  <c r="E24" i="7"/>
  <c r="M24"/>
  <c r="E24" i="6"/>
  <c r="G46" i="7"/>
  <c r="G46" i="6"/>
  <c r="F49" i="2"/>
  <c r="F28"/>
  <c r="I46" i="7"/>
  <c r="N9" i="3"/>
  <c r="G24" i="6"/>
  <c r="G48" s="1"/>
  <c r="G52" s="1"/>
  <c r="C46" i="7"/>
  <c r="J26" i="2"/>
  <c r="I24" i="6"/>
  <c r="E46" i="7"/>
  <c r="M46"/>
  <c r="K40" i="5"/>
  <c r="J21" i="2"/>
  <c r="K42" i="5"/>
  <c r="K58"/>
  <c r="K60" s="1"/>
  <c r="I46" i="6"/>
  <c r="I48" s="1"/>
  <c r="I52" s="1"/>
  <c r="K39"/>
  <c r="K40" s="1"/>
  <c r="K22"/>
  <c r="D49" i="2"/>
  <c r="J42"/>
  <c r="K25" i="5"/>
  <c r="K27" s="1"/>
  <c r="E46" i="6"/>
  <c r="E48" s="1"/>
  <c r="E52" s="1"/>
  <c r="K44"/>
  <c r="B28" i="2"/>
  <c r="B51" s="1"/>
  <c r="L51"/>
  <c r="L55" s="1"/>
  <c r="P10" i="3" s="1"/>
  <c r="K45" i="6"/>
  <c r="F51" i="2"/>
  <c r="F55" s="1"/>
  <c r="J10" i="3" s="1"/>
  <c r="K46" i="7"/>
  <c r="K47" s="1"/>
  <c r="K45"/>
  <c r="J49" i="2"/>
  <c r="K16" i="5"/>
  <c r="C48" i="6"/>
  <c r="C52" s="1"/>
  <c r="M48"/>
  <c r="M52" s="1"/>
  <c r="C48" i="7"/>
  <c r="C52" s="1"/>
  <c r="E48"/>
  <c r="E52" s="1"/>
  <c r="G48"/>
  <c r="G52" s="1"/>
  <c r="I48"/>
  <c r="I52" s="1"/>
  <c r="M48"/>
  <c r="M52" s="1"/>
  <c r="H51" i="2"/>
  <c r="H55" s="1"/>
  <c r="L10" i="3" s="1"/>
  <c r="K24" i="6"/>
  <c r="K24" i="7"/>
  <c r="J27" i="2"/>
  <c r="K46" i="6" l="1"/>
  <c r="K47" s="1"/>
  <c r="D51" i="2"/>
  <c r="D55" s="1"/>
  <c r="H10" i="3" s="1"/>
  <c r="J28" i="2"/>
  <c r="K25" i="6"/>
  <c r="K25" i="7"/>
  <c r="K48"/>
  <c r="K52" s="1"/>
  <c r="B55" i="2"/>
  <c r="J51"/>
  <c r="J55" s="1"/>
  <c r="N10" i="3" s="1"/>
  <c r="K48" i="6" l="1"/>
  <c r="K52" s="1"/>
  <c r="K53" s="1"/>
  <c r="F10" i="3"/>
  <c r="K53" i="7"/>
</calcChain>
</file>

<file path=xl/sharedStrings.xml><?xml version="1.0" encoding="utf-8"?>
<sst xmlns="http://schemas.openxmlformats.org/spreadsheetml/2006/main" count="279" uniqueCount="136">
  <si>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</si>
  <si>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</si>
  <si>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</si>
  <si>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</si>
  <si>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</si>
  <si>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</si>
  <si>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</si>
  <si>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</si>
  <si>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</si>
  <si>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</si>
  <si>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</si>
  <si>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</si>
  <si>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</si>
  <si>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</si>
  <si>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</si>
  <si>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</si>
  <si>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</si>
  <si>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</si>
  <si>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</si>
  <si>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</si>
  <si>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</si>
  <si>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</si>
  <si>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</si>
  <si>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</si>
  <si>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</si>
  <si>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</si>
  <si>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</si>
  <si>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</si>
  <si>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</si>
  <si>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</si>
  <si>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</si>
  <si>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</si>
  <si>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</si>
  <si>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</si>
  <si>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</si>
  <si>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</si>
  <si>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</si>
  <si>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</si>
  <si>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</si>
  <si>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</si>
  <si>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</si>
  <si>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</si>
  <si>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</si>
  <si>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</si>
  <si>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</si>
  <si>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</si>
  <si>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</si>
  <si>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</si>
  <si>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</si>
  <si>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</si>
  <si>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</si>
  <si>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</si>
  <si>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</si>
  <si>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</si>
  <si>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</si>
  <si>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</si>
  <si>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</si>
  <si>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</si>
  <si>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</si>
  <si>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</si>
  <si>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</si>
  <si>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</si>
  <si>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</si>
  <si>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</si>
  <si>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</si>
  <si>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</si>
  <si>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</si>
  <si>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</si>
  <si>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</si>
  <si>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</si>
  <si>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</si>
  <si>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</si>
  <si>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</si>
  <si>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</si>
  <si>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</si>
  <si>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</si>
  <si>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</si>
  <si>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</si>
  <si>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</si>
  <si>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</si>
  <si>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</si>
  <si>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</si>
  <si>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</si>
  <si>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</si>
  <si>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</si>
  <si>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</si>
  <si>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</si>
  <si>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</si>
  <si>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</si>
  <si>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</si>
  <si>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</si>
  <si>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</si>
  <si>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</si>
  <si>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</si>
  <si>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</si>
  <si>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</si>
  <si>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</si>
  <si>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</si>
  <si>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</si>
  <si>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</si>
  <si>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</si>
  <si>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</si>
  <si>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</si>
  <si>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</si>
  <si>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</si>
  <si>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</si>
  <si>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</si>
  <si>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</si>
  <si>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</si>
  <si>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</si>
  <si>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</si>
  <si>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</si>
  <si>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</si>
  <si>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</si>
  <si>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</si>
  <si>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</si>
  <si>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</si>
  <si>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</si>
  <si>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</si>
  <si>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SC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</si>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</sst>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Swp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685800</xdr:colOff>
      <xdr:row>5</xdr:row>
      <xdr:rowOff>22225</xdr:rowOff>
    </xdr:from>
    <xdr:to>
      <xdr:col>9</xdr:col>
      <xdr:colOff>342900</xdr:colOff>
      <xdr:row>6</xdr:row>
      <xdr:rowOff>12700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91300" y="1343025"/>
          <a:ext cx="7874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Aug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xmlns="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xmlns="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xmlns="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xmlns="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xmlns="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xmlns="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xmlns="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xmlns="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xmlns="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xmlns="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xmlns="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xmlns="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xmlns="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xmlns="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xmlns="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xmlns="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xmlns="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xmlns="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xmlns="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xmlns="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xmlns="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xmlns="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xmlns="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xmlns="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xmlns="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xmlns="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xmlns="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xmlns="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xmlns="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xmlns="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xmlns="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xmlns="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xmlns="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xmlns="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xmlns="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xmlns="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xmlns="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xmlns="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xmlns="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xmlns="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topLeftCell="A13" zoomScale="75" zoomScaleNormal="85" zoomScaleSheetLayoutView="80" workbookViewId="0">
      <selection activeCell="B2" sqref="B2:J2"/>
    </sheetView>
  </sheetViews>
  <sheetFormatPr defaultColWidth="9.140625" defaultRowHeight="12.75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>
      <c r="A2" s="231"/>
      <c r="B2" s="236"/>
      <c r="C2" s="236"/>
      <c r="D2" s="236"/>
      <c r="E2" s="236"/>
      <c r="F2" s="236"/>
      <c r="G2" s="236"/>
      <c r="H2" s="236"/>
      <c r="I2" s="236"/>
      <c r="J2" s="236"/>
      <c r="L2" s="187" t="s">
        <v>119</v>
      </c>
      <c r="M2" s="69"/>
    </row>
    <row r="3" spans="1:13" ht="24" customHeight="1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>
      <c r="A4" s="231"/>
      <c r="B4" s="237" t="s">
        <v>18</v>
      </c>
      <c r="C4" s="239"/>
      <c r="D4" s="240" t="s">
        <v>129</v>
      </c>
      <c r="E4" s="241"/>
      <c r="F4" s="242"/>
      <c r="G4" s="243" t="s">
        <v>71</v>
      </c>
      <c r="H4" s="240" t="s">
        <v>130</v>
      </c>
      <c r="I4" s="241"/>
      <c r="J4" s="242"/>
      <c r="L4" s="184"/>
    </row>
    <row r="5" spans="1:13" ht="16.5" customHeight="1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.25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>
      <c r="A12" s="85" t="s">
        <v>20</v>
      </c>
      <c r="B12" s="193">
        <v>879</v>
      </c>
      <c r="C12" s="194"/>
      <c r="D12" s="193"/>
      <c r="E12" s="194"/>
      <c r="F12" s="193"/>
      <c r="G12" s="194"/>
      <c r="H12" s="193"/>
      <c r="I12" s="194"/>
      <c r="J12" s="195">
        <f>H12+D12+B12+F12</f>
        <v>879</v>
      </c>
      <c r="K12" s="196"/>
      <c r="L12" s="193">
        <v>520</v>
      </c>
    </row>
    <row r="13" spans="1:13" ht="20.100000000000001" customHeight="1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>
        <v>19720</v>
      </c>
    </row>
    <row r="15" spans="1:13" ht="20.100000000000001" customHeight="1">
      <c r="A15" s="85" t="s">
        <v>23</v>
      </c>
      <c r="B15" s="193">
        <v>946</v>
      </c>
      <c r="C15" s="194"/>
      <c r="D15" s="193"/>
      <c r="E15" s="194"/>
      <c r="F15" s="193"/>
      <c r="G15" s="194"/>
      <c r="H15" s="193"/>
      <c r="I15" s="194"/>
      <c r="J15" s="195">
        <f t="shared" si="0"/>
        <v>946</v>
      </c>
      <c r="K15" s="196"/>
      <c r="L15" s="193">
        <v>949</v>
      </c>
    </row>
    <row r="16" spans="1:13" ht="20.100000000000001" customHeight="1">
      <c r="A16" s="85" t="s">
        <v>24</v>
      </c>
      <c r="B16" s="193">
        <v>8069</v>
      </c>
      <c r="C16" s="194"/>
      <c r="D16" s="193"/>
      <c r="E16" s="194"/>
      <c r="F16" s="193"/>
      <c r="G16" s="194"/>
      <c r="H16" s="193"/>
      <c r="I16" s="194"/>
      <c r="J16" s="195">
        <f t="shared" si="0"/>
        <v>8069</v>
      </c>
      <c r="K16" s="196"/>
      <c r="L16" s="193">
        <v>15113</v>
      </c>
    </row>
    <row r="17" spans="1:12" ht="29.25">
      <c r="A17" s="85" t="s">
        <v>25</v>
      </c>
      <c r="B17" s="193">
        <v>2297</v>
      </c>
      <c r="C17" s="194"/>
      <c r="D17" s="193"/>
      <c r="E17" s="194"/>
      <c r="F17" s="193"/>
      <c r="G17" s="194"/>
      <c r="H17" s="193"/>
      <c r="I17" s="194"/>
      <c r="J17" s="195">
        <f t="shared" si="0"/>
        <v>2297</v>
      </c>
      <c r="K17" s="196"/>
      <c r="L17" s="193">
        <v>412</v>
      </c>
    </row>
    <row r="18" spans="1:12" ht="20.100000000000001" customHeight="1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9.25">
      <c r="A19" s="85" t="s">
        <v>68</v>
      </c>
      <c r="B19" s="193">
        <v>10900</v>
      </c>
      <c r="C19" s="194"/>
      <c r="D19" s="193"/>
      <c r="E19" s="194"/>
      <c r="F19" s="193"/>
      <c r="G19" s="194"/>
      <c r="H19" s="193"/>
      <c r="I19" s="194"/>
      <c r="J19" s="195">
        <f t="shared" si="0"/>
        <v>10900</v>
      </c>
      <c r="K19" s="196"/>
      <c r="L19" s="193">
        <v>4121</v>
      </c>
    </row>
    <row r="20" spans="1:12" ht="20.100000000000001" customHeight="1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>
      <c r="A21" s="9" t="s">
        <v>85</v>
      </c>
      <c r="B21" s="197">
        <f>SUM(B12:B20)</f>
        <v>23091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23091</v>
      </c>
      <c r="K21" s="196"/>
      <c r="L21" s="197">
        <f>SUM(L12:L20)</f>
        <v>40835</v>
      </c>
    </row>
    <row r="22" spans="1:12" ht="16.5" customHeight="1" thickTop="1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>
      <c r="A28" s="9" t="s">
        <v>11</v>
      </c>
      <c r="B28" s="204">
        <f>B26+B21</f>
        <v>23091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23091</v>
      </c>
      <c r="K28" s="196"/>
      <c r="L28" s="204">
        <f>L26+L21</f>
        <v>40835</v>
      </c>
    </row>
    <row r="29" spans="1:12" ht="16.5" customHeight="1" thickTop="1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>
      <c r="A31" s="86" t="s">
        <v>28</v>
      </c>
      <c r="B31" s="193">
        <v>4211</v>
      </c>
      <c r="C31" s="201"/>
      <c r="D31" s="193"/>
      <c r="E31" s="194"/>
      <c r="F31" s="193"/>
      <c r="G31" s="194"/>
      <c r="H31" s="193"/>
      <c r="I31" s="194"/>
      <c r="J31" s="195">
        <f>H31+D31+B31+F31</f>
        <v>4211</v>
      </c>
      <c r="K31" s="178"/>
      <c r="L31" s="193">
        <v>2263</v>
      </c>
    </row>
    <row r="32" spans="1:12" ht="20.100000000000001" customHeight="1">
      <c r="A32" s="86" t="s">
        <v>118</v>
      </c>
      <c r="B32" s="193">
        <v>8884</v>
      </c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8884</v>
      </c>
      <c r="K32" s="178"/>
      <c r="L32" s="193">
        <v>6393</v>
      </c>
    </row>
    <row r="33" spans="1:12" ht="20.100000000000001" customHeight="1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>
      <c r="A34" s="86" t="s">
        <v>30</v>
      </c>
      <c r="B34" s="193">
        <v>1903</v>
      </c>
      <c r="C34" s="201"/>
      <c r="D34" s="193"/>
      <c r="E34" s="194"/>
      <c r="F34" s="193"/>
      <c r="G34" s="194"/>
      <c r="H34" s="193"/>
      <c r="I34" s="194"/>
      <c r="J34" s="195">
        <f t="shared" si="1"/>
        <v>1903</v>
      </c>
      <c r="K34" s="178"/>
      <c r="L34" s="193">
        <v>25060</v>
      </c>
    </row>
    <row r="35" spans="1:12" ht="20.100000000000001" customHeight="1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>
      <c r="A42" s="13" t="s">
        <v>87</v>
      </c>
      <c r="B42" s="197">
        <f>SUM(B31:B41)</f>
        <v>14998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14998</v>
      </c>
      <c r="K42" s="178"/>
      <c r="L42" s="197">
        <f>SUM(L31:L41)</f>
        <v>33716</v>
      </c>
    </row>
    <row r="43" spans="1:12" s="14" customFormat="1" ht="17.25" customHeight="1" thickTop="1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>
      <c r="A49" s="39" t="s">
        <v>12</v>
      </c>
      <c r="B49" s="210">
        <f>+B47+B42</f>
        <v>14998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14998</v>
      </c>
      <c r="K49" s="196"/>
      <c r="L49" s="210">
        <f>+L47+L42</f>
        <v>33716</v>
      </c>
    </row>
    <row r="50" spans="1:13" ht="14.25" thickTop="1" thickBot="1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>
      <c r="A51" s="40" t="s">
        <v>109</v>
      </c>
      <c r="B51" s="145">
        <f>+B28-B49</f>
        <v>8093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8093</v>
      </c>
      <c r="K51" s="135"/>
      <c r="L51" s="145">
        <f>+L28-L49</f>
        <v>7119</v>
      </c>
      <c r="M51" s="89"/>
    </row>
    <row r="52" spans="1:13" ht="14.25" customHeight="1" thickBot="1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>
      <c r="A55" s="13" t="s">
        <v>41</v>
      </c>
      <c r="B55" s="142">
        <f>+B51+B53</f>
        <v>8093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8093</v>
      </c>
      <c r="K55" s="135"/>
      <c r="L55" s="142">
        <f>+L51+L53</f>
        <v>7119</v>
      </c>
    </row>
    <row r="56" spans="1:13" ht="13.5" thickTop="1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4"/>
  <sheetViews>
    <sheetView zoomScale="75" zoomScaleNormal="75" zoomScaleSheetLayoutView="80" workbookViewId="0">
      <pane ySplit="2" topLeftCell="A21" activePane="bottomLeft" state="frozen"/>
      <selection activeCell="D45" sqref="D45"/>
      <selection pane="bottomLeft" activeCell="F62" sqref="F62"/>
    </sheetView>
  </sheetViews>
  <sheetFormatPr defaultColWidth="9.140625" defaultRowHeight="12.75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</v>
      </c>
      <c r="O1" s="286"/>
      <c r="P1" s="286"/>
    </row>
    <row r="2" spans="1:16" s="46" customFormat="1" ht="26.25" customHeight="1">
      <c r="A2" s="80" t="s">
        <v>124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>
      <c r="A5" s="274" t="s">
        <v>9</v>
      </c>
      <c r="B5" s="279" t="s">
        <v>39</v>
      </c>
      <c r="C5" s="279"/>
      <c r="D5" s="279"/>
      <c r="E5" s="23"/>
      <c r="F5" s="147"/>
      <c r="G5" s="148"/>
      <c r="H5" s="147"/>
      <c r="I5" s="148"/>
      <c r="J5" s="147"/>
      <c r="K5" s="148"/>
      <c r="L5" s="147"/>
      <c r="M5" s="148"/>
      <c r="N5" s="149">
        <f>F5+H5+J5+L5</f>
        <v>0</v>
      </c>
      <c r="O5" s="148"/>
      <c r="P5" s="147"/>
    </row>
    <row r="6" spans="1:16" ht="30" customHeight="1">
      <c r="A6" s="275"/>
      <c r="B6" s="279" t="s">
        <v>40</v>
      </c>
      <c r="C6" s="279"/>
      <c r="D6" s="279"/>
      <c r="E6" s="23"/>
      <c r="F6" s="147"/>
      <c r="G6" s="148"/>
      <c r="H6" s="147"/>
      <c r="I6" s="148"/>
      <c r="J6" s="147"/>
      <c r="K6" s="148"/>
      <c r="L6" s="147"/>
      <c r="M6" s="148"/>
      <c r="N6" s="149">
        <f>F6+H6+J6+L6</f>
        <v>0</v>
      </c>
      <c r="O6" s="148"/>
      <c r="P6" s="147"/>
    </row>
    <row r="7" spans="1:16" ht="26.25" customHeight="1">
      <c r="A7" s="275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>
      <c r="A8" s="275"/>
      <c r="B8" s="279"/>
      <c r="C8" s="279"/>
      <c r="D8" s="279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>
      <c r="B9" s="277" t="s">
        <v>38</v>
      </c>
      <c r="C9" s="277"/>
      <c r="D9" s="277"/>
      <c r="E9" s="41"/>
      <c r="F9" s="153">
        <f>SUM(F5:F8)</f>
        <v>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7"/>
      <c r="N9" s="154">
        <f>F9+H9+J9+L9</f>
        <v>0</v>
      </c>
      <c r="O9" s="287"/>
      <c r="P9" s="153">
        <f>SUM(P5:P8)</f>
        <v>0</v>
      </c>
    </row>
    <row r="10" spans="1:16" ht="26.25" customHeight="1" thickTop="1">
      <c r="B10" s="278" t="s">
        <v>77</v>
      </c>
      <c r="C10" s="278"/>
      <c r="D10" s="278"/>
      <c r="E10" s="22"/>
      <c r="F10" s="137">
        <f>F6-'R&amp;P Accounts'!B55</f>
        <v>-8093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7"/>
      <c r="N10" s="137">
        <f>N6-'R&amp;P Accounts'!J55</f>
        <v>-8093</v>
      </c>
      <c r="O10" s="287"/>
      <c r="P10" s="137">
        <f>P6-'R&amp;P Accounts'!L55</f>
        <v>-7119</v>
      </c>
    </row>
    <row r="11" spans="1:16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>
      <c r="A14" s="274" t="s">
        <v>42</v>
      </c>
      <c r="B14" s="272"/>
      <c r="C14" s="272"/>
      <c r="D14" s="272"/>
      <c r="E14" s="24"/>
      <c r="G14" s="273"/>
      <c r="I14" s="12"/>
      <c r="J14" s="248"/>
      <c r="K14" s="249"/>
      <c r="L14" s="250"/>
      <c r="M14" s="18"/>
      <c r="N14" s="138"/>
      <c r="O14" s="101"/>
      <c r="P14" s="138"/>
    </row>
    <row r="15" spans="1:16" ht="20.100000000000001" customHeight="1">
      <c r="A15" s="275"/>
      <c r="B15" s="272"/>
      <c r="C15" s="272"/>
      <c r="D15" s="272"/>
      <c r="E15" s="24"/>
      <c r="G15" s="273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.100000000000001" customHeight="1">
      <c r="A16" s="275"/>
      <c r="B16" s="272"/>
      <c r="C16" s="272"/>
      <c r="D16" s="272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.100000000000001" customHeight="1">
      <c r="A17" s="275"/>
      <c r="B17" s="272"/>
      <c r="C17" s="272"/>
      <c r="D17" s="272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.100000000000001" customHeight="1" thickBot="1">
      <c r="A18" s="275"/>
      <c r="B18" s="272"/>
      <c r="C18" s="272"/>
      <c r="D18" s="272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.100000000000001" customHeight="1" thickBot="1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>
      <c r="A23" s="274" t="s">
        <v>43</v>
      </c>
      <c r="B23" s="272"/>
      <c r="C23" s="272"/>
      <c r="D23" s="272"/>
      <c r="E23" s="24"/>
      <c r="G23" s="12"/>
      <c r="H23" s="261"/>
      <c r="I23" s="262"/>
      <c r="J23" s="263"/>
      <c r="K23" s="18"/>
      <c r="L23" s="138"/>
      <c r="M23" s="101"/>
      <c r="N23" s="138"/>
      <c r="O23" s="101"/>
      <c r="P23" s="138"/>
    </row>
    <row r="24" spans="1:16" ht="20.100000000000001" customHeight="1">
      <c r="A24" s="275"/>
      <c r="B24" s="272"/>
      <c r="C24" s="272"/>
      <c r="D24" s="272"/>
      <c r="E24" s="24"/>
      <c r="G24" s="12"/>
      <c r="H24" s="261"/>
      <c r="I24" s="262"/>
      <c r="J24" s="263"/>
      <c r="K24" s="18"/>
      <c r="L24" s="138"/>
      <c r="M24" s="101"/>
      <c r="N24" s="138"/>
      <c r="O24" s="101"/>
      <c r="P24" s="138"/>
    </row>
    <row r="25" spans="1:16" ht="20.100000000000001" customHeight="1">
      <c r="A25" s="275"/>
      <c r="B25" s="272"/>
      <c r="C25" s="272"/>
      <c r="D25" s="272"/>
      <c r="E25" s="24"/>
      <c r="G25" s="12"/>
      <c r="H25" s="261"/>
      <c r="I25" s="262"/>
      <c r="J25" s="263"/>
      <c r="K25" s="18"/>
      <c r="L25" s="138"/>
      <c r="M25" s="101"/>
      <c r="N25" s="138"/>
      <c r="O25" s="101"/>
      <c r="P25" s="138"/>
    </row>
    <row r="26" spans="1:16" ht="20.100000000000001" customHeight="1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8"/>
      <c r="M26" s="101"/>
      <c r="N26" s="138"/>
      <c r="O26" s="101"/>
      <c r="P26" s="138"/>
    </row>
    <row r="27" spans="1:16" ht="20.100000000000001" customHeight="1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8"/>
      <c r="M27" s="101"/>
      <c r="N27" s="138"/>
      <c r="O27" s="101"/>
      <c r="P27" s="138"/>
    </row>
    <row r="28" spans="1:16" ht="20.100000000000001" customHeight="1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8"/>
      <c r="M28" s="101"/>
      <c r="N28" s="138"/>
      <c r="O28" s="101"/>
      <c r="P28" s="138"/>
    </row>
    <row r="29" spans="1:16" ht="20.100000000000001" customHeight="1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8"/>
      <c r="M29" s="101"/>
      <c r="N29" s="138"/>
      <c r="O29" s="101"/>
      <c r="P29" s="138"/>
    </row>
    <row r="30" spans="1:16" ht="20.100000000000001" customHeight="1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8"/>
      <c r="M30" s="101"/>
      <c r="N30" s="138"/>
      <c r="O30" s="101"/>
      <c r="P30" s="138"/>
    </row>
    <row r="31" spans="1:16" ht="20.100000000000001" customHeight="1" thickBot="1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9"/>
      <c r="M31" s="101"/>
      <c r="N31" s="139"/>
      <c r="O31" s="101"/>
      <c r="P31" s="139"/>
    </row>
    <row r="32" spans="1:16" ht="20.100000000000001" customHeight="1" thickBot="1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>
      <c r="A36" s="274" t="s">
        <v>44</v>
      </c>
      <c r="B36" s="272"/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.100000000000001" customHeight="1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.100000000000001" customHeight="1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.100000000000001" customHeight="1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.100000000000001" customHeight="1" thickBot="1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1"/>
      <c r="O40" s="135"/>
      <c r="P40" s="211"/>
    </row>
    <row r="41" spans="1:16" ht="20.100000000000001" customHeight="1" thickBot="1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>
      <c r="A45" s="274" t="s">
        <v>69</v>
      </c>
      <c r="B45" s="272"/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.100000000000001" customHeight="1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.100000000000001" customHeight="1" thickBot="1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.100000000000001" customHeight="1" thickBot="1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>
      <c r="A50" s="73" t="s">
        <v>78</v>
      </c>
      <c r="B50" s="284" t="s">
        <v>134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>
      <c r="A51" s="51"/>
      <c r="B51" s="251"/>
      <c r="C51" s="252"/>
      <c r="D51" s="252"/>
      <c r="E51" s="252"/>
      <c r="F51" s="253"/>
      <c r="G51" s="65"/>
      <c r="H51" s="251"/>
      <c r="I51" s="252"/>
      <c r="J51" s="252"/>
      <c r="K51" s="252"/>
      <c r="L51" s="252"/>
      <c r="M51" s="252"/>
      <c r="N51" s="253"/>
      <c r="P51" s="78"/>
    </row>
    <row r="52" spans="1:16" ht="33.75" customHeight="1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9"/>
    </row>
    <row r="53" spans="1:16" ht="14.25">
      <c r="F53" s="65"/>
      <c r="G53" s="65"/>
    </row>
    <row r="54" spans="1:16">
      <c r="B54" s="230" t="s">
        <v>135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307" t="str">
        <f>'R&amp;P Accounts'!L2</f>
        <v>SC</v>
      </c>
      <c r="L1" s="307"/>
    </row>
    <row r="2" spans="1:12" ht="10.5" customHeight="1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2" s="46" customFormat="1" ht="26.25" customHeight="1">
      <c r="A3" s="42" t="s">
        <v>110</v>
      </c>
      <c r="B3" s="43"/>
      <c r="C3" s="42"/>
      <c r="D3" s="42"/>
      <c r="E3" s="42"/>
      <c r="F3" s="42"/>
      <c r="G3" s="308"/>
      <c r="H3" s="308"/>
      <c r="I3" s="308"/>
      <c r="J3" s="308"/>
      <c r="K3" s="81"/>
    </row>
    <row r="4" spans="1:12" ht="1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2" ht="20.100000000000001" customHeight="1">
      <c r="A5" s="304" t="s">
        <v>112</v>
      </c>
      <c r="B5" s="310"/>
      <c r="C5" s="311"/>
      <c r="D5" s="311"/>
      <c r="E5" s="311"/>
      <c r="F5" s="311"/>
      <c r="G5" s="311"/>
      <c r="H5" s="311"/>
      <c r="I5" s="311"/>
      <c r="J5" s="311"/>
      <c r="K5" s="312"/>
    </row>
    <row r="6" spans="1:12" ht="20.100000000000001" customHeight="1">
      <c r="A6" s="305"/>
      <c r="B6" s="313"/>
      <c r="C6" s="314"/>
      <c r="D6" s="314"/>
      <c r="E6" s="314"/>
      <c r="F6" s="314"/>
      <c r="G6" s="314"/>
      <c r="H6" s="314"/>
      <c r="I6" s="314"/>
      <c r="J6" s="314"/>
      <c r="K6" s="315"/>
    </row>
    <row r="7" spans="1:12" ht="29.25" customHeight="1">
      <c r="A7" s="305"/>
      <c r="B7" s="313"/>
      <c r="C7" s="314"/>
      <c r="D7" s="314"/>
      <c r="E7" s="314"/>
      <c r="F7" s="314"/>
      <c r="G7" s="314"/>
      <c r="H7" s="314"/>
      <c r="I7" s="314"/>
      <c r="J7" s="314"/>
      <c r="K7" s="315"/>
    </row>
    <row r="8" spans="1:12" ht="41.25" customHeight="1">
      <c r="A8" s="305"/>
      <c r="B8" s="313"/>
      <c r="C8" s="314"/>
      <c r="D8" s="314"/>
      <c r="E8" s="314"/>
      <c r="F8" s="314"/>
      <c r="G8" s="314"/>
      <c r="H8" s="314"/>
      <c r="I8" s="314"/>
      <c r="J8" s="314"/>
      <c r="K8" s="315"/>
    </row>
    <row r="9" spans="1:12" ht="64.5" customHeight="1">
      <c r="A9" s="305"/>
      <c r="B9" s="316"/>
      <c r="C9" s="317"/>
      <c r="D9" s="317"/>
      <c r="E9" s="317"/>
      <c r="F9" s="317"/>
      <c r="G9" s="317"/>
      <c r="H9" s="317"/>
      <c r="I9" s="317"/>
      <c r="J9" s="317"/>
      <c r="K9" s="318"/>
    </row>
    <row r="10" spans="1:12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>
      <c r="B11" s="319" t="s">
        <v>49</v>
      </c>
      <c r="C11" s="319"/>
      <c r="D11" s="319"/>
      <c r="E11" s="319"/>
      <c r="F11" s="319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>
      <c r="A12" s="304" t="s">
        <v>58</v>
      </c>
      <c r="B12" s="292"/>
      <c r="C12" s="293"/>
      <c r="D12" s="293"/>
      <c r="E12" s="293"/>
      <c r="F12" s="294"/>
      <c r="G12" s="18"/>
      <c r="H12" s="188"/>
      <c r="I12" s="189"/>
      <c r="J12" s="190"/>
      <c r="K12" s="191"/>
    </row>
    <row r="13" spans="1:12" ht="20.100000000000001" customHeight="1">
      <c r="A13" s="305"/>
      <c r="B13" s="292"/>
      <c r="C13" s="293"/>
      <c r="D13" s="293"/>
      <c r="E13" s="293"/>
      <c r="F13" s="294"/>
      <c r="G13" s="18"/>
      <c r="H13" s="188"/>
      <c r="I13" s="189"/>
      <c r="J13" s="190"/>
      <c r="K13" s="191"/>
    </row>
    <row r="14" spans="1:12" ht="20.100000000000001" customHeight="1">
      <c r="A14" s="305"/>
      <c r="B14" s="292"/>
      <c r="C14" s="293"/>
      <c r="D14" s="293"/>
      <c r="E14" s="293"/>
      <c r="F14" s="294"/>
      <c r="G14" s="18"/>
      <c r="H14" s="188"/>
      <c r="I14" s="189"/>
      <c r="J14" s="190"/>
      <c r="K14" s="191"/>
    </row>
    <row r="15" spans="1:12" ht="20.100000000000001" customHeight="1">
      <c r="A15" s="305"/>
      <c r="B15" s="292"/>
      <c r="C15" s="293"/>
      <c r="D15" s="293"/>
      <c r="E15" s="293"/>
      <c r="F15" s="294"/>
      <c r="G15" s="18"/>
      <c r="H15" s="188"/>
      <c r="I15" s="189"/>
      <c r="J15" s="190"/>
      <c r="K15" s="191"/>
    </row>
    <row r="16" spans="1:12" ht="20.100000000000001" customHeight="1">
      <c r="A16" s="305"/>
      <c r="B16" s="295"/>
      <c r="C16" s="296"/>
      <c r="D16" s="296"/>
      <c r="E16" s="296"/>
      <c r="F16" s="297"/>
      <c r="G16" s="18"/>
      <c r="H16" s="188"/>
      <c r="I16" s="189"/>
      <c r="J16" s="190"/>
      <c r="K16" s="192"/>
    </row>
    <row r="17" spans="1:11" ht="20.25" customHeight="1">
      <c r="A17" s="12"/>
      <c r="B17" s="306" t="s">
        <v>83</v>
      </c>
      <c r="C17" s="306"/>
      <c r="D17" s="306"/>
      <c r="E17" s="306"/>
      <c r="F17" s="306"/>
      <c r="G17" s="306"/>
      <c r="H17" s="306"/>
      <c r="I17" s="306"/>
      <c r="J17" s="306"/>
      <c r="K17" s="213">
        <f>SUM(K12:K16)</f>
        <v>0</v>
      </c>
    </row>
    <row r="18" spans="1:11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4"/>
    </row>
    <row r="20" spans="1:11" ht="17.25" customHeight="1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25"/>
    </row>
    <row r="21" spans="1:11" ht="12.75" customHeight="1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>
      <c r="B22" s="319" t="s">
        <v>50</v>
      </c>
      <c r="C22" s="319"/>
      <c r="D22" s="319"/>
      <c r="E22" s="319"/>
      <c r="F22" s="319"/>
      <c r="G22" s="319"/>
      <c r="H22" s="319"/>
      <c r="I22" s="319"/>
      <c r="J22" s="319"/>
      <c r="K22" s="17" t="s">
        <v>47</v>
      </c>
    </row>
    <row r="23" spans="1:11" ht="19.5" customHeight="1">
      <c r="A23" s="304" t="s">
        <v>60</v>
      </c>
      <c r="B23" s="292"/>
      <c r="C23" s="293"/>
      <c r="D23" s="293"/>
      <c r="E23" s="293"/>
      <c r="F23" s="293"/>
      <c r="G23" s="293"/>
      <c r="H23" s="293"/>
      <c r="I23" s="293"/>
      <c r="J23" s="294"/>
      <c r="K23" s="90"/>
    </row>
    <row r="24" spans="1:11" ht="20.100000000000001" customHeight="1">
      <c r="A24" s="305"/>
      <c r="B24" s="292"/>
      <c r="C24" s="293"/>
      <c r="D24" s="293"/>
      <c r="E24" s="293"/>
      <c r="F24" s="293"/>
      <c r="G24" s="293"/>
      <c r="H24" s="293"/>
      <c r="I24" s="293"/>
      <c r="J24" s="294"/>
      <c r="K24" s="90"/>
    </row>
    <row r="25" spans="1:11" ht="20.100000000000001" customHeight="1">
      <c r="A25" s="305"/>
      <c r="B25" s="292"/>
      <c r="C25" s="293"/>
      <c r="D25" s="293"/>
      <c r="E25" s="293"/>
      <c r="F25" s="293"/>
      <c r="G25" s="293"/>
      <c r="H25" s="293"/>
      <c r="I25" s="293"/>
      <c r="J25" s="294"/>
      <c r="K25" s="90"/>
    </row>
    <row r="26" spans="1:11" ht="20.100000000000001" customHeight="1">
      <c r="A26" s="305"/>
      <c r="B26" s="292"/>
      <c r="C26" s="293"/>
      <c r="D26" s="293"/>
      <c r="E26" s="293"/>
      <c r="F26" s="293"/>
      <c r="G26" s="293"/>
      <c r="H26" s="293"/>
      <c r="I26" s="293"/>
      <c r="J26" s="294"/>
      <c r="K26" s="90"/>
    </row>
    <row r="27" spans="1:11" ht="20.100000000000001" customHeight="1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90"/>
    </row>
    <row r="28" spans="1:11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00000000000001" customHeight="1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290"/>
    </row>
    <row r="30" spans="1:11" ht="17.25" customHeight="1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291"/>
    </row>
    <row r="31" spans="1:11" ht="12.75" customHeight="1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>
      <c r="A32" s="309"/>
      <c r="B32" s="309"/>
      <c r="C32" s="309"/>
      <c r="D32" s="309"/>
      <c r="E32" s="309"/>
      <c r="F32" s="309"/>
      <c r="G32" s="309"/>
      <c r="H32" s="309"/>
      <c r="I32" s="12"/>
      <c r="J32" s="17" t="s">
        <v>82</v>
      </c>
      <c r="K32" s="17" t="s">
        <v>47</v>
      </c>
    </row>
    <row r="33" spans="1:11" ht="20.100000000000001" customHeight="1">
      <c r="A33" s="304" t="s">
        <v>62</v>
      </c>
      <c r="B33" s="292"/>
      <c r="C33" s="293"/>
      <c r="D33" s="293"/>
      <c r="E33" s="293"/>
      <c r="F33" s="293"/>
      <c r="G33" s="293"/>
      <c r="H33" s="294"/>
      <c r="I33" s="18"/>
      <c r="J33" s="90"/>
      <c r="K33" s="90"/>
    </row>
    <row r="34" spans="1:11" ht="20.100000000000001" customHeight="1">
      <c r="A34" s="305"/>
      <c r="B34" s="292"/>
      <c r="C34" s="293"/>
      <c r="D34" s="293"/>
      <c r="E34" s="293"/>
      <c r="F34" s="293"/>
      <c r="G34" s="293"/>
      <c r="H34" s="294"/>
      <c r="I34" s="18"/>
      <c r="J34" s="90"/>
      <c r="K34" s="90"/>
    </row>
    <row r="35" spans="1:11" ht="20.100000000000001" customHeight="1">
      <c r="A35" s="305"/>
      <c r="B35" s="292"/>
      <c r="C35" s="293"/>
      <c r="D35" s="293"/>
      <c r="E35" s="293"/>
      <c r="F35" s="293"/>
      <c r="G35" s="293"/>
      <c r="H35" s="294"/>
      <c r="I35" s="18"/>
      <c r="J35" s="90"/>
      <c r="K35" s="90"/>
    </row>
    <row r="36" spans="1:11" ht="20.100000000000001" customHeight="1">
      <c r="A36" s="305"/>
      <c r="B36" s="292"/>
      <c r="C36" s="293"/>
      <c r="D36" s="293"/>
      <c r="E36" s="293"/>
      <c r="F36" s="293"/>
      <c r="G36" s="293"/>
      <c r="H36" s="294"/>
      <c r="I36" s="18"/>
      <c r="J36" s="90"/>
      <c r="K36" s="90"/>
    </row>
    <row r="37" spans="1:11" ht="20.100000000000001" customHeight="1">
      <c r="A37" s="305"/>
      <c r="B37" s="295"/>
      <c r="C37" s="296"/>
      <c r="D37" s="296"/>
      <c r="E37" s="296"/>
      <c r="F37" s="296"/>
      <c r="G37" s="296"/>
      <c r="H37" s="297"/>
      <c r="I37" s="18"/>
      <c r="J37" s="90"/>
      <c r="K37" s="90"/>
    </row>
    <row r="38" spans="1:11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6">
      <c r="B39" s="323" t="s">
        <v>51</v>
      </c>
      <c r="C39" s="323"/>
      <c r="D39" s="323"/>
      <c r="E39" s="12"/>
      <c r="F39" s="323" t="s">
        <v>57</v>
      </c>
      <c r="G39" s="323"/>
      <c r="H39" s="323"/>
      <c r="I39" s="12"/>
      <c r="J39" s="17" t="s">
        <v>52</v>
      </c>
      <c r="K39" s="17" t="s">
        <v>53</v>
      </c>
    </row>
    <row r="40" spans="1:11" ht="20.100000000000001" customHeight="1">
      <c r="A40" s="304" t="s">
        <v>63</v>
      </c>
      <c r="B40" s="292"/>
      <c r="C40" s="293"/>
      <c r="D40" s="294"/>
      <c r="E40" s="91"/>
      <c r="F40" s="320"/>
      <c r="G40" s="321"/>
      <c r="H40" s="322"/>
      <c r="I40" s="18"/>
      <c r="J40" s="90"/>
      <c r="K40" s="90"/>
    </row>
    <row r="41" spans="1:11" ht="20.100000000000001" customHeight="1">
      <c r="A41" s="305"/>
      <c r="B41" s="295"/>
      <c r="C41" s="296"/>
      <c r="D41" s="297"/>
      <c r="E41" s="91"/>
      <c r="F41" s="320"/>
      <c r="G41" s="321"/>
      <c r="H41" s="322"/>
      <c r="I41" s="18"/>
      <c r="J41" s="90"/>
      <c r="K41" s="90"/>
    </row>
    <row r="42" spans="1:11" ht="20.100000000000001" customHeight="1">
      <c r="A42" s="305"/>
      <c r="B42" s="292"/>
      <c r="C42" s="293"/>
      <c r="D42" s="294"/>
      <c r="E42" s="91"/>
      <c r="F42" s="320"/>
      <c r="G42" s="321"/>
      <c r="H42" s="322"/>
      <c r="I42" s="18"/>
      <c r="J42" s="90"/>
      <c r="K42" s="90"/>
    </row>
    <row r="43" spans="1:11" ht="20.100000000000001" customHeight="1">
      <c r="A43" s="305"/>
      <c r="B43" s="292"/>
      <c r="C43" s="293"/>
      <c r="D43" s="294"/>
      <c r="E43" s="91"/>
      <c r="F43" s="320"/>
      <c r="G43" s="321"/>
      <c r="H43" s="322"/>
      <c r="I43" s="18"/>
      <c r="J43" s="90"/>
      <c r="K43" s="90"/>
    </row>
    <row r="44" spans="1:11" ht="20.100000000000001" customHeight="1">
      <c r="A44" s="305"/>
      <c r="B44" s="295"/>
      <c r="C44" s="296"/>
      <c r="D44" s="297"/>
      <c r="E44" s="91"/>
      <c r="F44" s="320"/>
      <c r="G44" s="321"/>
      <c r="H44" s="322"/>
      <c r="I44" s="18"/>
      <c r="J44" s="90"/>
      <c r="K44" s="90"/>
    </row>
    <row r="45" spans="1:11">
      <c r="A45" s="309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</v>
      </c>
      <c r="N1" s="307"/>
    </row>
    <row r="2" spans="1:14" ht="10.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00000000000001" customHeight="1">
      <c r="A5" s="340" t="s">
        <v>131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 t="str">
        <f>IF('R&amp;P Accounts'!L12-'Additional notes (1)  '!M14=0,0,"reference error")</f>
        <v>reference error</v>
      </c>
    </row>
    <row r="17" spans="1:13" ht="13.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>
      <c r="A18" s="340" t="s">
        <v>123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 t="str">
        <f>IF('R&amp;P Accounts'!L14-'Additional notes (1)  '!M25=0,0,"reference error")</f>
        <v>reference error</v>
      </c>
    </row>
    <row r="28" spans="1:13" ht="11.2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>
      <c r="A29" s="340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>
      <c r="A42" s="12"/>
      <c r="B42" s="12"/>
      <c r="C42" s="58" t="str">
        <f>IF(C40-'R&amp;P Accounts'!B19=0,0,"reference error")</f>
        <v>reference error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 t="str">
        <f>IF(M40-'R&amp;P Accounts'!L19=0,0,"reference error")</f>
        <v>reference error</v>
      </c>
    </row>
    <row r="43" spans="1:13" ht="12.75" customHeight="1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>
      <c r="A44" s="337" t="s">
        <v>120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</row>
    <row r="61" spans="1:13" ht="11.25" customHeight="1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/>
    <row r="64" spans="1:13" ht="54" customHeight="1"/>
    <row r="65" ht="54" customHeight="1"/>
    <row r="66" ht="19.5" customHeight="1"/>
    <row r="67" ht="17.25" customHeight="1"/>
    <row r="68" ht="17.25" customHeight="1"/>
    <row r="69" ht="18" customHeight="1"/>
    <row r="70" ht="17.25" customHeight="1"/>
    <row r="71" ht="16.5" customHeight="1"/>
    <row r="72" ht="29.25" customHeight="1"/>
    <row r="73" ht="18" customHeight="1"/>
    <row r="74" ht="17.25" customHeight="1"/>
    <row r="75" ht="19.5" customHeight="1"/>
    <row r="76" ht="16.5" customHeight="1"/>
    <row r="77" ht="29.25" customHeight="1"/>
    <row r="78" ht="16.5" customHeight="1"/>
    <row r="79" ht="17.25" customHeight="1"/>
    <row r="80" ht="19.5" customHeight="1"/>
    <row r="81" ht="5.25" customHeight="1"/>
    <row r="82" ht="19.5" customHeight="1"/>
    <row r="83" ht="19.5" customHeight="1"/>
    <row r="84" ht="19.5" customHeight="1"/>
    <row r="85" ht="19.5" customHeight="1"/>
    <row r="86" ht="17.25" customHeight="1"/>
    <row r="87" ht="16.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100" ht="17.25" customHeight="1"/>
    <row r="101" ht="17.25" customHeight="1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75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>
      <c r="A1" s="1"/>
      <c r="B1" s="1"/>
      <c r="C1" s="350">
        <f>'R&amp;P Accounts'!B2</f>
        <v>0</v>
      </c>
      <c r="D1" s="350"/>
      <c r="E1" s="350"/>
      <c r="F1" s="350"/>
      <c r="G1" s="350"/>
      <c r="H1" s="350"/>
      <c r="I1" s="350"/>
      <c r="J1" s="350"/>
      <c r="K1" s="350"/>
      <c r="L1" s="1"/>
      <c r="M1" s="307" t="str">
        <f>'R&amp;P Accounts'!L2</f>
        <v>SC</v>
      </c>
      <c r="N1" s="307"/>
    </row>
    <row r="2" spans="1:14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ht="26.25" customHeight="1">
      <c r="A3" s="42" t="s">
        <v>114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183"/>
    </row>
    <row r="5" spans="1:14" ht="15.75">
      <c r="A5" s="340" t="s">
        <v>133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5" thickBot="1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.75" thickBot="1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75">
      <c r="A55" s="182" t="s">
        <v>111</v>
      </c>
    </row>
    <row r="56" spans="1:13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40625" defaultRowHeight="12.75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</v>
      </c>
      <c r="N1" s="307"/>
    </row>
    <row r="2" spans="1:14" ht="10.5" customHeight="1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s="46" customFormat="1" ht="26.25" customHeight="1">
      <c r="A3" s="42" t="s">
        <v>115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45"/>
    </row>
    <row r="4" spans="1:14" ht="1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00000000000001" customHeight="1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>
      <c r="A19" s="67" t="s">
        <v>91</v>
      </c>
      <c r="C19" s="1"/>
    </row>
    <row r="20" spans="1:13" ht="16.5" customHeight="1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>
      <c r="C25" s="1"/>
      <c r="K25" s="221">
        <f>IF(K24='R&amp;P Accounts'!D28,0,"cross ref error")</f>
        <v>0</v>
      </c>
    </row>
    <row r="26" spans="1:13" ht="19.5" customHeight="1">
      <c r="C26" s="1"/>
    </row>
    <row r="27" spans="1:13" ht="19.5" customHeight="1">
      <c r="A27" s="27" t="s">
        <v>92</v>
      </c>
      <c r="C27" s="1"/>
    </row>
    <row r="28" spans="1:13" ht="17.25" customHeight="1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>
      <c r="K40" s="221">
        <f>IF(K39='R&amp;P Accounts'!D42,0,"cross ref error")</f>
        <v>0</v>
      </c>
    </row>
    <row r="41" spans="1:13" ht="30">
      <c r="A41" s="67" t="s">
        <v>93</v>
      </c>
    </row>
    <row r="42" spans="1:13" ht="17.25" customHeight="1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>
      <c r="K45" s="221">
        <f>IF(K44='R&amp;P Accounts'!D47,0,"cross ref error")</f>
        <v>0</v>
      </c>
    </row>
    <row r="46" spans="1:13" ht="17.25" customHeight="1" thickBot="1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>
      <c r="K47" s="221">
        <f>IF(K46='R&amp;P Accounts'!D49,0,"cross ref error")</f>
        <v>0</v>
      </c>
    </row>
    <row r="48" spans="1:13" ht="17.25" customHeight="1" thickBot="1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>
      <c r="K53" s="221">
        <f>IF(K52='R&amp;P Accounts'!D55,0,"cross ref error")</f>
        <v>0</v>
      </c>
    </row>
    <row r="55" spans="1:13" ht="15.75">
      <c r="A55" s="182" t="s">
        <v>111</v>
      </c>
    </row>
    <row r="56" spans="1:13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31FABC1-6371-45DF-8A11-EA2B71D53E42}"/>
</file>

<file path=customXml/itemProps2.xml><?xml version="1.0" encoding="utf-8"?>
<ds:datastoreItem xmlns:ds="http://schemas.openxmlformats.org/officeDocument/2006/customXml" ds:itemID="{EBFF928E-4F68-4B71-8541-1EC3A90AE30A}"/>
</file>

<file path=customXml/itemProps3.xml><?xml version="1.0" encoding="utf-8"?>
<ds:datastoreItem xmlns:ds="http://schemas.openxmlformats.org/officeDocument/2006/customXml" ds:itemID="{83FD9FF9-221D-426C-AF25-634125A81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Ron</cp:lastModifiedBy>
  <cp:lastPrinted>2007-12-14T14:44:53Z</cp:lastPrinted>
  <dcterms:created xsi:type="dcterms:W3CDTF">2007-04-10T16:51:52Z</dcterms:created>
  <dcterms:modified xsi:type="dcterms:W3CDTF">2026-05-25T11:25:37Z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