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docs.live.net/e18564ba7126acca/Documents/Alastair/CDCA/Accounting/2025/"/>
    </mc:Choice>
  </mc:AlternateContent>
  <xr:revisionPtr revIDLastSave="77" documentId="13_ncr:1_{C3631CEF-37C3-4F14-9F03-F9276B88F3A6}" xr6:coauthVersionLast="47" xr6:coauthVersionMax="47" xr10:uidLastSave="{F09E196F-9B53-4A1E-A134-48CB19B400CB}"/>
  <bookViews>
    <workbookView xWindow="-120" yWindow="-120" windowWidth="29040" windowHeight="15720" firstSheet="4" activeTab="5" xr2:uid="{00000000-000D-0000-FFFF-FFFF00000000}"/>
  </bookViews>
  <sheets>
    <sheet name="R&amp;P Account" sheetId="1" r:id="rId1"/>
    <sheet name="Statement of Balances" sheetId="2" r:id="rId2"/>
    <sheet name="Notes" sheetId="3" r:id="rId3"/>
    <sheet name="Additional Notes (1)" sheetId="4" r:id="rId4"/>
    <sheet name="Additional Notes (2)" sheetId="5" r:id="rId5"/>
    <sheet name="Additional Notes (3)" sheetId="9"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9" l="1"/>
  <c r="L10" i="9"/>
  <c r="L11" i="9"/>
  <c r="K50" i="5"/>
  <c r="C43" i="4"/>
  <c r="J31" i="1"/>
  <c r="K35" i="4" l="1"/>
  <c r="L31" i="9" l="1"/>
  <c r="P8" i="2" l="1"/>
  <c r="N5" i="2" s="1"/>
  <c r="B42" i="1" l="1"/>
  <c r="K32" i="4" l="1"/>
  <c r="K33" i="4"/>
  <c r="K34" i="4"/>
  <c r="F7" i="2" l="1"/>
  <c r="M31" i="5" l="1"/>
  <c r="M32" i="5"/>
  <c r="M33" i="5"/>
  <c r="M34" i="5"/>
  <c r="M35" i="5"/>
  <c r="M36" i="5"/>
  <c r="C29" i="5" l="1"/>
  <c r="K29" i="5" s="1"/>
  <c r="C30" i="5"/>
  <c r="K30" i="5" s="1"/>
  <c r="C31" i="5"/>
  <c r="K31" i="5" s="1"/>
  <c r="C32" i="5"/>
  <c r="C33" i="5"/>
  <c r="C34" i="5"/>
  <c r="C35" i="5"/>
  <c r="C36" i="5"/>
  <c r="C37" i="5"/>
  <c r="C28" i="5"/>
  <c r="K28" i="5" s="1"/>
  <c r="C10" i="5"/>
  <c r="C11" i="5"/>
  <c r="C12" i="5"/>
  <c r="C13" i="5"/>
  <c r="C14" i="5"/>
  <c r="C15" i="5"/>
  <c r="C16" i="5"/>
  <c r="C9" i="5"/>
  <c r="L30" i="9" l="1"/>
  <c r="E39" i="5"/>
  <c r="G17" i="9" l="1"/>
  <c r="L12" i="9" l="1"/>
  <c r="L13" i="9"/>
  <c r="L14" i="9"/>
  <c r="L15" i="9"/>
  <c r="L16" i="9"/>
  <c r="K44" i="9"/>
  <c r="K39" i="9"/>
  <c r="K22" i="9"/>
  <c r="K17" i="9"/>
  <c r="K24" i="9" l="1"/>
  <c r="K46" i="9"/>
  <c r="K48" i="9" l="1"/>
  <c r="K52" i="9" s="1"/>
  <c r="L50" i="9"/>
  <c r="N44" i="9"/>
  <c r="I44" i="9"/>
  <c r="G44" i="9"/>
  <c r="E44" i="9"/>
  <c r="C44" i="9"/>
  <c r="L43" i="9"/>
  <c r="L42" i="9"/>
  <c r="N39" i="9"/>
  <c r="I39" i="9"/>
  <c r="G39" i="9"/>
  <c r="G46" i="9" s="1"/>
  <c r="E39" i="9"/>
  <c r="E46" i="9" s="1"/>
  <c r="C39" i="9"/>
  <c r="L38" i="9"/>
  <c r="L37" i="9"/>
  <c r="L36" i="9"/>
  <c r="L35" i="9"/>
  <c r="L34" i="9"/>
  <c r="L33" i="9"/>
  <c r="L32" i="9"/>
  <c r="L29" i="9"/>
  <c r="L28" i="9"/>
  <c r="N22" i="9"/>
  <c r="I22" i="9"/>
  <c r="G22" i="9"/>
  <c r="G24" i="9" s="1"/>
  <c r="E22" i="9"/>
  <c r="C22" i="9"/>
  <c r="L21" i="9"/>
  <c r="L20" i="9"/>
  <c r="L22" i="9" s="1"/>
  <c r="N17" i="9"/>
  <c r="I17" i="9"/>
  <c r="E17" i="9"/>
  <c r="C17" i="9"/>
  <c r="L17" i="9"/>
  <c r="M39" i="5"/>
  <c r="M46" i="5" s="1"/>
  <c r="C39" i="5"/>
  <c r="C46" i="5" s="1"/>
  <c r="K37" i="5"/>
  <c r="K32" i="5"/>
  <c r="M17" i="5"/>
  <c r="M24" i="5" s="1"/>
  <c r="C17" i="5"/>
  <c r="C24" i="5" s="1"/>
  <c r="K16" i="5"/>
  <c r="K15" i="5"/>
  <c r="K14" i="5"/>
  <c r="K13" i="5"/>
  <c r="K12" i="5"/>
  <c r="K11" i="5"/>
  <c r="K10" i="5"/>
  <c r="K9" i="5"/>
  <c r="C69" i="4"/>
  <c r="C71" i="4" s="1"/>
  <c r="M24" i="4"/>
  <c r="I24" i="4"/>
  <c r="G24" i="4"/>
  <c r="E24" i="4"/>
  <c r="C24" i="4"/>
  <c r="K23" i="4"/>
  <c r="K22" i="4"/>
  <c r="K21" i="4"/>
  <c r="K20" i="4"/>
  <c r="K19" i="4"/>
  <c r="M69" i="4"/>
  <c r="M71" i="4" s="1"/>
  <c r="I69" i="4"/>
  <c r="I71" i="4" s="1"/>
  <c r="G69" i="4"/>
  <c r="G71" i="4" s="1"/>
  <c r="E69" i="4"/>
  <c r="E71" i="4" s="1"/>
  <c r="K68" i="4"/>
  <c r="K67" i="4"/>
  <c r="K66" i="4"/>
  <c r="K65" i="4"/>
  <c r="K64" i="4"/>
  <c r="K63" i="4"/>
  <c r="K62" i="4"/>
  <c r="K61" i="4"/>
  <c r="K60" i="4"/>
  <c r="K59" i="4"/>
  <c r="K58" i="4"/>
  <c r="M51" i="4"/>
  <c r="M53" i="4" s="1"/>
  <c r="I51" i="4"/>
  <c r="I53" i="4" s="1"/>
  <c r="G51" i="4"/>
  <c r="G53" i="4" s="1"/>
  <c r="E51" i="4"/>
  <c r="E53" i="4" s="1"/>
  <c r="C51" i="4"/>
  <c r="C53" i="4" s="1"/>
  <c r="K50" i="4"/>
  <c r="K49" i="4"/>
  <c r="K48" i="4"/>
  <c r="K47" i="4"/>
  <c r="K46" i="4"/>
  <c r="K45" i="4"/>
  <c r="K44" i="4"/>
  <c r="K43" i="4"/>
  <c r="M36" i="4"/>
  <c r="E36" i="4"/>
  <c r="C36" i="4"/>
  <c r="K31" i="4"/>
  <c r="K18" i="4"/>
  <c r="K17" i="4"/>
  <c r="K16" i="4"/>
  <c r="K15" i="4"/>
  <c r="K14" i="4"/>
  <c r="K13" i="4"/>
  <c r="K12" i="4"/>
  <c r="K11" i="4"/>
  <c r="K10" i="4"/>
  <c r="K17" i="3"/>
  <c r="P45" i="2"/>
  <c r="N45" i="2"/>
  <c r="P38" i="2"/>
  <c r="N38" i="2"/>
  <c r="P29" i="2"/>
  <c r="N29" i="2"/>
  <c r="L29" i="2"/>
  <c r="P18" i="2"/>
  <c r="N18" i="2"/>
  <c r="L8" i="2"/>
  <c r="J8" i="2"/>
  <c r="N7" i="2"/>
  <c r="J37" i="1"/>
  <c r="J19" i="1"/>
  <c r="J53" i="1"/>
  <c r="L47" i="1"/>
  <c r="H47" i="1"/>
  <c r="F47" i="1"/>
  <c r="D47" i="1"/>
  <c r="B47" i="1"/>
  <c r="B49" i="1" s="1"/>
  <c r="J46" i="1"/>
  <c r="J45" i="1"/>
  <c r="L42" i="1"/>
  <c r="H42" i="1"/>
  <c r="F42" i="1"/>
  <c r="D42" i="1"/>
  <c r="J41" i="1"/>
  <c r="J40" i="1"/>
  <c r="J39" i="1"/>
  <c r="J38" i="1"/>
  <c r="J36" i="1"/>
  <c r="J35" i="1"/>
  <c r="J34" i="1"/>
  <c r="J33" i="1"/>
  <c r="J32" i="1"/>
  <c r="L26" i="1"/>
  <c r="J26" i="1"/>
  <c r="H26" i="1"/>
  <c r="F26" i="1"/>
  <c r="D26" i="1"/>
  <c r="B26" i="1"/>
  <c r="L21" i="1"/>
  <c r="L28" i="1" s="1"/>
  <c r="H21" i="1"/>
  <c r="F21" i="1"/>
  <c r="F28" i="1" s="1"/>
  <c r="D21" i="1"/>
  <c r="B21" i="1"/>
  <c r="J18" i="1"/>
  <c r="J17" i="1"/>
  <c r="J16" i="1"/>
  <c r="J15" i="1"/>
  <c r="J14" i="1"/>
  <c r="J12" i="1"/>
  <c r="F49" i="1"/>
  <c r="J47" i="1" l="1"/>
  <c r="L49" i="1"/>
  <c r="J48" i="1"/>
  <c r="E24" i="9"/>
  <c r="E48" i="9" s="1"/>
  <c r="E52" i="9" s="1"/>
  <c r="C46" i="9"/>
  <c r="N46" i="9"/>
  <c r="I24" i="9"/>
  <c r="F51" i="1"/>
  <c r="F55" i="1" s="1"/>
  <c r="J9" i="2" s="1"/>
  <c r="D28" i="1"/>
  <c r="H28" i="1"/>
  <c r="J27" i="1"/>
  <c r="K69" i="4"/>
  <c r="K71" i="4" s="1"/>
  <c r="C24" i="9"/>
  <c r="N24" i="9"/>
  <c r="H49" i="1"/>
  <c r="L24" i="9"/>
  <c r="L39" i="9"/>
  <c r="L44" i="9"/>
  <c r="H51" i="1"/>
  <c r="H55" i="1" s="1"/>
  <c r="L9" i="2" s="1"/>
  <c r="B28" i="1"/>
  <c r="B51" i="1" s="1"/>
  <c r="B55" i="1" s="1"/>
  <c r="D49" i="1"/>
  <c r="I46" i="9"/>
  <c r="G48" i="9"/>
  <c r="G52" i="9" s="1"/>
  <c r="J42" i="1"/>
  <c r="C48" i="5"/>
  <c r="C52" i="5" s="1"/>
  <c r="K39" i="5"/>
  <c r="K46" i="5" s="1"/>
  <c r="K17" i="5"/>
  <c r="K24" i="5" s="1"/>
  <c r="K51" i="4"/>
  <c r="K53" i="4" s="1"/>
  <c r="K36" i="4"/>
  <c r="K24" i="4"/>
  <c r="J21" i="1"/>
  <c r="J28" i="1" s="1"/>
  <c r="M48" i="5"/>
  <c r="M52" i="5" s="1"/>
  <c r="L51" i="1"/>
  <c r="L55" i="1" s="1"/>
  <c r="P9" i="2" s="1"/>
  <c r="C48" i="9" l="1"/>
  <c r="C52" i="9" s="1"/>
  <c r="N48" i="9"/>
  <c r="N52" i="9" s="1"/>
  <c r="J49" i="1"/>
  <c r="J50" i="1" s="1"/>
  <c r="I48" i="9"/>
  <c r="I52" i="9" s="1"/>
  <c r="D51" i="1"/>
  <c r="L46" i="9"/>
  <c r="L48" i="9" s="1"/>
  <c r="L52" i="9" s="1"/>
  <c r="F6" i="2"/>
  <c r="J29" i="1"/>
  <c r="J43" i="1"/>
  <c r="K48" i="5"/>
  <c r="K52" i="5" s="1"/>
  <c r="J22" i="1"/>
  <c r="D55" i="1" l="1"/>
  <c r="H6" i="2" s="1"/>
  <c r="J51" i="1"/>
  <c r="J55" i="1" s="1"/>
  <c r="J56" i="1" s="1"/>
  <c r="F8" i="2"/>
  <c r="F9" i="2"/>
  <c r="H8" i="2" l="1"/>
  <c r="N8" i="2" s="1"/>
  <c r="H9" i="2"/>
  <c r="N6" i="2"/>
  <c r="N9" i="2" s="1"/>
</calcChain>
</file>

<file path=xl/sharedStrings.xml><?xml version="1.0" encoding="utf-8"?>
<sst xmlns="http://schemas.openxmlformats.org/spreadsheetml/2006/main" count="353" uniqueCount="162">
  <si>
    <t>Enter charity name below</t>
  </si>
  <si>
    <t>Enter SC No. below</t>
  </si>
  <si>
    <t>Culter &amp; District Community Association</t>
  </si>
  <si>
    <t>Receipts and payments accounts</t>
  </si>
  <si>
    <t>For the period from</t>
  </si>
  <si>
    <t>Period start date</t>
  </si>
  <si>
    <t>to</t>
  </si>
  <si>
    <t>Period end date</t>
  </si>
  <si>
    <t>Section A Statement of receipts and payments</t>
  </si>
  <si>
    <t>Unrestricted funds</t>
  </si>
  <si>
    <t>Restricted funds</t>
  </si>
  <si>
    <t>Expendable endowment funds</t>
  </si>
  <si>
    <t>Permanent endowment funds</t>
  </si>
  <si>
    <t>Total funds current period</t>
  </si>
  <si>
    <t>Total funds last period</t>
  </si>
  <si>
    <t>to nearest £</t>
  </si>
  <si>
    <t>A1 Receipts</t>
  </si>
  <si>
    <t>Donations</t>
  </si>
  <si>
    <t>Legacies</t>
  </si>
  <si>
    <t>Nil</t>
  </si>
  <si>
    <t>Grants</t>
  </si>
  <si>
    <t>Receipts from fundraising activities</t>
  </si>
  <si>
    <t>Gross trading receipts</t>
  </si>
  <si>
    <t>Income from investments other than land and buildings</t>
  </si>
  <si>
    <t>Rents from land &amp; buildings</t>
  </si>
  <si>
    <t>Gross receipts from other charitable activities</t>
  </si>
  <si>
    <t>A1 Sub total</t>
  </si>
  <si>
    <t>A2 Receipts from asset &amp; investment sales</t>
  </si>
  <si>
    <t>Proceeds from sale of fixed assets</t>
  </si>
  <si>
    <t>Proceeds from sale of investments</t>
  </si>
  <si>
    <t>A2 Sub total</t>
  </si>
  <si>
    <t>Total receipts</t>
  </si>
  <si>
    <t>A3 Payments</t>
  </si>
  <si>
    <t>Expenses for fundraising activities</t>
  </si>
  <si>
    <t>Gross trading payments</t>
  </si>
  <si>
    <t>Investment management costs</t>
  </si>
  <si>
    <t>Payments relating directly to charitable activities</t>
  </si>
  <si>
    <t xml:space="preserve">Grants and donations </t>
  </si>
  <si>
    <t>Governance costs:</t>
  </si>
  <si>
    <t>Audit / independent examination</t>
  </si>
  <si>
    <t>Preparation of annual accounts</t>
  </si>
  <si>
    <t>Legal costs</t>
  </si>
  <si>
    <t>Other - grants &amp; donations admin</t>
  </si>
  <si>
    <t>A3 Sub total</t>
  </si>
  <si>
    <t>A4 Payments relating to asset and investment movements</t>
  </si>
  <si>
    <t>Purchases of fixed assets</t>
  </si>
  <si>
    <t>Purchase of investments</t>
  </si>
  <si>
    <t>A4 Sub total</t>
  </si>
  <si>
    <t>Total payments</t>
  </si>
  <si>
    <t>Net receipts / (payments)</t>
  </si>
  <si>
    <t>A5 Transfers to / (from) funds</t>
  </si>
  <si>
    <t>Surplus / (deficit) for year</t>
  </si>
  <si>
    <t>Section B Statement of balances</t>
  </si>
  <si>
    <t>Categories</t>
  </si>
  <si>
    <t>Details</t>
  </si>
  <si>
    <t>Total current period</t>
  </si>
  <si>
    <t>Total last period</t>
  </si>
  <si>
    <t>B1 Cash funds</t>
  </si>
  <si>
    <t>Cash and bank balances at start of year</t>
  </si>
  <si>
    <t>Surplus / (deficit) shown on receipts and payments account</t>
  </si>
  <si>
    <t>Cash and bank balances at end of year</t>
  </si>
  <si>
    <t>(Agree balances with receipts and payments account(s))</t>
  </si>
  <si>
    <t>Fund to which asset belongs</t>
  </si>
  <si>
    <t>Market valuation</t>
  </si>
  <si>
    <t>Last year</t>
  </si>
  <si>
    <t>B2 Investments</t>
  </si>
  <si>
    <t>Village Hall &amp; Associated Land</t>
  </si>
  <si>
    <t>Permanent Endowment</t>
  </si>
  <si>
    <t>Total</t>
  </si>
  <si>
    <t>Cost (if available)</t>
  </si>
  <si>
    <t>Current value (if available)</t>
  </si>
  <si>
    <t>B3 Other assets</t>
  </si>
  <si>
    <t>Mobile Tools and Equipment</t>
  </si>
  <si>
    <t>General</t>
  </si>
  <si>
    <t>Fixed Equipment</t>
  </si>
  <si>
    <t>?</t>
  </si>
  <si>
    <t>Stock</t>
  </si>
  <si>
    <t>Fund to which liability relates</t>
  </si>
  <si>
    <t>Amount due</t>
  </si>
  <si>
    <t>B4 Liabilities</t>
  </si>
  <si>
    <t>Outstanding Energy Charges</t>
  </si>
  <si>
    <t>Outstanding Performing Rights Fees</t>
  </si>
  <si>
    <t>200 club monthly prize draw</t>
  </si>
  <si>
    <t>Amount due (estimate)</t>
  </si>
  <si>
    <t>B5 Contingent liabilities</t>
  </si>
  <si>
    <t>Fabric &amp; Heating Remediation</t>
  </si>
  <si>
    <t>Communications remedial</t>
  </si>
  <si>
    <t>Roof-space condensation remedial</t>
  </si>
  <si>
    <t>Signed by one or two trustees on behalf of all the trustees</t>
  </si>
  <si>
    <t>Signature</t>
  </si>
  <si>
    <t>Print Name</t>
  </si>
  <si>
    <t>Date of approval</t>
  </si>
  <si>
    <t>Section C Notes to the Accounts</t>
  </si>
  <si>
    <t>C1 Nature and purpose of funds (may be stated on analysis of funds worksheets)</t>
  </si>
  <si>
    <t>Type of activity or project supported</t>
  </si>
  <si>
    <t>Individual / institution</t>
  </si>
  <si>
    <t>Number of grants made</t>
  </si>
  <si>
    <t>£</t>
  </si>
  <si>
    <t>C2 Grants</t>
  </si>
  <si>
    <t>C3a Trustee remuneration</t>
  </si>
  <si>
    <t>If no remuneration was paid during the period to any charity trustee or person connected to a trustee cross this box (otherwise complete section 3b)</t>
  </si>
  <si>
    <t>x</t>
  </si>
  <si>
    <t>Authority under which paid</t>
  </si>
  <si>
    <t>C3b Trustee remuneration - details</t>
  </si>
  <si>
    <t>C4a Trustee expenses</t>
  </si>
  <si>
    <t>If no expenses were paid to any charity trustee during the period then cross this box (otherwise complete section 4b)</t>
  </si>
  <si>
    <t>Number of trustees</t>
  </si>
  <si>
    <t>C4b Trustee expenses - details</t>
  </si>
  <si>
    <t>Nature of relationship</t>
  </si>
  <si>
    <t>Nature of transaction</t>
  </si>
  <si>
    <t>Transaction amount (£)</t>
  </si>
  <si>
    <t>Balance outstanding at period end (£)</t>
  </si>
  <si>
    <t>C5 Transactions with trustees and connected persons</t>
  </si>
  <si>
    <t>C6 Other information</t>
  </si>
  <si>
    <t>Additional analysis (1)</t>
  </si>
  <si>
    <t>Analysis of receipts and payments</t>
  </si>
  <si>
    <t>1 Donations</t>
  </si>
  <si>
    <t>2 Grants</t>
  </si>
  <si>
    <t>3  Gross receipts from other charitable activities</t>
  </si>
  <si>
    <t>4  Payments relating directly to charitable activities</t>
  </si>
  <si>
    <t>Additional analysis (2)</t>
  </si>
  <si>
    <t>5  Breakdown of unrestricted funds</t>
  </si>
  <si>
    <t>Unrestricted fund 1 - enter name of fund below</t>
  </si>
  <si>
    <t>Unrestricted fund 2 - enter name of fund below</t>
  </si>
  <si>
    <t>Unrestricted fund 3 - enter name of fund below</t>
  </si>
  <si>
    <t>Unrestricted fund 4 - enter name of fund below</t>
  </si>
  <si>
    <t>CDCA General Fund</t>
  </si>
  <si>
    <t>Total unrestricted funds</t>
  </si>
  <si>
    <t>Total unrestricted funds last period</t>
  </si>
  <si>
    <t>Receipts</t>
  </si>
  <si>
    <t>Sub total</t>
  </si>
  <si>
    <t>Receipts from asset &amp; investment sales</t>
  </si>
  <si>
    <t>Payments</t>
  </si>
  <si>
    <t>Grants and donations</t>
  </si>
  <si>
    <t>Other - Grants &amp; Donations Administration</t>
  </si>
  <si>
    <t>Payments relating to asset and investment movements</t>
  </si>
  <si>
    <t>Transfers to / (from) funds</t>
  </si>
  <si>
    <t>Nature and purpose of funds</t>
  </si>
  <si>
    <t>Additional analysis (3)</t>
  </si>
  <si>
    <t>6  Breakdown of restricted funds</t>
  </si>
  <si>
    <t>Restricted fund 1 - enter name of fund below</t>
  </si>
  <si>
    <t>Restricted fund 2 - enter name of fund below</t>
  </si>
  <si>
    <t>Restricted fund 3 - enter name of fund below</t>
  </si>
  <si>
    <t>Restricted fund 4 - enter name of fund below</t>
  </si>
  <si>
    <t>Total restricted funds</t>
  </si>
  <si>
    <t>Total restricted funds last period</t>
  </si>
  <si>
    <t>Restricted fund 5 - enter name of fund below</t>
  </si>
  <si>
    <t>Miscellaneous</t>
  </si>
  <si>
    <t>Alastair Govan</t>
  </si>
  <si>
    <t>SCO005948</t>
  </si>
  <si>
    <t xml:space="preserve">Value of fixed assets property is principally the prime central location building plot at current valuation with existing buildings and services estimated as £2.5 million. </t>
  </si>
  <si>
    <t>Note total payroll cost incl NI and pension</t>
  </si>
  <si>
    <t>Assumed split:</t>
  </si>
  <si>
    <t>Co-op</t>
  </si>
  <si>
    <t>Culter Gala</t>
  </si>
  <si>
    <t>For Twos group</t>
  </si>
  <si>
    <t>Kemp</t>
  </si>
  <si>
    <t>Coop 2024</t>
  </si>
  <si>
    <t>Playgroup</t>
  </si>
  <si>
    <t>ACC Festive Fund</t>
  </si>
  <si>
    <t xml:space="preserve">Unrestricted and restricted funds for use of Culter &amp; District Community Association are held in a single General Fund in two Bank Accounts plus cash in hand. These are: 
1) Club &amp; Societies Current Account -VirginMoney Account No. 20270210; Sort Code 82-61-32; 
2) Unity Trust account  20417482 Sort Code 60-83-01, 
The main purpose of funds so held is the provision of Village Hall Facilities &amp; Services to the Community of Peterculter (known as Culter) and the administration and upkeep of said facilities and services in accordance with the direction of the Hall Trustees Management Committee and Constitution. From time to time Trustees are successful in obtaining restricted grant funding for specific purposes. </t>
  </si>
  <si>
    <t>Co-op grants 2017/2023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</si>
</sst>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dddd&quot;, &quot;mmmm\ dd&quot;, &quot;yyyy"/>
    <numFmt numFmtId="166" formatCode="_-* #,##0_-;\-* #,##0_-;_-* \-_-;_-@_-"/>
    <numFmt numFmtId="167" formatCode="* #,##0_-;\(* #,##0\)_-;_-* \-??_-;_-@_-"/>
    <numFmt numFmtId="168" formatCode="_-* #,##0.00_-;\-* #,##0.00_-;_-* \-??_-;_-@_-"/>
    <numFmt numFmtId="169" formatCode="dd/mm/yyyy;@"/>
    <numFmt numFmtId="170" formatCode="_-* #,##0_-;\-* #,##0_-;_-* \-??_-;_-@_-"/>
    <numFmt numFmtId="171" formatCode="_(* #,##0_);_(* \(#,##0\);_(* &quot;-&quot;??_);_(@_)"/>
    <numFmt numFmtId="172" formatCode="dd\ mmmm\ yyyy;@"/>
  </numFmts>
  <fonts count="46" x14ac:knownFonts="1">
    <font>
      <sz val="11"/>
      <color theme="1"/>
      <name val="Calibri"/>
      <family val="2"/>
      <scheme val="minor"/>
    </font>
    <font>
      <b/>
      <i/>
      <sz val="10"/>
      <name val="Arial"/>
      <family val="2"/>
      <charset val="1"/>
    </font>
    <font>
      <b/>
      <sz val="16"/>
      <name val="Arial"/>
      <family val="2"/>
      <charset val="1"/>
    </font>
    <font>
      <b/>
      <sz val="12"/>
      <name val="Arial"/>
      <family val="2"/>
      <charset val="1"/>
    </font>
    <font>
      <b/>
      <sz val="18"/>
      <name val="Arial"/>
      <family val="2"/>
      <charset val="1"/>
    </font>
    <font>
      <b/>
      <sz val="11"/>
      <name val="Arial"/>
      <family val="2"/>
      <charset val="1"/>
    </font>
    <font>
      <b/>
      <sz val="9"/>
      <name val="Arial"/>
      <family val="2"/>
      <charset val="1"/>
    </font>
    <font>
      <sz val="9"/>
      <name val="Arial"/>
      <family val="2"/>
      <charset val="1"/>
    </font>
    <font>
      <sz val="8"/>
      <name val="Arial"/>
      <family val="2"/>
      <charset val="1"/>
    </font>
    <font>
      <sz val="11"/>
      <name val="Arial"/>
      <family val="2"/>
      <charset val="1"/>
    </font>
    <font>
      <b/>
      <i/>
      <sz val="12"/>
      <name val="Arial"/>
      <family val="2"/>
      <charset val="1"/>
    </font>
    <font>
      <b/>
      <sz val="8"/>
      <name val="Arial"/>
      <family val="2"/>
      <charset val="1"/>
    </font>
    <font>
      <b/>
      <sz val="10"/>
      <name val="Arial"/>
      <family val="2"/>
      <charset val="1"/>
    </font>
    <font>
      <i/>
      <sz val="10"/>
      <name val="Arial"/>
      <family val="2"/>
      <charset val="1"/>
    </font>
    <font>
      <b/>
      <i/>
      <sz val="9"/>
      <name val="Arial"/>
      <family val="2"/>
      <charset val="1"/>
    </font>
    <font>
      <i/>
      <sz val="9"/>
      <name val="Arial"/>
      <family val="2"/>
      <charset val="1"/>
    </font>
    <font>
      <b/>
      <sz val="10"/>
      <name val="Arial"/>
      <family val="2"/>
    </font>
    <font>
      <sz val="12"/>
      <name val="Arial"/>
      <family val="2"/>
      <charset val="1"/>
    </font>
    <font>
      <b/>
      <sz val="11"/>
      <name val="Arial"/>
      <family val="2"/>
    </font>
    <font>
      <sz val="11"/>
      <name val="Arial"/>
      <family val="2"/>
    </font>
    <font>
      <i/>
      <sz val="12"/>
      <name val="Arial"/>
      <family val="2"/>
      <charset val="1"/>
    </font>
    <font>
      <sz val="11"/>
      <color theme="1"/>
      <name val="Calibri"/>
      <family val="2"/>
      <scheme val="minor"/>
    </font>
    <font>
      <sz val="10"/>
      <color rgb="FFC0C0C0"/>
      <name val="Arial"/>
      <family val="2"/>
      <charset val="1"/>
    </font>
    <font>
      <b/>
      <u/>
      <sz val="10"/>
      <color rgb="FFFF0000"/>
      <name val="Arial"/>
      <family val="2"/>
    </font>
    <font>
      <b/>
      <sz val="16"/>
      <color rgb="FFFFFFFF"/>
      <name val="Arial"/>
      <family val="2"/>
      <charset val="1"/>
    </font>
    <font>
      <b/>
      <sz val="11"/>
      <color rgb="FF969696"/>
      <name val="Arial"/>
      <family val="2"/>
      <charset val="1"/>
    </font>
    <font>
      <b/>
      <sz val="8"/>
      <color rgb="FF0000FF"/>
      <name val="Arial"/>
      <family val="2"/>
      <charset val="1"/>
    </font>
    <font>
      <b/>
      <sz val="10"/>
      <color rgb="FFFF0000"/>
      <name val="Arial"/>
      <family val="2"/>
    </font>
    <font>
      <sz val="9"/>
      <color rgb="FFC0C0C0"/>
      <name val="Arial"/>
      <family val="2"/>
      <charset val="1"/>
    </font>
    <font>
      <sz val="11"/>
      <color rgb="FFC0C0C0"/>
      <name val="Arial"/>
      <family val="2"/>
      <charset val="1"/>
    </font>
    <font>
      <sz val="10"/>
      <color rgb="FFFF0000"/>
      <name val="Arial"/>
      <family val="2"/>
      <charset val="1"/>
    </font>
    <font>
      <b/>
      <sz val="9"/>
      <color rgb="FFFF0000"/>
      <name val="Arial"/>
      <family val="2"/>
    </font>
    <font>
      <sz val="10"/>
      <color rgb="FFFF0000"/>
      <name val="Arial"/>
      <family val="2"/>
    </font>
    <font>
      <sz val="9"/>
      <color rgb="FFFF0000"/>
      <name val="Arial"/>
      <family val="2"/>
    </font>
    <font>
      <sz val="11"/>
      <color rgb="FFFF0000"/>
      <name val="Arial"/>
      <family val="2"/>
    </font>
    <font>
      <b/>
      <sz val="11"/>
      <color rgb="FFFF0000"/>
      <name val="Arial"/>
      <family val="2"/>
    </font>
    <font>
      <b/>
      <sz val="11"/>
      <color rgb="FFFF0000"/>
      <name val="Arial"/>
      <family val="2"/>
      <charset val="1"/>
    </font>
    <font>
      <b/>
      <sz val="10"/>
      <color rgb="FF00FF00"/>
      <name val="Arial"/>
      <family val="2"/>
      <charset val="1"/>
    </font>
    <font>
      <b/>
      <sz val="10"/>
      <color rgb="FFC0C0C0"/>
      <name val="Arial"/>
      <family val="2"/>
      <charset val="1"/>
    </font>
    <font>
      <b/>
      <sz val="9"/>
      <color rgb="FFC0C0C0"/>
      <name val="Arial"/>
      <family val="2"/>
      <charset val="1"/>
    </font>
    <font>
      <b/>
      <sz val="11"/>
      <color rgb="FF808080"/>
      <name val="Arial"/>
      <family val="2"/>
      <charset val="1"/>
    </font>
    <font>
      <sz val="10"/>
      <color rgb="FF808080"/>
      <name val="Arial"/>
      <family val="2"/>
      <charset val="1"/>
    </font>
    <font>
      <b/>
      <sz val="11"/>
      <color theme="1"/>
      <name val="Arial"/>
      <family val="2"/>
    </font>
    <font>
      <b/>
      <sz val="11"/>
      <color theme="1"/>
      <name val="Calibri"/>
      <family val="2"/>
      <scheme val="minor"/>
    </font>
    <font>
      <sz val="11"/>
      <color rgb="FFFF0000"/>
      <name val="Arial"/>
      <family val="2"/>
      <charset val="1"/>
    </font>
    <font>
      <b/>
      <sz val="14"/>
      <name val="Arial"/>
      <family val="2"/>
      <charset val="1"/>
    </font>
  </fonts>
  <fills count="6">
    <fill>
      <patternFill patternType="none"/>
    </fill>
    <fill>
      <patternFill patternType="gray125"/>
    </fill>
    <fill>
      <patternFill patternType="solid">
        <fgColor rgb="FF000000"/>
        <bgColor rgb="FF003300"/>
      </patternFill>
    </fill>
    <fill>
      <patternFill patternType="solid">
        <fgColor theme="0"/>
        <bgColor indexed="64"/>
      </patternFill>
    </fill>
    <fill>
      <patternFill patternType="solid">
        <fgColor rgb="FFCCFFFF"/>
        <bgColor rgb="FFCCFFFF"/>
      </patternFill>
    </fill>
    <fill>
      <patternFill patternType="solid">
        <fgColor rgb="FF9AFCFC"/>
        <bgColor rgb="FFCCFFFF"/>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ck">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medium">
        <color indexed="64"/>
      </left>
      <right style="medium">
        <color indexed="64"/>
      </right>
      <top/>
      <bottom/>
      <diagonal/>
    </border>
    <border>
      <left/>
      <right/>
      <top style="thick">
        <color indexed="64"/>
      </top>
      <bottom/>
      <diagonal/>
    </border>
    <border>
      <left/>
      <right/>
      <top style="thin">
        <color indexed="64"/>
      </top>
      <bottom style="thin">
        <color indexed="64"/>
      </bottom>
      <diagonal/>
    </border>
    <border>
      <left style="medium">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164" fontId="21" fillId="0" borderId="0" applyFont="0" applyFill="0" applyBorder="0" applyAlignment="0" applyProtection="0"/>
    <xf numFmtId="9" fontId="21" fillId="0" borderId="0" applyFont="0" applyFill="0" applyBorder="0" applyAlignment="0" applyProtection="0"/>
  </cellStyleXfs>
  <cellXfs count="361">
    <xf numFmtId="0" fontId="0" fillId="0" borderId="0" xfId="0"/>
    <xf numFmtId="0" fontId="22" fillId="0" borderId="0" xfId="0" applyFont="1" applyAlignment="1" applyProtection="1">
      <alignment horizontal="center" vertical="top" wrapText="1"/>
      <protection locked="0"/>
    </xf>
    <xf numFmtId="0" fontId="0" fillId="0" borderId="0" xfId="0" applyProtection="1">
      <protection locked="0"/>
    </xf>
    <xf numFmtId="0" fontId="3" fillId="0" borderId="0" xfId="0" applyFont="1" applyAlignment="1" applyProtection="1">
      <alignment vertical="top" wrapText="1"/>
      <protection locked="0"/>
    </xf>
    <xf numFmtId="0" fontId="2" fillId="0" borderId="0" xfId="0" applyFont="1" applyAlignment="1" applyProtection="1">
      <alignment vertical="center" wrapText="1"/>
      <protection locked="0"/>
    </xf>
    <xf numFmtId="0" fontId="23" fillId="0" borderId="0" xfId="0" applyFont="1"/>
    <xf numFmtId="0" fontId="24" fillId="2" borderId="0" xfId="0" applyFont="1" applyFill="1" applyProtection="1">
      <protection locked="0"/>
    </xf>
    <xf numFmtId="166" fontId="24" fillId="2" borderId="0" xfId="1" applyNumberFormat="1" applyFont="1" applyFill="1" applyBorder="1" applyAlignment="1" applyProtection="1">
      <protection locked="0"/>
    </xf>
    <xf numFmtId="0" fontId="2" fillId="2" borderId="0" xfId="0" applyFont="1" applyFill="1" applyProtection="1">
      <protection locked="0"/>
    </xf>
    <xf numFmtId="0" fontId="0" fillId="2" borderId="0" xfId="0" applyFill="1" applyProtection="1">
      <protection locked="0"/>
    </xf>
    <xf numFmtId="0" fontId="25" fillId="0" borderId="0" xfId="0" applyFont="1" applyAlignment="1" applyProtection="1">
      <alignment horizontal="center" vertical="center" wrapText="1"/>
      <protection locked="0"/>
    </xf>
    <xf numFmtId="166" fontId="5" fillId="0" borderId="0" xfId="1" applyNumberFormat="1"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0" xfId="0" applyFont="1" applyAlignment="1" applyProtection="1">
      <alignment wrapText="1"/>
      <protection locked="0"/>
    </xf>
    <xf numFmtId="0" fontId="0" fillId="3" borderId="0" xfId="0" applyFill="1"/>
    <xf numFmtId="0" fontId="23" fillId="0" borderId="0" xfId="0" applyFont="1" applyAlignment="1">
      <alignment vertical="top"/>
    </xf>
    <xf numFmtId="0" fontId="5" fillId="0" borderId="0" xfId="0" applyFont="1" applyAlignment="1" applyProtection="1">
      <alignment horizontal="right"/>
      <protection locked="0"/>
    </xf>
    <xf numFmtId="166" fontId="6" fillId="0" borderId="0" xfId="1" applyNumberFormat="1" applyFont="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0" borderId="0" xfId="0" applyFont="1" applyAlignment="1" applyProtection="1">
      <alignment horizontal="left"/>
      <protection locked="0"/>
    </xf>
    <xf numFmtId="0" fontId="8" fillId="0" borderId="0" xfId="0" applyFont="1" applyAlignment="1" applyProtection="1">
      <alignment vertical="center" wrapText="1"/>
      <protection locked="0"/>
    </xf>
    <xf numFmtId="0" fontId="8" fillId="0" borderId="0" xfId="0" applyFont="1" applyAlignment="1" applyProtection="1">
      <alignment wrapText="1"/>
      <protection locked="0"/>
    </xf>
    <xf numFmtId="0" fontId="9" fillId="0" borderId="1" xfId="0" applyFont="1" applyBorder="1" applyAlignment="1" applyProtection="1">
      <alignment horizontal="left" wrapText="1"/>
      <protection locked="0"/>
    </xf>
    <xf numFmtId="166" fontId="5" fillId="0" borderId="1" xfId="1" applyNumberFormat="1" applyFont="1" applyBorder="1" applyAlignment="1" applyProtection="1">
      <alignment wrapText="1"/>
      <protection locked="0"/>
    </xf>
    <xf numFmtId="166" fontId="5" fillId="0" borderId="0" xfId="1" applyNumberFormat="1" applyFont="1" applyBorder="1" applyAlignment="1" applyProtection="1">
      <alignment wrapText="1"/>
      <protection locked="0"/>
    </xf>
    <xf numFmtId="166" fontId="5" fillId="4" borderId="1" xfId="1" applyNumberFormat="1" applyFont="1" applyFill="1" applyBorder="1" applyAlignment="1" applyProtection="1">
      <alignment wrapText="1"/>
    </xf>
    <xf numFmtId="166" fontId="9" fillId="0" borderId="0" xfId="0" applyNumberFormat="1" applyFont="1" applyAlignment="1" applyProtection="1">
      <alignment wrapText="1"/>
      <protection locked="0"/>
    </xf>
    <xf numFmtId="166" fontId="5" fillId="0" borderId="1" xfId="1" applyNumberFormat="1" applyFont="1" applyBorder="1" applyAlignment="1" applyProtection="1">
      <alignment horizontal="right" wrapText="1"/>
      <protection locked="0"/>
    </xf>
    <xf numFmtId="166" fontId="5" fillId="4" borderId="1" xfId="1" applyNumberFormat="1" applyFont="1" applyFill="1" applyBorder="1" applyAlignment="1" applyProtection="1">
      <alignment horizontal="right" wrapText="1"/>
    </xf>
    <xf numFmtId="0" fontId="27" fillId="0" borderId="0" xfId="0" applyFont="1"/>
    <xf numFmtId="0" fontId="23" fillId="3" borderId="0" xfId="0" applyFont="1" applyFill="1"/>
    <xf numFmtId="166" fontId="5" fillId="3" borderId="1" xfId="1" applyNumberFormat="1" applyFont="1" applyFill="1" applyBorder="1" applyAlignment="1" applyProtection="1">
      <alignment wrapText="1"/>
      <protection locked="0"/>
    </xf>
    <xf numFmtId="166" fontId="5" fillId="5" borderId="1" xfId="1" applyNumberFormat="1" applyFont="1" applyFill="1" applyBorder="1" applyAlignment="1" applyProtection="1">
      <alignment wrapText="1"/>
    </xf>
    <xf numFmtId="166" fontId="9" fillId="3" borderId="0" xfId="0" applyNumberFormat="1" applyFont="1" applyFill="1" applyAlignment="1" applyProtection="1">
      <alignment wrapText="1"/>
      <protection locked="0"/>
    </xf>
    <xf numFmtId="166" fontId="5" fillId="3" borderId="1" xfId="1" applyNumberFormat="1" applyFont="1" applyFill="1" applyBorder="1" applyAlignment="1" applyProtection="1">
      <alignment horizontal="right" wrapText="1"/>
      <protection locked="0"/>
    </xf>
    <xf numFmtId="0" fontId="10" fillId="0" borderId="0" xfId="0" applyFont="1" applyAlignment="1" applyProtection="1">
      <alignment horizontal="right" wrapText="1"/>
      <protection locked="0"/>
    </xf>
    <xf numFmtId="166" fontId="5" fillId="4" borderId="2" xfId="1" applyNumberFormat="1" applyFont="1" applyFill="1" applyBorder="1" applyAlignment="1" applyProtection="1">
      <alignment wrapText="1"/>
    </xf>
    <xf numFmtId="166" fontId="5" fillId="0" borderId="3" xfId="1" applyNumberFormat="1" applyFont="1" applyBorder="1" applyAlignment="1" applyProtection="1">
      <alignment wrapText="1"/>
      <protection locked="0"/>
    </xf>
    <xf numFmtId="166" fontId="5" fillId="4" borderId="4" xfId="1" applyNumberFormat="1" applyFont="1" applyFill="1" applyBorder="1" applyAlignment="1" applyProtection="1">
      <alignment wrapText="1"/>
    </xf>
    <xf numFmtId="0" fontId="7" fillId="0" borderId="0" xfId="0" applyFont="1" applyAlignment="1" applyProtection="1">
      <alignment wrapText="1"/>
      <protection locked="0"/>
    </xf>
    <xf numFmtId="166" fontId="7" fillId="0" borderId="0" xfId="1" applyNumberFormat="1" applyFont="1" applyBorder="1" applyAlignment="1" applyProtection="1">
      <alignment wrapText="1"/>
      <protection locked="0"/>
    </xf>
    <xf numFmtId="166" fontId="7" fillId="0" borderId="0" xfId="0" applyNumberFormat="1" applyFont="1" applyAlignment="1" applyProtection="1">
      <alignment wrapText="1"/>
      <protection locked="0"/>
    </xf>
    <xf numFmtId="166" fontId="8" fillId="0" borderId="0" xfId="0" applyNumberFormat="1" applyFont="1" applyProtection="1">
      <protection locked="0"/>
    </xf>
    <xf numFmtId="166" fontId="0" fillId="0" borderId="0" xfId="0" applyNumberFormat="1" applyProtection="1">
      <protection locked="0"/>
    </xf>
    <xf numFmtId="0" fontId="5" fillId="0" borderId="0" xfId="0" applyFont="1" applyAlignment="1" applyProtection="1">
      <alignment horizontal="left" wrapText="1"/>
      <protection locked="0"/>
    </xf>
    <xf numFmtId="166" fontId="26" fillId="0" borderId="0" xfId="1" applyNumberFormat="1" applyFont="1" applyBorder="1" applyAlignment="1" applyProtection="1">
      <alignment wrapText="1"/>
      <protection locked="0"/>
    </xf>
    <xf numFmtId="0" fontId="5" fillId="0" borderId="0" xfId="0" applyFont="1" applyAlignment="1" applyProtection="1">
      <alignment horizontal="right" wrapText="1"/>
      <protection locked="0"/>
    </xf>
    <xf numFmtId="166" fontId="9" fillId="0" borderId="0" xfId="1" applyNumberFormat="1" applyFont="1" applyBorder="1" applyAlignment="1" applyProtection="1">
      <alignment wrapText="1"/>
      <protection locked="0"/>
    </xf>
    <xf numFmtId="166" fontId="9" fillId="0" borderId="0" xfId="0" applyNumberFormat="1" applyFont="1" applyProtection="1">
      <protection locked="0"/>
    </xf>
    <xf numFmtId="166" fontId="5" fillId="4" borderId="5" xfId="1" applyNumberFormat="1" applyFont="1" applyFill="1" applyBorder="1" applyAlignment="1" applyProtection="1">
      <alignment wrapText="1"/>
    </xf>
    <xf numFmtId="166" fontId="21" fillId="0" borderId="0" xfId="1" applyNumberFormat="1" applyFont="1" applyBorder="1" applyAlignment="1" applyProtection="1">
      <protection locked="0"/>
    </xf>
    <xf numFmtId="0" fontId="5" fillId="0" borderId="0" xfId="0" applyFont="1" applyAlignment="1" applyProtection="1">
      <alignment horizontal="left" vertical="top"/>
      <protection locked="0"/>
    </xf>
    <xf numFmtId="166" fontId="11" fillId="0" borderId="0" xfId="1" applyNumberFormat="1" applyFont="1" applyBorder="1" applyAlignment="1" applyProtection="1">
      <alignment wrapText="1"/>
      <protection locked="0"/>
    </xf>
    <xf numFmtId="166" fontId="8" fillId="0" borderId="0" xfId="0" applyNumberFormat="1" applyFont="1" applyAlignment="1" applyProtection="1">
      <alignment wrapText="1"/>
      <protection locked="0"/>
    </xf>
    <xf numFmtId="0" fontId="9" fillId="0" borderId="1" xfId="0" applyFont="1" applyBorder="1" applyAlignment="1" applyProtection="1">
      <alignment horizontal="left" vertical="top" wrapText="1"/>
      <protection locked="0"/>
    </xf>
    <xf numFmtId="0" fontId="9" fillId="0" borderId="1" xfId="0" applyFont="1" applyBorder="1" applyAlignment="1" applyProtection="1">
      <alignment horizontal="right" vertical="top" wrapText="1"/>
      <protection locked="0"/>
    </xf>
    <xf numFmtId="166" fontId="5" fillId="3" borderId="6" xfId="1" applyNumberFormat="1" applyFont="1" applyFill="1" applyBorder="1" applyAlignment="1" applyProtection="1">
      <alignment wrapText="1"/>
      <protection locked="0"/>
    </xf>
    <xf numFmtId="166" fontId="5" fillId="0" borderId="6" xfId="1" applyNumberFormat="1" applyFont="1" applyBorder="1" applyAlignment="1" applyProtection="1">
      <alignment wrapText="1"/>
      <protection locked="0"/>
    </xf>
    <xf numFmtId="0" fontId="10" fillId="0" borderId="0" xfId="0" applyFont="1" applyAlignment="1" applyProtection="1">
      <alignment horizontal="right" vertical="top" wrapText="1"/>
      <protection locked="0"/>
    </xf>
    <xf numFmtId="166" fontId="5" fillId="0" borderId="7" xfId="1" applyNumberFormat="1" applyFont="1" applyBorder="1" applyAlignment="1" applyProtection="1">
      <alignment wrapText="1"/>
      <protection locked="0"/>
    </xf>
    <xf numFmtId="0" fontId="8" fillId="0" borderId="0" xfId="0" applyFont="1" applyProtection="1">
      <protection locked="0"/>
    </xf>
    <xf numFmtId="166" fontId="8" fillId="0" borderId="0" xfId="1" applyNumberFormat="1" applyFont="1" applyBorder="1" applyAlignment="1" applyProtection="1">
      <protection locked="0"/>
    </xf>
    <xf numFmtId="166" fontId="8" fillId="0" borderId="8" xfId="0" applyNumberFormat="1" applyFont="1" applyBorder="1" applyProtection="1">
      <protection locked="0"/>
    </xf>
    <xf numFmtId="166" fontId="12" fillId="0" borderId="9" xfId="1" applyNumberFormat="1" applyFont="1" applyBorder="1" applyAlignment="1" applyProtection="1">
      <protection locked="0"/>
    </xf>
    <xf numFmtId="0" fontId="10" fillId="0" borderId="3" xfId="0" applyFont="1" applyBorder="1" applyAlignment="1" applyProtection="1">
      <alignment horizontal="right" vertical="center"/>
      <protection locked="0"/>
    </xf>
    <xf numFmtId="166" fontId="5" fillId="4" borderId="10" xfId="1" applyNumberFormat="1" applyFont="1" applyFill="1" applyBorder="1" applyAlignment="1" applyProtection="1">
      <alignment wrapText="1"/>
    </xf>
    <xf numFmtId="0" fontId="0" fillId="0" borderId="0" xfId="0" applyAlignment="1" applyProtection="1">
      <alignment horizontal="center" vertical="center"/>
      <protection locked="0"/>
    </xf>
    <xf numFmtId="166" fontId="7" fillId="0" borderId="0" xfId="1" applyNumberFormat="1" applyFont="1" applyBorder="1" applyAlignment="1" applyProtection="1">
      <protection locked="0"/>
    </xf>
    <xf numFmtId="166" fontId="7" fillId="0" borderId="0" xfId="0" applyNumberFormat="1" applyFont="1" applyProtection="1">
      <protection locked="0"/>
    </xf>
    <xf numFmtId="166" fontId="7" fillId="0" borderId="0" xfId="0" applyNumberFormat="1" applyFont="1" applyAlignment="1" applyProtection="1">
      <alignment vertical="top" wrapText="1"/>
      <protection locked="0"/>
    </xf>
    <xf numFmtId="0" fontId="10" fillId="0" borderId="0" xfId="0" applyFont="1" applyAlignment="1" applyProtection="1">
      <alignment horizontal="right" vertical="top"/>
      <protection locked="0"/>
    </xf>
    <xf numFmtId="167" fontId="5" fillId="4" borderId="11" xfId="1" applyNumberFormat="1" applyFont="1" applyFill="1" applyBorder="1" applyAlignment="1" applyProtection="1">
      <alignment horizontal="right" shrinkToFit="1"/>
    </xf>
    <xf numFmtId="166" fontId="5" fillId="0" borderId="0" xfId="1" applyNumberFormat="1" applyFont="1" applyBorder="1" applyAlignment="1" applyProtection="1">
      <alignment horizontal="right" wrapText="1"/>
      <protection locked="0"/>
    </xf>
    <xf numFmtId="167" fontId="5" fillId="4" borderId="12" xfId="1" applyNumberFormat="1" applyFont="1" applyFill="1" applyBorder="1" applyAlignment="1" applyProtection="1">
      <alignment horizontal="right" shrinkToFit="1"/>
    </xf>
    <xf numFmtId="166" fontId="9" fillId="0" borderId="0" xfId="0" applyNumberFormat="1" applyFont="1" applyAlignment="1" applyProtection="1">
      <alignment horizontal="right" vertical="top" wrapText="1"/>
      <protection locked="0"/>
    </xf>
    <xf numFmtId="0" fontId="9" fillId="0" borderId="0" xfId="0" applyFont="1" applyProtection="1">
      <protection locked="0"/>
    </xf>
    <xf numFmtId="167" fontId="5" fillId="0" borderId="0" xfId="1" applyNumberFormat="1" applyFont="1" applyBorder="1" applyAlignment="1" applyProtection="1">
      <alignment horizontal="right" shrinkToFit="1"/>
    </xf>
    <xf numFmtId="0" fontId="3" fillId="0" borderId="0" xfId="0" applyFont="1" applyAlignment="1" applyProtection="1">
      <alignment vertical="top"/>
      <protection locked="0"/>
    </xf>
    <xf numFmtId="167" fontId="5" fillId="4" borderId="13" xfId="1" applyNumberFormat="1" applyFont="1" applyFill="1" applyBorder="1" applyAlignment="1" applyProtection="1">
      <alignment horizontal="right" shrinkToFit="1"/>
      <protection locked="0"/>
    </xf>
    <xf numFmtId="167" fontId="5" fillId="4" borderId="14" xfId="1" applyNumberFormat="1" applyFont="1" applyFill="1" applyBorder="1" applyAlignment="1" applyProtection="1">
      <alignment horizontal="right" shrinkToFit="1"/>
    </xf>
    <xf numFmtId="0" fontId="5" fillId="0" borderId="0" xfId="0" applyFont="1" applyAlignment="1" applyProtection="1">
      <alignment vertical="top"/>
      <protection locked="0"/>
    </xf>
    <xf numFmtId="167" fontId="5" fillId="0" borderId="0" xfId="1" applyNumberFormat="1" applyFont="1" applyBorder="1" applyAlignment="1" applyProtection="1">
      <alignment horizontal="right" shrinkToFit="1"/>
      <protection locked="0"/>
    </xf>
    <xf numFmtId="167" fontId="5" fillId="0" borderId="8" xfId="1" applyNumberFormat="1" applyFont="1" applyBorder="1" applyAlignment="1" applyProtection="1">
      <alignment horizontal="right" shrinkToFit="1"/>
    </xf>
    <xf numFmtId="167" fontId="5" fillId="4" borderId="10" xfId="1" applyNumberFormat="1" applyFont="1" applyFill="1" applyBorder="1" applyAlignment="1" applyProtection="1">
      <alignment horizontal="right" shrinkToFit="1"/>
    </xf>
    <xf numFmtId="164" fontId="21" fillId="0" borderId="0" xfId="1" applyProtection="1">
      <protection locked="0"/>
    </xf>
    <xf numFmtId="0" fontId="24" fillId="2" borderId="0" xfId="0" applyFont="1" applyFill="1" applyAlignment="1" applyProtection="1">
      <alignment horizontal="left" vertical="center"/>
      <protection locked="0"/>
    </xf>
    <xf numFmtId="166" fontId="24" fillId="2" borderId="0" xfId="1" applyNumberFormat="1" applyFont="1" applyFill="1" applyBorder="1" applyAlignment="1" applyProtection="1">
      <alignment vertical="center"/>
      <protection locked="0"/>
    </xf>
    <xf numFmtId="0" fontId="24" fillId="2" borderId="0" xfId="0" applyFont="1" applyFill="1" applyAlignment="1" applyProtection="1">
      <alignment vertical="center"/>
      <protection locked="0"/>
    </xf>
    <xf numFmtId="0" fontId="2" fillId="2" borderId="0" xfId="0" applyFont="1" applyFill="1" applyAlignment="1" applyProtection="1">
      <alignment vertical="center"/>
      <protection locked="0"/>
    </xf>
    <xf numFmtId="0" fontId="0" fillId="2" borderId="0" xfId="0" applyFill="1" applyAlignment="1" applyProtection="1">
      <alignment vertical="center"/>
      <protection locked="0"/>
    </xf>
    <xf numFmtId="0" fontId="0" fillId="0" borderId="0" xfId="0" applyAlignment="1" applyProtection="1">
      <alignment vertical="center"/>
      <protection locked="0"/>
    </xf>
    <xf numFmtId="0" fontId="25" fillId="0" borderId="0" xfId="0" applyFont="1" applyAlignment="1" applyProtection="1">
      <alignment horizontal="center" wrapText="1"/>
      <protection locked="0"/>
    </xf>
    <xf numFmtId="0" fontId="9" fillId="0" borderId="0" xfId="0" applyFont="1" applyAlignment="1" applyProtection="1">
      <alignment vertical="top" wrapText="1"/>
      <protection locked="0"/>
    </xf>
    <xf numFmtId="0" fontId="1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6" fillId="0" borderId="0" xfId="0" applyFont="1" applyAlignment="1" applyProtection="1">
      <alignment horizontal="center" vertical="top" wrapText="1"/>
      <protection locked="0"/>
    </xf>
    <xf numFmtId="0" fontId="7" fillId="0" borderId="0" xfId="0" applyFont="1" applyAlignment="1" applyProtection="1">
      <alignment vertical="top" wrapText="1"/>
      <protection locked="0"/>
    </xf>
    <xf numFmtId="170" fontId="7" fillId="0" borderId="0" xfId="1" applyNumberFormat="1" applyFont="1" applyBorder="1" applyAlignment="1" applyProtection="1">
      <alignment vertical="center" wrapText="1"/>
      <protection locked="0"/>
    </xf>
    <xf numFmtId="167" fontId="9" fillId="0" borderId="0" xfId="0" applyNumberFormat="1" applyFont="1" applyAlignment="1" applyProtection="1">
      <alignment horizontal="right" vertical="top" shrinkToFit="1"/>
      <protection locked="0"/>
    </xf>
    <xf numFmtId="0" fontId="27" fillId="0" borderId="0" xfId="0" applyFont="1" applyAlignment="1">
      <alignment horizontal="center" wrapText="1"/>
    </xf>
    <xf numFmtId="167" fontId="5" fillId="0" borderId="15" xfId="1" applyNumberFormat="1" applyFont="1" applyBorder="1" applyAlignment="1" applyProtection="1">
      <alignment horizontal="right" vertical="center" shrinkToFit="1"/>
      <protection locked="0"/>
    </xf>
    <xf numFmtId="170" fontId="7" fillId="0" borderId="3" xfId="1" applyNumberFormat="1" applyFont="1" applyBorder="1" applyAlignment="1" applyProtection="1">
      <alignment vertical="center" wrapText="1"/>
      <protection locked="0"/>
    </xf>
    <xf numFmtId="167" fontId="5" fillId="4" borderId="10" xfId="1" applyNumberFormat="1" applyFont="1" applyFill="1" applyBorder="1" applyAlignment="1" applyProtection="1">
      <alignment horizontal="right" vertical="center" shrinkToFit="1"/>
    </xf>
    <xf numFmtId="0" fontId="9" fillId="0" borderId="16" xfId="0" applyFont="1" applyBorder="1" applyAlignment="1" applyProtection="1">
      <alignment horizontal="right" vertical="top" wrapText="1"/>
      <protection locked="0"/>
    </xf>
    <xf numFmtId="0" fontId="9" fillId="0" borderId="0" xfId="0" applyFont="1" applyAlignment="1" applyProtection="1">
      <alignment horizontal="right" vertical="top" wrapText="1"/>
      <protection locked="0"/>
    </xf>
    <xf numFmtId="167" fontId="5" fillId="4" borderId="13" xfId="1" applyNumberFormat="1" applyFont="1" applyFill="1" applyBorder="1" applyAlignment="1" applyProtection="1">
      <alignment horizontal="right" vertical="center" shrinkToFit="1"/>
      <protection locked="0"/>
    </xf>
    <xf numFmtId="0" fontId="28" fillId="0" borderId="0" xfId="0" applyFont="1" applyAlignment="1" applyProtection="1">
      <alignment vertical="top" wrapText="1"/>
      <protection locked="0"/>
    </xf>
    <xf numFmtId="170" fontId="29" fillId="4" borderId="0" xfId="0" applyNumberFormat="1" applyFont="1" applyFill="1" applyAlignment="1">
      <alignment horizontal="right" wrapText="1"/>
    </xf>
    <xf numFmtId="0" fontId="7" fillId="0" borderId="0" xfId="0" applyFont="1" applyAlignment="1" applyProtection="1">
      <alignment vertical="top"/>
      <protection locked="0"/>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center" wrapText="1"/>
      <protection locked="0"/>
    </xf>
    <xf numFmtId="0" fontId="13" fillId="0" borderId="0" xfId="0" applyFont="1" applyProtection="1">
      <protection locked="0"/>
    </xf>
    <xf numFmtId="0" fontId="15" fillId="0" borderId="0" xfId="0" applyFont="1" applyAlignment="1" applyProtection="1">
      <alignment horizontal="center" vertical="top" wrapText="1"/>
      <protection locked="0"/>
    </xf>
    <xf numFmtId="0" fontId="14" fillId="0" borderId="0" xfId="0" applyFont="1" applyAlignment="1" applyProtection="1">
      <alignment horizontal="center" vertical="top" wrapText="1"/>
      <protection locked="0"/>
    </xf>
    <xf numFmtId="0" fontId="15" fillId="0" borderId="0" xfId="0" applyFont="1" applyAlignment="1" applyProtection="1">
      <alignment vertical="top" wrapText="1"/>
      <protection locked="0"/>
    </xf>
    <xf numFmtId="0" fontId="30" fillId="0" borderId="0" xfId="0" applyFont="1" applyProtection="1">
      <protection locked="0"/>
    </xf>
    <xf numFmtId="0" fontId="0" fillId="0" borderId="1" xfId="0" applyBorder="1" applyProtection="1">
      <protection locked="0"/>
    </xf>
    <xf numFmtId="170" fontId="6" fillId="0" borderId="0" xfId="1" applyNumberFormat="1" applyFont="1" applyBorder="1" applyAlignment="1" applyProtection="1">
      <alignment vertical="top" wrapText="1"/>
      <protection locked="0"/>
    </xf>
    <xf numFmtId="170" fontId="5" fillId="0" borderId="1" xfId="1" applyNumberFormat="1" applyFont="1" applyBorder="1" applyAlignment="1" applyProtection="1">
      <alignment horizontal="right" vertical="top" wrapText="1"/>
      <protection locked="0"/>
    </xf>
    <xf numFmtId="170" fontId="5" fillId="0" borderId="15" xfId="1" applyNumberFormat="1" applyFont="1" applyBorder="1" applyAlignment="1" applyProtection="1">
      <alignment horizontal="right" vertical="top" wrapText="1"/>
      <protection locked="0"/>
    </xf>
    <xf numFmtId="0" fontId="17" fillId="0" borderId="0" xfId="0" applyFont="1" applyAlignment="1" applyProtection="1">
      <alignment vertical="top" wrapText="1"/>
      <protection locked="0"/>
    </xf>
    <xf numFmtId="166" fontId="7" fillId="0" borderId="0" xfId="1" applyNumberFormat="1" applyFont="1" applyBorder="1" applyAlignment="1" applyProtection="1">
      <alignment horizontal="left" vertical="top" wrapText="1"/>
      <protection locked="0"/>
    </xf>
    <xf numFmtId="170" fontId="12" fillId="0" borderId="0" xfId="1" applyNumberFormat="1" applyFont="1" applyBorder="1" applyAlignment="1" applyProtection="1">
      <alignment horizontal="center" vertical="center" wrapText="1"/>
      <protection locked="0"/>
    </xf>
    <xf numFmtId="170" fontId="5" fillId="0" borderId="13" xfId="1" applyNumberFormat="1" applyFont="1" applyBorder="1" applyAlignment="1" applyProtection="1">
      <alignment horizontal="right" vertical="top" wrapText="1"/>
      <protection locked="0"/>
    </xf>
    <xf numFmtId="0" fontId="7" fillId="0" borderId="0" xfId="0" applyFont="1" applyAlignment="1" applyProtection="1">
      <alignment horizontal="center" vertical="center" wrapText="1"/>
      <protection locked="0"/>
    </xf>
    <xf numFmtId="170" fontId="18" fillId="0" borderId="1" xfId="1" applyNumberFormat="1" applyFont="1" applyBorder="1" applyAlignment="1" applyProtection="1">
      <alignment horizontal="right" wrapText="1"/>
      <protection locked="0"/>
    </xf>
    <xf numFmtId="0" fontId="19" fillId="0" borderId="0" xfId="0" applyFont="1" applyAlignment="1" applyProtection="1">
      <alignment horizontal="right" wrapText="1"/>
      <protection locked="0"/>
    </xf>
    <xf numFmtId="166" fontId="18" fillId="0" borderId="17" xfId="1" applyNumberFormat="1" applyFont="1" applyBorder="1" applyAlignment="1" applyProtection="1">
      <alignment horizontal="left" wrapText="1"/>
      <protection locked="0"/>
    </xf>
    <xf numFmtId="166" fontId="18" fillId="0" borderId="9" xfId="1" applyNumberFormat="1" applyFont="1" applyBorder="1" applyAlignment="1" applyProtection="1">
      <alignment horizontal="left" wrapText="1"/>
      <protection locked="0"/>
    </xf>
    <xf numFmtId="166" fontId="18" fillId="0" borderId="18" xfId="1" applyNumberFormat="1" applyFont="1" applyBorder="1" applyAlignment="1" applyProtection="1">
      <alignment horizontal="left" wrapText="1"/>
      <protection locked="0"/>
    </xf>
    <xf numFmtId="170" fontId="31" fillId="0" borderId="0" xfId="1" applyNumberFormat="1" applyFont="1" applyBorder="1" applyAlignment="1" applyProtection="1">
      <alignment vertical="top" wrapText="1"/>
      <protection locked="0"/>
    </xf>
    <xf numFmtId="0" fontId="32" fillId="0" borderId="0" xfId="0" applyFont="1"/>
    <xf numFmtId="0" fontId="33" fillId="0" borderId="0" xfId="0" applyFont="1" applyAlignment="1" applyProtection="1">
      <alignment vertical="top" wrapText="1"/>
      <protection locked="0"/>
    </xf>
    <xf numFmtId="0" fontId="34" fillId="0" borderId="0" xfId="0" applyFont="1" applyAlignment="1" applyProtection="1">
      <alignment vertical="top" wrapText="1"/>
      <protection locked="0"/>
    </xf>
    <xf numFmtId="170" fontId="35" fillId="0" borderId="1" xfId="1" applyNumberFormat="1" applyFont="1" applyBorder="1" applyAlignment="1" applyProtection="1">
      <alignment horizontal="right" vertical="top" wrapText="1"/>
      <protection locked="0"/>
    </xf>
    <xf numFmtId="0" fontId="34" fillId="0" borderId="0" xfId="0" applyFont="1" applyAlignment="1" applyProtection="1">
      <alignment horizontal="right" vertical="top" wrapText="1"/>
      <protection locked="0"/>
    </xf>
    <xf numFmtId="170" fontId="18" fillId="0" borderId="1" xfId="1" applyNumberFormat="1" applyFont="1" applyBorder="1" applyAlignment="1" applyProtection="1">
      <alignment horizontal="right" vertical="top" wrapText="1"/>
      <protection locked="0"/>
    </xf>
    <xf numFmtId="0" fontId="31" fillId="0" borderId="0" xfId="0" applyFont="1" applyAlignment="1" applyProtection="1">
      <alignment vertical="top" wrapText="1"/>
      <protection locked="0"/>
    </xf>
    <xf numFmtId="0" fontId="35" fillId="0" borderId="0" xfId="0" applyFont="1" applyAlignment="1" applyProtection="1">
      <alignment vertical="top" wrapText="1"/>
      <protection locked="0"/>
    </xf>
    <xf numFmtId="0" fontId="35" fillId="0" borderId="0" xfId="0" applyFont="1" applyAlignment="1" applyProtection="1">
      <alignment horizontal="right" vertical="top" wrapText="1"/>
      <protection locked="0"/>
    </xf>
    <xf numFmtId="0" fontId="6" fillId="0" borderId="0" xfId="0" applyFont="1" applyAlignment="1" applyProtection="1">
      <alignment horizontal="center" wrapText="1"/>
      <protection locked="0"/>
    </xf>
    <xf numFmtId="166" fontId="5" fillId="0" borderId="1" xfId="1" applyNumberFormat="1" applyFont="1" applyBorder="1" applyAlignment="1" applyProtection="1">
      <alignment horizontal="right" vertical="top" wrapText="1"/>
      <protection locked="0"/>
    </xf>
    <xf numFmtId="166" fontId="36" fillId="0" borderId="1" xfId="1" applyNumberFormat="1" applyFont="1" applyBorder="1" applyAlignment="1" applyProtection="1">
      <alignment horizontal="right" vertical="top" wrapText="1"/>
      <protection locked="0"/>
    </xf>
    <xf numFmtId="166" fontId="5" fillId="0" borderId="13" xfId="1" applyNumberFormat="1" applyFont="1" applyBorder="1" applyAlignment="1" applyProtection="1">
      <alignment horizontal="right" vertical="top" wrapText="1"/>
      <protection locked="0"/>
    </xf>
    <xf numFmtId="0" fontId="7" fillId="0" borderId="0" xfId="0" applyFont="1" applyAlignment="1" applyProtection="1">
      <alignment horizontal="right" vertical="top" wrapText="1"/>
      <protection locked="0"/>
    </xf>
    <xf numFmtId="166" fontId="7" fillId="0" borderId="0" xfId="1" applyNumberFormat="1" applyFont="1" applyBorder="1" applyAlignment="1" applyProtection="1">
      <alignment vertical="top" wrapText="1"/>
      <protection locked="0"/>
    </xf>
    <xf numFmtId="0" fontId="27" fillId="0" borderId="0" xfId="0" applyFont="1" applyProtection="1">
      <protection locked="0"/>
    </xf>
    <xf numFmtId="0" fontId="37" fillId="0" borderId="0" xfId="0" applyFont="1" applyAlignment="1">
      <alignment vertical="top" wrapText="1"/>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Protection="1">
      <protection locked="0"/>
    </xf>
    <xf numFmtId="0" fontId="5" fillId="0" borderId="19" xfId="0" applyFont="1" applyBorder="1" applyAlignment="1">
      <alignment horizontal="center" vertical="center" wrapText="1"/>
    </xf>
    <xf numFmtId="0" fontId="9" fillId="0" borderId="0" xfId="0" applyFont="1" applyAlignment="1">
      <alignment horizontal="right" vertical="top" wrapText="1"/>
    </xf>
    <xf numFmtId="0" fontId="9" fillId="0" borderId="0" xfId="0" applyFont="1" applyAlignment="1">
      <alignment vertical="center"/>
    </xf>
    <xf numFmtId="171" fontId="16" fillId="0" borderId="1" xfId="1" applyNumberFormat="1" applyFont="1" applyBorder="1" applyProtection="1">
      <protection locked="0"/>
    </xf>
    <xf numFmtId="167" fontId="19" fillId="0" borderId="1" xfId="1" applyNumberFormat="1" applyFont="1" applyBorder="1" applyAlignment="1" applyProtection="1">
      <alignment horizontal="right" vertical="center" shrinkToFit="1"/>
      <protection locked="0"/>
    </xf>
    <xf numFmtId="167" fontId="19" fillId="0" borderId="0" xfId="0" applyNumberFormat="1" applyFont="1" applyAlignment="1" applyProtection="1">
      <alignment horizontal="right" vertical="top" shrinkToFit="1"/>
      <protection locked="0"/>
    </xf>
    <xf numFmtId="167" fontId="19" fillId="4" borderId="1" xfId="1" applyNumberFormat="1" applyFont="1" applyFill="1" applyBorder="1" applyAlignment="1" applyProtection="1">
      <alignment horizontal="right" vertical="center" shrinkToFit="1"/>
      <protection locked="0"/>
    </xf>
    <xf numFmtId="0" fontId="27" fillId="0" borderId="0" xfId="0" applyFont="1" applyAlignment="1">
      <alignment horizontal="left"/>
    </xf>
    <xf numFmtId="169" fontId="24" fillId="2" borderId="0" xfId="0" applyNumberFormat="1" applyFont="1" applyFill="1" applyAlignment="1" applyProtection="1">
      <alignment vertical="center"/>
      <protection locked="0"/>
    </xf>
    <xf numFmtId="172" fontId="5" fillId="0" borderId="1" xfId="1" applyNumberFormat="1" applyFont="1" applyBorder="1" applyAlignment="1" applyProtection="1">
      <alignment wrapText="1"/>
      <protection locked="0"/>
    </xf>
    <xf numFmtId="0" fontId="9" fillId="0" borderId="0" xfId="0" applyFont="1" applyAlignment="1" applyProtection="1">
      <alignment wrapText="1"/>
      <protection locked="0"/>
    </xf>
    <xf numFmtId="3" fontId="5" fillId="0" borderId="1" xfId="1" applyNumberFormat="1" applyFont="1" applyBorder="1" applyAlignment="1" applyProtection="1">
      <alignment wrapText="1"/>
      <protection locked="0"/>
    </xf>
    <xf numFmtId="3" fontId="5" fillId="0" borderId="1" xfId="1" applyNumberFormat="1" applyFont="1" applyBorder="1" applyAlignment="1" applyProtection="1">
      <alignment horizontal="right" wrapText="1"/>
      <protection locked="0"/>
    </xf>
    <xf numFmtId="3" fontId="5" fillId="0" borderId="15" xfId="1" applyNumberFormat="1" applyFont="1" applyBorder="1" applyAlignment="1" applyProtection="1">
      <alignment horizontal="right" wrapText="1"/>
      <protection locked="0"/>
    </xf>
    <xf numFmtId="166" fontId="5" fillId="0" borderId="1" xfId="0" applyNumberFormat="1" applyFont="1" applyBorder="1" applyAlignment="1" applyProtection="1">
      <alignment horizontal="right" wrapText="1"/>
      <protection locked="0"/>
    </xf>
    <xf numFmtId="0" fontId="3" fillId="0" borderId="0" xfId="0" applyFont="1" applyAlignment="1" applyProtection="1">
      <alignment horizontal="left" vertical="top" wrapText="1"/>
      <protection locked="0"/>
    </xf>
    <xf numFmtId="3" fontId="5" fillId="0" borderId="1" xfId="1" applyNumberFormat="1" applyFont="1" applyBorder="1" applyAlignment="1" applyProtection="1">
      <alignment vertical="top" wrapText="1"/>
      <protection locked="0"/>
    </xf>
    <xf numFmtId="170" fontId="5" fillId="0" borderId="0" xfId="1" applyNumberFormat="1" applyFont="1" applyBorder="1" applyAlignment="1" applyProtection="1">
      <alignment vertical="top" wrapText="1"/>
      <protection locked="0"/>
    </xf>
    <xf numFmtId="0" fontId="0" fillId="0" borderId="0" xfId="0" applyAlignment="1" applyProtection="1">
      <alignment horizontal="center"/>
      <protection locked="0"/>
    </xf>
    <xf numFmtId="165" fontId="24" fillId="2" borderId="0" xfId="0" applyNumberFormat="1" applyFont="1" applyFill="1" applyAlignment="1" applyProtection="1">
      <alignment horizontal="left" vertical="center"/>
      <protection locked="0"/>
    </xf>
    <xf numFmtId="0" fontId="18" fillId="0" borderId="1" xfId="0" applyFont="1" applyBorder="1" applyAlignment="1" applyProtection="1">
      <alignment vertical="top" wrapText="1"/>
      <protection locked="0"/>
    </xf>
    <xf numFmtId="166" fontId="5" fillId="0" borderId="1" xfId="1" applyNumberFormat="1" applyFont="1" applyBorder="1" applyAlignment="1" applyProtection="1">
      <alignment vertical="top" wrapText="1"/>
      <protection locked="0"/>
    </xf>
    <xf numFmtId="166" fontId="5" fillId="0" borderId="0" xfId="1" applyNumberFormat="1" applyFont="1" applyBorder="1" applyAlignment="1" applyProtection="1">
      <alignment vertical="top" wrapText="1"/>
      <protection locked="0"/>
    </xf>
    <xf numFmtId="166" fontId="5" fillId="0" borderId="0" xfId="0" applyNumberFormat="1" applyFont="1" applyAlignment="1" applyProtection="1">
      <alignment vertical="top" wrapText="1"/>
      <protection locked="0"/>
    </xf>
    <xf numFmtId="166" fontId="5" fillId="0" borderId="1" xfId="0" applyNumberFormat="1" applyFont="1" applyBorder="1" applyProtection="1">
      <protection locked="0"/>
    </xf>
    <xf numFmtId="166" fontId="5" fillId="0" borderId="20" xfId="1" applyNumberFormat="1" applyFont="1" applyBorder="1" applyAlignment="1" applyProtection="1">
      <alignment vertical="top" wrapText="1"/>
      <protection locked="0"/>
    </xf>
    <xf numFmtId="0" fontId="18" fillId="0" borderId="1"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166" fontId="5" fillId="0" borderId="0" xfId="1" applyNumberFormat="1" applyFont="1" applyBorder="1" applyAlignment="1" applyProtection="1">
      <alignment horizontal="center" vertical="top" wrapText="1"/>
      <protection locked="0"/>
    </xf>
    <xf numFmtId="0" fontId="5" fillId="0" borderId="0" xfId="0" applyFont="1" applyAlignment="1" applyProtection="1">
      <alignment horizontal="center" vertical="top" wrapText="1"/>
      <protection locked="0"/>
    </xf>
    <xf numFmtId="166" fontId="5" fillId="4" borderId="4" xfId="1" applyNumberFormat="1" applyFont="1" applyFill="1" applyBorder="1" applyAlignment="1" applyProtection="1">
      <alignment vertical="top" wrapText="1"/>
      <protection locked="0"/>
    </xf>
    <xf numFmtId="168" fontId="3" fillId="0" borderId="0" xfId="0" applyNumberFormat="1" applyFont="1" applyAlignment="1" applyProtection="1">
      <alignment horizontal="left" vertical="top" wrapText="1"/>
      <protection locked="0"/>
    </xf>
    <xf numFmtId="0" fontId="9" fillId="0" borderId="1" xfId="0" applyFont="1" applyBorder="1" applyAlignment="1" applyProtection="1">
      <alignment vertical="top" wrapText="1"/>
      <protection locked="0"/>
    </xf>
    <xf numFmtId="0" fontId="5" fillId="0" borderId="1" xfId="0" applyFont="1" applyBorder="1" applyAlignment="1" applyProtection="1">
      <alignment horizontal="left" vertical="top" wrapText="1"/>
      <protection locked="0"/>
    </xf>
    <xf numFmtId="166" fontId="5" fillId="0" borderId="1" xfId="0" applyNumberFormat="1" applyFont="1" applyBorder="1" applyAlignment="1" applyProtection="1">
      <alignment vertical="top" wrapText="1"/>
      <protection locked="0"/>
    </xf>
    <xf numFmtId="166" fontId="9" fillId="0" borderId="0" xfId="1" applyNumberFormat="1" applyFont="1" applyBorder="1" applyAlignment="1" applyProtection="1">
      <alignment vertical="top" wrapText="1"/>
      <protection locked="0"/>
    </xf>
    <xf numFmtId="172" fontId="5" fillId="0" borderId="0" xfId="1" applyNumberFormat="1" applyFont="1" applyBorder="1" applyAlignment="1" applyProtection="1">
      <alignment horizontal="center" vertical="top" wrapText="1"/>
      <protection locked="0"/>
    </xf>
    <xf numFmtId="166" fontId="5" fillId="0" borderId="0" xfId="1" applyNumberFormat="1" applyFont="1" applyBorder="1" applyAlignment="1" applyProtection="1">
      <alignment horizontal="right" vertical="top" wrapText="1"/>
      <protection locked="0"/>
    </xf>
    <xf numFmtId="166" fontId="5" fillId="0" borderId="0" xfId="0" applyNumberFormat="1" applyFont="1" applyAlignment="1" applyProtection="1">
      <alignment horizontal="right" vertical="top" wrapText="1"/>
      <protection locked="0"/>
    </xf>
    <xf numFmtId="166" fontId="5" fillId="0" borderId="1" xfId="0" applyNumberFormat="1" applyFont="1" applyBorder="1" applyAlignment="1" applyProtection="1">
      <alignment horizontal="right"/>
      <protection locked="0"/>
    </xf>
    <xf numFmtId="166" fontId="5" fillId="0" borderId="1" xfId="0" applyNumberFormat="1" applyFont="1" applyBorder="1" applyAlignment="1" applyProtection="1">
      <alignment horizontal="right" vertical="top" wrapText="1"/>
      <protection locked="0"/>
    </xf>
    <xf numFmtId="166" fontId="5" fillId="0" borderId="20" xfId="1" applyNumberFormat="1" applyFont="1" applyBorder="1" applyAlignment="1" applyProtection="1">
      <alignment horizontal="right" vertical="top" wrapText="1"/>
      <protection locked="0"/>
    </xf>
    <xf numFmtId="166" fontId="5" fillId="4" borderId="4" xfId="1" applyNumberFormat="1" applyFont="1" applyFill="1" applyBorder="1" applyAlignment="1" applyProtection="1">
      <alignment horizontal="right" vertical="top" wrapText="1"/>
      <protection locked="0"/>
    </xf>
    <xf numFmtId="166" fontId="9" fillId="0" borderId="0" xfId="1" applyNumberFormat="1" applyFont="1" applyBorder="1" applyAlignment="1" applyProtection="1">
      <alignment horizontal="right" vertical="top" wrapText="1"/>
      <protection locked="0"/>
    </xf>
    <xf numFmtId="172" fontId="5" fillId="0" borderId="0" xfId="1" applyNumberFormat="1" applyFont="1" applyBorder="1" applyAlignment="1" applyProtection="1">
      <alignment horizontal="right" vertical="top" wrapText="1"/>
      <protection locked="0"/>
    </xf>
    <xf numFmtId="166" fontId="5" fillId="0" borderId="0" xfId="0" applyNumberFormat="1" applyFont="1" applyProtection="1">
      <protection locked="0"/>
    </xf>
    <xf numFmtId="166" fontId="5" fillId="0" borderId="1" xfId="1" applyNumberFormat="1" applyFont="1" applyFill="1" applyBorder="1" applyAlignment="1" applyProtection="1">
      <alignment horizontal="right" vertical="top" wrapText="1"/>
      <protection locked="0"/>
    </xf>
    <xf numFmtId="0" fontId="0" fillId="2" borderId="0" xfId="0" applyFill="1"/>
    <xf numFmtId="3" fontId="6" fillId="0" borderId="0" xfId="1" applyNumberFormat="1" applyFont="1" applyBorder="1" applyAlignment="1" applyProtection="1">
      <alignment vertical="top" wrapText="1"/>
      <protection locked="0"/>
    </xf>
    <xf numFmtId="166" fontId="38" fillId="0" borderId="0" xfId="1" applyNumberFormat="1" applyFont="1" applyBorder="1" applyAlignment="1" applyProtection="1">
      <alignment horizontal="center" vertical="top" wrapText="1"/>
      <protection locked="0"/>
    </xf>
    <xf numFmtId="166" fontId="12" fillId="0" borderId="0" xfId="1" applyNumberFormat="1" applyFont="1" applyBorder="1" applyAlignment="1" applyProtection="1">
      <alignment horizontal="center" vertical="top" wrapText="1"/>
      <protection locked="0"/>
    </xf>
    <xf numFmtId="166" fontId="6" fillId="0" borderId="0" xfId="1" applyNumberFormat="1" applyFont="1" applyBorder="1" applyAlignment="1" applyProtection="1">
      <alignment horizontal="center" vertical="top" wrapText="1"/>
      <protection locked="0"/>
    </xf>
    <xf numFmtId="0" fontId="6" fillId="0" borderId="0" xfId="0" applyFont="1" applyAlignment="1" applyProtection="1">
      <alignment vertical="top" wrapText="1"/>
      <protection locked="0"/>
    </xf>
    <xf numFmtId="3" fontId="12" fillId="0" borderId="0" xfId="1" applyNumberFormat="1" applyFont="1" applyBorder="1" applyAlignment="1" applyProtection="1">
      <alignment horizontal="center" vertical="top" wrapText="1"/>
      <protection locked="0"/>
    </xf>
    <xf numFmtId="0" fontId="12" fillId="0" borderId="0" xfId="0" applyFont="1" applyAlignment="1" applyProtection="1">
      <alignment horizontal="center" vertical="top" wrapText="1"/>
      <protection locked="0"/>
    </xf>
    <xf numFmtId="0" fontId="5" fillId="0" borderId="0" xfId="0" applyFont="1" applyAlignment="1" applyProtection="1">
      <alignment vertical="top" wrapText="1"/>
      <protection locked="0"/>
    </xf>
    <xf numFmtId="166" fontId="5" fillId="0" borderId="1" xfId="0" applyNumberFormat="1" applyFont="1" applyBorder="1" applyAlignment="1" applyProtection="1">
      <alignment horizontal="left" wrapText="1"/>
      <protection locked="0"/>
    </xf>
    <xf numFmtId="166" fontId="5" fillId="0" borderId="0" xfId="0" applyNumberFormat="1" applyFont="1" applyAlignment="1" applyProtection="1">
      <alignment horizontal="left" wrapText="1"/>
      <protection locked="0"/>
    </xf>
    <xf numFmtId="166" fontId="5" fillId="0" borderId="0" xfId="0" applyNumberFormat="1" applyFont="1" applyAlignment="1" applyProtection="1">
      <alignment horizontal="left" vertical="top" wrapText="1"/>
      <protection locked="0"/>
    </xf>
    <xf numFmtId="166" fontId="5" fillId="0" borderId="1" xfId="1" applyNumberFormat="1" applyFont="1" applyBorder="1" applyAlignment="1" applyProtection="1">
      <alignment horizontal="left" vertical="top" wrapText="1"/>
      <protection locked="0"/>
    </xf>
    <xf numFmtId="166" fontId="5" fillId="0" borderId="0" xfId="1" applyNumberFormat="1" applyFont="1" applyBorder="1" applyAlignment="1" applyProtection="1">
      <alignment horizontal="left" vertical="top" wrapText="1"/>
      <protection locked="0"/>
    </xf>
    <xf numFmtId="166" fontId="5" fillId="0" borderId="1" xfId="0" applyNumberFormat="1" applyFont="1" applyBorder="1" applyAlignment="1" applyProtection="1">
      <alignment horizontal="left"/>
      <protection locked="0"/>
    </xf>
    <xf numFmtId="166" fontId="5" fillId="0" borderId="0" xfId="0" applyNumberFormat="1" applyFont="1" applyAlignment="1" applyProtection="1">
      <alignment horizontal="left"/>
      <protection locked="0"/>
    </xf>
    <xf numFmtId="166" fontId="5" fillId="0" borderId="15" xfId="0" applyNumberFormat="1" applyFont="1" applyBorder="1" applyAlignment="1" applyProtection="1">
      <alignment horizontal="left"/>
      <protection locked="0"/>
    </xf>
    <xf numFmtId="0" fontId="10" fillId="0" borderId="0" xfId="0" applyFont="1" applyAlignment="1" applyProtection="1">
      <alignment horizontal="right"/>
      <protection locked="0"/>
    </xf>
    <xf numFmtId="166" fontId="5" fillId="0" borderId="13" xfId="1" applyNumberFormat="1" applyFont="1" applyBorder="1" applyAlignment="1" applyProtection="1">
      <alignment horizontal="left"/>
      <protection locked="0"/>
    </xf>
    <xf numFmtId="166" fontId="5" fillId="0" borderId="0" xfId="1" applyNumberFormat="1" applyFont="1" applyBorder="1" applyAlignment="1" applyProtection="1">
      <alignment horizontal="left"/>
      <protection locked="0"/>
    </xf>
    <xf numFmtId="0" fontId="17" fillId="0" borderId="0" xfId="0" applyFont="1" applyAlignment="1" applyProtection="1">
      <alignment vertical="top"/>
      <protection locked="0"/>
    </xf>
    <xf numFmtId="166" fontId="0" fillId="0" borderId="0" xfId="0" applyNumberFormat="1" applyAlignment="1" applyProtection="1">
      <alignment vertical="top"/>
      <protection locked="0"/>
    </xf>
    <xf numFmtId="166" fontId="5" fillId="0" borderId="1" xfId="0" applyNumberFormat="1" applyFont="1" applyBorder="1" applyAlignment="1" applyProtection="1">
      <alignment wrapText="1"/>
      <protection locked="0"/>
    </xf>
    <xf numFmtId="166" fontId="5" fillId="0" borderId="20" xfId="0" applyNumberFormat="1" applyFont="1" applyBorder="1" applyProtection="1">
      <protection locked="0"/>
    </xf>
    <xf numFmtId="166" fontId="5" fillId="4" borderId="4" xfId="0" applyNumberFormat="1" applyFont="1" applyFill="1" applyBorder="1" applyProtection="1">
      <protection locked="0"/>
    </xf>
    <xf numFmtId="166" fontId="5" fillId="4" borderId="13" xfId="0" applyNumberFormat="1" applyFont="1" applyFill="1" applyBorder="1" applyProtection="1">
      <protection locked="0"/>
    </xf>
    <xf numFmtId="168" fontId="0" fillId="0" borderId="0" xfId="0" applyNumberFormat="1" applyProtection="1">
      <protection locked="0"/>
    </xf>
    <xf numFmtId="166" fontId="5" fillId="0" borderId="1" xfId="1" applyNumberFormat="1" applyFont="1" applyBorder="1" applyAlignment="1" applyProtection="1">
      <protection locked="0"/>
    </xf>
    <xf numFmtId="166" fontId="5" fillId="3" borderId="1" xfId="0" applyNumberFormat="1" applyFont="1" applyFill="1" applyBorder="1" applyAlignment="1" applyProtection="1">
      <alignment wrapText="1"/>
      <protection locked="0"/>
    </xf>
    <xf numFmtId="0" fontId="9" fillId="0" borderId="20" xfId="0" applyFont="1" applyBorder="1" applyAlignment="1" applyProtection="1">
      <alignment horizontal="left" vertical="top" wrapText="1"/>
      <protection locked="0"/>
    </xf>
    <xf numFmtId="166" fontId="5" fillId="4" borderId="4" xfId="1" applyNumberFormat="1" applyFont="1" applyFill="1" applyBorder="1" applyAlignment="1" applyProtection="1">
      <protection locked="0"/>
    </xf>
    <xf numFmtId="166" fontId="5" fillId="4" borderId="13" xfId="1" applyNumberFormat="1" applyFont="1" applyFill="1" applyBorder="1" applyAlignment="1" applyProtection="1">
      <protection locked="0"/>
    </xf>
    <xf numFmtId="166" fontId="12" fillId="0" borderId="0" xfId="1" applyNumberFormat="1" applyFont="1" applyBorder="1" applyAlignment="1" applyProtection="1">
      <protection locked="0"/>
    </xf>
    <xf numFmtId="0" fontId="12" fillId="0" borderId="0" xfId="0" applyFont="1" applyProtection="1">
      <protection locked="0"/>
    </xf>
    <xf numFmtId="0" fontId="10" fillId="0" borderId="0" xfId="0" applyFont="1" applyAlignment="1" applyProtection="1">
      <alignment horizontal="right" vertical="center"/>
      <protection locked="0"/>
    </xf>
    <xf numFmtId="0" fontId="9" fillId="0" borderId="0" xfId="0" applyFont="1"/>
    <xf numFmtId="167" fontId="5" fillId="0" borderId="0" xfId="0" applyNumberFormat="1" applyFont="1" applyAlignment="1" applyProtection="1">
      <alignment horizontal="right" shrinkToFit="1"/>
      <protection locked="0"/>
    </xf>
    <xf numFmtId="167" fontId="5" fillId="4" borderId="13" xfId="0" applyNumberFormat="1" applyFont="1" applyFill="1" applyBorder="1" applyAlignment="1" applyProtection="1">
      <alignment horizontal="right" shrinkToFit="1"/>
      <protection locked="0"/>
    </xf>
    <xf numFmtId="0" fontId="3" fillId="0" borderId="15" xfId="0" applyFont="1" applyBorder="1" applyProtection="1">
      <protection locked="0"/>
    </xf>
    <xf numFmtId="166" fontId="39" fillId="0" borderId="0" xfId="1" applyNumberFormat="1" applyFont="1" applyBorder="1" applyAlignment="1" applyProtection="1">
      <alignment horizontal="center" vertical="top" wrapText="1"/>
      <protection locked="0"/>
    </xf>
    <xf numFmtId="166" fontId="5" fillId="0" borderId="0" xfId="0" applyNumberFormat="1" applyFont="1" applyAlignment="1" applyProtection="1">
      <alignment wrapText="1"/>
      <protection locked="0"/>
    </xf>
    <xf numFmtId="166" fontId="5" fillId="0" borderId="0" xfId="0" applyNumberFormat="1" applyFont="1" applyAlignment="1" applyProtection="1">
      <alignment horizontal="center" vertical="top" wrapText="1"/>
      <protection locked="0"/>
    </xf>
    <xf numFmtId="166" fontId="9" fillId="0" borderId="1" xfId="1" applyNumberFormat="1" applyFont="1" applyBorder="1" applyAlignment="1" applyProtection="1">
      <alignment vertical="top" wrapText="1"/>
      <protection locked="0"/>
    </xf>
    <xf numFmtId="166" fontId="5" fillId="0" borderId="1" xfId="1" applyNumberFormat="1" applyFont="1" applyBorder="1" applyAlignment="1" applyProtection="1">
      <alignment vertical="center" wrapText="1"/>
      <protection locked="0"/>
    </xf>
    <xf numFmtId="166" fontId="18" fillId="0" borderId="1" xfId="1" applyNumberFormat="1" applyFont="1" applyBorder="1" applyAlignment="1" applyProtection="1">
      <alignment vertical="center" wrapText="1"/>
      <protection locked="0"/>
    </xf>
    <xf numFmtId="166" fontId="9" fillId="0" borderId="1" xfId="0" applyNumberFormat="1" applyFont="1" applyBorder="1" applyProtection="1">
      <protection locked="0"/>
    </xf>
    <xf numFmtId="166" fontId="5" fillId="0" borderId="15" xfId="0" applyNumberFormat="1" applyFont="1" applyBorder="1" applyProtection="1">
      <protection locked="0"/>
    </xf>
    <xf numFmtId="166" fontId="9" fillId="0" borderId="15" xfId="0" applyNumberFormat="1" applyFont="1" applyBorder="1" applyProtection="1">
      <protection locked="0"/>
    </xf>
    <xf numFmtId="166" fontId="5" fillId="0" borderId="0" xfId="1" applyNumberFormat="1" applyFont="1" applyBorder="1" applyAlignment="1" applyProtection="1">
      <protection locked="0"/>
    </xf>
    <xf numFmtId="168" fontId="0" fillId="0" borderId="0" xfId="0" applyNumberFormat="1" applyAlignment="1" applyProtection="1">
      <alignment vertical="top"/>
      <protection locked="0"/>
    </xf>
    <xf numFmtId="164" fontId="21" fillId="0" borderId="0" xfId="1" applyBorder="1" applyProtection="1">
      <protection locked="0"/>
    </xf>
    <xf numFmtId="167" fontId="9" fillId="0" borderId="0" xfId="1" applyNumberFormat="1" applyFont="1" applyBorder="1" applyAlignment="1" applyProtection="1">
      <alignment horizontal="right" shrinkToFit="1"/>
      <protection locked="0"/>
    </xf>
    <xf numFmtId="167" fontId="9" fillId="0" borderId="0" xfId="0" applyNumberFormat="1" applyFont="1" applyAlignment="1" applyProtection="1">
      <alignment horizontal="right" shrinkToFit="1"/>
      <protection locked="0"/>
    </xf>
    <xf numFmtId="166" fontId="6" fillId="0" borderId="0" xfId="1" applyNumberFormat="1" applyFont="1" applyFill="1" applyBorder="1" applyAlignment="1" applyProtection="1">
      <alignment horizontal="center" vertical="center" wrapText="1"/>
      <protection locked="0"/>
    </xf>
    <xf numFmtId="0" fontId="42" fillId="0" borderId="1" xfId="0" applyFont="1" applyBorder="1" applyProtection="1">
      <protection locked="0"/>
    </xf>
    <xf numFmtId="167" fontId="19" fillId="0" borderId="15" xfId="1" applyNumberFormat="1" applyFont="1" applyBorder="1" applyAlignment="1" applyProtection="1">
      <alignment horizontal="right" vertical="center" shrinkToFit="1"/>
      <protection locked="0"/>
    </xf>
    <xf numFmtId="0" fontId="43" fillId="0" borderId="0" xfId="0" applyFont="1" applyAlignment="1" applyProtection="1">
      <alignment vertical="top" wrapText="1"/>
      <protection locked="0"/>
    </xf>
    <xf numFmtId="165" fontId="12" fillId="0" borderId="1" xfId="0" applyNumberFormat="1" applyFont="1" applyBorder="1" applyAlignment="1">
      <alignment horizontal="center"/>
    </xf>
    <xf numFmtId="14" fontId="0" fillId="0" borderId="1" xfId="0" applyNumberFormat="1" applyBorder="1"/>
    <xf numFmtId="9" fontId="21" fillId="0" borderId="0" xfId="2" applyProtection="1">
      <protection locked="0"/>
    </xf>
    <xf numFmtId="1" fontId="0" fillId="0" borderId="0" xfId="0" applyNumberFormat="1" applyProtection="1">
      <protection locked="0"/>
    </xf>
    <xf numFmtId="166" fontId="5" fillId="0" borderId="1" xfId="1" applyNumberFormat="1" applyFont="1" applyFill="1" applyBorder="1" applyAlignment="1" applyProtection="1">
      <alignment wrapText="1"/>
      <protection locked="0"/>
    </xf>
    <xf numFmtId="166" fontId="5" fillId="0" borderId="1" xfId="1" applyNumberFormat="1" applyFont="1" applyFill="1" applyBorder="1" applyAlignment="1" applyProtection="1">
      <alignment horizontal="right" wrapText="1"/>
      <protection locked="0"/>
    </xf>
    <xf numFmtId="0" fontId="45" fillId="0" borderId="0" xfId="0" applyFont="1" applyAlignment="1" applyProtection="1">
      <alignment vertical="top" wrapText="1"/>
      <protection locked="0"/>
    </xf>
    <xf numFmtId="167" fontId="19" fillId="0" borderId="1" xfId="1" applyNumberFormat="1" applyFont="1" applyFill="1" applyBorder="1" applyAlignment="1" applyProtection="1">
      <alignment horizontal="right" vertical="center" shrinkToFit="1"/>
      <protection locked="0"/>
    </xf>
    <xf numFmtId="166" fontId="26" fillId="0" borderId="0" xfId="1" applyNumberFormat="1" applyFont="1" applyFill="1" applyBorder="1" applyAlignment="1" applyProtection="1">
      <alignment horizontal="right" vertical="center" wrapText="1"/>
      <protection locked="0"/>
    </xf>
    <xf numFmtId="166" fontId="5" fillId="0" borderId="0" xfId="1" applyNumberFormat="1" applyFont="1" applyFill="1" applyBorder="1" applyAlignment="1" applyProtection="1">
      <alignment wrapText="1"/>
      <protection locked="0"/>
    </xf>
    <xf numFmtId="0" fontId="18" fillId="0" borderId="1" xfId="0" applyFont="1" applyBorder="1" applyAlignment="1" applyProtection="1">
      <alignment horizontal="left" vertical="top" wrapText="1"/>
      <protection locked="0"/>
    </xf>
    <xf numFmtId="166" fontId="2" fillId="0" borderId="0" xfId="1" applyNumberFormat="1" applyFont="1" applyBorder="1" applyAlignment="1" applyProtection="1">
      <alignment horizontal="left"/>
      <protection locked="0"/>
    </xf>
    <xf numFmtId="0" fontId="2" fillId="0" borderId="0" xfId="0" applyFont="1" applyAlignment="1" applyProtection="1">
      <alignment horizontal="left"/>
      <protection locked="0"/>
    </xf>
    <xf numFmtId="0" fontId="0" fillId="0" borderId="0" xfId="0" applyAlignment="1" applyProtection="1">
      <alignment horizontal="center"/>
      <protection locked="0"/>
    </xf>
    <xf numFmtId="165" fontId="24" fillId="2" borderId="0" xfId="0" applyNumberFormat="1" applyFont="1" applyFill="1" applyAlignment="1" applyProtection="1">
      <alignment horizontal="left" vertical="center"/>
      <protection locked="0"/>
    </xf>
    <xf numFmtId="0" fontId="3" fillId="0" borderId="0" xfId="0" applyFont="1" applyAlignment="1" applyProtection="1">
      <alignment horizontal="left" vertical="top" wrapText="1"/>
      <protection locked="0"/>
    </xf>
    <xf numFmtId="0" fontId="22" fillId="0" borderId="0" xfId="0" applyFont="1" applyAlignment="1" applyProtection="1">
      <alignment horizontal="left" vertical="top" wrapText="1"/>
      <protection locked="0"/>
    </xf>
    <xf numFmtId="165" fontId="5" fillId="0" borderId="19" xfId="0" applyNumberFormat="1" applyFont="1" applyBorder="1" applyAlignment="1" applyProtection="1">
      <alignment horizontal="center" vertical="center"/>
      <protection locked="0"/>
    </xf>
    <xf numFmtId="165" fontId="5" fillId="0" borderId="0" xfId="0" applyNumberFormat="1"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2" fillId="0" borderId="0" xfId="0" applyFont="1" applyAlignment="1" applyProtection="1">
      <alignment horizontal="center" vertical="top"/>
      <protection locked="0"/>
    </xf>
    <xf numFmtId="0" fontId="2" fillId="0" borderId="0" xfId="0" applyFont="1" applyAlignment="1" applyProtection="1">
      <alignment horizontal="left" vertical="top" wrapText="1"/>
      <protection locked="0"/>
    </xf>
    <xf numFmtId="0" fontId="4" fillId="0" borderId="1" xfId="0" applyFont="1" applyBorder="1" applyAlignment="1" applyProtection="1">
      <alignment horizontal="center" vertical="top"/>
      <protection locked="0"/>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22" fillId="0" borderId="20" xfId="0" applyFont="1" applyBorder="1" applyAlignment="1" applyProtection="1">
      <alignment horizontal="center" vertical="top" wrapText="1"/>
      <protection locked="0"/>
    </xf>
    <xf numFmtId="0" fontId="5" fillId="0" borderId="0" xfId="0" applyFont="1" applyAlignment="1" applyProtection="1">
      <alignment horizontal="center" vertical="center" wrapText="1"/>
      <protection locked="0"/>
    </xf>
    <xf numFmtId="0" fontId="22" fillId="0" borderId="0" xfId="0" applyFont="1" applyAlignment="1" applyProtection="1">
      <alignment horizontal="center" vertical="top" wrapText="1"/>
      <protection locked="0"/>
    </xf>
    <xf numFmtId="169" fontId="24" fillId="2" borderId="0" xfId="0" applyNumberFormat="1" applyFont="1" applyFill="1" applyAlignment="1" applyProtection="1">
      <alignment horizontal="left" vertical="center"/>
      <protection locked="0"/>
    </xf>
    <xf numFmtId="166" fontId="25" fillId="0" borderId="0" xfId="1" applyNumberFormat="1" applyFont="1" applyBorder="1" applyAlignment="1" applyProtection="1">
      <alignment horizontal="center" wrapText="1"/>
      <protection locked="0"/>
    </xf>
    <xf numFmtId="166" fontId="6" fillId="0" borderId="0" xfId="1" applyNumberFormat="1" applyFont="1" applyBorder="1" applyAlignment="1" applyProtection="1">
      <alignment horizontal="right" vertical="top" wrapText="1"/>
      <protection locked="0"/>
    </xf>
    <xf numFmtId="0" fontId="3" fillId="0" borderId="22" xfId="0" applyFont="1" applyBorder="1" applyAlignment="1" applyProtection="1">
      <alignment vertical="top" wrapText="1"/>
      <protection locked="0"/>
    </xf>
    <xf numFmtId="166" fontId="9" fillId="0" borderId="1" xfId="1" applyNumberFormat="1" applyFont="1" applyBorder="1" applyAlignment="1" applyProtection="1">
      <alignment horizontal="left" vertical="top" wrapText="1"/>
      <protection locked="0"/>
    </xf>
    <xf numFmtId="166" fontId="44" fillId="0" borderId="1" xfId="1" applyNumberFormat="1" applyFont="1" applyBorder="1" applyAlignment="1" applyProtection="1">
      <alignment horizontal="left" vertical="top" wrapText="1"/>
      <protection locked="0"/>
    </xf>
    <xf numFmtId="166" fontId="5" fillId="0" borderId="23" xfId="1" applyNumberFormat="1" applyFont="1" applyBorder="1" applyAlignment="1" applyProtection="1">
      <alignment horizontal="left" vertical="center" wrapText="1"/>
      <protection locked="0"/>
    </xf>
    <xf numFmtId="0" fontId="9" fillId="0" borderId="0" xfId="0" applyFont="1" applyAlignment="1" applyProtection="1">
      <alignment horizontal="right" vertical="top" wrapText="1"/>
      <protection locked="0"/>
    </xf>
    <xf numFmtId="0" fontId="0" fillId="0" borderId="0" xfId="0" applyAlignment="1" applyProtection="1">
      <alignment horizontal="left" wrapText="1"/>
      <protection locked="0"/>
    </xf>
    <xf numFmtId="166" fontId="21" fillId="0" borderId="0" xfId="1" applyNumberFormat="1" applyFont="1" applyBorder="1" applyAlignment="1" applyProtection="1">
      <protection locked="0"/>
    </xf>
    <xf numFmtId="0" fontId="7" fillId="0" borderId="0" xfId="0" applyFont="1" applyAlignment="1" applyProtection="1">
      <alignment vertical="top" wrapText="1"/>
      <protection locked="0"/>
    </xf>
    <xf numFmtId="0" fontId="40" fillId="0" borderId="0" xfId="0" applyFont="1" applyAlignment="1" applyProtection="1">
      <alignment horizontal="center" wrapText="1"/>
      <protection locked="0"/>
    </xf>
    <xf numFmtId="0" fontId="6" fillId="0" borderId="0" xfId="0" applyFont="1" applyAlignment="1" applyProtection="1">
      <alignment horizontal="center" vertical="center" wrapText="1"/>
      <protection locked="0"/>
    </xf>
    <xf numFmtId="166" fontId="14" fillId="0" borderId="19" xfId="1" applyNumberFormat="1" applyFont="1" applyBorder="1" applyAlignment="1" applyProtection="1">
      <alignment horizontal="right" vertical="top" wrapText="1"/>
      <protection locked="0"/>
    </xf>
    <xf numFmtId="164" fontId="16" fillId="0" borderId="17" xfId="1" applyFont="1" applyBorder="1" applyAlignment="1" applyProtection="1">
      <alignment horizontal="left" vertical="center"/>
      <protection locked="0"/>
    </xf>
    <xf numFmtId="164" fontId="21" fillId="0" borderId="9" xfId="1" applyBorder="1" applyAlignment="1" applyProtection="1">
      <alignment horizontal="left" vertical="center"/>
      <protection locked="0"/>
    </xf>
    <xf numFmtId="164" fontId="21" fillId="0" borderId="18" xfId="1" applyBorder="1" applyAlignment="1" applyProtection="1">
      <alignment horizontal="left" vertical="center"/>
      <protection locked="0"/>
    </xf>
    <xf numFmtId="0" fontId="16" fillId="0" borderId="17" xfId="0" applyFont="1" applyBorder="1" applyAlignment="1" applyProtection="1">
      <alignment horizontal="left" vertical="center"/>
      <protection locked="0"/>
    </xf>
    <xf numFmtId="0" fontId="0" fillId="0" borderId="9"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164" fontId="21" fillId="0" borderId="17" xfId="1" applyBorder="1" applyAlignment="1" applyProtection="1">
      <alignment horizontal="left" vertical="center"/>
      <protection locked="0"/>
    </xf>
    <xf numFmtId="0" fontId="0" fillId="0" borderId="17" xfId="0" applyBorder="1" applyAlignment="1" applyProtection="1">
      <alignment horizontal="left" vertical="center"/>
      <protection locked="0"/>
    </xf>
    <xf numFmtId="166" fontId="9" fillId="0" borderId="1" xfId="1" applyNumberFormat="1" applyFont="1" applyBorder="1" applyAlignment="1" applyProtection="1">
      <alignment horizontal="left" wrapText="1"/>
      <protection locked="0"/>
    </xf>
    <xf numFmtId="0" fontId="9" fillId="0" borderId="1" xfId="0" applyFont="1" applyBorder="1" applyAlignment="1" applyProtection="1">
      <alignment horizontal="center" vertical="top" wrapText="1"/>
      <protection locked="0"/>
    </xf>
    <xf numFmtId="166" fontId="18" fillId="0" borderId="1" xfId="1" applyNumberFormat="1" applyFont="1" applyBorder="1" applyAlignment="1" applyProtection="1">
      <alignment horizontal="left" wrapText="1"/>
      <protection locked="0"/>
    </xf>
    <xf numFmtId="0" fontId="18" fillId="0" borderId="17" xfId="0" applyFont="1" applyBorder="1" applyAlignment="1" applyProtection="1">
      <alignment horizontal="center"/>
      <protection locked="0"/>
    </xf>
    <xf numFmtId="0" fontId="18" fillId="0" borderId="9" xfId="0" applyFont="1" applyBorder="1" applyAlignment="1" applyProtection="1">
      <alignment horizontal="center"/>
      <protection locked="0"/>
    </xf>
    <xf numFmtId="0" fontId="18" fillId="0" borderId="18" xfId="0" applyFont="1" applyBorder="1" applyAlignment="1" applyProtection="1">
      <alignment horizontal="center"/>
      <protection locked="0"/>
    </xf>
    <xf numFmtId="166" fontId="18" fillId="0" borderId="17" xfId="1" applyNumberFormat="1" applyFont="1" applyBorder="1" applyAlignment="1" applyProtection="1">
      <alignment horizontal="left" wrapText="1"/>
      <protection locked="0"/>
    </xf>
    <xf numFmtId="166" fontId="18" fillId="0" borderId="9" xfId="1" applyNumberFormat="1" applyFont="1" applyBorder="1" applyAlignment="1" applyProtection="1">
      <alignment horizontal="left" wrapText="1"/>
      <protection locked="0"/>
    </xf>
    <xf numFmtId="166" fontId="18" fillId="0" borderId="18" xfId="1" applyNumberFormat="1" applyFont="1" applyBorder="1" applyAlignment="1" applyProtection="1">
      <alignment horizontal="left" wrapText="1"/>
      <protection locked="0"/>
    </xf>
    <xf numFmtId="0" fontId="9" fillId="0" borderId="1" xfId="0" applyFont="1" applyBorder="1" applyAlignment="1" applyProtection="1">
      <alignment horizontal="center"/>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wrapText="1"/>
      <protection locked="0"/>
    </xf>
    <xf numFmtId="166" fontId="19" fillId="0" borderId="1" xfId="1" applyNumberFormat="1" applyFont="1" applyBorder="1" applyAlignment="1" applyProtection="1">
      <alignment horizontal="left" wrapText="1"/>
      <protection locked="0"/>
    </xf>
    <xf numFmtId="0" fontId="18" fillId="0" borderId="1" xfId="0" applyFont="1" applyBorder="1" applyAlignment="1" applyProtection="1">
      <alignment horizontal="center" wrapText="1"/>
      <protection locked="0"/>
    </xf>
    <xf numFmtId="164" fontId="18" fillId="0" borderId="24" xfId="1" applyFont="1" applyBorder="1" applyAlignment="1" applyProtection="1">
      <alignment horizontal="left"/>
      <protection locked="0"/>
    </xf>
    <xf numFmtId="164" fontId="18" fillId="0" borderId="23" xfId="1" applyFont="1" applyBorder="1" applyAlignment="1" applyProtection="1">
      <alignment horizontal="left"/>
      <protection locked="0"/>
    </xf>
    <xf numFmtId="0" fontId="5" fillId="0" borderId="0" xfId="0" applyFont="1" applyAlignment="1">
      <alignment horizontal="center" vertical="center"/>
    </xf>
    <xf numFmtId="0" fontId="5" fillId="0" borderId="19" xfId="0" applyFont="1" applyBorder="1" applyAlignment="1">
      <alignment horizontal="center" vertical="center"/>
    </xf>
    <xf numFmtId="0" fontId="9" fillId="0" borderId="1" xfId="0" applyFont="1" applyBorder="1" applyAlignment="1">
      <alignment horizontal="center"/>
    </xf>
    <xf numFmtId="0" fontId="9" fillId="0" borderId="1" xfId="0" applyFont="1" applyBorder="1" applyAlignment="1">
      <alignment horizontal="left" vertical="center"/>
    </xf>
    <xf numFmtId="0" fontId="41" fillId="0" borderId="1" xfId="0" applyFont="1" applyBorder="1" applyAlignment="1">
      <alignment horizontal="center" vertical="top" wrapText="1"/>
    </xf>
    <xf numFmtId="0" fontId="20" fillId="0" borderId="0" xfId="0" applyFont="1" applyAlignment="1" applyProtection="1">
      <alignment vertical="top" wrapText="1"/>
      <protection locked="0"/>
    </xf>
    <xf numFmtId="0" fontId="18" fillId="0" borderId="24" xfId="1" applyNumberFormat="1" applyFont="1" applyBorder="1" applyAlignment="1" applyProtection="1">
      <alignment horizontal="left" vertical="top" wrapText="1"/>
      <protection locked="0"/>
    </xf>
    <xf numFmtId="0" fontId="18" fillId="0" borderId="23" xfId="1" applyNumberFormat="1" applyFont="1" applyBorder="1" applyAlignment="1" applyProtection="1">
      <alignment horizontal="left" vertical="top" wrapText="1"/>
      <protection locked="0"/>
    </xf>
    <xf numFmtId="0" fontId="18" fillId="0" borderId="25" xfId="1" applyNumberFormat="1" applyFont="1" applyBorder="1" applyAlignment="1" applyProtection="1">
      <alignment horizontal="left" vertical="top" wrapText="1"/>
      <protection locked="0"/>
    </xf>
    <xf numFmtId="0" fontId="18" fillId="0" borderId="21" xfId="1" applyNumberFormat="1" applyFont="1" applyBorder="1" applyAlignment="1" applyProtection="1">
      <alignment horizontal="left" vertical="top" wrapText="1"/>
      <protection locked="0"/>
    </xf>
    <xf numFmtId="0" fontId="18" fillId="0" borderId="0" xfId="1" applyNumberFormat="1" applyFont="1" applyBorder="1" applyAlignment="1" applyProtection="1">
      <alignment horizontal="left" vertical="top" wrapText="1"/>
      <protection locked="0"/>
    </xf>
    <xf numFmtId="0" fontId="18" fillId="0" borderId="22" xfId="1" applyNumberFormat="1" applyFont="1" applyBorder="1" applyAlignment="1" applyProtection="1">
      <alignment horizontal="left" vertical="top" wrapText="1"/>
      <protection locked="0"/>
    </xf>
    <xf numFmtId="0" fontId="18" fillId="0" borderId="26" xfId="1" applyNumberFormat="1" applyFont="1" applyBorder="1" applyAlignment="1" applyProtection="1">
      <alignment horizontal="left" vertical="top" wrapText="1"/>
      <protection locked="0"/>
    </xf>
    <xf numFmtId="0" fontId="18" fillId="0" borderId="19" xfId="1" applyNumberFormat="1" applyFont="1" applyBorder="1" applyAlignment="1" applyProtection="1">
      <alignment horizontal="left" vertical="top" wrapText="1"/>
      <protection locked="0"/>
    </xf>
    <xf numFmtId="0" fontId="18" fillId="0" borderId="27" xfId="1" applyNumberFormat="1" applyFont="1" applyBorder="1" applyAlignment="1" applyProtection="1">
      <alignment horizontal="left" vertical="top" wrapText="1"/>
      <protection locked="0"/>
    </xf>
    <xf numFmtId="0" fontId="40" fillId="0" borderId="19" xfId="0" applyFont="1" applyBorder="1" applyAlignment="1" applyProtection="1">
      <alignment horizontal="center" vertical="center" wrapText="1"/>
      <protection locked="0"/>
    </xf>
    <xf numFmtId="0" fontId="3" fillId="0" borderId="0" xfId="0" applyFont="1" applyAlignment="1" applyProtection="1">
      <alignment vertical="top" wrapText="1"/>
      <protection locked="0"/>
    </xf>
    <xf numFmtId="166" fontId="9" fillId="0" borderId="20" xfId="1" applyNumberFormat="1" applyFont="1" applyBorder="1" applyAlignment="1" applyProtection="1">
      <alignment horizontal="left" wrapText="1"/>
      <protection locked="0"/>
    </xf>
    <xf numFmtId="0" fontId="5" fillId="0" borderId="0" xfId="0" applyFont="1" applyAlignment="1" applyProtection="1">
      <alignment horizontal="right" vertical="top" wrapText="1"/>
      <protection locked="0"/>
    </xf>
    <xf numFmtId="11" fontId="5" fillId="0" borderId="1" xfId="1" applyNumberFormat="1" applyFont="1" applyBorder="1" applyAlignment="1" applyProtection="1">
      <alignment horizontal="center" vertical="center" wrapText="1"/>
      <protection locked="0"/>
    </xf>
    <xf numFmtId="172" fontId="5" fillId="0" borderId="1" xfId="1" applyNumberFormat="1" applyFont="1" applyBorder="1" applyAlignment="1" applyProtection="1">
      <alignment horizontal="center" vertical="center" wrapText="1"/>
      <protection locked="0"/>
    </xf>
    <xf numFmtId="0" fontId="9" fillId="0" borderId="1" xfId="0" applyFont="1" applyBorder="1" applyAlignment="1" applyProtection="1">
      <alignment horizontal="left" wrapText="1"/>
      <protection locked="0"/>
    </xf>
    <xf numFmtId="0" fontId="3" fillId="0" borderId="0" xfId="0" applyFont="1" applyAlignment="1" applyProtection="1">
      <alignment horizontal="left" vertical="top"/>
      <protection locked="0"/>
    </xf>
    <xf numFmtId="0" fontId="18" fillId="0" borderId="24" xfId="1" applyNumberFormat="1" applyFont="1" applyFill="1" applyBorder="1" applyAlignment="1" applyProtection="1">
      <alignment horizontal="left" vertical="top" wrapText="1"/>
      <protection locked="0"/>
    </xf>
    <xf numFmtId="0" fontId="9" fillId="0" borderId="23" xfId="1" applyNumberFormat="1" applyFont="1" applyFill="1" applyBorder="1" applyAlignment="1" applyProtection="1">
      <alignment horizontal="left" vertical="top" wrapText="1"/>
      <protection locked="0"/>
    </xf>
    <xf numFmtId="0" fontId="9" fillId="0" borderId="25" xfId="1" applyNumberFormat="1" applyFont="1" applyFill="1" applyBorder="1" applyAlignment="1" applyProtection="1">
      <alignment horizontal="left" vertical="top" wrapText="1"/>
      <protection locked="0"/>
    </xf>
    <xf numFmtId="0" fontId="9" fillId="0" borderId="21" xfId="1" applyNumberFormat="1" applyFont="1" applyFill="1" applyBorder="1" applyAlignment="1" applyProtection="1">
      <alignment horizontal="left" vertical="top" wrapText="1"/>
      <protection locked="0"/>
    </xf>
    <xf numFmtId="0" fontId="9" fillId="0" borderId="0" xfId="1" applyNumberFormat="1" applyFont="1" applyFill="1" applyBorder="1" applyAlignment="1" applyProtection="1">
      <alignment horizontal="left" vertical="top" wrapText="1"/>
      <protection locked="0"/>
    </xf>
    <xf numFmtId="0" fontId="9" fillId="0" borderId="22" xfId="1" applyNumberFormat="1" applyFont="1" applyFill="1" applyBorder="1" applyAlignment="1" applyProtection="1">
      <alignment horizontal="left" vertical="top" wrapText="1"/>
      <protection locked="0"/>
    </xf>
    <xf numFmtId="0" fontId="9" fillId="0" borderId="26" xfId="1" applyNumberFormat="1" applyFont="1" applyFill="1" applyBorder="1" applyAlignment="1" applyProtection="1">
      <alignment horizontal="left" vertical="top" wrapText="1"/>
      <protection locked="0"/>
    </xf>
    <xf numFmtId="0" fontId="9" fillId="0" borderId="19" xfId="1" applyNumberFormat="1" applyFont="1" applyFill="1" applyBorder="1" applyAlignment="1" applyProtection="1">
      <alignment horizontal="left" vertical="top" wrapText="1"/>
      <protection locked="0"/>
    </xf>
    <xf numFmtId="0" fontId="9" fillId="0" borderId="27" xfId="1" applyNumberFormat="1" applyFont="1" applyFill="1" applyBorder="1" applyAlignment="1" applyProtection="1">
      <alignment horizontal="left" vertical="top" wrapText="1"/>
      <protection locked="0"/>
    </xf>
    <xf numFmtId="0" fontId="40" fillId="0" borderId="19" xfId="0" applyFont="1" applyBorder="1" applyAlignment="1" applyProtection="1">
      <alignment horizontal="center" wrapText="1"/>
      <protection locked="0"/>
    </xf>
    <xf numFmtId="166" fontId="5" fillId="0" borderId="0" xfId="1" applyNumberFormat="1" applyFont="1" applyBorder="1" applyAlignment="1" applyProtection="1">
      <alignment horizontal="center" vertical="top" wrapText="1"/>
      <protection locked="0"/>
    </xf>
    <xf numFmtId="0" fontId="3" fillId="0" borderId="0" xfId="0" applyFont="1" applyAlignment="1" applyProtection="1">
      <alignment horizontal="left"/>
      <protection locked="0"/>
    </xf>
    <xf numFmtId="166" fontId="5" fillId="0" borderId="0" xfId="1" applyNumberFormat="1" applyFont="1" applyBorder="1" applyAlignment="1" applyProtection="1">
      <alignment horizontal="right" vertical="top" wrapText="1"/>
      <protection locked="0"/>
    </xf>
    <xf numFmtId="0" fontId="19" fillId="0" borderId="23" xfId="0" applyFont="1" applyBorder="1" applyAlignment="1">
      <alignment horizontal="left" vertical="top" wrapText="1"/>
    </xf>
    <xf numFmtId="0" fontId="19" fillId="0" borderId="0" xfId="0" applyFont="1" applyAlignment="1">
      <alignment horizontal="left" vertical="top" wrapText="1"/>
    </xf>
    <xf numFmtId="166" fontId="24" fillId="0" borderId="0" xfId="1" applyNumberFormat="1" applyFont="1" applyBorder="1" applyAlignment="1" applyProtection="1">
      <alignment horizontal="center"/>
      <protection locked="0"/>
    </xf>
  </cellXfs>
  <cellStyles count="3">
    <cellStyle name="Comma" xfId="1" builtinId="3"/>
    <cellStyle name="Normal" xfId="0" builtinId="0"/>
    <cellStyle name="Per cent" xfId="2" builtinId="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90360</xdr:colOff>
      <xdr:row>4</xdr:row>
      <xdr:rowOff>191880</xdr:rowOff>
    </xdr:from>
    <xdr:to>
      <xdr:col>4</xdr:col>
      <xdr:colOff>41640</xdr:colOff>
      <xdr:row>6</xdr:row>
      <xdr:rowOff>67230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3795585" y="1296780"/>
          <a:ext cx="560880" cy="25635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lstStyle/>
        <a:p>
          <a:r>
            <a:rPr lang="en-GB" sz="1800" strike="noStrike" spc="-1">
              <a:solidFill>
                <a:srgbClr val="000000"/>
              </a:solidFill>
              <a:uFill>
                <a:solidFill>
                  <a:srgbClr val="FFFFFF"/>
                </a:solidFill>
              </a:uFill>
              <a:latin typeface="Times New Roman"/>
            </a:rPr>
            <a:t>01</a:t>
          </a:r>
          <a:endParaRPr/>
        </a:p>
      </xdr:txBody>
    </xdr:sp>
    <xdr:clientData/>
  </xdr:twoCellAnchor>
  <xdr:twoCellAnchor editAs="oneCell">
    <xdr:from>
      <xdr:col>3</xdr:col>
      <xdr:colOff>709560</xdr:colOff>
      <xdr:row>4</xdr:row>
      <xdr:rowOff>191880</xdr:rowOff>
    </xdr:from>
    <xdr:to>
      <xdr:col>5</xdr:col>
      <xdr:colOff>232290</xdr:colOff>
      <xdr:row>6</xdr:row>
      <xdr:rowOff>67230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4414785" y="1296780"/>
          <a:ext cx="837180" cy="25635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lstStyle/>
        <a:p>
          <a:r>
            <a:rPr lang="en-GB" sz="1800" strike="noStrike" spc="-1">
              <a:solidFill>
                <a:srgbClr val="000000"/>
              </a:solidFill>
              <a:uFill>
                <a:solidFill>
                  <a:srgbClr val="FFFFFF"/>
                </a:solidFill>
              </a:uFill>
              <a:latin typeface="Times New Roman"/>
            </a:rPr>
            <a:t>Jan</a:t>
          </a:r>
          <a:endParaRPr/>
        </a:p>
      </xdr:txBody>
    </xdr:sp>
    <xdr:clientData/>
  </xdr:twoCellAnchor>
  <xdr:twoCellAnchor editAs="oneCell">
    <xdr:from>
      <xdr:col>5</xdr:col>
      <xdr:colOff>347760</xdr:colOff>
      <xdr:row>4</xdr:row>
      <xdr:rowOff>191880</xdr:rowOff>
    </xdr:from>
    <xdr:to>
      <xdr:col>7</xdr:col>
      <xdr:colOff>3720</xdr:colOff>
      <xdr:row>6</xdr:row>
      <xdr:rowOff>67230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5310285" y="1296780"/>
          <a:ext cx="684660" cy="25635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lstStyle/>
        <a:p>
          <a:r>
            <a:rPr lang="en-GB" sz="1800" strike="noStrike" spc="-1">
              <a:solidFill>
                <a:srgbClr val="000000"/>
              </a:solidFill>
              <a:uFill>
                <a:solidFill>
                  <a:srgbClr val="FFFFFF"/>
                </a:solidFill>
              </a:uFill>
              <a:latin typeface="Times New Roman"/>
            </a:rPr>
            <a:t>2025</a:t>
          </a:r>
          <a:endParaRPr/>
        </a:p>
      </xdr:txBody>
    </xdr:sp>
    <xdr:clientData/>
  </xdr:twoCellAnchor>
  <xdr:twoCellAnchor editAs="oneCell">
    <xdr:from>
      <xdr:col>3</xdr:col>
      <xdr:colOff>88560</xdr:colOff>
      <xdr:row>3</xdr:row>
      <xdr:rowOff>154080</xdr:rowOff>
    </xdr:from>
    <xdr:to>
      <xdr:col>4</xdr:col>
      <xdr:colOff>38040</xdr:colOff>
      <xdr:row>4</xdr:row>
      <xdr:rowOff>145275</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3793785" y="1078005"/>
          <a:ext cx="559080" cy="18169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000" strike="noStrike" spc="-1">
              <a:solidFill>
                <a:srgbClr val="C0C0C0"/>
              </a:solidFill>
              <a:uFill>
                <a:solidFill>
                  <a:srgbClr val="FFFFFF"/>
                </a:solidFill>
              </a:uFill>
              <a:latin typeface="Arial"/>
            </a:rPr>
            <a:t>Day</a:t>
          </a:r>
          <a:endParaRPr/>
        </a:p>
      </xdr:txBody>
    </xdr:sp>
    <xdr:clientData/>
  </xdr:twoCellAnchor>
  <xdr:twoCellAnchor editAs="oneCell">
    <xdr:from>
      <xdr:col>3</xdr:col>
      <xdr:colOff>709560</xdr:colOff>
      <xdr:row>3</xdr:row>
      <xdr:rowOff>161640</xdr:rowOff>
    </xdr:from>
    <xdr:to>
      <xdr:col>5</xdr:col>
      <xdr:colOff>226530</xdr:colOff>
      <xdr:row>4</xdr:row>
      <xdr:rowOff>145275</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4414785" y="1085565"/>
          <a:ext cx="831420" cy="17413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000" strike="noStrike" spc="-1">
              <a:solidFill>
                <a:srgbClr val="C0C0C0"/>
              </a:solidFill>
              <a:uFill>
                <a:solidFill>
                  <a:srgbClr val="FFFFFF"/>
                </a:solidFill>
              </a:uFill>
              <a:latin typeface="Arial"/>
            </a:rPr>
            <a:t>Month</a:t>
          </a:r>
          <a:endParaRPr/>
        </a:p>
      </xdr:txBody>
    </xdr:sp>
    <xdr:clientData/>
  </xdr:twoCellAnchor>
  <xdr:twoCellAnchor editAs="oneCell">
    <xdr:from>
      <xdr:col>5</xdr:col>
      <xdr:colOff>345960</xdr:colOff>
      <xdr:row>3</xdr:row>
      <xdr:rowOff>161640</xdr:rowOff>
    </xdr:from>
    <xdr:to>
      <xdr:col>7</xdr:col>
      <xdr:colOff>1440</xdr:colOff>
      <xdr:row>4</xdr:row>
      <xdr:rowOff>145275</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5308485" y="1085565"/>
          <a:ext cx="607980" cy="17413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000" strike="noStrike" spc="-1">
              <a:solidFill>
                <a:srgbClr val="C0C0C0"/>
              </a:solidFill>
              <a:uFill>
                <a:solidFill>
                  <a:srgbClr val="FFFFFF"/>
                </a:solidFill>
              </a:uFill>
              <a:latin typeface="Arial"/>
            </a:rPr>
            <a:t>Year</a:t>
          </a:r>
          <a:endParaRPr/>
        </a:p>
        <a:p>
          <a:pPr algn="ctr">
            <a:lnSpc>
              <a:spcPct val="100000"/>
            </a:lnSpc>
          </a:pPr>
          <a:r>
            <a:rPr lang="en-GB" sz="1000" strike="noStrike" spc="-1">
              <a:solidFill>
                <a:srgbClr val="000000"/>
              </a:solidFill>
              <a:uFill>
                <a:solidFill>
                  <a:srgbClr val="FFFFFF"/>
                </a:solidFill>
              </a:uFill>
              <a:latin typeface="Arial"/>
            </a:rPr>
            <a:t>Year </a:t>
          </a:r>
          <a:endParaRPr/>
        </a:p>
      </xdr:txBody>
    </xdr:sp>
    <xdr:clientData/>
  </xdr:twoCellAnchor>
  <xdr:twoCellAnchor editAs="oneCell">
    <xdr:from>
      <xdr:col>7</xdr:col>
      <xdr:colOff>88560</xdr:colOff>
      <xdr:row>3</xdr:row>
      <xdr:rowOff>161640</xdr:rowOff>
    </xdr:from>
    <xdr:to>
      <xdr:col>8</xdr:col>
      <xdr:colOff>62520</xdr:colOff>
      <xdr:row>4</xdr:row>
      <xdr:rowOff>147435</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241710" y="1085565"/>
          <a:ext cx="583560" cy="17629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000" strike="noStrike" spc="-1">
              <a:solidFill>
                <a:srgbClr val="C0C0C0"/>
              </a:solidFill>
              <a:uFill>
                <a:solidFill>
                  <a:srgbClr val="FFFFFF"/>
                </a:solidFill>
              </a:uFill>
              <a:latin typeface="Arial"/>
            </a:rPr>
            <a:t>Day</a:t>
          </a:r>
          <a:endParaRPr/>
        </a:p>
      </xdr:txBody>
    </xdr:sp>
    <xdr:clientData/>
  </xdr:twoCellAnchor>
  <xdr:twoCellAnchor editAs="oneCell">
    <xdr:from>
      <xdr:col>7</xdr:col>
      <xdr:colOff>732600</xdr:colOff>
      <xdr:row>3</xdr:row>
      <xdr:rowOff>161640</xdr:rowOff>
    </xdr:from>
    <xdr:to>
      <xdr:col>9</xdr:col>
      <xdr:colOff>230475</xdr:colOff>
      <xdr:row>4</xdr:row>
      <xdr:rowOff>145275</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6885750" y="1085565"/>
          <a:ext cx="840900" cy="17413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000" strike="noStrike" spc="-1">
              <a:solidFill>
                <a:srgbClr val="C0C0C0"/>
              </a:solidFill>
              <a:uFill>
                <a:solidFill>
                  <a:srgbClr val="FFFFFF"/>
                </a:solidFill>
              </a:uFill>
              <a:latin typeface="Arial"/>
            </a:rPr>
            <a:t>Month</a:t>
          </a:r>
          <a:endParaRPr/>
        </a:p>
      </xdr:txBody>
    </xdr:sp>
    <xdr:clientData/>
  </xdr:twoCellAnchor>
  <xdr:twoCellAnchor editAs="oneCell">
    <xdr:from>
      <xdr:col>9</xdr:col>
      <xdr:colOff>444960</xdr:colOff>
      <xdr:row>3</xdr:row>
      <xdr:rowOff>161640</xdr:rowOff>
    </xdr:from>
    <xdr:to>
      <xdr:col>11</xdr:col>
      <xdr:colOff>1435</xdr:colOff>
      <xdr:row>4</xdr:row>
      <xdr:rowOff>145275</xdr:rowOff>
    </xdr:to>
    <xdr:sp macro="" textlink="">
      <xdr:nvSpPr>
        <xdr:cNvPr id="10" name="CustomShape 1">
          <a:extLst>
            <a:ext uri="{FF2B5EF4-FFF2-40B4-BE49-F238E27FC236}">
              <a16:creationId xmlns:a16="http://schemas.microsoft.com/office/drawing/2014/main" id="{00000000-0008-0000-0000-00000A000000}"/>
            </a:ext>
          </a:extLst>
        </xdr:cNvPr>
        <xdr:cNvSpPr/>
      </xdr:nvSpPr>
      <xdr:spPr>
        <a:xfrm>
          <a:off x="7779210" y="1085565"/>
          <a:ext cx="665805" cy="174135"/>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000" strike="noStrike" spc="-1">
              <a:solidFill>
                <a:srgbClr val="C0C0C0"/>
              </a:solidFill>
              <a:uFill>
                <a:solidFill>
                  <a:srgbClr val="FFFFFF"/>
                </a:solidFill>
              </a:uFill>
              <a:latin typeface="Arial"/>
            </a:rPr>
            <a:t>Year</a:t>
          </a:r>
          <a:endParaRPr/>
        </a:p>
      </xdr:txBody>
    </xdr:sp>
    <xdr:clientData/>
  </xdr:twoCellAnchor>
  <xdr:twoCellAnchor editAs="oneCell">
    <xdr:from>
      <xdr:col>7</xdr:col>
      <xdr:colOff>90360</xdr:colOff>
      <xdr:row>4</xdr:row>
      <xdr:rowOff>191880</xdr:rowOff>
    </xdr:from>
    <xdr:to>
      <xdr:col>8</xdr:col>
      <xdr:colOff>60720</xdr:colOff>
      <xdr:row>6</xdr:row>
      <xdr:rowOff>67230</xdr:rowOff>
    </xdr:to>
    <xdr:sp macro="" textlink="">
      <xdr:nvSpPr>
        <xdr:cNvPr id="11" name="CustomShape 1">
          <a:extLst>
            <a:ext uri="{FF2B5EF4-FFF2-40B4-BE49-F238E27FC236}">
              <a16:creationId xmlns:a16="http://schemas.microsoft.com/office/drawing/2014/main" id="{00000000-0008-0000-0000-00000B000000}"/>
            </a:ext>
          </a:extLst>
        </xdr:cNvPr>
        <xdr:cNvSpPr/>
      </xdr:nvSpPr>
      <xdr:spPr>
        <a:xfrm>
          <a:off x="6243510" y="1296780"/>
          <a:ext cx="579960" cy="25635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lstStyle/>
        <a:p>
          <a:r>
            <a:rPr lang="en-GB" sz="1800" strike="noStrike" spc="-1">
              <a:solidFill>
                <a:srgbClr val="000000"/>
              </a:solidFill>
              <a:uFill>
                <a:solidFill>
                  <a:srgbClr val="FFFFFF"/>
                </a:solidFill>
              </a:uFill>
              <a:latin typeface="Times New Roman"/>
            </a:rPr>
            <a:t>31</a:t>
          </a:r>
          <a:endParaRPr/>
        </a:p>
      </xdr:txBody>
    </xdr:sp>
    <xdr:clientData/>
  </xdr:twoCellAnchor>
  <xdr:twoCellAnchor editAs="oneCell">
    <xdr:from>
      <xdr:col>7</xdr:col>
      <xdr:colOff>728640</xdr:colOff>
      <xdr:row>4</xdr:row>
      <xdr:rowOff>191880</xdr:rowOff>
    </xdr:from>
    <xdr:to>
      <xdr:col>9</xdr:col>
      <xdr:colOff>232440</xdr:colOff>
      <xdr:row>6</xdr:row>
      <xdr:rowOff>67230</xdr:rowOff>
    </xdr:to>
    <xdr:sp macro="" textlink="">
      <xdr:nvSpPr>
        <xdr:cNvPr id="12" name="CustomShape 1">
          <a:extLst>
            <a:ext uri="{FF2B5EF4-FFF2-40B4-BE49-F238E27FC236}">
              <a16:creationId xmlns:a16="http://schemas.microsoft.com/office/drawing/2014/main" id="{00000000-0008-0000-0000-00000C000000}"/>
            </a:ext>
          </a:extLst>
        </xdr:cNvPr>
        <xdr:cNvSpPr/>
      </xdr:nvSpPr>
      <xdr:spPr>
        <a:xfrm>
          <a:off x="6881790" y="1296780"/>
          <a:ext cx="837300" cy="25635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90000" tIns="45000" rIns="90000" bIns="45000"/>
        <a:lstStyle/>
        <a:p>
          <a:r>
            <a:rPr lang="en-GB" sz="1800" strike="noStrike" spc="-1">
              <a:solidFill>
                <a:srgbClr val="000000"/>
              </a:solidFill>
              <a:uFill>
                <a:solidFill>
                  <a:srgbClr val="FFFFFF"/>
                </a:solidFill>
              </a:uFill>
              <a:latin typeface="Times New Roman"/>
            </a:rPr>
            <a:t>Dec</a:t>
          </a:r>
          <a:endParaRPr/>
        </a:p>
      </xdr:txBody>
    </xdr:sp>
    <xdr:clientData/>
  </xdr:twoCellAnchor>
  <xdr:twoCellAnchor editAs="oneCell">
    <xdr:from>
      <xdr:col>9</xdr:col>
      <xdr:colOff>444960</xdr:colOff>
      <xdr:row>4</xdr:row>
      <xdr:rowOff>199800</xdr:rowOff>
    </xdr:from>
    <xdr:to>
      <xdr:col>11</xdr:col>
      <xdr:colOff>1435</xdr:colOff>
      <xdr:row>6</xdr:row>
      <xdr:rowOff>58065</xdr:rowOff>
    </xdr:to>
    <xdr:sp macro="" textlink="">
      <xdr:nvSpPr>
        <xdr:cNvPr id="13" name="CustomShape 1">
          <a:extLst>
            <a:ext uri="{FF2B5EF4-FFF2-40B4-BE49-F238E27FC236}">
              <a16:creationId xmlns:a16="http://schemas.microsoft.com/office/drawing/2014/main" id="{00000000-0008-0000-0000-00000D000000}"/>
            </a:ext>
          </a:extLst>
        </xdr:cNvPr>
        <xdr:cNvSpPr/>
      </xdr:nvSpPr>
      <xdr:spPr>
        <a:xfrm>
          <a:off x="7779210" y="1304700"/>
          <a:ext cx="665805" cy="24879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lIns="36720" tIns="27360" rIns="36720" bIns="0"/>
        <a:lstStyle/>
        <a:p>
          <a:pPr algn="ctr">
            <a:lnSpc>
              <a:spcPct val="100000"/>
            </a:lnSpc>
          </a:pPr>
          <a:r>
            <a:rPr lang="en-GB" sz="1800" strike="noStrike" spc="-1">
              <a:solidFill>
                <a:srgbClr val="000000"/>
              </a:solidFill>
              <a:uFill>
                <a:solidFill>
                  <a:srgbClr val="FFFFFF"/>
                </a:solidFill>
              </a:uFill>
              <a:latin typeface="Times New Roman"/>
            </a:rPr>
            <a:t>2025</a:t>
          </a:r>
          <a:endParaRPr sz="1800"/>
        </a:p>
        <a:p>
          <a:pPr algn="ctr">
            <a:lnSpc>
              <a:spcPct val="100000"/>
            </a:lnSpc>
          </a:pPr>
          <a:endParaRPr/>
        </a:p>
        <a:p>
          <a:pPr algn="ctr">
            <a:lnSpc>
              <a:spcPct val="100000"/>
            </a:lnSpc>
          </a:pPr>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47</xdr:row>
      <xdr:rowOff>0</xdr:rowOff>
    </xdr:from>
    <xdr:to>
      <xdr:col>1</xdr:col>
      <xdr:colOff>923886</xdr:colOff>
      <xdr:row>48</xdr:row>
      <xdr:rowOff>30479</xdr:rowOff>
    </xdr:to>
    <xdr:pic>
      <xdr:nvPicPr>
        <xdr:cNvPr id="2" name="Picture 1">
          <a:extLst>
            <a:ext uri="{FF2B5EF4-FFF2-40B4-BE49-F238E27FC236}">
              <a16:creationId xmlns:a16="http://schemas.microsoft.com/office/drawing/2014/main" id="{22298B45-1395-4075-B431-41211DDE5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80260" y="10500360"/>
          <a:ext cx="923886" cy="213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62"/>
  <sheetViews>
    <sheetView topLeftCell="A10" zoomScale="70" zoomScaleNormal="70" workbookViewId="0">
      <selection activeCell="D54" sqref="D54"/>
    </sheetView>
  </sheetViews>
  <sheetFormatPr defaultColWidth="9.42578125" defaultRowHeight="15" x14ac:dyDescent="0.25"/>
  <cols>
    <col min="1" max="1" width="37" style="2" customWidth="1"/>
    <col min="2" max="2" width="16.85546875" style="84" customWidth="1"/>
    <col min="3" max="3" width="1.7109375" style="2" customWidth="1"/>
    <col min="4" max="4" width="17.28515625" style="2" customWidth="1"/>
    <col min="5" max="5" width="1.5703125" style="2" customWidth="1"/>
    <col min="6" max="6" width="14.28515625" style="2" customWidth="1"/>
    <col min="7" max="7" width="3.5703125" style="2" customWidth="1"/>
    <col min="8" max="8" width="16.140625" style="2" customWidth="1"/>
    <col min="9" max="9" width="1.5703125" style="2" customWidth="1"/>
    <col min="10" max="10" width="16.7109375" style="2" customWidth="1"/>
    <col min="11" max="11" width="1.5703125" style="2" customWidth="1"/>
    <col min="12" max="12" width="17.7109375" style="2" customWidth="1"/>
    <col min="13" max="16384" width="9.42578125" style="2"/>
  </cols>
  <sheetData>
    <row r="1" spans="1:256" ht="18" customHeight="1" x14ac:dyDescent="0.25">
      <c r="A1" s="275"/>
      <c r="B1" s="276" t="s">
        <v>0</v>
      </c>
      <c r="C1" s="276"/>
      <c r="D1" s="276"/>
      <c r="E1" s="276"/>
      <c r="F1" s="276"/>
      <c r="G1" s="276"/>
      <c r="H1" s="276"/>
      <c r="I1" s="276"/>
      <c r="J1" s="276"/>
      <c r="K1"/>
      <c r="L1" s="1" t="s">
        <v>1</v>
      </c>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30.75" customHeight="1" x14ac:dyDescent="0.25">
      <c r="A2" s="275"/>
      <c r="B2" s="277" t="s">
        <v>2</v>
      </c>
      <c r="C2" s="277"/>
      <c r="D2" s="277"/>
      <c r="E2" s="277"/>
      <c r="F2" s="277"/>
      <c r="G2" s="277"/>
      <c r="H2" s="277"/>
      <c r="I2" s="277"/>
      <c r="J2" s="277"/>
      <c r="K2"/>
      <c r="L2" s="262" t="s">
        <v>149</v>
      </c>
      <c r="M2" s="3"/>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24" customHeight="1" x14ac:dyDescent="0.25">
      <c r="A3" s="275"/>
      <c r="B3" s="278" t="s">
        <v>3</v>
      </c>
      <c r="C3" s="278"/>
      <c r="D3" s="278"/>
      <c r="E3" s="278"/>
      <c r="F3" s="278"/>
      <c r="G3" s="278"/>
      <c r="H3" s="278"/>
      <c r="I3" s="278"/>
      <c r="J3" s="278"/>
      <c r="K3"/>
      <c r="L3" s="4"/>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4.25" customHeight="1" x14ac:dyDescent="0.25">
      <c r="A4" s="275"/>
      <c r="B4" s="279" t="s">
        <v>4</v>
      </c>
      <c r="C4" s="280"/>
      <c r="D4" s="281" t="s">
        <v>5</v>
      </c>
      <c r="E4" s="281"/>
      <c r="F4" s="281"/>
      <c r="G4" s="282" t="s">
        <v>6</v>
      </c>
      <c r="H4" s="281" t="s">
        <v>7</v>
      </c>
      <c r="I4" s="281"/>
      <c r="J4" s="281"/>
      <c r="K4"/>
      <c r="L4" s="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16.5" customHeight="1" x14ac:dyDescent="0.25">
      <c r="A5" s="275"/>
      <c r="B5" s="279"/>
      <c r="C5" s="280"/>
      <c r="D5" s="283"/>
      <c r="E5" s="283"/>
      <c r="F5" s="283"/>
      <c r="G5" s="282"/>
      <c r="H5" s="272"/>
      <c r="I5" s="272"/>
      <c r="J5" s="272"/>
      <c r="K5"/>
      <c r="L5" s="4"/>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21" customHeight="1" x14ac:dyDescent="0.25">
      <c r="A6" s="275"/>
      <c r="B6" s="279"/>
      <c r="C6" s="280"/>
      <c r="D6" s="273"/>
      <c r="E6" s="273"/>
      <c r="F6" s="273"/>
      <c r="G6" s="282"/>
      <c r="H6" s="274"/>
      <c r="I6" s="274"/>
      <c r="J6" s="274"/>
      <c r="K6"/>
      <c r="L6" s="4"/>
      <c r="M6"/>
      <c r="N6" s="5"/>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x14ac:dyDescent="0.25">
      <c r="A7"/>
      <c r="B7"/>
      <c r="C7"/>
      <c r="D7"/>
      <c r="E7"/>
      <c r="F7"/>
      <c r="G7"/>
      <c r="H7"/>
      <c r="I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0.25" x14ac:dyDescent="0.3">
      <c r="A8" s="6" t="s">
        <v>8</v>
      </c>
      <c r="B8" s="7"/>
      <c r="C8" s="6"/>
      <c r="D8" s="6"/>
      <c r="E8" s="6"/>
      <c r="F8" s="6"/>
      <c r="G8" s="6"/>
      <c r="H8" s="6"/>
      <c r="I8" s="6"/>
      <c r="J8" s="6"/>
      <c r="K8" s="8"/>
      <c r="L8" s="9"/>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45" x14ac:dyDescent="0.25">
      <c r="A9" s="10"/>
      <c r="B9" s="11" t="s">
        <v>9</v>
      </c>
      <c r="C9" s="12"/>
      <c r="D9" s="12" t="s">
        <v>10</v>
      </c>
      <c r="E9" s="12"/>
      <c r="F9" s="12" t="s">
        <v>11</v>
      </c>
      <c r="G9" s="12"/>
      <c r="H9" s="12" t="s">
        <v>12</v>
      </c>
      <c r="I9" s="12"/>
      <c r="J9" s="12" t="s">
        <v>13</v>
      </c>
      <c r="K9" s="13"/>
      <c r="L9" s="12" t="s">
        <v>14</v>
      </c>
      <c r="M9" s="14"/>
      <c r="N9" s="15"/>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24" customHeight="1" x14ac:dyDescent="0.25">
      <c r="A10" s="16"/>
      <c r="B10" s="17" t="s">
        <v>15</v>
      </c>
      <c r="C10" s="18"/>
      <c r="D10" s="17" t="s">
        <v>15</v>
      </c>
      <c r="E10" s="17"/>
      <c r="F10" s="252" t="s">
        <v>15</v>
      </c>
      <c r="G10" s="252"/>
      <c r="H10" s="252" t="s">
        <v>15</v>
      </c>
      <c r="I10" s="17"/>
      <c r="J10" s="17" t="s">
        <v>15</v>
      </c>
      <c r="K10" s="17"/>
      <c r="L10" s="17" t="s">
        <v>15</v>
      </c>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20.100000000000001" customHeight="1" x14ac:dyDescent="0.25">
      <c r="A11" s="19" t="s">
        <v>16</v>
      </c>
      <c r="B11" s="264"/>
      <c r="C11" s="20"/>
      <c r="D11" s="20"/>
      <c r="E11" s="20"/>
      <c r="F11" s="20"/>
      <c r="G11" s="20"/>
      <c r="H11" s="20"/>
      <c r="I11" s="20"/>
      <c r="J11" s="20"/>
      <c r="K11" s="2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20.100000000000001" customHeight="1" x14ac:dyDescent="0.25">
      <c r="A12" s="22" t="s">
        <v>17</v>
      </c>
      <c r="B12" s="260">
        <v>3.33</v>
      </c>
      <c r="C12" s="265"/>
      <c r="D12" s="260">
        <v>6690.98</v>
      </c>
      <c r="E12" s="24"/>
      <c r="F12" s="23"/>
      <c r="G12" s="24"/>
      <c r="H12" s="23"/>
      <c r="I12" s="24"/>
      <c r="J12" s="25">
        <f>SUM(B12:I12)</f>
        <v>6694.3099999999995</v>
      </c>
      <c r="K12" s="26"/>
      <c r="L12" s="23">
        <v>240</v>
      </c>
      <c r="M12"/>
      <c r="N12" s="5"/>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20.100000000000001" customHeight="1" x14ac:dyDescent="0.25">
      <c r="A13" s="22" t="s">
        <v>18</v>
      </c>
      <c r="B13" s="261">
        <v>0</v>
      </c>
      <c r="C13" s="265"/>
      <c r="D13" s="260">
        <v>0</v>
      </c>
      <c r="E13" s="24"/>
      <c r="F13" s="23"/>
      <c r="G13" s="24"/>
      <c r="H13" s="23"/>
      <c r="I13" s="24"/>
      <c r="J13" s="28" t="s">
        <v>19</v>
      </c>
      <c r="K13" s="26"/>
      <c r="L13" s="261" t="s">
        <v>19</v>
      </c>
      <c r="M13"/>
      <c r="N13" s="15"/>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20.100000000000001" customHeight="1" x14ac:dyDescent="0.25">
      <c r="A14" s="22" t="s">
        <v>20</v>
      </c>
      <c r="B14" s="260">
        <v>0</v>
      </c>
      <c r="C14" s="265"/>
      <c r="D14" s="260">
        <v>404.52</v>
      </c>
      <c r="E14" s="24"/>
      <c r="F14" s="23"/>
      <c r="G14" s="24"/>
      <c r="H14" s="23"/>
      <c r="I14" s="24"/>
      <c r="J14" s="25">
        <f>SUM(B14:H14)</f>
        <v>404.52</v>
      </c>
      <c r="K14" s="26"/>
      <c r="L14" s="23">
        <v>450</v>
      </c>
      <c r="M14"/>
      <c r="N14" s="29"/>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20.100000000000001" customHeight="1" x14ac:dyDescent="0.25">
      <c r="A15" s="22" t="s">
        <v>21</v>
      </c>
      <c r="B15" s="260">
        <v>7562.27</v>
      </c>
      <c r="C15" s="265"/>
      <c r="D15" s="260"/>
      <c r="E15" s="24"/>
      <c r="F15" s="23"/>
      <c r="G15" s="24"/>
      <c r="H15" s="23"/>
      <c r="I15" s="24"/>
      <c r="J15" s="25">
        <f>SUM(B15:H15)</f>
        <v>7562.27</v>
      </c>
      <c r="K15" s="26"/>
      <c r="L15" s="23">
        <v>3858.31</v>
      </c>
      <c r="M15" s="30"/>
      <c r="N15" s="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20.100000000000001" customHeight="1" x14ac:dyDescent="0.25">
      <c r="A16" s="22" t="s">
        <v>22</v>
      </c>
      <c r="B16" s="260">
        <v>18036.95</v>
      </c>
      <c r="C16" s="265"/>
      <c r="D16" s="260"/>
      <c r="E16" s="24"/>
      <c r="F16" s="23"/>
      <c r="G16" s="24"/>
      <c r="H16" s="23"/>
      <c r="I16" s="24"/>
      <c r="J16" s="32">
        <f>H16+D16+B16+F16</f>
        <v>18036.95</v>
      </c>
      <c r="K16" s="26"/>
      <c r="L16" s="31">
        <v>24446.660000000003</v>
      </c>
      <c r="M16" s="30"/>
      <c r="N16" s="5"/>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29.25" x14ac:dyDescent="0.25">
      <c r="A17" s="22" t="s">
        <v>23</v>
      </c>
      <c r="B17" s="260">
        <v>0</v>
      </c>
      <c r="C17" s="24"/>
      <c r="D17" s="23"/>
      <c r="E17" s="24"/>
      <c r="F17" s="23"/>
      <c r="G17" s="24"/>
      <c r="H17" s="23"/>
      <c r="I17" s="24"/>
      <c r="J17" s="25">
        <f>SUM(B17:H17)</f>
        <v>0</v>
      </c>
      <c r="K17" s="26"/>
      <c r="L17" s="23">
        <v>0</v>
      </c>
      <c r="M17"/>
      <c r="N17" s="5"/>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20.100000000000001" customHeight="1" x14ac:dyDescent="0.25">
      <c r="A18" s="22" t="s">
        <v>24</v>
      </c>
      <c r="B18" s="260">
        <v>49115.55</v>
      </c>
      <c r="C18" s="24"/>
      <c r="D18" s="23"/>
      <c r="E18" s="24"/>
      <c r="F18" s="23"/>
      <c r="G18" s="24"/>
      <c r="H18" s="23"/>
      <c r="I18" s="24"/>
      <c r="J18" s="32">
        <f>SUM(B18:H18)</f>
        <v>49115.55</v>
      </c>
      <c r="K18" s="33"/>
      <c r="L18" s="34">
        <v>44518.3</v>
      </c>
      <c r="M18" s="30"/>
      <c r="N18" s="5"/>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29.25" x14ac:dyDescent="0.25">
      <c r="A19" s="22" t="s">
        <v>25</v>
      </c>
      <c r="B19" s="31">
        <v>146.97</v>
      </c>
      <c r="C19" s="24"/>
      <c r="D19" s="23"/>
      <c r="E19" s="24"/>
      <c r="F19" s="23"/>
      <c r="G19" s="24"/>
      <c r="H19" s="23"/>
      <c r="I19" s="24"/>
      <c r="J19" s="32">
        <f>SUM(B19:H19)</f>
        <v>146.97</v>
      </c>
      <c r="K19" s="33"/>
      <c r="L19" s="34">
        <v>0</v>
      </c>
      <c r="M19" s="30"/>
      <c r="N19" s="5"/>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20.100000000000001" customHeight="1" x14ac:dyDescent="0.25">
      <c r="A20" s="22"/>
      <c r="B20" s="23"/>
      <c r="C20" s="24"/>
      <c r="D20" s="23"/>
      <c r="E20" s="24"/>
      <c r="F20" s="23"/>
      <c r="G20" s="24"/>
      <c r="H20" s="23"/>
      <c r="I20" s="24"/>
      <c r="J20" s="25"/>
      <c r="K20" s="26"/>
      <c r="L20" s="23"/>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7.25" customHeight="1" thickBot="1" x14ac:dyDescent="0.3">
      <c r="A21" s="35" t="s">
        <v>26</v>
      </c>
      <c r="B21" s="36">
        <f>SUM(B12:B20)</f>
        <v>74865.070000000007</v>
      </c>
      <c r="C21" s="37"/>
      <c r="D21" s="36">
        <f>SUM(D12:D20)</f>
        <v>7095.5</v>
      </c>
      <c r="E21" s="24"/>
      <c r="F21" s="36">
        <f>SUM(F12:F20)</f>
        <v>0</v>
      </c>
      <c r="G21" s="24"/>
      <c r="H21" s="36">
        <f>SUM(H12:H20)</f>
        <v>0</v>
      </c>
      <c r="I21" s="24"/>
      <c r="J21" s="38">
        <f>H21+D21+B21+F21</f>
        <v>81960.570000000007</v>
      </c>
      <c r="K21" s="26"/>
      <c r="L21" s="36">
        <f>SUM(L12:L20)</f>
        <v>73513.27</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6.5" customHeight="1" thickTop="1" x14ac:dyDescent="0.25">
      <c r="A22" s="39"/>
      <c r="B22" s="40"/>
      <c r="C22" s="41"/>
      <c r="D22" s="41"/>
      <c r="E22" s="41"/>
      <c r="F22" s="41"/>
      <c r="G22" s="41"/>
      <c r="H22" s="41"/>
      <c r="I22" s="41"/>
      <c r="J22" s="42" t="str">
        <f>IF(B21+D21+F21+H21-J21=0," ","error")</f>
        <v xml:space="preserve"> </v>
      </c>
      <c r="K22" s="41"/>
      <c r="L22" s="43"/>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30" x14ac:dyDescent="0.25">
      <c r="A23" s="44" t="s">
        <v>27</v>
      </c>
      <c r="B23" s="45"/>
      <c r="C23" s="21"/>
      <c r="D23" s="21"/>
      <c r="E23" s="21"/>
      <c r="F23" s="21"/>
      <c r="G23" s="21"/>
      <c r="H23" s="21"/>
      <c r="I23" s="21"/>
      <c r="J23" s="21"/>
      <c r="K23" s="21"/>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22" t="s">
        <v>28</v>
      </c>
      <c r="B24" s="27" t="s">
        <v>19</v>
      </c>
      <c r="C24" s="24"/>
      <c r="D24" s="27" t="s">
        <v>19</v>
      </c>
      <c r="E24" s="24"/>
      <c r="F24" s="23"/>
      <c r="G24" s="24"/>
      <c r="H24" s="23"/>
      <c r="I24" s="24"/>
      <c r="J24" s="28" t="s">
        <v>19</v>
      </c>
      <c r="K24" s="26"/>
      <c r="L24" s="27" t="s">
        <v>19</v>
      </c>
      <c r="M24"/>
      <c r="N24" s="5"/>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22" t="s">
        <v>29</v>
      </c>
      <c r="B25" s="27" t="s">
        <v>19</v>
      </c>
      <c r="C25" s="24"/>
      <c r="D25" s="27" t="s">
        <v>19</v>
      </c>
      <c r="E25" s="24"/>
      <c r="F25" s="23"/>
      <c r="G25" s="24"/>
      <c r="H25" s="23"/>
      <c r="I25" s="24"/>
      <c r="J25" s="28" t="s">
        <v>19</v>
      </c>
      <c r="K25" s="26"/>
      <c r="L25" s="27" t="s">
        <v>19</v>
      </c>
      <c r="M25"/>
      <c r="N25" s="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7.25" customHeight="1" thickBot="1" x14ac:dyDescent="0.3">
      <c r="A26" s="35" t="s">
        <v>30</v>
      </c>
      <c r="B26" s="36">
        <f>SUM(B24:B25)</f>
        <v>0</v>
      </c>
      <c r="C26" s="37"/>
      <c r="D26" s="36">
        <f>SUM(D24:D25)</f>
        <v>0</v>
      </c>
      <c r="E26" s="24"/>
      <c r="F26" s="36">
        <f>SUM(F24:F25)</f>
        <v>0</v>
      </c>
      <c r="G26" s="24"/>
      <c r="H26" s="36">
        <f>SUM(H24:H25)</f>
        <v>0</v>
      </c>
      <c r="I26" s="24"/>
      <c r="J26" s="36">
        <f>SUM(J24:J25)</f>
        <v>0</v>
      </c>
      <c r="K26" s="26"/>
      <c r="L26" s="36">
        <f>SUM(L24:L25)</f>
        <v>0</v>
      </c>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8.25" customHeight="1" thickTop="1" x14ac:dyDescent="0.25">
      <c r="A27" s="46"/>
      <c r="B27" s="24"/>
      <c r="C27" s="47"/>
      <c r="D27" s="24"/>
      <c r="E27" s="47"/>
      <c r="F27" s="24"/>
      <c r="G27" s="47"/>
      <c r="H27" s="24"/>
      <c r="I27" s="47"/>
      <c r="J27" s="48" t="str">
        <f>IF(B26+D26+F26+H26-J26=0," ","error")</f>
        <v xml:space="preserve"> </v>
      </c>
      <c r="K27" s="26"/>
      <c r="L27" s="48"/>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20.100000000000001" customHeight="1" thickBot="1" x14ac:dyDescent="0.3">
      <c r="A28" s="35" t="s">
        <v>31</v>
      </c>
      <c r="B28" s="49">
        <f>B26+B21</f>
        <v>74865.070000000007</v>
      </c>
      <c r="C28" s="47"/>
      <c r="D28" s="49">
        <f>D26+D21</f>
        <v>7095.5</v>
      </c>
      <c r="E28" s="47"/>
      <c r="F28" s="49">
        <f>F26+F21</f>
        <v>0</v>
      </c>
      <c r="G28" s="47"/>
      <c r="H28" s="49">
        <f>H26+H21</f>
        <v>0</v>
      </c>
      <c r="I28" s="47"/>
      <c r="J28" s="49">
        <f>J26+J21</f>
        <v>81960.570000000007</v>
      </c>
      <c r="K28" s="26"/>
      <c r="L28" s="49">
        <f>L26+L21</f>
        <v>73513.27</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6.5" customHeight="1" thickTop="1" x14ac:dyDescent="0.25">
      <c r="A29"/>
      <c r="B29" s="50"/>
      <c r="C29" s="43"/>
      <c r="D29" s="43"/>
      <c r="E29" s="43"/>
      <c r="F29" s="43"/>
      <c r="G29" s="43"/>
      <c r="H29" s="43"/>
      <c r="I29" s="43"/>
      <c r="J29" s="42" t="str">
        <f>IF(B28+D28+H28-J28=0," ","error")</f>
        <v xml:space="preserve"> </v>
      </c>
      <c r="K29" s="43"/>
      <c r="L29" s="43"/>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8" customHeight="1" x14ac:dyDescent="0.25">
      <c r="A30" s="51" t="s">
        <v>32</v>
      </c>
      <c r="B30" s="52"/>
      <c r="C30" s="53"/>
      <c r="D30" s="53"/>
      <c r="E30" s="53"/>
      <c r="F30" s="53"/>
      <c r="G30" s="53"/>
      <c r="H30" s="53"/>
      <c r="I30" s="53"/>
      <c r="J30" s="53"/>
      <c r="K30" s="53"/>
      <c r="L30" s="53"/>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20.100000000000001" customHeight="1" x14ac:dyDescent="0.25">
      <c r="A31" s="54" t="s">
        <v>33</v>
      </c>
      <c r="B31" s="23">
        <v>10347.286</v>
      </c>
      <c r="C31" s="24"/>
      <c r="D31" s="23"/>
      <c r="E31" s="24"/>
      <c r="F31" s="23"/>
      <c r="G31" s="24"/>
      <c r="H31" s="23"/>
      <c r="I31" s="24"/>
      <c r="J31" s="25">
        <f>SUM(B31:H31)</f>
        <v>10347.286</v>
      </c>
      <c r="K31" s="48"/>
      <c r="L31" s="23">
        <v>9035.9380000000001</v>
      </c>
      <c r="M31" s="30"/>
      <c r="N31" s="5"/>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20.100000000000001" customHeight="1" x14ac:dyDescent="0.25">
      <c r="A32" s="54" t="s">
        <v>34</v>
      </c>
      <c r="B32" s="23">
        <v>20856.88</v>
      </c>
      <c r="C32" s="24"/>
      <c r="D32" s="23"/>
      <c r="E32" s="24"/>
      <c r="F32" s="23"/>
      <c r="G32" s="24"/>
      <c r="H32" s="23"/>
      <c r="I32" s="24"/>
      <c r="J32" s="25">
        <f>SUM(B32:H32)</f>
        <v>20856.88</v>
      </c>
      <c r="K32" s="48"/>
      <c r="L32" s="23">
        <v>20240.704999999998</v>
      </c>
      <c r="M32" s="30"/>
      <c r="N32" s="5"/>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20.100000000000001" customHeight="1" x14ac:dyDescent="0.25">
      <c r="A33" s="54" t="s">
        <v>35</v>
      </c>
      <c r="B33" s="260">
        <v>33536.194000000003</v>
      </c>
      <c r="C33" s="24"/>
      <c r="D33" s="260">
        <v>286.97000000000003</v>
      </c>
      <c r="E33" s="24"/>
      <c r="F33" s="23"/>
      <c r="G33" s="24"/>
      <c r="H33" s="23"/>
      <c r="I33" s="24"/>
      <c r="J33" s="25">
        <f>SUM(B33:H33)</f>
        <v>33823.164000000004</v>
      </c>
      <c r="K33" s="48"/>
      <c r="L33" s="23">
        <v>63057.886999999995</v>
      </c>
      <c r="M33" s="30"/>
      <c r="N33" s="5"/>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28.5" x14ac:dyDescent="0.25">
      <c r="A34" s="54" t="s">
        <v>36</v>
      </c>
      <c r="B34" s="31"/>
      <c r="C34" s="24"/>
      <c r="D34" s="23"/>
      <c r="E34" s="24"/>
      <c r="F34" s="23"/>
      <c r="G34" s="24"/>
      <c r="H34" s="23"/>
      <c r="I34" s="24"/>
      <c r="J34" s="25">
        <f>H34+D34+B34+F34</f>
        <v>0</v>
      </c>
      <c r="K34" s="48"/>
      <c r="L34" s="23">
        <v>0</v>
      </c>
      <c r="M34" s="30"/>
      <c r="N34" s="5"/>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20.100000000000001" customHeight="1" x14ac:dyDescent="0.25">
      <c r="A35" s="54" t="s">
        <v>37</v>
      </c>
      <c r="B35" s="31"/>
      <c r="C35" s="24"/>
      <c r="D35" s="23"/>
      <c r="E35" s="24"/>
      <c r="F35" s="23"/>
      <c r="G35" s="24"/>
      <c r="H35" s="23"/>
      <c r="I35" s="24"/>
      <c r="J35" s="25">
        <f>SUM(B35:H35)</f>
        <v>0</v>
      </c>
      <c r="K35" s="48"/>
      <c r="L35" s="23">
        <v>0</v>
      </c>
      <c r="M35" s="30"/>
      <c r="N35" s="5"/>
      <c r="O35"/>
      <c r="P35"/>
      <c r="Q35" s="14"/>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20.100000000000001" customHeight="1" x14ac:dyDescent="0.25">
      <c r="A36" s="54" t="s">
        <v>38</v>
      </c>
      <c r="B36" s="23"/>
      <c r="C36" s="24"/>
      <c r="D36" s="23"/>
      <c r="E36" s="24"/>
      <c r="F36" s="23"/>
      <c r="G36" s="24"/>
      <c r="H36" s="23"/>
      <c r="I36" s="24"/>
      <c r="J36" s="25">
        <f t="shared" ref="J36:J41" si="0">H36+D36+B36+F36</f>
        <v>0</v>
      </c>
      <c r="K36" s="48"/>
      <c r="L36" s="23">
        <v>0</v>
      </c>
      <c r="M36" s="14"/>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20.100000000000001" customHeight="1" x14ac:dyDescent="0.25">
      <c r="A37" s="55" t="s">
        <v>39</v>
      </c>
      <c r="B37" s="23"/>
      <c r="C37" s="24"/>
      <c r="D37" s="23"/>
      <c r="E37" s="24"/>
      <c r="F37" s="23"/>
      <c r="G37" s="24"/>
      <c r="H37" s="23"/>
      <c r="I37" s="24"/>
      <c r="J37" s="25">
        <f t="shared" si="0"/>
        <v>0</v>
      </c>
      <c r="K37" s="48"/>
      <c r="L37" s="23">
        <v>0</v>
      </c>
      <c r="M37" s="14"/>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20.100000000000001" customHeight="1" x14ac:dyDescent="0.25">
      <c r="A38" s="55" t="s">
        <v>40</v>
      </c>
      <c r="B38" s="23"/>
      <c r="C38" s="24"/>
      <c r="D38" s="23"/>
      <c r="E38" s="24"/>
      <c r="F38" s="23"/>
      <c r="G38" s="24"/>
      <c r="H38" s="23"/>
      <c r="I38" s="24"/>
      <c r="J38" s="25">
        <f t="shared" si="0"/>
        <v>0</v>
      </c>
      <c r="K38" s="48"/>
      <c r="L38" s="23">
        <v>0</v>
      </c>
      <c r="M38" s="30"/>
      <c r="N38" s="5"/>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20.100000000000001" customHeight="1" x14ac:dyDescent="0.25">
      <c r="A39" s="55" t="s">
        <v>41</v>
      </c>
      <c r="B39" s="23"/>
      <c r="C39" s="24"/>
      <c r="D39" s="23"/>
      <c r="E39" s="24"/>
      <c r="F39" s="23"/>
      <c r="G39" s="24"/>
      <c r="H39" s="23"/>
      <c r="I39" s="24"/>
      <c r="J39" s="25">
        <f t="shared" si="0"/>
        <v>0</v>
      </c>
      <c r="K39" s="48"/>
      <c r="L39" s="23">
        <v>0</v>
      </c>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20.100000000000001" customHeight="1" x14ac:dyDescent="0.25">
      <c r="A40" s="54" t="s">
        <v>42</v>
      </c>
      <c r="B40" s="31"/>
      <c r="C40" s="24"/>
      <c r="D40" s="23"/>
      <c r="E40" s="24"/>
      <c r="F40" s="23"/>
      <c r="G40" s="24"/>
      <c r="H40" s="23"/>
      <c r="I40" s="24"/>
      <c r="J40" s="25">
        <f t="shared" si="0"/>
        <v>0</v>
      </c>
      <c r="K40" s="48"/>
      <c r="L40" s="23">
        <v>0</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20.100000000000001" customHeight="1" thickBot="1" x14ac:dyDescent="0.3">
      <c r="A41" s="54"/>
      <c r="B41" s="56"/>
      <c r="C41" s="24"/>
      <c r="D41" s="57"/>
      <c r="E41" s="24"/>
      <c r="F41" s="57"/>
      <c r="G41" s="24"/>
      <c r="H41" s="57"/>
      <c r="I41" s="24"/>
      <c r="J41" s="25">
        <f t="shared" si="0"/>
        <v>0</v>
      </c>
      <c r="K41" s="48"/>
      <c r="L41" s="57"/>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20.100000000000001" customHeight="1" thickTop="1" thickBot="1" x14ac:dyDescent="0.3">
      <c r="A42" s="58" t="s">
        <v>43</v>
      </c>
      <c r="B42" s="36">
        <f>SUM(B31:B41)</f>
        <v>64740.36</v>
      </c>
      <c r="C42" s="59"/>
      <c r="D42" s="36">
        <f>SUM(D31:D41)</f>
        <v>286.97000000000003</v>
      </c>
      <c r="E42" s="24"/>
      <c r="F42" s="36">
        <f>SUM(F31:F41)</f>
        <v>0</v>
      </c>
      <c r="G42" s="24"/>
      <c r="H42" s="36">
        <f>SUM(H31:H41)</f>
        <v>0</v>
      </c>
      <c r="I42" s="24"/>
      <c r="J42" s="36">
        <f>SUM(J31:J41)</f>
        <v>65027.33</v>
      </c>
      <c r="K42" s="48"/>
      <c r="L42" s="36">
        <f>SUM(L31:L41)</f>
        <v>92334.53</v>
      </c>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s="60" customFormat="1" ht="17.25" customHeight="1" thickTop="1" x14ac:dyDescent="0.2">
      <c r="B43" s="61"/>
      <c r="C43" s="42"/>
      <c r="D43" s="62"/>
      <c r="E43" s="42"/>
      <c r="F43" s="42"/>
      <c r="G43" s="42"/>
      <c r="H43" s="42"/>
      <c r="I43" s="42"/>
      <c r="J43" s="42" t="str">
        <f>IF(B42+D42+F42+H42-J42=0," ","error")</f>
        <v xml:space="preserve"> </v>
      </c>
      <c r="K43" s="42"/>
      <c r="L43" s="42"/>
    </row>
    <row r="44" spans="1:256" ht="30" x14ac:dyDescent="0.25">
      <c r="A44" s="44" t="s">
        <v>44</v>
      </c>
      <c r="B44" s="45"/>
      <c r="C44" s="21"/>
      <c r="D44" s="21"/>
      <c r="E44" s="21"/>
      <c r="F44" s="21"/>
      <c r="G44" s="21"/>
      <c r="H44" s="21"/>
      <c r="I44" s="21"/>
      <c r="J44" s="21"/>
      <c r="K44" s="21"/>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20.100000000000001" customHeight="1" x14ac:dyDescent="0.25">
      <c r="A45" s="54" t="s">
        <v>45</v>
      </c>
      <c r="B45" s="23"/>
      <c r="C45" s="24"/>
      <c r="D45" s="23"/>
      <c r="E45" s="24"/>
      <c r="F45" s="23"/>
      <c r="G45" s="24"/>
      <c r="H45" s="23"/>
      <c r="I45" s="24"/>
      <c r="J45" s="25">
        <f>H45+D45+F45+B45</f>
        <v>0</v>
      </c>
      <c r="K45" s="48"/>
      <c r="L45" s="23"/>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20.100000000000001" customHeight="1" thickBot="1" x14ac:dyDescent="0.3">
      <c r="A46" s="54" t="s">
        <v>46</v>
      </c>
      <c r="B46" s="57"/>
      <c r="C46" s="24"/>
      <c r="D46" s="57"/>
      <c r="E46" s="24"/>
      <c r="F46" s="57"/>
      <c r="G46" s="24"/>
      <c r="H46" s="57"/>
      <c r="I46" s="24"/>
      <c r="J46" s="25">
        <f>H46+D46+F46+B46</f>
        <v>0</v>
      </c>
      <c r="K46" s="48"/>
      <c r="L46" s="57"/>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20.100000000000001" customHeight="1" thickTop="1" thickBot="1" x14ac:dyDescent="0.3">
      <c r="A47" s="58" t="s">
        <v>47</v>
      </c>
      <c r="B47" s="36">
        <f>SUM(B45:B46)</f>
        <v>0</v>
      </c>
      <c r="C47" s="59"/>
      <c r="D47" s="36">
        <f>SUM(D45:D46)</f>
        <v>0</v>
      </c>
      <c r="E47" s="24"/>
      <c r="F47" s="36">
        <f>SUM(F45:F46)</f>
        <v>0</v>
      </c>
      <c r="G47" s="24"/>
      <c r="H47" s="36">
        <f>SUM(H45:H46)</f>
        <v>0</v>
      </c>
      <c r="I47" s="24"/>
      <c r="J47" s="36">
        <f>SUM(J45:J46)</f>
        <v>0</v>
      </c>
      <c r="K47" s="48"/>
      <c r="L47" s="36">
        <f>SUM(L45:L46)</f>
        <v>0</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13.5" customHeight="1" thickTop="1" thickBot="1" x14ac:dyDescent="0.3">
      <c r="B48" s="63"/>
      <c r="C48" s="43"/>
      <c r="D48" s="63"/>
      <c r="E48" s="43"/>
      <c r="F48" s="43"/>
      <c r="G48" s="43"/>
      <c r="H48" s="63"/>
      <c r="I48" s="43"/>
      <c r="J48" s="42" t="str">
        <f>IF(B47+D47+F47+H47-J47=0," ","error")</f>
        <v xml:space="preserve"> </v>
      </c>
      <c r="K48" s="43"/>
      <c r="L48" s="43"/>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13" s="66" customFormat="1" ht="20.100000000000001" customHeight="1" thickTop="1" thickBot="1" x14ac:dyDescent="0.3">
      <c r="A49" s="64" t="s">
        <v>48</v>
      </c>
      <c r="B49" s="65">
        <f>+B47+B42</f>
        <v>64740.36</v>
      </c>
      <c r="C49" s="26"/>
      <c r="D49" s="65">
        <f>+D47+D42</f>
        <v>286.97000000000003</v>
      </c>
      <c r="E49" s="26"/>
      <c r="F49" s="65">
        <f>+F47+F42</f>
        <v>0</v>
      </c>
      <c r="G49" s="26"/>
      <c r="H49" s="65">
        <f>+H47+H42</f>
        <v>0</v>
      </c>
      <c r="I49" s="26"/>
      <c r="J49" s="65">
        <f>+J47+J42</f>
        <v>65027.33</v>
      </c>
      <c r="K49" s="26"/>
      <c r="L49" s="65">
        <f>+L47+L42</f>
        <v>92334.53</v>
      </c>
    </row>
    <row r="50" spans="1:13" ht="16.5" thickTop="1" thickBot="1" x14ac:dyDescent="0.3">
      <c r="A50"/>
      <c r="B50" s="67"/>
      <c r="C50" s="68"/>
      <c r="D50" s="68"/>
      <c r="E50" s="68"/>
      <c r="F50" s="68"/>
      <c r="G50" s="68"/>
      <c r="H50" s="68"/>
      <c r="I50" s="68"/>
      <c r="J50" s="42" t="str">
        <f>IF(B49+D49+F49+H49-J49=0," ","error")</f>
        <v xml:space="preserve"> </v>
      </c>
      <c r="K50" s="69"/>
      <c r="L50" s="43"/>
      <c r="M50"/>
    </row>
    <row r="51" spans="1:13" ht="20.100000000000001" customHeight="1" thickTop="1" thickBot="1" x14ac:dyDescent="0.3">
      <c r="A51" s="70" t="s">
        <v>49</v>
      </c>
      <c r="B51" s="71">
        <f>+B28-B49</f>
        <v>10124.710000000006</v>
      </c>
      <c r="C51" s="72"/>
      <c r="D51" s="71">
        <f>+D28-D49</f>
        <v>6808.53</v>
      </c>
      <c r="E51" s="72"/>
      <c r="F51" s="71">
        <f>+F28-F49</f>
        <v>0</v>
      </c>
      <c r="G51" s="72"/>
      <c r="H51" s="71">
        <f>+H28-H49</f>
        <v>0</v>
      </c>
      <c r="I51" s="72"/>
      <c r="J51" s="73">
        <f>SUM(B51:H51)</f>
        <v>16933.240000000005</v>
      </c>
      <c r="K51" s="74"/>
      <c r="L51" s="71">
        <f>+L28-L49</f>
        <v>-18821.259999999995</v>
      </c>
      <c r="M51" s="75"/>
    </row>
    <row r="52" spans="1:13" ht="14.25" customHeight="1" thickBot="1" x14ac:dyDescent="0.3">
      <c r="A52" s="70"/>
      <c r="B52" s="76"/>
      <c r="C52" s="72"/>
      <c r="D52" s="76"/>
      <c r="E52" s="72"/>
      <c r="F52" s="76"/>
      <c r="G52" s="72"/>
      <c r="H52" s="76"/>
      <c r="I52" s="72"/>
      <c r="J52" s="76"/>
      <c r="K52" s="74"/>
      <c r="L52" s="76"/>
      <c r="M52" s="75"/>
    </row>
    <row r="53" spans="1:13" ht="19.5" customHeight="1" thickTop="1" thickBot="1" x14ac:dyDescent="0.3">
      <c r="A53" s="77" t="s">
        <v>50</v>
      </c>
      <c r="B53" s="78">
        <v>526.38</v>
      </c>
      <c r="C53" s="72">
        <v>0</v>
      </c>
      <c r="D53" s="78">
        <v>-526.38</v>
      </c>
      <c r="E53" s="72"/>
      <c r="F53" s="78"/>
      <c r="G53" s="72"/>
      <c r="H53" s="78"/>
      <c r="I53" s="72"/>
      <c r="J53" s="79">
        <f>IF(H53+F53+D53+B53=0,0,"Transfer error")</f>
        <v>0</v>
      </c>
      <c r="K53" s="74"/>
      <c r="L53" s="78"/>
    </row>
    <row r="54" spans="1:13" ht="14.25" customHeight="1" thickTop="1" thickBot="1" x14ac:dyDescent="0.3">
      <c r="A54" s="80"/>
      <c r="B54" s="81"/>
      <c r="C54" s="72"/>
      <c r="D54" s="81"/>
      <c r="E54" s="72"/>
      <c r="F54" s="81"/>
      <c r="G54" s="72"/>
      <c r="H54" s="81"/>
      <c r="I54" s="72"/>
      <c r="J54" s="82"/>
      <c r="K54" s="74"/>
      <c r="L54" s="81"/>
    </row>
    <row r="55" spans="1:13" ht="29.25" customHeight="1" thickTop="1" thickBot="1" x14ac:dyDescent="0.3">
      <c r="A55" s="58" t="s">
        <v>51</v>
      </c>
      <c r="B55" s="83">
        <f>+B51+B53</f>
        <v>10651.090000000006</v>
      </c>
      <c r="C55" s="72"/>
      <c r="D55" s="83">
        <f>+D51+D53</f>
        <v>6282.15</v>
      </c>
      <c r="E55" s="72"/>
      <c r="F55" s="83">
        <f>+F51+F53</f>
        <v>0</v>
      </c>
      <c r="G55" s="72"/>
      <c r="H55" s="83">
        <f>+H51+H53</f>
        <v>0</v>
      </c>
      <c r="I55" s="72"/>
      <c r="J55" s="83">
        <f>+J51+J53</f>
        <v>16933.240000000005</v>
      </c>
      <c r="K55" s="74"/>
      <c r="L55" s="83">
        <f>+L51+L53</f>
        <v>-18821.259999999995</v>
      </c>
    </row>
    <row r="56" spans="1:13" ht="15.75" thickTop="1" x14ac:dyDescent="0.25">
      <c r="J56" s="42" t="str">
        <f>IF(B55+D55+H55-J55=0," ","error")</f>
        <v xml:space="preserve"> </v>
      </c>
    </row>
    <row r="58" spans="1:13" x14ac:dyDescent="0.25">
      <c r="A58" s="2" t="s">
        <v>151</v>
      </c>
      <c r="B58" s="259">
        <v>39866.78</v>
      </c>
    </row>
    <row r="59" spans="1:13" x14ac:dyDescent="0.25">
      <c r="A59" s="2" t="s">
        <v>152</v>
      </c>
    </row>
    <row r="60" spans="1:13" x14ac:dyDescent="0.25">
      <c r="A60" s="2" t="s">
        <v>33</v>
      </c>
      <c r="B60" s="258">
        <v>0.2</v>
      </c>
    </row>
    <row r="61" spans="1:13" x14ac:dyDescent="0.25">
      <c r="A61" s="2" t="s">
        <v>34</v>
      </c>
      <c r="B61" s="258">
        <v>0.5</v>
      </c>
    </row>
    <row r="62" spans="1:13" x14ac:dyDescent="0.25">
      <c r="A62" s="2" t="s">
        <v>35</v>
      </c>
      <c r="B62" s="258">
        <v>0.3</v>
      </c>
    </row>
  </sheetData>
  <mergeCells count="13">
    <mergeCell ref="H5:J5"/>
    <mergeCell ref="D6:F6"/>
    <mergeCell ref="H6:J6"/>
    <mergeCell ref="A1:A6"/>
    <mergeCell ref="B1:J1"/>
    <mergeCell ref="B2:J2"/>
    <mergeCell ref="B3:J3"/>
    <mergeCell ref="B4:B6"/>
    <mergeCell ref="C4:C6"/>
    <mergeCell ref="D4:F4"/>
    <mergeCell ref="G4:G6"/>
    <mergeCell ref="H4:J4"/>
    <mergeCell ref="D5:F5"/>
  </mergeCells>
  <pageMargins left="0.7" right="0.7" top="0.75" bottom="0.75" header="0.3" footer="0.3"/>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V49"/>
  <sheetViews>
    <sheetView topLeftCell="A16" zoomScale="80" zoomScaleNormal="80" workbookViewId="0">
      <selection activeCell="X29" sqref="X29"/>
    </sheetView>
  </sheetViews>
  <sheetFormatPr defaultColWidth="9.42578125" defaultRowHeight="15" x14ac:dyDescent="0.25"/>
  <cols>
    <col min="1" max="1" width="30.28515625" style="2" customWidth="1"/>
    <col min="2" max="2" width="20" style="84" customWidth="1"/>
    <col min="3" max="3" width="3.85546875" style="2" customWidth="1"/>
    <col min="4" max="4" width="16.140625" style="2" customWidth="1"/>
    <col min="5" max="5" width="1.5703125" style="2" customWidth="1"/>
    <col min="6" max="6" width="16.140625" style="2" customWidth="1"/>
    <col min="7" max="7" width="1.42578125" style="2" customWidth="1"/>
    <col min="8" max="8" width="16.140625" style="2" customWidth="1"/>
    <col min="9" max="9" width="1.5703125" style="2" customWidth="1"/>
    <col min="10" max="10" width="16.28515625" style="2" customWidth="1"/>
    <col min="11" max="11" width="1.5703125" style="2" customWidth="1"/>
    <col min="12" max="12" width="15.28515625" style="2" customWidth="1"/>
    <col min="13" max="13" width="1.5703125" style="2" customWidth="1"/>
    <col min="14" max="14" width="15.28515625" style="2" customWidth="1"/>
    <col min="15" max="15" width="1.5703125" style="2" customWidth="1"/>
    <col min="16" max="16" width="15.28515625" style="2" customWidth="1"/>
    <col min="17" max="17" width="13" style="2" customWidth="1"/>
    <col min="18" max="16384" width="9.42578125" style="2"/>
  </cols>
  <sheetData>
    <row r="1" spans="1:256" ht="20.25" x14ac:dyDescent="0.3">
      <c r="A1"/>
      <c r="B1" s="267" t="s">
        <v>2</v>
      </c>
      <c r="C1" s="267"/>
      <c r="D1" s="267"/>
      <c r="E1" s="267"/>
      <c r="F1" s="267"/>
      <c r="G1" s="267"/>
      <c r="H1" s="267"/>
      <c r="I1" s="267"/>
      <c r="J1" s="267"/>
      <c r="K1" s="267"/>
      <c r="L1" s="267"/>
      <c r="M1"/>
      <c r="N1" s="267" t="s">
        <v>149</v>
      </c>
      <c r="O1" s="267"/>
      <c r="P1" s="267"/>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s="90" customFormat="1" ht="20.25" x14ac:dyDescent="0.25">
      <c r="A2" s="85" t="s">
        <v>52</v>
      </c>
      <c r="B2" s="86"/>
      <c r="C2" s="87"/>
      <c r="D2" s="87"/>
      <c r="E2" s="87"/>
      <c r="F2" s="284"/>
      <c r="G2" s="284"/>
      <c r="H2" s="284"/>
      <c r="I2" s="88"/>
      <c r="J2" s="88"/>
      <c r="K2" s="88"/>
      <c r="L2" s="89"/>
      <c r="M2" s="88"/>
      <c r="N2" s="89"/>
      <c r="O2" s="88"/>
      <c r="P2" s="89"/>
    </row>
    <row r="3" spans="1:256" ht="38.25" x14ac:dyDescent="0.25">
      <c r="A3" s="91" t="s">
        <v>53</v>
      </c>
      <c r="B3" s="285" t="s">
        <v>54</v>
      </c>
      <c r="C3" s="285"/>
      <c r="D3" s="285"/>
      <c r="E3" s="92"/>
      <c r="F3" s="93" t="s">
        <v>9</v>
      </c>
      <c r="G3" s="66"/>
      <c r="H3" s="93" t="s">
        <v>10</v>
      </c>
      <c r="I3" s="94"/>
      <c r="J3" s="93" t="s">
        <v>11</v>
      </c>
      <c r="K3" s="94"/>
      <c r="L3" s="93" t="s">
        <v>12</v>
      </c>
      <c r="M3" s="94"/>
      <c r="N3" s="93" t="s">
        <v>55</v>
      </c>
      <c r="O3" s="94"/>
      <c r="P3" s="93" t="s">
        <v>56</v>
      </c>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x14ac:dyDescent="0.25">
      <c r="A4"/>
      <c r="B4" s="286"/>
      <c r="C4" s="286"/>
      <c r="D4" s="286"/>
      <c r="E4" s="95"/>
      <c r="F4" s="96" t="s">
        <v>15</v>
      </c>
      <c r="G4"/>
      <c r="H4" s="96" t="s">
        <v>15</v>
      </c>
      <c r="I4" s="97"/>
      <c r="J4" s="96" t="s">
        <v>15</v>
      </c>
      <c r="K4" s="97"/>
      <c r="L4" s="96" t="s">
        <v>15</v>
      </c>
      <c r="M4" s="97"/>
      <c r="N4" s="96" t="s">
        <v>15</v>
      </c>
      <c r="O4" s="97"/>
      <c r="P4" s="96" t="s">
        <v>15</v>
      </c>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x14ac:dyDescent="0.25">
      <c r="A5" s="287" t="s">
        <v>57</v>
      </c>
      <c r="B5" s="288" t="s">
        <v>58</v>
      </c>
      <c r="C5" s="288"/>
      <c r="D5" s="288"/>
      <c r="E5" s="98"/>
      <c r="F5" s="156">
        <v>61576.290000000023</v>
      </c>
      <c r="G5" s="157"/>
      <c r="H5" s="156">
        <v>8885.73</v>
      </c>
      <c r="I5" s="157"/>
      <c r="J5" s="156"/>
      <c r="K5" s="157"/>
      <c r="L5" s="156"/>
      <c r="M5" s="157"/>
      <c r="N5" s="158">
        <f>P8</f>
        <v>70462.020000000019</v>
      </c>
      <c r="O5" s="157"/>
      <c r="P5" s="156">
        <v>89283.280000000013</v>
      </c>
      <c r="Q5" s="100"/>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x14ac:dyDescent="0.25">
      <c r="A6" s="287"/>
      <c r="B6" s="288" t="s">
        <v>59</v>
      </c>
      <c r="C6" s="288"/>
      <c r="D6" s="288"/>
      <c r="E6" s="98"/>
      <c r="F6" s="156">
        <f>'R&amp;P Account'!B55</f>
        <v>10651.090000000006</v>
      </c>
      <c r="G6" s="157"/>
      <c r="H6" s="156">
        <f>'R&amp;P Account'!D55</f>
        <v>6282.15</v>
      </c>
      <c r="I6" s="157"/>
      <c r="J6" s="156"/>
      <c r="K6" s="157"/>
      <c r="L6" s="156"/>
      <c r="M6" s="157"/>
      <c r="N6" s="158">
        <f>SUM(F6:L6)</f>
        <v>16933.240000000005</v>
      </c>
      <c r="O6" s="157"/>
      <c r="P6" s="263">
        <v>-18821.259999999987</v>
      </c>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15.75" thickBot="1" x14ac:dyDescent="0.3">
      <c r="A7" s="287"/>
      <c r="B7" s="289"/>
      <c r="C7" s="289"/>
      <c r="D7" s="289"/>
      <c r="E7" s="98"/>
      <c r="F7" s="254">
        <f>-H7</f>
        <v>0</v>
      </c>
      <c r="G7" s="99"/>
      <c r="H7" s="101">
        <v>0</v>
      </c>
      <c r="I7" s="99"/>
      <c r="J7" s="101"/>
      <c r="K7" s="99"/>
      <c r="L7" s="101"/>
      <c r="M7" s="99"/>
      <c r="N7" s="158">
        <f>F7+H7+J7+L7</f>
        <v>0</v>
      </c>
      <c r="O7" s="99"/>
      <c r="P7" s="101">
        <v>0</v>
      </c>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6.5" thickTop="1" thickBot="1" x14ac:dyDescent="0.3">
      <c r="A8"/>
      <c r="B8" s="290" t="s">
        <v>60</v>
      </c>
      <c r="C8" s="290"/>
      <c r="D8" s="290"/>
      <c r="E8" s="102"/>
      <c r="F8" s="103">
        <f>SUM(F5:F7)</f>
        <v>72227.380000000034</v>
      </c>
      <c r="G8" s="104"/>
      <c r="H8" s="103">
        <f>SUM(H5:H7)</f>
        <v>15167.88</v>
      </c>
      <c r="I8" s="105"/>
      <c r="J8" s="103">
        <f>SUM(J5:J7)</f>
        <v>0</v>
      </c>
      <c r="K8" s="105"/>
      <c r="L8" s="103">
        <f>SUM(L5:L7)</f>
        <v>0</v>
      </c>
      <c r="M8" s="291"/>
      <c r="N8" s="106">
        <f>F8+H8+J8+L8</f>
        <v>87395.260000000038</v>
      </c>
      <c r="O8" s="291"/>
      <c r="P8" s="103">
        <f>SUM(P5:P7)</f>
        <v>70462.020000000019</v>
      </c>
      <c r="Q8" s="159"/>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5.75" thickTop="1" x14ac:dyDescent="0.25">
      <c r="A9"/>
      <c r="B9" s="292" t="s">
        <v>61</v>
      </c>
      <c r="C9" s="292"/>
      <c r="D9" s="292"/>
      <c r="E9" s="107"/>
      <c r="F9" s="108">
        <f>F6-'R&amp;P Account'!B55</f>
        <v>0</v>
      </c>
      <c r="G9" s="105"/>
      <c r="H9" s="108">
        <f>H6-'R&amp;P Account'!D55</f>
        <v>0</v>
      </c>
      <c r="I9" s="105"/>
      <c r="J9" s="108">
        <f>J6-'R&amp;P Account'!F55</f>
        <v>0</v>
      </c>
      <c r="K9" s="105"/>
      <c r="L9" s="108">
        <f>L6-'R&amp;P Account'!H55</f>
        <v>0</v>
      </c>
      <c r="M9" s="291"/>
      <c r="N9" s="108">
        <f>N6-'R&amp;P Account'!J55</f>
        <v>0</v>
      </c>
      <c r="O9" s="291"/>
      <c r="P9" s="108">
        <f>P6-'R&amp;P Account'!L55</f>
        <v>0</v>
      </c>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x14ac:dyDescent="0.25">
      <c r="A10"/>
      <c r="B10" s="293"/>
      <c r="C10" s="293"/>
      <c r="D10" s="293"/>
      <c r="E10" s="109"/>
      <c r="F10"/>
      <c r="G10" s="294"/>
      <c r="H10"/>
      <c r="I10" s="294"/>
      <c r="J10" s="97"/>
      <c r="K10" s="97"/>
      <c r="M10" s="294"/>
      <c r="O10" s="294"/>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x14ac:dyDescent="0.25">
      <c r="A11"/>
      <c r="B11" s="295" t="s">
        <v>54</v>
      </c>
      <c r="C11" s="295"/>
      <c r="D11" s="295"/>
      <c r="E11" s="110"/>
      <c r="F11"/>
      <c r="G11" s="294"/>
      <c r="H11" s="111"/>
      <c r="I11" s="294"/>
      <c r="J11" s="296" t="s">
        <v>62</v>
      </c>
      <c r="K11" s="296"/>
      <c r="L11" s="296"/>
      <c r="M11" s="294"/>
      <c r="N11" s="111" t="s">
        <v>63</v>
      </c>
      <c r="O11" s="294"/>
      <c r="P11" s="111" t="s">
        <v>64</v>
      </c>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s="112" customFormat="1" ht="12.75" x14ac:dyDescent="0.2">
      <c r="B12" s="297"/>
      <c r="C12" s="297"/>
      <c r="D12" s="297"/>
      <c r="E12" s="113"/>
      <c r="F12" s="114"/>
      <c r="H12" s="114"/>
      <c r="I12" s="115"/>
      <c r="J12" s="115"/>
      <c r="K12" s="115"/>
      <c r="M12" s="115"/>
      <c r="N12" s="96" t="s">
        <v>15</v>
      </c>
      <c r="O12" s="97"/>
      <c r="P12" s="96" t="s">
        <v>15</v>
      </c>
    </row>
    <row r="13" spans="1:256" x14ac:dyDescent="0.25">
      <c r="A13" s="287" t="s">
        <v>65</v>
      </c>
      <c r="B13" s="298" t="s">
        <v>66</v>
      </c>
      <c r="C13" s="299"/>
      <c r="D13" s="300"/>
      <c r="J13" s="301" t="s">
        <v>67</v>
      </c>
      <c r="K13" s="302"/>
      <c r="L13" s="303"/>
      <c r="N13" s="155">
        <v>2500000</v>
      </c>
      <c r="P13" s="155">
        <v>2500000</v>
      </c>
      <c r="Q13" s="116"/>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x14ac:dyDescent="0.25">
      <c r="A14" s="287"/>
      <c r="B14" s="304"/>
      <c r="C14" s="299"/>
      <c r="D14" s="300"/>
      <c r="J14" s="305"/>
      <c r="K14" s="302"/>
      <c r="L14" s="303"/>
      <c r="N14" s="117"/>
      <c r="P14" s="117"/>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x14ac:dyDescent="0.25">
      <c r="A15" s="287"/>
      <c r="B15" s="306"/>
      <c r="C15" s="306"/>
      <c r="D15" s="306"/>
      <c r="E15" s="118"/>
      <c r="F15" s="97"/>
      <c r="G15" s="97"/>
      <c r="H15" s="118"/>
      <c r="I15" s="97"/>
      <c r="J15" s="307"/>
      <c r="K15" s="307"/>
      <c r="L15" s="307"/>
      <c r="M15" s="92"/>
      <c r="N15" s="119"/>
      <c r="O15" s="105"/>
      <c r="P15" s="119"/>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x14ac:dyDescent="0.25">
      <c r="A16" s="287"/>
      <c r="B16" s="306"/>
      <c r="C16" s="306"/>
      <c r="D16" s="306"/>
      <c r="E16" s="118"/>
      <c r="F16" s="97"/>
      <c r="G16" s="97"/>
      <c r="H16" s="118"/>
      <c r="I16" s="97"/>
      <c r="J16" s="307"/>
      <c r="K16" s="307"/>
      <c r="L16" s="307"/>
      <c r="M16" s="92"/>
      <c r="N16" s="119"/>
      <c r="O16" s="105"/>
      <c r="P16" s="119"/>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5.75" thickBot="1" x14ac:dyDescent="0.3">
      <c r="A17" s="287"/>
      <c r="B17" s="306"/>
      <c r="C17" s="306"/>
      <c r="D17" s="306"/>
      <c r="E17" s="118"/>
      <c r="F17" s="97"/>
      <c r="G17" s="97"/>
      <c r="H17" s="118"/>
      <c r="I17" s="97"/>
      <c r="J17" s="307"/>
      <c r="K17" s="307"/>
      <c r="L17" s="307"/>
      <c r="M17" s="92"/>
      <c r="N17" s="120"/>
      <c r="O17" s="105"/>
      <c r="P17" s="120"/>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5.75" thickBot="1" x14ac:dyDescent="0.3">
      <c r="A18" s="121"/>
      <c r="B18" s="122"/>
      <c r="C18" s="122"/>
      <c r="D18" s="122"/>
      <c r="E18" s="118"/>
      <c r="F18" s="97"/>
      <c r="G18" s="97"/>
      <c r="H18" s="118"/>
      <c r="I18" s="97"/>
      <c r="J18"/>
      <c r="K18" s="97"/>
      <c r="L18" s="123" t="s">
        <v>68</v>
      </c>
      <c r="M18" s="92"/>
      <c r="N18" s="124">
        <f>SUM(N13:N17)</f>
        <v>2500000</v>
      </c>
      <c r="O18" s="105"/>
      <c r="P18" s="124">
        <f>SUM(P13:P17)</f>
        <v>2500000</v>
      </c>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x14ac:dyDescent="0.25">
      <c r="A19"/>
      <c r="B19" s="293"/>
      <c r="C19" s="293"/>
      <c r="D19" s="293"/>
      <c r="E19" s="97"/>
      <c r="F19"/>
      <c r="G19" s="97"/>
      <c r="H19"/>
      <c r="I19" s="97"/>
      <c r="J19" s="97"/>
      <c r="K19" s="97"/>
      <c r="L19" s="96"/>
      <c r="M19" s="97"/>
      <c r="N19" s="96"/>
      <c r="O19" s="97"/>
      <c r="P19" s="96"/>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24" x14ac:dyDescent="0.25">
      <c r="A20"/>
      <c r="B20" s="295" t="s">
        <v>54</v>
      </c>
      <c r="C20" s="295"/>
      <c r="D20" s="295"/>
      <c r="E20" s="125"/>
      <c r="F20"/>
      <c r="G20" s="97"/>
      <c r="H20" s="296" t="s">
        <v>62</v>
      </c>
      <c r="I20" s="296"/>
      <c r="J20" s="296"/>
      <c r="K20" s="97"/>
      <c r="L20" s="111" t="s">
        <v>69</v>
      </c>
      <c r="M20" s="97"/>
      <c r="N20" s="111" t="s">
        <v>70</v>
      </c>
      <c r="O20" s="97"/>
      <c r="P20" s="111" t="s">
        <v>64</v>
      </c>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s="112" customFormat="1" ht="12.75" x14ac:dyDescent="0.2">
      <c r="B21" s="297"/>
      <c r="C21" s="297"/>
      <c r="D21" s="297"/>
      <c r="E21" s="113"/>
      <c r="I21" s="115"/>
      <c r="J21" s="114"/>
      <c r="K21" s="115"/>
      <c r="L21" s="96" t="s">
        <v>15</v>
      </c>
      <c r="M21" s="97"/>
      <c r="N21" s="96" t="s">
        <v>15</v>
      </c>
      <c r="O21" s="97"/>
      <c r="P21" s="96" t="s">
        <v>15</v>
      </c>
    </row>
    <row r="22" spans="1:256" ht="20.100000000000001" customHeight="1" x14ac:dyDescent="0.25">
      <c r="A22" s="287" t="s">
        <v>71</v>
      </c>
      <c r="B22" s="308" t="s">
        <v>72</v>
      </c>
      <c r="C22" s="308"/>
      <c r="D22" s="308"/>
      <c r="E22" s="118"/>
      <c r="F22"/>
      <c r="G22" s="97"/>
      <c r="H22" s="309" t="s">
        <v>73</v>
      </c>
      <c r="I22" s="310"/>
      <c r="J22" s="311"/>
      <c r="L22" s="117"/>
      <c r="M22" s="92"/>
      <c r="N22" s="126">
        <v>2650</v>
      </c>
      <c r="O22" s="127"/>
      <c r="P22" s="126">
        <v>2650</v>
      </c>
      <c r="Q22"/>
      <c r="R22" s="29"/>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20.100000000000001" customHeight="1" x14ac:dyDescent="0.25">
      <c r="A23" s="287"/>
      <c r="B23" s="312" t="s">
        <v>74</v>
      </c>
      <c r="C23" s="313"/>
      <c r="D23" s="314"/>
      <c r="E23" s="131"/>
      <c r="F23" s="132"/>
      <c r="G23" s="133"/>
      <c r="H23" s="309" t="s">
        <v>73</v>
      </c>
      <c r="I23" s="310"/>
      <c r="J23" s="311"/>
      <c r="K23" s="134"/>
      <c r="L23" s="135"/>
      <c r="M23" s="136"/>
      <c r="N23" s="137">
        <v>27000</v>
      </c>
      <c r="O23" s="135" t="s">
        <v>75</v>
      </c>
      <c r="P23" s="137">
        <v>27000</v>
      </c>
      <c r="Q23"/>
      <c r="R23" s="5"/>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0.100000000000001" customHeight="1" x14ac:dyDescent="0.25">
      <c r="A24" s="287"/>
      <c r="B24" s="128" t="s">
        <v>76</v>
      </c>
      <c r="C24" s="129"/>
      <c r="D24" s="130"/>
      <c r="E24" s="118"/>
      <c r="F24"/>
      <c r="G24" s="97"/>
      <c r="H24" s="309" t="s">
        <v>73</v>
      </c>
      <c r="I24" s="310"/>
      <c r="J24" s="311"/>
      <c r="K24" s="92"/>
      <c r="L24" s="119"/>
      <c r="M24" s="105"/>
      <c r="N24" s="137">
        <v>1250</v>
      </c>
      <c r="O24" s="135" t="s">
        <v>75</v>
      </c>
      <c r="P24" s="137">
        <v>1250</v>
      </c>
      <c r="Q24"/>
      <c r="R24" s="29"/>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20.100000000000001" customHeight="1" x14ac:dyDescent="0.25">
      <c r="A25" s="287"/>
      <c r="B25" s="312"/>
      <c r="C25" s="313"/>
      <c r="D25" s="314"/>
      <c r="E25" s="131"/>
      <c r="F25" s="29"/>
      <c r="G25" s="138"/>
      <c r="H25" s="309"/>
      <c r="I25" s="310"/>
      <c r="J25" s="311"/>
      <c r="K25" s="139"/>
      <c r="L25" s="135"/>
      <c r="M25" s="140"/>
      <c r="N25" s="137"/>
      <c r="O25" s="140"/>
      <c r="P25" s="137"/>
      <c r="Q25"/>
      <c r="R25" s="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x14ac:dyDescent="0.25">
      <c r="A26" s="287"/>
      <c r="B26" s="306"/>
      <c r="C26" s="306"/>
      <c r="D26" s="306"/>
      <c r="E26" s="118"/>
      <c r="F26"/>
      <c r="G26" s="97"/>
      <c r="H26" s="315"/>
      <c r="I26" s="315"/>
      <c r="J26" s="315"/>
      <c r="K26" s="92"/>
      <c r="L26" s="119"/>
      <c r="M26" s="105"/>
      <c r="N26" s="119"/>
      <c r="O26" s="105"/>
      <c r="P26" s="119"/>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x14ac:dyDescent="0.25">
      <c r="A27" s="287"/>
      <c r="B27" s="306"/>
      <c r="C27" s="306"/>
      <c r="D27" s="306"/>
      <c r="E27" s="118"/>
      <c r="F27"/>
      <c r="G27" s="97"/>
      <c r="H27" s="315"/>
      <c r="I27" s="315"/>
      <c r="J27" s="315"/>
      <c r="K27" s="92"/>
      <c r="L27" s="119"/>
      <c r="M27" s="105"/>
      <c r="N27" s="119"/>
      <c r="O27" s="105"/>
      <c r="P27" s="119"/>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5.75" thickBot="1" x14ac:dyDescent="0.3">
      <c r="A28" s="287"/>
      <c r="B28" s="306"/>
      <c r="C28" s="306"/>
      <c r="D28" s="306"/>
      <c r="E28" s="118"/>
      <c r="F28"/>
      <c r="G28" s="97"/>
      <c r="H28" s="315"/>
      <c r="I28" s="315"/>
      <c r="J28" s="315"/>
      <c r="K28" s="92"/>
      <c r="L28" s="120"/>
      <c r="M28" s="105"/>
      <c r="N28" s="120"/>
      <c r="O28" s="105"/>
      <c r="P28" s="120"/>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5.75" thickBot="1" x14ac:dyDescent="0.3">
      <c r="A29" s="121"/>
      <c r="B29" s="122"/>
      <c r="C29" s="122"/>
      <c r="D29" s="122"/>
      <c r="E29" s="118"/>
      <c r="F29"/>
      <c r="G29" s="97"/>
      <c r="H29"/>
      <c r="I29" s="97"/>
      <c r="J29" s="93" t="s">
        <v>68</v>
      </c>
      <c r="K29" s="97"/>
      <c r="L29" s="124">
        <f>SUM(L23:L28)</f>
        <v>0</v>
      </c>
      <c r="M29" s="105"/>
      <c r="N29" s="124">
        <f>SUM(N22:N28)</f>
        <v>30900</v>
      </c>
      <c r="O29" s="105"/>
      <c r="P29" s="124">
        <f>SUM(P22:P28)</f>
        <v>30900</v>
      </c>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x14ac:dyDescent="0.25">
      <c r="A30"/>
      <c r="B30" s="293"/>
      <c r="C30" s="293"/>
      <c r="D30" s="293"/>
      <c r="E30" s="316"/>
      <c r="F30"/>
      <c r="G30" s="316"/>
      <c r="H30" s="96"/>
      <c r="I30" s="294"/>
      <c r="J30" s="97"/>
      <c r="K30" s="97"/>
      <c r="L30" s="141"/>
      <c r="M30" s="294"/>
      <c r="N30" s="141"/>
      <c r="O30" s="317"/>
      <c r="P30" s="141"/>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x14ac:dyDescent="0.25">
      <c r="A31"/>
      <c r="B31" s="295" t="s">
        <v>54</v>
      </c>
      <c r="C31" s="295"/>
      <c r="D31" s="295"/>
      <c r="E31" s="316"/>
      <c r="F31"/>
      <c r="G31" s="316"/>
      <c r="H31" s="96"/>
      <c r="I31" s="294"/>
      <c r="J31" s="296" t="s">
        <v>77</v>
      </c>
      <c r="K31" s="296"/>
      <c r="L31" s="296"/>
      <c r="M31" s="294"/>
      <c r="N31" s="111" t="s">
        <v>78</v>
      </c>
      <c r="O31" s="317"/>
      <c r="P31" s="111" t="s">
        <v>64</v>
      </c>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s="112" customFormat="1" x14ac:dyDescent="0.25">
      <c r="B32" s="297"/>
      <c r="C32" s="297"/>
      <c r="D32" s="297"/>
      <c r="E32" s="113"/>
      <c r="F32" s="2"/>
      <c r="H32" s="114"/>
      <c r="I32" s="115"/>
      <c r="J32" s="115"/>
      <c r="K32" s="115"/>
      <c r="M32" s="115"/>
      <c r="N32" s="96" t="s">
        <v>15</v>
      </c>
      <c r="O32" s="97"/>
      <c r="P32" s="96" t="s">
        <v>15</v>
      </c>
    </row>
    <row r="33" spans="1:256" ht="20.100000000000001" customHeight="1" x14ac:dyDescent="0.25">
      <c r="A33" s="287" t="s">
        <v>79</v>
      </c>
      <c r="B33" s="308" t="s">
        <v>80</v>
      </c>
      <c r="C33" s="318"/>
      <c r="D33" s="318"/>
      <c r="E33" s="118"/>
      <c r="F33"/>
      <c r="G33" s="97"/>
      <c r="H33" s="96"/>
      <c r="I33" s="97"/>
      <c r="J33" s="319" t="s">
        <v>73</v>
      </c>
      <c r="K33" s="319"/>
      <c r="L33" s="319"/>
      <c r="M33" s="97"/>
      <c r="N33" s="198">
        <v>500</v>
      </c>
      <c r="O33" s="142" t="s">
        <v>75</v>
      </c>
      <c r="P33" s="198">
        <v>500</v>
      </c>
      <c r="Q33" s="112"/>
      <c r="R33" s="29"/>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20.100000000000001" customHeight="1" x14ac:dyDescent="0.25">
      <c r="A34" s="287"/>
      <c r="B34" s="308" t="s">
        <v>81</v>
      </c>
      <c r="C34" s="318"/>
      <c r="D34" s="318"/>
      <c r="E34" s="118"/>
      <c r="F34"/>
      <c r="G34" s="97"/>
      <c r="H34" s="96"/>
      <c r="I34" s="97"/>
      <c r="J34" s="319" t="s">
        <v>73</v>
      </c>
      <c r="K34" s="319"/>
      <c r="L34" s="319"/>
      <c r="M34" s="97"/>
      <c r="N34" s="198">
        <v>1000</v>
      </c>
      <c r="O34" s="142" t="s">
        <v>75</v>
      </c>
      <c r="P34" s="198">
        <v>1000</v>
      </c>
      <c r="Q34" s="112"/>
      <c r="R34" s="29"/>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20.100000000000001" customHeight="1" x14ac:dyDescent="0.25">
      <c r="A35" s="287"/>
      <c r="B35" s="320" t="s">
        <v>82</v>
      </c>
      <c r="C35" s="321"/>
      <c r="D35" s="321"/>
      <c r="E35" s="118"/>
      <c r="F35"/>
      <c r="G35" s="97"/>
      <c r="H35" s="96"/>
      <c r="I35" s="97"/>
      <c r="J35" s="319" t="s">
        <v>73</v>
      </c>
      <c r="K35" s="319"/>
      <c r="L35" s="319"/>
      <c r="M35" s="97"/>
      <c r="N35" s="198">
        <v>500</v>
      </c>
      <c r="O35" s="142" t="s">
        <v>75</v>
      </c>
      <c r="P35" s="198">
        <v>500</v>
      </c>
      <c r="Q35" s="112"/>
      <c r="R35" s="29"/>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20.100000000000001" customHeight="1" x14ac:dyDescent="0.25">
      <c r="A36" s="287"/>
      <c r="B36" s="308"/>
      <c r="C36" s="308"/>
      <c r="D36" s="308"/>
      <c r="E36" s="118"/>
      <c r="F36"/>
      <c r="G36" s="97"/>
      <c r="H36" s="96"/>
      <c r="I36" s="97"/>
      <c r="J36" s="319"/>
      <c r="K36" s="319"/>
      <c r="L36" s="319"/>
      <c r="M36" s="97"/>
      <c r="N36" s="143"/>
      <c r="O36" s="143"/>
      <c r="P36" s="143"/>
      <c r="Q36"/>
      <c r="R36" s="29"/>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5.75" thickBot="1" x14ac:dyDescent="0.3">
      <c r="A37" s="28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5.75" thickBot="1" x14ac:dyDescent="0.3">
      <c r="A38" s="121"/>
      <c r="B38" s="122"/>
      <c r="C38" s="122"/>
      <c r="D38" s="122"/>
      <c r="E38" s="118"/>
      <c r="F38"/>
      <c r="G38" s="97"/>
      <c r="H38" s="96"/>
      <c r="I38" s="97"/>
      <c r="J38"/>
      <c r="K38" s="97"/>
      <c r="L38" s="93" t="s">
        <v>68</v>
      </c>
      <c r="M38" s="97"/>
      <c r="N38" s="144">
        <f>SUM(N33:N36)</f>
        <v>2000</v>
      </c>
      <c r="O38" s="74"/>
      <c r="P38" s="144">
        <f>SUM(P33:P36)</f>
        <v>2000</v>
      </c>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x14ac:dyDescent="0.25">
      <c r="A39" s="145"/>
      <c r="B39" s="146"/>
      <c r="C39" s="97"/>
      <c r="D39" s="97"/>
      <c r="E39" s="97"/>
      <c r="F39" s="97"/>
      <c r="G39" s="97"/>
      <c r="H39" s="97"/>
      <c r="I39" s="97"/>
      <c r="J39" s="97"/>
      <c r="K39" s="97"/>
      <c r="L39"/>
      <c r="M39" s="97"/>
      <c r="N39"/>
      <c r="O39" s="97"/>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24" x14ac:dyDescent="0.25">
      <c r="A40"/>
      <c r="B40" s="295" t="s">
        <v>54</v>
      </c>
      <c r="C40" s="295"/>
      <c r="D40" s="295"/>
      <c r="E40" s="97"/>
      <c r="F40"/>
      <c r="G40" s="97"/>
      <c r="H40" s="97"/>
      <c r="I40" s="97"/>
      <c r="J40" s="296" t="s">
        <v>77</v>
      </c>
      <c r="K40" s="296"/>
      <c r="L40" s="296"/>
      <c r="M40" s="97"/>
      <c r="N40" s="96" t="s">
        <v>83</v>
      </c>
      <c r="O40" s="97"/>
      <c r="P40" s="111" t="s">
        <v>64</v>
      </c>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s="112" customFormat="1" ht="12.75" x14ac:dyDescent="0.2">
      <c r="B41" s="297"/>
      <c r="C41" s="297"/>
      <c r="D41" s="297"/>
      <c r="E41" s="113"/>
      <c r="F41" s="114"/>
      <c r="H41" s="114"/>
      <c r="I41" s="115"/>
      <c r="J41" s="115"/>
      <c r="K41" s="115"/>
      <c r="L41" s="114"/>
      <c r="M41" s="115"/>
      <c r="N41" s="96" t="s">
        <v>15</v>
      </c>
      <c r="O41" s="97"/>
      <c r="P41" s="96" t="s">
        <v>15</v>
      </c>
    </row>
    <row r="42" spans="1:256" ht="20.100000000000001" customHeight="1" x14ac:dyDescent="0.25">
      <c r="A42" s="287" t="s">
        <v>84</v>
      </c>
      <c r="B42" s="308" t="s">
        <v>85</v>
      </c>
      <c r="C42" s="318"/>
      <c r="D42" s="318"/>
      <c r="E42" s="118"/>
      <c r="F42"/>
      <c r="G42" s="97"/>
      <c r="H42" s="97"/>
      <c r="I42" s="97"/>
      <c r="J42" s="319" t="s">
        <v>73</v>
      </c>
      <c r="K42" s="319"/>
      <c r="L42" s="319"/>
      <c r="M42" s="97"/>
      <c r="N42" s="142">
        <v>5000</v>
      </c>
      <c r="O42" s="142" t="s">
        <v>75</v>
      </c>
      <c r="P42" s="142">
        <v>5000</v>
      </c>
      <c r="R42" s="147"/>
    </row>
    <row r="43" spans="1:256" ht="20.100000000000001" customHeight="1" x14ac:dyDescent="0.25">
      <c r="A43" s="287"/>
      <c r="B43" s="308" t="s">
        <v>86</v>
      </c>
      <c r="C43" s="308"/>
      <c r="D43" s="308"/>
      <c r="E43" s="118"/>
      <c r="F43"/>
      <c r="G43" s="97"/>
      <c r="H43" s="97"/>
      <c r="I43" s="97"/>
      <c r="J43" s="319" t="s">
        <v>73</v>
      </c>
      <c r="K43" s="319"/>
      <c r="L43" s="319"/>
      <c r="M43" s="97"/>
      <c r="N43" s="142">
        <v>150</v>
      </c>
      <c r="O43" s="142" t="s">
        <v>75</v>
      </c>
      <c r="P43" s="142">
        <v>150</v>
      </c>
      <c r="R43" s="147"/>
    </row>
    <row r="44" spans="1:256" ht="20.100000000000001" customHeight="1" thickBot="1" x14ac:dyDescent="0.3">
      <c r="A44" s="287"/>
      <c r="B44" s="320" t="s">
        <v>87</v>
      </c>
      <c r="C44" s="321"/>
      <c r="D44" s="321"/>
      <c r="E44" s="118"/>
      <c r="F44"/>
      <c r="G44" s="97"/>
      <c r="H44" s="97"/>
      <c r="I44" s="97"/>
      <c r="J44" s="319" t="s">
        <v>73</v>
      </c>
      <c r="K44" s="319"/>
      <c r="L44" s="319"/>
      <c r="M44" s="97"/>
      <c r="N44" s="142">
        <v>7500</v>
      </c>
      <c r="O44" s="142" t="s">
        <v>75</v>
      </c>
      <c r="P44" s="142">
        <v>7500</v>
      </c>
      <c r="R44" s="147"/>
    </row>
    <row r="45" spans="1:256" ht="15.75" thickBot="1" x14ac:dyDescent="0.3">
      <c r="A45" s="121"/>
      <c r="E45" s="118"/>
      <c r="F45"/>
      <c r="G45" s="97"/>
      <c r="H45" s="97"/>
      <c r="I45" s="97"/>
      <c r="J45"/>
      <c r="K45" s="97"/>
      <c r="L45" s="93" t="s">
        <v>68</v>
      </c>
      <c r="M45" s="97"/>
      <c r="N45" s="124">
        <f>SUM(N42:N44)</f>
        <v>12650</v>
      </c>
      <c r="O45" s="105"/>
      <c r="P45" s="124">
        <f>SUM(P42:P44)</f>
        <v>12650</v>
      </c>
    </row>
    <row r="46" spans="1:256" x14ac:dyDescent="0.25">
      <c r="A46" s="145"/>
      <c r="B46" s="146"/>
      <c r="C46" s="97"/>
      <c r="D46" s="97"/>
      <c r="E46" s="97"/>
      <c r="F46" s="97"/>
      <c r="G46" s="97"/>
      <c r="H46" s="97"/>
      <c r="I46" s="97"/>
      <c r="J46" s="97"/>
      <c r="K46" s="97"/>
      <c r="L46"/>
      <c r="M46" s="97"/>
      <c r="N46"/>
      <c r="O46" s="97"/>
      <c r="P46"/>
    </row>
    <row r="47" spans="1:256" ht="30" x14ac:dyDescent="0.25">
      <c r="A47" s="148" t="s">
        <v>88</v>
      </c>
      <c r="B47" s="322" t="s">
        <v>89</v>
      </c>
      <c r="C47" s="322"/>
      <c r="D47" s="322"/>
      <c r="E47" s="322"/>
      <c r="F47" s="322"/>
      <c r="G47" s="150"/>
      <c r="H47" s="323" t="s">
        <v>90</v>
      </c>
      <c r="I47" s="323"/>
      <c r="J47" s="323"/>
      <c r="K47" s="323"/>
      <c r="L47" s="323"/>
      <c r="M47" s="149"/>
      <c r="N47" s="149"/>
      <c r="O47" s="151"/>
      <c r="P47" s="152" t="s">
        <v>91</v>
      </c>
    </row>
    <row r="48" spans="1:256" x14ac:dyDescent="0.25">
      <c r="A48" s="153"/>
      <c r="B48" s="324"/>
      <c r="C48" s="324"/>
      <c r="D48" s="324"/>
      <c r="E48" s="324"/>
      <c r="F48" s="324"/>
      <c r="G48" s="154"/>
      <c r="H48" s="325" t="s">
        <v>148</v>
      </c>
      <c r="I48" s="325"/>
      <c r="J48" s="325"/>
      <c r="K48" s="325"/>
      <c r="L48" s="325"/>
      <c r="M48" s="325"/>
      <c r="N48" s="325"/>
      <c r="P48" s="257">
        <v>46096</v>
      </c>
    </row>
    <row r="49" spans="1:16" x14ac:dyDescent="0.25">
      <c r="A49" s="153"/>
      <c r="B49" s="326"/>
      <c r="C49" s="326"/>
      <c r="D49" s="326"/>
      <c r="E49" s="326"/>
      <c r="F49" s="326"/>
      <c r="G49" s="154"/>
      <c r="H49" s="325"/>
      <c r="I49" s="325"/>
      <c r="J49" s="325"/>
      <c r="K49" s="325"/>
      <c r="L49" s="325"/>
      <c r="M49" s="325"/>
      <c r="N49" s="325"/>
      <c r="P49" s="256"/>
    </row>
  </sheetData>
  <mergeCells count="84">
    <mergeCell ref="B47:F47"/>
    <mergeCell ref="H47:L47"/>
    <mergeCell ref="B48:F48"/>
    <mergeCell ref="H48:N48"/>
    <mergeCell ref="B49:F49"/>
    <mergeCell ref="H49:N49"/>
    <mergeCell ref="B40:D40"/>
    <mergeCell ref="J40:L40"/>
    <mergeCell ref="B41:D41"/>
    <mergeCell ref="A42:A44"/>
    <mergeCell ref="B42:D42"/>
    <mergeCell ref="J42:L42"/>
    <mergeCell ref="B43:D43"/>
    <mergeCell ref="J43:L43"/>
    <mergeCell ref="B44:D44"/>
    <mergeCell ref="J44:L44"/>
    <mergeCell ref="A33:A37"/>
    <mergeCell ref="B33:D33"/>
    <mergeCell ref="J33:L33"/>
    <mergeCell ref="B34:D34"/>
    <mergeCell ref="J34:L34"/>
    <mergeCell ref="B35:D35"/>
    <mergeCell ref="J35:L35"/>
    <mergeCell ref="B36:D36"/>
    <mergeCell ref="J36:L36"/>
    <mergeCell ref="M30:M31"/>
    <mergeCell ref="O30:O31"/>
    <mergeCell ref="B31:D31"/>
    <mergeCell ref="J31:L31"/>
    <mergeCell ref="B32:D32"/>
    <mergeCell ref="B28:D28"/>
    <mergeCell ref="H28:J28"/>
    <mergeCell ref="B30:D30"/>
    <mergeCell ref="E30:E31"/>
    <mergeCell ref="G30:G31"/>
    <mergeCell ref="I30:I31"/>
    <mergeCell ref="B19:D19"/>
    <mergeCell ref="B20:D20"/>
    <mergeCell ref="H20:J20"/>
    <mergeCell ref="B21:D21"/>
    <mergeCell ref="A22:A28"/>
    <mergeCell ref="B22:D22"/>
    <mergeCell ref="H22:J22"/>
    <mergeCell ref="B23:D23"/>
    <mergeCell ref="H23:J23"/>
    <mergeCell ref="H24:J24"/>
    <mergeCell ref="B25:D25"/>
    <mergeCell ref="H25:J25"/>
    <mergeCell ref="B26:D26"/>
    <mergeCell ref="H26:J26"/>
    <mergeCell ref="B27:D27"/>
    <mergeCell ref="H27:J27"/>
    <mergeCell ref="B12:D12"/>
    <mergeCell ref="A13:A17"/>
    <mergeCell ref="B13:D13"/>
    <mergeCell ref="J13:L13"/>
    <mergeCell ref="B14:D14"/>
    <mergeCell ref="J14:L14"/>
    <mergeCell ref="B15:D15"/>
    <mergeCell ref="J15:L15"/>
    <mergeCell ref="B16:D16"/>
    <mergeCell ref="J16:L16"/>
    <mergeCell ref="B17:D17"/>
    <mergeCell ref="J17:L17"/>
    <mergeCell ref="B8:D8"/>
    <mergeCell ref="M8:M9"/>
    <mergeCell ref="O8:O9"/>
    <mergeCell ref="B9:D9"/>
    <mergeCell ref="B10:D10"/>
    <mergeCell ref="G10:G11"/>
    <mergeCell ref="I10:I11"/>
    <mergeCell ref="M10:M11"/>
    <mergeCell ref="O10:O11"/>
    <mergeCell ref="B11:D11"/>
    <mergeCell ref="J11:L11"/>
    <mergeCell ref="N1:P1"/>
    <mergeCell ref="F2:H2"/>
    <mergeCell ref="B3:D3"/>
    <mergeCell ref="B4:D4"/>
    <mergeCell ref="A5:A7"/>
    <mergeCell ref="B5:D5"/>
    <mergeCell ref="B6:D6"/>
    <mergeCell ref="B7:D7"/>
    <mergeCell ref="B1:L1"/>
  </mergeCells>
  <pageMargins left="0.7" right="0.7" top="0.75" bottom="0.75" header="0.3" footer="0.3"/>
  <pageSetup paperSize="9" scale="5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55"/>
  <sheetViews>
    <sheetView topLeftCell="A32" workbookViewId="0">
      <selection activeCell="M39" sqref="M39"/>
    </sheetView>
  </sheetViews>
  <sheetFormatPr defaultColWidth="9.42578125" defaultRowHeight="15" x14ac:dyDescent="0.25"/>
  <cols>
    <col min="1" max="1" width="33.28515625" style="2" customWidth="1"/>
    <col min="2" max="2" width="16.140625" style="84" customWidth="1"/>
    <col min="3" max="3" width="1.7109375" style="2" customWidth="1"/>
    <col min="4" max="4" width="16.140625" style="2" customWidth="1"/>
    <col min="5" max="5" width="1.5703125" style="2" customWidth="1"/>
    <col min="6" max="6" width="16.140625" style="2" customWidth="1"/>
    <col min="7" max="7" width="1.42578125" style="2" customWidth="1"/>
    <col min="8" max="8" width="16.140625" style="2" customWidth="1"/>
    <col min="9" max="9" width="1.5703125" style="2" customWidth="1"/>
    <col min="10" max="11" width="15.28515625" style="2" customWidth="1"/>
    <col min="12" max="16384" width="9.42578125" style="2"/>
  </cols>
  <sheetData>
    <row r="1" spans="1:256" ht="27.75" customHeight="1" x14ac:dyDescent="0.3">
      <c r="A1"/>
      <c r="B1" s="267" t="s">
        <v>2</v>
      </c>
      <c r="C1" s="267"/>
      <c r="D1" s="267"/>
      <c r="E1" s="267"/>
      <c r="F1" s="267"/>
      <c r="G1" s="267"/>
      <c r="H1" s="267"/>
      <c r="I1" s="267"/>
      <c r="J1" s="267"/>
      <c r="K1" s="268" t="s">
        <v>149</v>
      </c>
      <c r="L1" s="268"/>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0.5" customHeight="1" x14ac:dyDescent="0.25">
      <c r="A2" s="269"/>
      <c r="B2" s="269"/>
      <c r="C2" s="269"/>
      <c r="D2" s="269"/>
      <c r="E2" s="269"/>
      <c r="F2" s="269"/>
      <c r="G2" s="269"/>
      <c r="H2" s="269"/>
      <c r="I2" s="269"/>
      <c r="J2" s="269"/>
      <c r="K2" s="269"/>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90" customFormat="1" ht="26.25" customHeight="1" x14ac:dyDescent="0.25">
      <c r="A3" s="87" t="s">
        <v>92</v>
      </c>
      <c r="B3" s="86"/>
      <c r="C3" s="87"/>
      <c r="D3" s="87"/>
      <c r="E3" s="87"/>
      <c r="F3" s="87"/>
      <c r="G3" s="270"/>
      <c r="H3" s="270"/>
      <c r="I3" s="270"/>
      <c r="J3" s="270"/>
      <c r="K3" s="160"/>
    </row>
    <row r="4" spans="1:256" ht="15" customHeight="1" x14ac:dyDescent="0.25">
      <c r="A4" s="269"/>
      <c r="B4" s="269"/>
      <c r="C4" s="269"/>
      <c r="D4" s="269"/>
      <c r="E4" s="269"/>
      <c r="F4" s="269"/>
      <c r="G4" s="269"/>
      <c r="H4" s="269"/>
      <c r="I4" s="269"/>
      <c r="J4" s="269"/>
      <c r="K4" s="269"/>
    </row>
    <row r="5" spans="1:256" ht="20.100000000000001" customHeight="1" x14ac:dyDescent="0.25">
      <c r="A5" s="327" t="s">
        <v>93</v>
      </c>
      <c r="B5" s="328"/>
      <c r="C5" s="329"/>
      <c r="D5" s="329"/>
      <c r="E5" s="329"/>
      <c r="F5" s="329"/>
      <c r="G5" s="329"/>
      <c r="H5" s="329"/>
      <c r="I5" s="329"/>
      <c r="J5" s="329"/>
      <c r="K5" s="330"/>
    </row>
    <row r="6" spans="1:256" ht="20.100000000000001" customHeight="1" x14ac:dyDescent="0.25">
      <c r="A6" s="327"/>
      <c r="B6" s="331"/>
      <c r="C6" s="332"/>
      <c r="D6" s="332"/>
      <c r="E6" s="332"/>
      <c r="F6" s="332"/>
      <c r="G6" s="332"/>
      <c r="H6" s="332"/>
      <c r="I6" s="332"/>
      <c r="J6" s="332"/>
      <c r="K6" s="333"/>
    </row>
    <row r="7" spans="1:256" ht="29.25" customHeight="1" x14ac:dyDescent="0.25">
      <c r="A7" s="327"/>
      <c r="B7" s="331"/>
      <c r="C7" s="332"/>
      <c r="D7" s="332"/>
      <c r="E7" s="332"/>
      <c r="F7" s="332"/>
      <c r="G7" s="332"/>
      <c r="H7" s="332"/>
      <c r="I7" s="332"/>
      <c r="J7" s="332"/>
      <c r="K7" s="333"/>
    </row>
    <row r="8" spans="1:256" ht="41.25" customHeight="1" x14ac:dyDescent="0.25">
      <c r="A8" s="327"/>
      <c r="B8" s="331"/>
      <c r="C8" s="332"/>
      <c r="D8" s="332"/>
      <c r="E8" s="332"/>
      <c r="F8" s="332"/>
      <c r="G8" s="332"/>
      <c r="H8" s="332"/>
      <c r="I8" s="332"/>
      <c r="J8" s="332"/>
      <c r="K8" s="333"/>
    </row>
    <row r="9" spans="1:256" ht="64.5" customHeight="1" x14ac:dyDescent="0.25">
      <c r="A9" s="327"/>
      <c r="B9" s="334"/>
      <c r="C9" s="335"/>
      <c r="D9" s="335"/>
      <c r="E9" s="335"/>
      <c r="F9" s="335"/>
      <c r="G9" s="335"/>
      <c r="H9" s="335"/>
      <c r="I9" s="335"/>
      <c r="J9" s="335"/>
      <c r="K9" s="336"/>
    </row>
    <row r="10" spans="1:256" x14ac:dyDescent="0.25">
      <c r="A10" s="316"/>
      <c r="B10" s="316"/>
      <c r="C10" s="316"/>
      <c r="D10" s="316"/>
      <c r="E10" s="316"/>
      <c r="F10" s="316"/>
      <c r="G10" s="316"/>
      <c r="H10" s="316"/>
      <c r="I10" s="316"/>
      <c r="J10" s="316"/>
      <c r="K10" s="316"/>
    </row>
    <row r="11" spans="1:256" ht="27" customHeight="1" x14ac:dyDescent="0.25">
      <c r="A11"/>
      <c r="B11" s="337" t="s">
        <v>94</v>
      </c>
      <c r="C11" s="337"/>
      <c r="D11" s="337"/>
      <c r="E11" s="337"/>
      <c r="F11" s="337"/>
      <c r="G11" s="97"/>
      <c r="H11" s="96" t="s">
        <v>95</v>
      </c>
      <c r="I11" s="97"/>
      <c r="J11" s="96" t="s">
        <v>96</v>
      </c>
      <c r="K11" s="96" t="s">
        <v>97</v>
      </c>
    </row>
    <row r="12" spans="1:256" ht="20.100000000000001" customHeight="1" x14ac:dyDescent="0.25">
      <c r="A12" s="338" t="s">
        <v>98</v>
      </c>
      <c r="B12" s="308"/>
      <c r="C12" s="308"/>
      <c r="D12" s="308"/>
      <c r="E12" s="308"/>
      <c r="F12" s="308"/>
      <c r="G12" s="92"/>
      <c r="H12" s="161"/>
      <c r="I12" s="162"/>
      <c r="J12" s="163"/>
      <c r="K12" s="164"/>
    </row>
    <row r="13" spans="1:256" ht="20.100000000000001" customHeight="1" x14ac:dyDescent="0.25">
      <c r="A13" s="338"/>
      <c r="B13" s="308"/>
      <c r="C13" s="308"/>
      <c r="D13" s="308"/>
      <c r="E13" s="308"/>
      <c r="F13" s="308"/>
      <c r="G13" s="92"/>
      <c r="H13" s="161"/>
      <c r="I13" s="162"/>
      <c r="J13" s="163"/>
      <c r="K13" s="164"/>
    </row>
    <row r="14" spans="1:256" ht="20.100000000000001" customHeight="1" x14ac:dyDescent="0.25">
      <c r="A14" s="338"/>
      <c r="B14" s="306"/>
      <c r="C14" s="306"/>
      <c r="D14" s="306"/>
      <c r="E14" s="306"/>
      <c r="F14" s="306"/>
      <c r="G14" s="92"/>
      <c r="H14" s="161"/>
      <c r="I14" s="162"/>
      <c r="J14" s="163"/>
      <c r="K14" s="164"/>
    </row>
    <row r="15" spans="1:256" ht="20.100000000000001" customHeight="1" x14ac:dyDescent="0.25">
      <c r="A15" s="338"/>
      <c r="B15" s="306"/>
      <c r="C15" s="306"/>
      <c r="D15" s="306"/>
      <c r="E15" s="306"/>
      <c r="F15" s="306"/>
      <c r="G15" s="92"/>
      <c r="H15" s="161"/>
      <c r="I15" s="162"/>
      <c r="J15" s="163"/>
      <c r="K15" s="164"/>
    </row>
    <row r="16" spans="1:256" ht="20.100000000000001" customHeight="1" x14ac:dyDescent="0.25">
      <c r="A16" s="338"/>
      <c r="B16" s="339"/>
      <c r="C16" s="339"/>
      <c r="D16" s="339"/>
      <c r="E16" s="339"/>
      <c r="F16" s="339"/>
      <c r="G16" s="92"/>
      <c r="H16" s="161"/>
      <c r="I16" s="162"/>
      <c r="J16" s="163"/>
      <c r="K16" s="165"/>
    </row>
    <row r="17" spans="1:11" ht="20.25" customHeight="1" x14ac:dyDescent="0.25">
      <c r="A17" s="97"/>
      <c r="B17" s="340" t="s">
        <v>68</v>
      </c>
      <c r="C17" s="340"/>
      <c r="D17" s="340"/>
      <c r="E17" s="340"/>
      <c r="F17" s="340"/>
      <c r="G17" s="340"/>
      <c r="H17" s="340"/>
      <c r="I17" s="340"/>
      <c r="J17" s="340"/>
      <c r="K17" s="166">
        <f>SUM(K12:K16)</f>
        <v>0</v>
      </c>
    </row>
    <row r="18" spans="1:11" ht="15.75" customHeight="1" x14ac:dyDescent="0.25">
      <c r="A18" s="97"/>
      <c r="B18" s="97"/>
      <c r="C18" s="97"/>
      <c r="D18" s="97"/>
      <c r="E18" s="97"/>
      <c r="F18" s="97"/>
      <c r="G18" s="97"/>
      <c r="H18" s="97"/>
      <c r="I18" s="97"/>
      <c r="J18" s="97"/>
      <c r="K18" s="97"/>
    </row>
    <row r="19" spans="1:11" ht="20.100000000000001" customHeight="1" x14ac:dyDescent="0.25">
      <c r="A19" s="167" t="s">
        <v>99</v>
      </c>
      <c r="B19" s="288" t="s">
        <v>100</v>
      </c>
      <c r="C19" s="288"/>
      <c r="D19" s="288"/>
      <c r="E19" s="288"/>
      <c r="F19" s="288"/>
      <c r="G19" s="288"/>
      <c r="H19" s="288"/>
      <c r="I19" s="288"/>
      <c r="J19" s="288"/>
      <c r="K19" s="341" t="s">
        <v>101</v>
      </c>
    </row>
    <row r="20" spans="1:11" ht="17.25" customHeight="1" x14ac:dyDescent="0.25">
      <c r="A20" s="145"/>
      <c r="B20" s="288"/>
      <c r="C20" s="288"/>
      <c r="D20" s="288"/>
      <c r="E20" s="288"/>
      <c r="F20" s="288"/>
      <c r="G20" s="288"/>
      <c r="H20" s="288"/>
      <c r="I20" s="288"/>
      <c r="J20" s="288"/>
      <c r="K20" s="341"/>
    </row>
    <row r="21" spans="1:11" ht="12.75" customHeight="1" x14ac:dyDescent="0.25">
      <c r="A21" s="316"/>
      <c r="B21" s="316"/>
      <c r="C21" s="316"/>
      <c r="D21" s="316"/>
      <c r="E21" s="316"/>
      <c r="F21" s="316"/>
      <c r="G21" s="316"/>
      <c r="H21" s="316"/>
      <c r="I21" s="316"/>
      <c r="J21" s="316"/>
      <c r="K21" s="316"/>
    </row>
    <row r="22" spans="1:11" ht="27" customHeight="1" x14ac:dyDescent="0.25">
      <c r="A22"/>
      <c r="B22" s="337" t="s">
        <v>102</v>
      </c>
      <c r="C22" s="337"/>
      <c r="D22" s="337"/>
      <c r="E22" s="337"/>
      <c r="F22" s="337"/>
      <c r="G22" s="337"/>
      <c r="H22" s="337"/>
      <c r="I22" s="337"/>
      <c r="J22" s="337"/>
      <c r="K22" s="96" t="s">
        <v>97</v>
      </c>
    </row>
    <row r="23" spans="1:11" ht="19.5" customHeight="1" x14ac:dyDescent="0.25">
      <c r="A23" s="338" t="s">
        <v>103</v>
      </c>
      <c r="B23" s="306"/>
      <c r="C23" s="306"/>
      <c r="D23" s="306"/>
      <c r="E23" s="306"/>
      <c r="F23" s="306"/>
      <c r="G23" s="306"/>
      <c r="H23" s="306"/>
      <c r="I23" s="306"/>
      <c r="J23" s="306"/>
      <c r="K23" s="168"/>
    </row>
    <row r="24" spans="1:11" ht="20.100000000000001" customHeight="1" x14ac:dyDescent="0.25">
      <c r="A24" s="338"/>
      <c r="B24" s="306"/>
      <c r="C24" s="306"/>
      <c r="D24" s="306"/>
      <c r="E24" s="306"/>
      <c r="F24" s="306"/>
      <c r="G24" s="306"/>
      <c r="H24" s="306"/>
      <c r="I24" s="306"/>
      <c r="J24" s="306"/>
      <c r="K24" s="168"/>
    </row>
    <row r="25" spans="1:11" ht="20.100000000000001" customHeight="1" x14ac:dyDescent="0.25">
      <c r="A25" s="338"/>
      <c r="B25" s="306"/>
      <c r="C25" s="306"/>
      <c r="D25" s="306"/>
      <c r="E25" s="306"/>
      <c r="F25" s="306"/>
      <c r="G25" s="306"/>
      <c r="H25" s="306"/>
      <c r="I25" s="306"/>
      <c r="J25" s="306"/>
      <c r="K25" s="168"/>
    </row>
    <row r="26" spans="1:11" ht="20.100000000000001" customHeight="1" x14ac:dyDescent="0.25">
      <c r="A26" s="338"/>
      <c r="B26" s="306"/>
      <c r="C26" s="306"/>
      <c r="D26" s="306"/>
      <c r="E26" s="306"/>
      <c r="F26" s="306"/>
      <c r="G26" s="306"/>
      <c r="H26" s="306"/>
      <c r="I26" s="306"/>
      <c r="J26" s="306"/>
      <c r="K26" s="168"/>
    </row>
    <row r="27" spans="1:11" ht="20.100000000000001" customHeight="1" x14ac:dyDescent="0.25">
      <c r="A27" s="338"/>
      <c r="B27" s="339"/>
      <c r="C27" s="339"/>
      <c r="D27" s="339"/>
      <c r="E27" s="339"/>
      <c r="F27" s="339"/>
      <c r="G27" s="339"/>
      <c r="H27" s="339"/>
      <c r="I27" s="339"/>
      <c r="J27" s="339"/>
      <c r="K27" s="168"/>
    </row>
    <row r="28" spans="1:11" x14ac:dyDescent="0.25">
      <c r="A28" s="316"/>
      <c r="B28" s="316"/>
      <c r="C28" s="316"/>
      <c r="D28" s="316"/>
      <c r="E28" s="316"/>
      <c r="F28" s="316"/>
      <c r="G28" s="316"/>
      <c r="H28" s="316"/>
      <c r="I28" s="316"/>
      <c r="J28" s="316"/>
      <c r="K28" s="316"/>
    </row>
    <row r="29" spans="1:11" ht="20.100000000000001" customHeight="1" x14ac:dyDescent="0.25">
      <c r="A29" s="167" t="s">
        <v>104</v>
      </c>
      <c r="B29" s="288" t="s">
        <v>105</v>
      </c>
      <c r="C29" s="288"/>
      <c r="D29" s="288"/>
      <c r="E29" s="288"/>
      <c r="F29" s="288"/>
      <c r="G29" s="288"/>
      <c r="H29" s="288"/>
      <c r="I29" s="288"/>
      <c r="J29" s="288"/>
      <c r="K29" s="342" t="s">
        <v>101</v>
      </c>
    </row>
    <row r="30" spans="1:11" ht="17.25" customHeight="1" x14ac:dyDescent="0.25">
      <c r="A30" s="145"/>
      <c r="B30" s="288"/>
      <c r="C30" s="288"/>
      <c r="D30" s="288"/>
      <c r="E30" s="288"/>
      <c r="F30" s="288"/>
      <c r="G30" s="288"/>
      <c r="H30" s="288"/>
      <c r="I30" s="288"/>
      <c r="J30" s="288"/>
      <c r="K30" s="342"/>
    </row>
    <row r="31" spans="1:11" ht="12.75" customHeight="1" x14ac:dyDescent="0.25">
      <c r="A31" s="316"/>
      <c r="B31" s="316"/>
      <c r="C31" s="316"/>
      <c r="D31" s="316"/>
      <c r="E31" s="316"/>
      <c r="F31" s="316"/>
      <c r="G31" s="316"/>
      <c r="H31" s="316"/>
      <c r="I31" s="316"/>
      <c r="J31" s="316"/>
      <c r="K31" s="316"/>
    </row>
    <row r="32" spans="1:11" ht="27" customHeight="1" x14ac:dyDescent="0.25">
      <c r="A32" s="269"/>
      <c r="B32" s="269"/>
      <c r="C32" s="269"/>
      <c r="D32" s="269"/>
      <c r="E32" s="269"/>
      <c r="F32" s="269"/>
      <c r="G32" s="269"/>
      <c r="H32" s="269"/>
      <c r="I32" s="97"/>
      <c r="J32" s="96" t="s">
        <v>106</v>
      </c>
      <c r="K32" s="96" t="s">
        <v>97</v>
      </c>
    </row>
    <row r="33" spans="1:11" ht="20.100000000000001" customHeight="1" x14ac:dyDescent="0.25">
      <c r="A33" s="338" t="s">
        <v>107</v>
      </c>
      <c r="B33" s="306"/>
      <c r="C33" s="306"/>
      <c r="D33" s="306"/>
      <c r="E33" s="306"/>
      <c r="F33" s="306"/>
      <c r="G33" s="306"/>
      <c r="H33" s="306"/>
      <c r="I33" s="92"/>
      <c r="J33" s="168"/>
      <c r="K33" s="168"/>
    </row>
    <row r="34" spans="1:11" ht="20.100000000000001" customHeight="1" x14ac:dyDescent="0.25">
      <c r="A34" s="338"/>
      <c r="B34" s="306"/>
      <c r="C34" s="306"/>
      <c r="D34" s="306"/>
      <c r="E34" s="306"/>
      <c r="F34" s="306"/>
      <c r="G34" s="306"/>
      <c r="H34" s="306"/>
      <c r="I34" s="92"/>
      <c r="J34" s="168"/>
      <c r="K34" s="168"/>
    </row>
    <row r="35" spans="1:11" ht="20.100000000000001" customHeight="1" x14ac:dyDescent="0.25">
      <c r="A35" s="338"/>
      <c r="B35" s="306"/>
      <c r="C35" s="306"/>
      <c r="D35" s="306"/>
      <c r="E35" s="306"/>
      <c r="F35" s="306"/>
      <c r="G35" s="306"/>
      <c r="H35" s="306"/>
      <c r="I35" s="92"/>
      <c r="J35" s="168"/>
      <c r="K35" s="168"/>
    </row>
    <row r="36" spans="1:11" ht="20.100000000000001" customHeight="1" x14ac:dyDescent="0.25">
      <c r="A36" s="338"/>
      <c r="B36" s="306"/>
      <c r="C36" s="306"/>
      <c r="D36" s="306"/>
      <c r="E36" s="306"/>
      <c r="F36" s="306"/>
      <c r="G36" s="306"/>
      <c r="H36" s="306"/>
      <c r="I36" s="92"/>
      <c r="J36" s="168"/>
      <c r="K36" s="168"/>
    </row>
    <row r="37" spans="1:11" ht="20.100000000000001" customHeight="1" x14ac:dyDescent="0.25">
      <c r="A37" s="338"/>
      <c r="B37" s="339"/>
      <c r="C37" s="339"/>
      <c r="D37" s="339"/>
      <c r="E37" s="339"/>
      <c r="F37" s="339"/>
      <c r="G37" s="339"/>
      <c r="H37" s="339"/>
      <c r="I37" s="92"/>
      <c r="J37" s="168"/>
      <c r="K37" s="168"/>
    </row>
    <row r="38" spans="1:11" x14ac:dyDescent="0.25">
      <c r="A38" s="316"/>
      <c r="B38" s="316"/>
      <c r="C38" s="316"/>
      <c r="D38" s="316"/>
      <c r="E38" s="316"/>
      <c r="F38" s="316"/>
      <c r="G38" s="316"/>
      <c r="H38" s="316"/>
      <c r="I38" s="316"/>
      <c r="J38" s="316"/>
      <c r="K38" s="316"/>
    </row>
    <row r="39" spans="1:11" ht="36" customHeight="1" x14ac:dyDescent="0.25">
      <c r="A39"/>
      <c r="B39" s="354" t="s">
        <v>108</v>
      </c>
      <c r="C39" s="354"/>
      <c r="D39" s="354"/>
      <c r="E39" s="97"/>
      <c r="F39" s="354" t="s">
        <v>109</v>
      </c>
      <c r="G39" s="354"/>
      <c r="H39" s="354"/>
      <c r="I39" s="97"/>
      <c r="J39" s="96" t="s">
        <v>110</v>
      </c>
      <c r="K39" s="96" t="s">
        <v>111</v>
      </c>
    </row>
    <row r="40" spans="1:11" ht="20.100000000000001" customHeight="1" x14ac:dyDescent="0.25">
      <c r="A40" s="338" t="s">
        <v>112</v>
      </c>
      <c r="B40" s="306"/>
      <c r="C40" s="306"/>
      <c r="D40" s="306"/>
      <c r="E40" s="169"/>
      <c r="F40" s="343"/>
      <c r="G40" s="343"/>
      <c r="H40" s="343"/>
      <c r="I40" s="92"/>
      <c r="J40" s="168"/>
      <c r="K40" s="168"/>
    </row>
    <row r="41" spans="1:11" ht="20.100000000000001" customHeight="1" x14ac:dyDescent="0.25">
      <c r="A41" s="338"/>
      <c r="B41" s="339"/>
      <c r="C41" s="339"/>
      <c r="D41" s="339"/>
      <c r="E41" s="169"/>
      <c r="F41" s="343"/>
      <c r="G41" s="343"/>
      <c r="H41" s="343"/>
      <c r="I41" s="92"/>
      <c r="J41" s="168"/>
      <c r="K41" s="168"/>
    </row>
    <row r="42" spans="1:11" ht="20.100000000000001" customHeight="1" x14ac:dyDescent="0.25">
      <c r="A42" s="338"/>
      <c r="B42" s="306"/>
      <c r="C42" s="306"/>
      <c r="D42" s="306"/>
      <c r="E42" s="169"/>
      <c r="F42" s="343"/>
      <c r="G42" s="343"/>
      <c r="H42" s="343"/>
      <c r="I42" s="92"/>
      <c r="J42" s="168"/>
      <c r="K42" s="168"/>
    </row>
    <row r="43" spans="1:11" ht="20.100000000000001" customHeight="1" x14ac:dyDescent="0.25">
      <c r="A43" s="338"/>
      <c r="B43" s="306"/>
      <c r="C43" s="306"/>
      <c r="D43" s="306"/>
      <c r="E43" s="169"/>
      <c r="F43" s="343"/>
      <c r="G43" s="343"/>
      <c r="H43" s="343"/>
      <c r="I43" s="92"/>
      <c r="J43" s="168"/>
      <c r="K43" s="168"/>
    </row>
    <row r="44" spans="1:11" ht="20.100000000000001" customHeight="1" x14ac:dyDescent="0.25">
      <c r="A44" s="338"/>
      <c r="B44" s="339"/>
      <c r="C44" s="339"/>
      <c r="D44" s="339"/>
      <c r="E44" s="169"/>
      <c r="F44" s="343"/>
      <c r="G44" s="343"/>
      <c r="H44" s="343"/>
      <c r="I44" s="92"/>
      <c r="J44" s="168"/>
      <c r="K44" s="168"/>
    </row>
    <row r="45" spans="1:11" x14ac:dyDescent="0.25">
      <c r="A45" s="269"/>
      <c r="B45" s="269"/>
      <c r="C45" s="269"/>
      <c r="D45" s="269"/>
      <c r="E45" s="269"/>
      <c r="F45" s="269"/>
      <c r="G45" s="269"/>
      <c r="H45" s="269"/>
      <c r="I45" s="269"/>
      <c r="J45" s="269"/>
      <c r="K45" s="269"/>
    </row>
    <row r="46" spans="1:11" ht="19.5" customHeight="1" x14ac:dyDescent="0.25">
      <c r="A46" s="344" t="s">
        <v>113</v>
      </c>
      <c r="B46" s="345" t="s">
        <v>150</v>
      </c>
      <c r="C46" s="346"/>
      <c r="D46" s="346"/>
      <c r="E46" s="346"/>
      <c r="F46" s="346"/>
      <c r="G46" s="346"/>
      <c r="H46" s="346"/>
      <c r="I46" s="346"/>
      <c r="J46" s="346"/>
      <c r="K46" s="347"/>
    </row>
    <row r="47" spans="1:11" ht="19.5" customHeight="1" x14ac:dyDescent="0.25">
      <c r="A47" s="344"/>
      <c r="B47" s="348"/>
      <c r="C47" s="349"/>
      <c r="D47" s="349"/>
      <c r="E47" s="349"/>
      <c r="F47" s="349"/>
      <c r="G47" s="349"/>
      <c r="H47" s="349"/>
      <c r="I47" s="349"/>
      <c r="J47" s="349"/>
      <c r="K47" s="350"/>
    </row>
    <row r="48" spans="1:11" ht="19.5" customHeight="1" x14ac:dyDescent="0.25">
      <c r="A48" s="344"/>
      <c r="B48" s="348"/>
      <c r="C48" s="349"/>
      <c r="D48" s="349"/>
      <c r="E48" s="349"/>
      <c r="F48" s="349"/>
      <c r="G48" s="349"/>
      <c r="H48" s="349"/>
      <c r="I48" s="349"/>
      <c r="J48" s="349"/>
      <c r="K48" s="350"/>
    </row>
    <row r="49" spans="1:11" ht="19.5" customHeight="1" x14ac:dyDescent="0.25">
      <c r="A49" s="344"/>
      <c r="B49" s="348"/>
      <c r="C49" s="349"/>
      <c r="D49" s="349"/>
      <c r="E49" s="349"/>
      <c r="F49" s="349"/>
      <c r="G49" s="349"/>
      <c r="H49" s="349"/>
      <c r="I49" s="349"/>
      <c r="J49" s="349"/>
      <c r="K49" s="350"/>
    </row>
    <row r="50" spans="1:11" ht="10.5" customHeight="1" x14ac:dyDescent="0.25">
      <c r="A50" s="344"/>
      <c r="B50" s="348"/>
      <c r="C50" s="349"/>
      <c r="D50" s="349"/>
      <c r="E50" s="349"/>
      <c r="F50" s="349"/>
      <c r="G50" s="349"/>
      <c r="H50" s="349"/>
      <c r="I50" s="349"/>
      <c r="J50" s="349"/>
      <c r="K50" s="350"/>
    </row>
    <row r="51" spans="1:11" ht="11.25" customHeight="1" x14ac:dyDescent="0.25">
      <c r="A51" s="344"/>
      <c r="B51" s="348"/>
      <c r="C51" s="349"/>
      <c r="D51" s="349"/>
      <c r="E51" s="349"/>
      <c r="F51" s="349"/>
      <c r="G51" s="349"/>
      <c r="H51" s="349"/>
      <c r="I51" s="349"/>
      <c r="J51" s="349"/>
      <c r="K51" s="350"/>
    </row>
    <row r="52" spans="1:11" ht="12.75" customHeight="1" x14ac:dyDescent="0.25">
      <c r="A52" s="344"/>
      <c r="B52" s="348"/>
      <c r="C52" s="349"/>
      <c r="D52" s="349"/>
      <c r="E52" s="349"/>
      <c r="F52" s="349"/>
      <c r="G52" s="349"/>
      <c r="H52" s="349"/>
      <c r="I52" s="349"/>
      <c r="J52" s="349"/>
      <c r="K52" s="350"/>
    </row>
    <row r="53" spans="1:11" ht="5.25" customHeight="1" x14ac:dyDescent="0.25">
      <c r="A53" s="344"/>
      <c r="B53" s="348"/>
      <c r="C53" s="349"/>
      <c r="D53" s="349"/>
      <c r="E53" s="349"/>
      <c r="F53" s="349"/>
      <c r="G53" s="349"/>
      <c r="H53" s="349"/>
      <c r="I53" s="349"/>
      <c r="J53" s="349"/>
      <c r="K53" s="350"/>
    </row>
    <row r="54" spans="1:11" ht="4.5" customHeight="1" x14ac:dyDescent="0.25">
      <c r="A54" s="344"/>
      <c r="B54" s="348"/>
      <c r="C54" s="349"/>
      <c r="D54" s="349"/>
      <c r="E54" s="349"/>
      <c r="F54" s="349"/>
      <c r="G54" s="349"/>
      <c r="H54" s="349"/>
      <c r="I54" s="349"/>
      <c r="J54" s="349"/>
      <c r="K54" s="350"/>
    </row>
    <row r="55" spans="1:11" ht="4.5" customHeight="1" x14ac:dyDescent="0.25">
      <c r="A55" s="344"/>
      <c r="B55" s="351"/>
      <c r="C55" s="352"/>
      <c r="D55" s="352"/>
      <c r="E55" s="352"/>
      <c r="F55" s="352"/>
      <c r="G55" s="352"/>
      <c r="H55" s="352"/>
      <c r="I55" s="352"/>
      <c r="J55" s="352"/>
      <c r="K55" s="353"/>
    </row>
  </sheetData>
  <mergeCells count="54">
    <mergeCell ref="A45:K45"/>
    <mergeCell ref="A46:A55"/>
    <mergeCell ref="B46:K55"/>
    <mergeCell ref="A38:K38"/>
    <mergeCell ref="B39:D39"/>
    <mergeCell ref="F39:H39"/>
    <mergeCell ref="A40:A44"/>
    <mergeCell ref="B40:D40"/>
    <mergeCell ref="F40:H40"/>
    <mergeCell ref="B41:D41"/>
    <mergeCell ref="F41:H41"/>
    <mergeCell ref="B42:D42"/>
    <mergeCell ref="F42:H42"/>
    <mergeCell ref="B43:D43"/>
    <mergeCell ref="F43:H43"/>
    <mergeCell ref="B44:D44"/>
    <mergeCell ref="F44:H44"/>
    <mergeCell ref="A33:A37"/>
    <mergeCell ref="B33:H33"/>
    <mergeCell ref="B34:H34"/>
    <mergeCell ref="B35:H35"/>
    <mergeCell ref="B36:H36"/>
    <mergeCell ref="B37:H37"/>
    <mergeCell ref="A28:K28"/>
    <mergeCell ref="B29:J30"/>
    <mergeCell ref="K29:K30"/>
    <mergeCell ref="A31:K31"/>
    <mergeCell ref="A32:H32"/>
    <mergeCell ref="A23:A27"/>
    <mergeCell ref="B23:J23"/>
    <mergeCell ref="B24:J24"/>
    <mergeCell ref="B25:J25"/>
    <mergeCell ref="B26:J26"/>
    <mergeCell ref="B27:J27"/>
    <mergeCell ref="B17:J17"/>
    <mergeCell ref="B19:J20"/>
    <mergeCell ref="K19:K20"/>
    <mergeCell ref="A21:K21"/>
    <mergeCell ref="B22:J22"/>
    <mergeCell ref="A5:A9"/>
    <mergeCell ref="B5:K9"/>
    <mergeCell ref="A10:K10"/>
    <mergeCell ref="B11:F11"/>
    <mergeCell ref="A12:A16"/>
    <mergeCell ref="B12:F12"/>
    <mergeCell ref="B13:F13"/>
    <mergeCell ref="B14:F14"/>
    <mergeCell ref="B15:F15"/>
    <mergeCell ref="B16:F16"/>
    <mergeCell ref="B1:J1"/>
    <mergeCell ref="K1:L1"/>
    <mergeCell ref="A2:K2"/>
    <mergeCell ref="G3:J3"/>
    <mergeCell ref="A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112"/>
  <sheetViews>
    <sheetView topLeftCell="A28" zoomScale="70" zoomScaleNormal="70" workbookViewId="0">
      <selection activeCell="Z16" sqref="Z16"/>
    </sheetView>
  </sheetViews>
  <sheetFormatPr defaultColWidth="9.42578125" defaultRowHeight="15" x14ac:dyDescent="0.25"/>
  <cols>
    <col min="1" max="1" width="51.5703125" style="2" customWidth="1"/>
    <col min="2" max="2" width="1.5703125" style="2" customWidth="1"/>
    <col min="3" max="3" width="16.140625" style="84" customWidth="1"/>
    <col min="4" max="4" width="1.7109375" style="2" customWidth="1"/>
    <col min="5" max="5" width="16.140625" style="2" customWidth="1"/>
    <col min="6" max="6" width="1.5703125" style="2" customWidth="1"/>
    <col min="7" max="7" width="16.140625" style="2" customWidth="1"/>
    <col min="8" max="8" width="1.42578125" style="2" customWidth="1"/>
    <col min="9" max="9" width="16.140625" style="2" customWidth="1"/>
    <col min="10" max="10" width="1.5703125" style="2" customWidth="1"/>
    <col min="11" max="11" width="15.28515625" style="2" customWidth="1"/>
    <col min="12" max="12" width="1.7109375" style="2" customWidth="1"/>
    <col min="13" max="13" width="15.28515625" style="2" customWidth="1"/>
    <col min="14" max="16384" width="9.42578125" style="2"/>
  </cols>
  <sheetData>
    <row r="1" spans="1:256" ht="27.75" customHeight="1" x14ac:dyDescent="0.3">
      <c r="A1"/>
      <c r="B1"/>
      <c r="C1" s="267" t="s">
        <v>2</v>
      </c>
      <c r="D1" s="267"/>
      <c r="E1" s="267"/>
      <c r="F1" s="267"/>
      <c r="G1" s="267"/>
      <c r="H1" s="267"/>
      <c r="I1" s="267"/>
      <c r="J1" s="267"/>
      <c r="K1" s="267"/>
      <c r="L1"/>
      <c r="M1" s="268" t="s">
        <v>149</v>
      </c>
      <c r="N1" s="26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0.5" customHeight="1" x14ac:dyDescent="0.25">
      <c r="A2" s="170"/>
      <c r="B2" s="170"/>
      <c r="C2" s="170"/>
      <c r="D2" s="170"/>
      <c r="E2" s="170"/>
      <c r="F2" s="170"/>
      <c r="G2" s="170"/>
      <c r="H2" s="170"/>
      <c r="I2" s="170"/>
      <c r="J2" s="170"/>
      <c r="K2" s="170"/>
      <c r="L2" s="170"/>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90" customFormat="1" ht="26.25" customHeight="1" x14ac:dyDescent="0.25">
      <c r="A3" s="87" t="s">
        <v>114</v>
      </c>
      <c r="B3" s="87"/>
      <c r="C3" s="86"/>
      <c r="D3" s="87"/>
      <c r="E3" s="87"/>
      <c r="F3" s="87"/>
      <c r="G3" s="87"/>
      <c r="H3" s="171"/>
      <c r="I3" s="171"/>
      <c r="J3" s="171"/>
      <c r="K3" s="171"/>
      <c r="L3" s="160"/>
      <c r="M3" s="89"/>
    </row>
    <row r="4" spans="1:256" ht="15" customHeight="1" x14ac:dyDescent="0.25">
      <c r="A4" s="269"/>
      <c r="B4" s="269"/>
      <c r="C4" s="269"/>
      <c r="D4" s="269"/>
      <c r="E4" s="269"/>
      <c r="F4" s="269"/>
      <c r="G4" s="269"/>
      <c r="H4" s="269"/>
      <c r="I4" s="269"/>
      <c r="J4" s="269"/>
      <c r="K4" s="269"/>
      <c r="L4" s="269"/>
      <c r="M4"/>
      <c r="N4"/>
    </row>
    <row r="5" spans="1:256" ht="20.100000000000001" customHeight="1" x14ac:dyDescent="0.25">
      <c r="A5" s="271" t="s">
        <v>115</v>
      </c>
      <c r="B5" s="271"/>
      <c r="C5" s="271"/>
      <c r="D5" s="271"/>
      <c r="E5" s="271"/>
      <c r="F5" s="271"/>
      <c r="G5" s="271"/>
      <c r="H5" s="271"/>
      <c r="I5" s="271"/>
      <c r="J5" s="271"/>
      <c r="K5" s="271"/>
      <c r="L5" s="271"/>
      <c r="M5"/>
      <c r="N5"/>
    </row>
    <row r="6" spans="1:256" ht="20.100000000000001" customHeight="1" x14ac:dyDescent="0.25">
      <c r="A6" s="167"/>
      <c r="B6" s="167"/>
      <c r="C6" s="167"/>
      <c r="D6" s="167"/>
      <c r="E6" s="167"/>
      <c r="F6" s="167"/>
      <c r="G6" s="167"/>
      <c r="H6" s="167"/>
      <c r="I6" s="167"/>
      <c r="J6" s="167"/>
      <c r="K6" s="167"/>
      <c r="L6" s="167"/>
      <c r="M6"/>
      <c r="N6"/>
    </row>
    <row r="7" spans="1:256" ht="20.100000000000001" customHeight="1" x14ac:dyDescent="0.25">
      <c r="A7" s="167" t="s">
        <v>116</v>
      </c>
      <c r="B7" s="167"/>
      <c r="C7" s="167"/>
      <c r="D7" s="167"/>
      <c r="E7" s="167"/>
      <c r="F7" s="167"/>
      <c r="G7" s="167"/>
      <c r="H7" s="167"/>
      <c r="I7" s="167"/>
      <c r="J7" s="167"/>
      <c r="K7" s="167"/>
      <c r="L7" s="167"/>
      <c r="M7" s="167"/>
      <c r="N7"/>
    </row>
    <row r="8" spans="1:256" ht="40.5" customHeight="1" x14ac:dyDescent="0.25">
      <c r="C8" s="93" t="s">
        <v>9</v>
      </c>
      <c r="D8" s="66"/>
      <c r="E8" s="93" t="s">
        <v>10</v>
      </c>
      <c r="F8" s="94"/>
      <c r="G8" s="93" t="s">
        <v>11</v>
      </c>
      <c r="H8" s="94"/>
      <c r="I8" s="93" t="s">
        <v>12</v>
      </c>
      <c r="J8" s="94"/>
      <c r="K8" s="93" t="s">
        <v>55</v>
      </c>
      <c r="L8" s="94"/>
      <c r="M8" s="93" t="s">
        <v>56</v>
      </c>
      <c r="N8"/>
    </row>
    <row r="9" spans="1:256" ht="20.100000000000001" customHeight="1" x14ac:dyDescent="0.25">
      <c r="A9" s="3"/>
      <c r="B9" s="3"/>
      <c r="C9" s="96" t="s">
        <v>15</v>
      </c>
      <c r="D9"/>
      <c r="E9" s="96" t="s">
        <v>15</v>
      </c>
      <c r="F9" s="97"/>
      <c r="G9" s="96" t="s">
        <v>15</v>
      </c>
      <c r="H9" s="97"/>
      <c r="I9" s="96" t="s">
        <v>15</v>
      </c>
      <c r="J9" s="97"/>
      <c r="K9" s="96" t="s">
        <v>15</v>
      </c>
      <c r="L9" s="97"/>
      <c r="M9" s="96" t="s">
        <v>15</v>
      </c>
      <c r="N9"/>
    </row>
    <row r="10" spans="1:256" ht="16.5" customHeight="1" x14ac:dyDescent="0.25">
      <c r="A10" s="172" t="s">
        <v>158</v>
      </c>
      <c r="B10" s="92"/>
      <c r="C10" s="173"/>
      <c r="D10" s="174"/>
      <c r="E10" s="173">
        <v>6690.98</v>
      </c>
      <c r="F10" s="174"/>
      <c r="G10" s="173"/>
      <c r="H10" s="175"/>
      <c r="I10" s="173"/>
      <c r="J10" s="175"/>
      <c r="K10" s="173">
        <f t="shared" ref="K10:K18" si="0">SUM(C10:I10)</f>
        <v>6690.98</v>
      </c>
      <c r="L10" s="174"/>
      <c r="M10" s="176">
        <v>0</v>
      </c>
      <c r="N10"/>
    </row>
    <row r="11" spans="1:256" ht="16.5" customHeight="1" x14ac:dyDescent="0.25">
      <c r="A11" s="178" t="s">
        <v>147</v>
      </c>
      <c r="B11" s="92"/>
      <c r="C11" s="173">
        <v>3.33</v>
      </c>
      <c r="D11" s="174"/>
      <c r="E11" s="173">
        <v>0</v>
      </c>
      <c r="F11" s="174"/>
      <c r="G11" s="173"/>
      <c r="H11" s="175"/>
      <c r="I11" s="173"/>
      <c r="J11" s="175"/>
      <c r="K11" s="173">
        <f t="shared" si="0"/>
        <v>3.33</v>
      </c>
      <c r="L11" s="174"/>
      <c r="M11" s="176">
        <v>0</v>
      </c>
      <c r="N11"/>
    </row>
    <row r="12" spans="1:256" ht="16.5" customHeight="1" x14ac:dyDescent="0.25">
      <c r="A12" s="172" t="s">
        <v>155</v>
      </c>
      <c r="B12" s="92"/>
      <c r="C12" s="173"/>
      <c r="D12" s="174"/>
      <c r="E12" s="173"/>
      <c r="F12" s="174"/>
      <c r="G12" s="173"/>
      <c r="H12" s="175"/>
      <c r="I12" s="173"/>
      <c r="J12" s="175"/>
      <c r="K12" s="173">
        <f t="shared" si="0"/>
        <v>0</v>
      </c>
      <c r="L12" s="174"/>
      <c r="M12" s="176">
        <v>40</v>
      </c>
      <c r="N12"/>
    </row>
    <row r="13" spans="1:256" ht="16.5" customHeight="1" x14ac:dyDescent="0.25">
      <c r="A13" s="178" t="s">
        <v>156</v>
      </c>
      <c r="B13" s="92"/>
      <c r="C13" s="173"/>
      <c r="D13" s="174"/>
      <c r="E13" s="173"/>
      <c r="F13" s="174"/>
      <c r="G13" s="173"/>
      <c r="H13" s="175"/>
      <c r="I13" s="173"/>
      <c r="J13" s="175"/>
      <c r="K13" s="173">
        <f t="shared" si="0"/>
        <v>0</v>
      </c>
      <c r="L13" s="174"/>
      <c r="M13" s="176">
        <v>200</v>
      </c>
      <c r="N13"/>
    </row>
    <row r="14" spans="1:256" ht="16.5" customHeight="1" x14ac:dyDescent="0.25">
      <c r="A14" s="172"/>
      <c r="B14" s="92"/>
      <c r="C14" s="173">
        <v>0</v>
      </c>
      <c r="D14" s="174"/>
      <c r="E14" s="173"/>
      <c r="F14" s="174"/>
      <c r="G14" s="173"/>
      <c r="H14" s="175"/>
      <c r="I14" s="173"/>
      <c r="J14" s="175"/>
      <c r="K14" s="173">
        <f t="shared" si="0"/>
        <v>0</v>
      </c>
      <c r="L14" s="174"/>
      <c r="M14" s="176">
        <v>0</v>
      </c>
      <c r="N14"/>
    </row>
    <row r="15" spans="1:256" ht="16.5" customHeight="1" x14ac:dyDescent="0.25">
      <c r="A15" s="178"/>
      <c r="B15" s="92"/>
      <c r="C15" s="173">
        <v>0</v>
      </c>
      <c r="D15" s="174"/>
      <c r="E15" s="173"/>
      <c r="F15" s="174"/>
      <c r="G15" s="173"/>
      <c r="H15" s="175"/>
      <c r="I15" s="173"/>
      <c r="J15" s="175"/>
      <c r="K15" s="173">
        <f t="shared" si="0"/>
        <v>0</v>
      </c>
      <c r="L15" s="174"/>
      <c r="M15" s="176">
        <v>0</v>
      </c>
      <c r="N15"/>
    </row>
    <row r="16" spans="1:256" ht="16.5" customHeight="1" x14ac:dyDescent="0.25">
      <c r="A16" s="178"/>
      <c r="B16" s="92"/>
      <c r="C16" s="173">
        <v>0</v>
      </c>
      <c r="D16" s="174"/>
      <c r="E16" s="173"/>
      <c r="F16" s="174"/>
      <c r="G16" s="173"/>
      <c r="H16" s="175"/>
      <c r="I16" s="173"/>
      <c r="J16" s="175"/>
      <c r="K16" s="173">
        <f t="shared" si="0"/>
        <v>0</v>
      </c>
      <c r="L16" s="174"/>
      <c r="M16" s="176">
        <v>0</v>
      </c>
      <c r="N16"/>
    </row>
    <row r="17" spans="1:14" ht="16.5" customHeight="1" x14ac:dyDescent="0.25">
      <c r="A17" s="253"/>
      <c r="B17" s="92"/>
      <c r="C17" s="177"/>
      <c r="D17" s="174"/>
      <c r="E17" s="173"/>
      <c r="F17" s="174"/>
      <c r="G17" s="173"/>
      <c r="H17" s="175"/>
      <c r="I17" s="173"/>
      <c r="J17" s="175"/>
      <c r="K17" s="173">
        <f t="shared" si="0"/>
        <v>0</v>
      </c>
      <c r="L17" s="174"/>
      <c r="M17" s="176"/>
      <c r="N17"/>
    </row>
    <row r="18" spans="1:14" ht="16.5" customHeight="1" x14ac:dyDescent="0.25">
      <c r="B18" s="179"/>
      <c r="C18" s="177"/>
      <c r="D18" s="174"/>
      <c r="E18" s="173"/>
      <c r="F18" s="174"/>
      <c r="G18" s="173"/>
      <c r="H18" s="174"/>
      <c r="I18" s="173"/>
      <c r="J18" s="174"/>
      <c r="K18" s="173">
        <f t="shared" si="0"/>
        <v>0</v>
      </c>
      <c r="L18" s="180"/>
      <c r="M18" s="176"/>
      <c r="N18"/>
    </row>
    <row r="19" spans="1:14" ht="16.5" customHeight="1" x14ac:dyDescent="0.25">
      <c r="B19" s="179"/>
      <c r="C19" s="177"/>
      <c r="D19" s="174"/>
      <c r="E19" s="173"/>
      <c r="F19" s="174"/>
      <c r="G19" s="173"/>
      <c r="H19" s="174"/>
      <c r="I19" s="173"/>
      <c r="J19" s="174"/>
      <c r="K19" s="173">
        <f>SUM(C19:I19)</f>
        <v>0</v>
      </c>
      <c r="L19" s="180"/>
      <c r="M19" s="176"/>
      <c r="N19"/>
    </row>
    <row r="20" spans="1:14" ht="16.5" customHeight="1" x14ac:dyDescent="0.25">
      <c r="B20" s="179"/>
      <c r="C20" s="177"/>
      <c r="D20" s="174"/>
      <c r="E20" s="173"/>
      <c r="F20" s="174"/>
      <c r="G20" s="173"/>
      <c r="H20" s="174"/>
      <c r="I20" s="173"/>
      <c r="J20" s="174"/>
      <c r="K20" s="173">
        <f>SUM(C20:I20)</f>
        <v>0</v>
      </c>
      <c r="L20" s="180"/>
      <c r="M20" s="176"/>
      <c r="N20"/>
    </row>
    <row r="21" spans="1:14" ht="16.5" customHeight="1" x14ac:dyDescent="0.25">
      <c r="B21" s="179"/>
      <c r="C21" s="177"/>
      <c r="D21" s="174"/>
      <c r="E21" s="173"/>
      <c r="F21" s="174"/>
      <c r="G21" s="173"/>
      <c r="H21" s="174"/>
      <c r="I21" s="173"/>
      <c r="J21" s="174"/>
      <c r="K21" s="173">
        <f>SUM(C21:I21)</f>
        <v>0</v>
      </c>
      <c r="L21" s="180"/>
      <c r="M21" s="176"/>
      <c r="N21"/>
    </row>
    <row r="22" spans="1:14" ht="16.5" customHeight="1" x14ac:dyDescent="0.25">
      <c r="B22" s="179"/>
      <c r="C22" s="177"/>
      <c r="D22" s="174"/>
      <c r="E22" s="173"/>
      <c r="F22" s="174"/>
      <c r="G22" s="173"/>
      <c r="H22" s="174"/>
      <c r="I22" s="173"/>
      <c r="J22" s="174"/>
      <c r="K22" s="173">
        <f>SUM(C22:I22)</f>
        <v>0</v>
      </c>
      <c r="L22" s="180"/>
      <c r="M22" s="176"/>
      <c r="N22"/>
    </row>
    <row r="23" spans="1:14" ht="16.5" customHeight="1" x14ac:dyDescent="0.25">
      <c r="A23" s="178"/>
      <c r="B23" s="179"/>
      <c r="C23" s="177"/>
      <c r="D23" s="174"/>
      <c r="E23" s="173"/>
      <c r="F23" s="174"/>
      <c r="G23" s="173"/>
      <c r="H23" s="174"/>
      <c r="I23" s="173"/>
      <c r="J23" s="174"/>
      <c r="K23" s="173">
        <f>SUM(C23:I23)</f>
        <v>0</v>
      </c>
      <c r="L23" s="180"/>
      <c r="M23" s="176"/>
      <c r="N23"/>
    </row>
    <row r="24" spans="1:14" ht="20.25" customHeight="1" thickBot="1" x14ac:dyDescent="0.3">
      <c r="A24" s="181" t="s">
        <v>68</v>
      </c>
      <c r="B24" s="181"/>
      <c r="C24" s="182">
        <f>SUM(C10:C23)</f>
        <v>3.33</v>
      </c>
      <c r="D24" s="174"/>
      <c r="E24" s="182">
        <f>SUM(E10:E23)</f>
        <v>6690.98</v>
      </c>
      <c r="F24" s="174"/>
      <c r="G24" s="182">
        <f>SUM(G10:G23)</f>
        <v>0</v>
      </c>
      <c r="H24" s="174"/>
      <c r="I24" s="182">
        <f>SUM(I10:I23)</f>
        <v>0</v>
      </c>
      <c r="J24" s="174"/>
      <c r="K24" s="182">
        <f>SUM(K10:K23)</f>
        <v>6694.3099999999995</v>
      </c>
      <c r="L24" s="180"/>
      <c r="M24" s="182">
        <f>SUM(M10:M23)</f>
        <v>240</v>
      </c>
      <c r="N24"/>
    </row>
    <row r="25" spans="1:14" ht="13.5" customHeight="1" x14ac:dyDescent="0.25">
      <c r="A25" s="167"/>
      <c r="B25" s="167"/>
      <c r="C25" s="167"/>
      <c r="D25" s="167"/>
      <c r="E25" s="167"/>
      <c r="F25" s="167"/>
      <c r="G25" s="167"/>
      <c r="H25" s="167"/>
      <c r="I25" s="167"/>
      <c r="J25" s="167"/>
      <c r="K25" s="167"/>
      <c r="L25" s="167"/>
      <c r="M25"/>
      <c r="N25"/>
    </row>
    <row r="26" spans="1:14" ht="15" customHeight="1" x14ac:dyDescent="0.25">
      <c r="A26" s="167"/>
      <c r="B26" s="167"/>
      <c r="C26" s="183">
        <v>0</v>
      </c>
      <c r="D26" s="183"/>
      <c r="E26" s="183">
        <v>0</v>
      </c>
      <c r="F26" s="183">
        <v>0</v>
      </c>
      <c r="G26" s="183">
        <v>0</v>
      </c>
      <c r="H26" s="183">
        <v>0</v>
      </c>
      <c r="I26" s="183">
        <v>0</v>
      </c>
      <c r="J26" s="183">
        <v>0</v>
      </c>
      <c r="K26" s="183">
        <v>0</v>
      </c>
      <c r="L26" s="183">
        <v>0</v>
      </c>
      <c r="M26" s="183">
        <v>0</v>
      </c>
      <c r="N26"/>
    </row>
    <row r="27" spans="1:14" ht="13.5" customHeight="1" x14ac:dyDescent="0.25">
      <c r="A27" s="167"/>
      <c r="B27" s="167"/>
      <c r="C27" s="167"/>
      <c r="D27" s="167"/>
      <c r="E27" s="167"/>
      <c r="F27" s="167"/>
      <c r="G27" s="167"/>
      <c r="H27" s="167"/>
      <c r="I27" s="167"/>
      <c r="J27" s="167"/>
      <c r="K27" s="167"/>
      <c r="L27" s="167"/>
      <c r="M27"/>
      <c r="N27"/>
    </row>
    <row r="28" spans="1:14" ht="20.100000000000001" customHeight="1" x14ac:dyDescent="0.25">
      <c r="A28" s="271" t="s">
        <v>117</v>
      </c>
      <c r="B28" s="271"/>
      <c r="C28" s="271"/>
      <c r="D28" s="271"/>
      <c r="E28" s="271"/>
      <c r="F28" s="271"/>
      <c r="G28" s="271"/>
      <c r="H28" s="271"/>
      <c r="I28" s="271"/>
      <c r="J28" s="271"/>
      <c r="K28" s="271"/>
      <c r="L28" s="271"/>
      <c r="M28" s="271"/>
      <c r="N28"/>
    </row>
    <row r="29" spans="1:14" ht="24" customHeight="1" x14ac:dyDescent="0.25">
      <c r="C29" s="93" t="s">
        <v>9</v>
      </c>
      <c r="D29" s="66"/>
      <c r="E29" s="93" t="s">
        <v>10</v>
      </c>
      <c r="F29" s="94"/>
      <c r="G29" s="93"/>
      <c r="H29" s="94"/>
      <c r="I29" s="93"/>
      <c r="J29" s="94"/>
      <c r="K29" s="93" t="s">
        <v>55</v>
      </c>
      <c r="L29" s="94"/>
      <c r="M29" s="93" t="s">
        <v>56</v>
      </c>
      <c r="N29"/>
    </row>
    <row r="30" spans="1:14" ht="20.100000000000001" customHeight="1" x14ac:dyDescent="0.25">
      <c r="A30" s="3"/>
      <c r="B30" s="3"/>
      <c r="C30" s="96" t="s">
        <v>15</v>
      </c>
      <c r="D30"/>
      <c r="E30" s="96" t="s">
        <v>15</v>
      </c>
      <c r="F30" s="97"/>
      <c r="G30" s="96"/>
      <c r="H30" s="97"/>
      <c r="I30" s="96"/>
      <c r="J30" s="97"/>
      <c r="K30" s="96" t="s">
        <v>15</v>
      </c>
      <c r="L30" s="97"/>
      <c r="M30" s="96" t="s">
        <v>15</v>
      </c>
      <c r="N30"/>
    </row>
    <row r="31" spans="1:14" ht="20.100000000000001" customHeight="1" x14ac:dyDescent="0.25">
      <c r="A31" s="172" t="s">
        <v>159</v>
      </c>
      <c r="B31" s="92"/>
      <c r="C31" s="173">
        <v>0</v>
      </c>
      <c r="D31" s="174"/>
      <c r="E31" s="173">
        <v>104.52</v>
      </c>
      <c r="F31" s="174"/>
      <c r="G31" s="174"/>
      <c r="H31" s="175"/>
      <c r="I31" s="174"/>
      <c r="J31" s="175"/>
      <c r="K31" s="173">
        <f>SUM(C31:I31)</f>
        <v>104.52</v>
      </c>
      <c r="L31" s="174"/>
      <c r="M31" s="176">
        <v>0</v>
      </c>
      <c r="N31"/>
    </row>
    <row r="32" spans="1:14" ht="20.100000000000001" customHeight="1" x14ac:dyDescent="0.25">
      <c r="A32" s="172"/>
      <c r="B32" s="92"/>
      <c r="C32" s="173"/>
      <c r="D32" s="174"/>
      <c r="E32" s="173">
        <v>0</v>
      </c>
      <c r="F32" s="174"/>
      <c r="G32" s="174"/>
      <c r="H32" s="175"/>
      <c r="I32" s="174"/>
      <c r="J32" s="175"/>
      <c r="K32" s="173">
        <f t="shared" ref="K32:K35" si="1">SUM(C32:I32)</f>
        <v>0</v>
      </c>
      <c r="L32" s="174"/>
      <c r="M32" s="176">
        <v>0</v>
      </c>
      <c r="N32"/>
    </row>
    <row r="33" spans="1:14" ht="20.100000000000001" customHeight="1" x14ac:dyDescent="0.25">
      <c r="A33" s="172"/>
      <c r="B33" s="92"/>
      <c r="C33" s="177">
        <v>0</v>
      </c>
      <c r="D33" s="174"/>
      <c r="E33" s="173">
        <v>0</v>
      </c>
      <c r="F33" s="174"/>
      <c r="G33" s="174"/>
      <c r="H33" s="175"/>
      <c r="I33" s="174"/>
      <c r="J33" s="175"/>
      <c r="K33" s="173">
        <f t="shared" si="1"/>
        <v>0</v>
      </c>
      <c r="L33" s="174"/>
      <c r="M33" s="176">
        <v>0</v>
      </c>
      <c r="N33"/>
    </row>
    <row r="34" spans="1:14" ht="20.100000000000001" customHeight="1" x14ac:dyDescent="0.25">
      <c r="A34" s="172" t="s">
        <v>153</v>
      </c>
      <c r="B34" s="92"/>
      <c r="C34" s="177">
        <v>0</v>
      </c>
      <c r="D34" s="174"/>
      <c r="E34" s="173"/>
      <c r="F34" s="174"/>
      <c r="G34" s="174"/>
      <c r="H34" s="175"/>
      <c r="I34" s="174"/>
      <c r="J34" s="175"/>
      <c r="K34" s="173">
        <f t="shared" si="1"/>
        <v>0</v>
      </c>
      <c r="L34" s="174"/>
      <c r="M34" s="176">
        <v>150</v>
      </c>
      <c r="N34"/>
    </row>
    <row r="35" spans="1:14" ht="20.100000000000001" customHeight="1" x14ac:dyDescent="0.25">
      <c r="A35" s="172" t="s">
        <v>154</v>
      </c>
      <c r="B35" s="179"/>
      <c r="C35" s="177"/>
      <c r="D35" s="174"/>
      <c r="E35" s="173">
        <v>300</v>
      </c>
      <c r="F35" s="174"/>
      <c r="G35" s="174"/>
      <c r="H35" s="174"/>
      <c r="I35" s="174"/>
      <c r="J35" s="174"/>
      <c r="K35" s="173">
        <f t="shared" si="1"/>
        <v>300</v>
      </c>
      <c r="L35" s="355"/>
      <c r="M35" s="176">
        <v>300</v>
      </c>
      <c r="N35"/>
    </row>
    <row r="36" spans="1:14" ht="20.100000000000001" customHeight="1" thickBot="1" x14ac:dyDescent="0.3">
      <c r="A36" s="181" t="s">
        <v>68</v>
      </c>
      <c r="B36" s="181"/>
      <c r="C36" s="182">
        <f>SUM(C31:C35)</f>
        <v>0</v>
      </c>
      <c r="D36" s="174"/>
      <c r="E36" s="182">
        <f>SUM(E31:E35)</f>
        <v>404.52</v>
      </c>
      <c r="F36" s="174"/>
      <c r="G36" s="174"/>
      <c r="H36" s="174"/>
      <c r="I36" s="174"/>
      <c r="J36" s="174"/>
      <c r="K36" s="182">
        <f>SUM(K31:K35)</f>
        <v>404.52</v>
      </c>
      <c r="L36" s="355"/>
      <c r="M36" s="182">
        <f>SUM(M31:M35)</f>
        <v>450</v>
      </c>
      <c r="N36"/>
    </row>
    <row r="37" spans="1:14" ht="12" customHeight="1" x14ac:dyDescent="0.25">
      <c r="A37" s="167"/>
      <c r="B37" s="167"/>
      <c r="C37" s="167"/>
      <c r="D37" s="167"/>
      <c r="E37" s="167"/>
      <c r="F37" s="167"/>
      <c r="G37" s="167"/>
      <c r="H37" s="167"/>
      <c r="I37" s="167"/>
      <c r="J37" s="167"/>
      <c r="K37" s="167"/>
      <c r="L37" s="167"/>
      <c r="M37"/>
      <c r="N37"/>
    </row>
    <row r="38" spans="1:14" ht="13.5" customHeight="1" x14ac:dyDescent="0.25">
      <c r="A38" s="167"/>
      <c r="B38" s="167"/>
      <c r="C38" s="183">
        <v>0</v>
      </c>
      <c r="D38" s="183"/>
      <c r="E38" s="183">
        <v>0</v>
      </c>
      <c r="F38" s="183">
        <v>0</v>
      </c>
      <c r="G38" s="183"/>
      <c r="H38" s="183"/>
      <c r="I38" s="183"/>
      <c r="J38" s="183">
        <v>0</v>
      </c>
      <c r="K38" s="183">
        <v>0</v>
      </c>
      <c r="L38" s="183">
        <v>0</v>
      </c>
      <c r="M38" s="183">
        <v>0</v>
      </c>
      <c r="N38"/>
    </row>
    <row r="39" spans="1:14" ht="11.25" customHeight="1" x14ac:dyDescent="0.25">
      <c r="A39" s="167"/>
      <c r="B39" s="167"/>
      <c r="C39" s="167"/>
      <c r="D39" s="167"/>
      <c r="E39" s="167"/>
      <c r="F39" s="167"/>
      <c r="G39" s="167"/>
      <c r="H39" s="167"/>
      <c r="I39" s="167"/>
      <c r="J39" s="167"/>
      <c r="K39" s="167"/>
      <c r="L39" s="167"/>
      <c r="M39"/>
      <c r="N39"/>
    </row>
    <row r="40" spans="1:14" ht="20.100000000000001" customHeight="1" x14ac:dyDescent="0.25">
      <c r="A40" s="271" t="s">
        <v>118</v>
      </c>
      <c r="B40" s="271"/>
      <c r="C40" s="271"/>
      <c r="D40" s="271"/>
      <c r="E40" s="271"/>
      <c r="F40" s="271"/>
      <c r="G40" s="271"/>
      <c r="H40" s="271"/>
      <c r="I40" s="271"/>
      <c r="J40" s="271"/>
      <c r="K40" s="271"/>
      <c r="L40" s="271"/>
      <c r="M40"/>
      <c r="N40"/>
    </row>
    <row r="41" spans="1:14" ht="40.5" customHeight="1" x14ac:dyDescent="0.25">
      <c r="C41" s="93" t="s">
        <v>9</v>
      </c>
      <c r="D41" s="66"/>
      <c r="E41" s="93" t="s">
        <v>10</v>
      </c>
      <c r="F41" s="94"/>
      <c r="G41" s="93" t="s">
        <v>11</v>
      </c>
      <c r="H41" s="94"/>
      <c r="I41" s="93" t="s">
        <v>12</v>
      </c>
      <c r="J41" s="94"/>
      <c r="K41" s="93" t="s">
        <v>55</v>
      </c>
      <c r="L41" s="94"/>
      <c r="M41" s="93" t="s">
        <v>56</v>
      </c>
      <c r="N41"/>
    </row>
    <row r="42" spans="1:14" ht="20.100000000000001" customHeight="1" x14ac:dyDescent="0.25">
      <c r="A42" s="3"/>
      <c r="B42" s="3"/>
      <c r="C42" s="96" t="s">
        <v>15</v>
      </c>
      <c r="D42"/>
      <c r="E42" s="96" t="s">
        <v>15</v>
      </c>
      <c r="F42" s="97"/>
      <c r="G42" s="96" t="s">
        <v>15</v>
      </c>
      <c r="H42" s="97"/>
      <c r="I42" s="96" t="s">
        <v>15</v>
      </c>
      <c r="J42" s="97"/>
      <c r="K42" s="96" t="s">
        <v>15</v>
      </c>
      <c r="L42" s="97"/>
      <c r="M42" s="96" t="s">
        <v>15</v>
      </c>
      <c r="N42"/>
    </row>
    <row r="43" spans="1:14" ht="16.5" customHeight="1" x14ac:dyDescent="0.25">
      <c r="A43" s="184" t="s">
        <v>147</v>
      </c>
      <c r="B43" s="92"/>
      <c r="C43" s="173">
        <f>'R&amp;P Account'!B19</f>
        <v>146.97</v>
      </c>
      <c r="D43" s="174"/>
      <c r="E43" s="173"/>
      <c r="F43" s="174"/>
      <c r="G43" s="173"/>
      <c r="H43" s="175"/>
      <c r="I43" s="173"/>
      <c r="J43" s="175"/>
      <c r="K43" s="173">
        <f t="shared" ref="K43:K50" si="2">SUM(C43:I43)</f>
        <v>146.97</v>
      </c>
      <c r="L43" s="174"/>
      <c r="M43" s="176">
        <v>0</v>
      </c>
      <c r="N43"/>
    </row>
    <row r="44" spans="1:14" ht="16.5" customHeight="1" x14ac:dyDescent="0.25">
      <c r="A44" s="184"/>
      <c r="B44" s="92"/>
      <c r="C44" s="173"/>
      <c r="D44" s="174"/>
      <c r="E44" s="173"/>
      <c r="F44" s="174"/>
      <c r="G44" s="173"/>
      <c r="H44" s="175"/>
      <c r="I44" s="173"/>
      <c r="J44" s="175"/>
      <c r="K44" s="173">
        <f t="shared" si="2"/>
        <v>0</v>
      </c>
      <c r="L44" s="174"/>
      <c r="M44" s="176"/>
      <c r="N44"/>
    </row>
    <row r="45" spans="1:14" ht="16.5" customHeight="1" x14ac:dyDescent="0.25">
      <c r="A45" s="184"/>
      <c r="B45" s="92"/>
      <c r="C45" s="173"/>
      <c r="D45" s="174"/>
      <c r="E45" s="173"/>
      <c r="F45" s="174"/>
      <c r="G45" s="173"/>
      <c r="H45" s="175"/>
      <c r="I45" s="173"/>
      <c r="J45" s="175"/>
      <c r="K45" s="173">
        <f t="shared" si="2"/>
        <v>0</v>
      </c>
      <c r="L45" s="174"/>
      <c r="M45" s="176"/>
      <c r="N45"/>
    </row>
    <row r="46" spans="1:14" ht="16.5" customHeight="1" x14ac:dyDescent="0.25">
      <c r="A46" s="184"/>
      <c r="B46" s="92"/>
      <c r="C46" s="173"/>
      <c r="D46" s="174"/>
      <c r="E46" s="173"/>
      <c r="F46" s="174"/>
      <c r="G46" s="173"/>
      <c r="H46" s="175"/>
      <c r="I46" s="173"/>
      <c r="J46" s="175"/>
      <c r="K46" s="173">
        <f t="shared" si="2"/>
        <v>0</v>
      </c>
      <c r="L46" s="174"/>
      <c r="M46" s="176"/>
      <c r="N46"/>
    </row>
    <row r="47" spans="1:14" ht="16.5" customHeight="1" x14ac:dyDescent="0.25">
      <c r="A47" s="184"/>
      <c r="B47" s="92"/>
      <c r="C47" s="186"/>
      <c r="D47" s="175"/>
      <c r="E47" s="186"/>
      <c r="F47" s="175"/>
      <c r="G47" s="186"/>
      <c r="H47" s="175"/>
      <c r="I47" s="186"/>
      <c r="J47" s="175"/>
      <c r="K47" s="173">
        <f t="shared" si="2"/>
        <v>0</v>
      </c>
      <c r="L47" s="175"/>
      <c r="M47" s="176"/>
      <c r="N47"/>
    </row>
    <row r="48" spans="1:14" ht="16.5" customHeight="1" x14ac:dyDescent="0.25">
      <c r="A48" s="184"/>
      <c r="B48" s="92"/>
      <c r="C48" s="186"/>
      <c r="D48" s="175"/>
      <c r="E48" s="186"/>
      <c r="F48" s="175"/>
      <c r="G48" s="186"/>
      <c r="H48" s="175"/>
      <c r="I48" s="186"/>
      <c r="J48" s="175"/>
      <c r="K48" s="173">
        <f t="shared" si="2"/>
        <v>0</v>
      </c>
      <c r="L48" s="175"/>
      <c r="M48" s="176"/>
      <c r="N48"/>
    </row>
    <row r="49" spans="1:14" ht="16.5" customHeight="1" x14ac:dyDescent="0.25">
      <c r="A49" s="184"/>
      <c r="B49" s="92"/>
      <c r="C49" s="186"/>
      <c r="D49" s="175"/>
      <c r="E49" s="186"/>
      <c r="F49" s="175"/>
      <c r="G49" s="186"/>
      <c r="H49" s="175"/>
      <c r="I49" s="186"/>
      <c r="J49" s="175"/>
      <c r="K49" s="173">
        <f t="shared" si="2"/>
        <v>0</v>
      </c>
      <c r="L49" s="175"/>
      <c r="M49" s="176"/>
      <c r="N49"/>
    </row>
    <row r="50" spans="1:14" ht="16.5" customHeight="1" x14ac:dyDescent="0.25">
      <c r="A50" s="185"/>
      <c r="B50" s="179"/>
      <c r="C50" s="177"/>
      <c r="D50" s="174"/>
      <c r="E50" s="173"/>
      <c r="F50" s="174"/>
      <c r="G50" s="173"/>
      <c r="H50" s="174"/>
      <c r="I50" s="173"/>
      <c r="J50" s="174"/>
      <c r="K50" s="173">
        <f t="shared" si="2"/>
        <v>0</v>
      </c>
      <c r="L50" s="355"/>
      <c r="M50" s="176"/>
      <c r="N50"/>
    </row>
    <row r="51" spans="1:14" ht="20.25" customHeight="1" thickBot="1" x14ac:dyDescent="0.3">
      <c r="A51" s="181" t="s">
        <v>68</v>
      </c>
      <c r="B51" s="181"/>
      <c r="C51" s="182">
        <f>SUM(C43:C50)</f>
        <v>146.97</v>
      </c>
      <c r="D51" s="174"/>
      <c r="E51" s="182">
        <f>SUM(E43:E50)</f>
        <v>0</v>
      </c>
      <c r="F51" s="174"/>
      <c r="G51" s="182">
        <f>SUM(G43:G50)</f>
        <v>0</v>
      </c>
      <c r="H51" s="174"/>
      <c r="I51" s="182">
        <f>SUM(I43:I50)</f>
        <v>0</v>
      </c>
      <c r="J51" s="174"/>
      <c r="K51" s="182">
        <f>SUM(K43:K50)</f>
        <v>146.97</v>
      </c>
      <c r="L51" s="355"/>
      <c r="M51" s="182">
        <f>SUM(M43:M50)</f>
        <v>0</v>
      </c>
      <c r="N51"/>
    </row>
    <row r="52" spans="1:14" ht="10.5" customHeight="1" x14ac:dyDescent="0.25">
      <c r="A52" s="181"/>
      <c r="B52" s="181"/>
      <c r="C52" s="187"/>
      <c r="D52" s="187"/>
      <c r="E52" s="187"/>
      <c r="F52" s="187"/>
      <c r="G52" s="187"/>
      <c r="H52" s="187"/>
      <c r="I52" s="187"/>
      <c r="J52" s="187"/>
      <c r="K52" s="187"/>
      <c r="L52" s="188"/>
      <c r="M52" s="187"/>
    </row>
    <row r="53" spans="1:14" ht="12.75" customHeight="1" x14ac:dyDescent="0.25">
      <c r="A53" s="97"/>
      <c r="B53" s="97"/>
      <c r="C53" s="69">
        <f>IF(C51-'R&amp;P Account'!B19=0,0,"reference error")</f>
        <v>0</v>
      </c>
      <c r="D53" s="97"/>
      <c r="E53" s="69">
        <f>IF(E51-'R&amp;P Account'!D19=0,0,"reference error")</f>
        <v>0</v>
      </c>
      <c r="F53" s="69"/>
      <c r="G53" s="69">
        <f>IF(G51-'R&amp;P Account'!F19=0,0,"reference error")</f>
        <v>0</v>
      </c>
      <c r="H53" s="69"/>
      <c r="I53" s="69">
        <f>IF(I51-'R&amp;P Account'!H19=0,0,"reference error")</f>
        <v>0</v>
      </c>
      <c r="J53" s="69"/>
      <c r="K53" s="69">
        <f>IF(K51-'R&amp;P Account'!J19=0,0,"reference error")</f>
        <v>0</v>
      </c>
      <c r="L53" s="69"/>
      <c r="M53" s="69">
        <f>IF(M51-'R&amp;P Account'!L19=0,0,"reference error")</f>
        <v>0</v>
      </c>
    </row>
    <row r="54" spans="1:14" ht="12.75" customHeight="1" x14ac:dyDescent="0.25">
      <c r="A54" s="97"/>
      <c r="B54" s="97"/>
      <c r="C54" s="69"/>
      <c r="D54" s="97"/>
      <c r="E54" s="69"/>
      <c r="F54" s="69"/>
      <c r="G54" s="69"/>
      <c r="H54" s="69"/>
      <c r="I54" s="69"/>
      <c r="J54" s="69"/>
      <c r="K54" s="69"/>
      <c r="L54" s="69"/>
      <c r="M54" s="69"/>
    </row>
    <row r="55" spans="1:14" ht="19.5" customHeight="1" x14ac:dyDescent="0.25">
      <c r="A55" s="356" t="s">
        <v>119</v>
      </c>
      <c r="B55" s="356"/>
      <c r="C55" s="356"/>
      <c r="D55" s="356"/>
      <c r="E55" s="356"/>
      <c r="F55" s="356"/>
      <c r="G55" s="356"/>
      <c r="H55" s="356"/>
      <c r="I55" s="356"/>
      <c r="J55" s="356"/>
      <c r="K55" s="356"/>
      <c r="L55" s="356"/>
      <c r="M55" s="356"/>
    </row>
    <row r="56" spans="1:14" ht="40.5" customHeight="1" x14ac:dyDescent="0.25">
      <c r="C56" s="93" t="s">
        <v>9</v>
      </c>
      <c r="D56" s="66"/>
      <c r="E56" s="93" t="s">
        <v>10</v>
      </c>
      <c r="F56" s="94"/>
      <c r="G56" s="93" t="s">
        <v>11</v>
      </c>
      <c r="H56" s="94"/>
      <c r="I56" s="93" t="s">
        <v>12</v>
      </c>
      <c r="J56" s="94"/>
      <c r="K56" s="93" t="s">
        <v>55</v>
      </c>
      <c r="L56" s="94"/>
      <c r="M56" s="93" t="s">
        <v>56</v>
      </c>
    </row>
    <row r="57" spans="1:14" ht="20.100000000000001" customHeight="1" x14ac:dyDescent="0.25">
      <c r="A57" s="3"/>
      <c r="B57" s="3"/>
      <c r="C57" s="96" t="s">
        <v>15</v>
      </c>
      <c r="D57"/>
      <c r="E57" s="96" t="s">
        <v>15</v>
      </c>
      <c r="F57" s="97"/>
      <c r="G57" s="96" t="s">
        <v>15</v>
      </c>
      <c r="H57" s="97"/>
      <c r="I57" s="96" t="s">
        <v>15</v>
      </c>
      <c r="J57" s="97"/>
      <c r="K57" s="96" t="s">
        <v>15</v>
      </c>
      <c r="L57" s="97"/>
      <c r="M57" s="96" t="s">
        <v>15</v>
      </c>
    </row>
    <row r="58" spans="1:14" ht="16.5" customHeight="1" x14ac:dyDescent="0.25">
      <c r="A58" s="184"/>
      <c r="B58" s="92"/>
      <c r="C58" s="198"/>
      <c r="D58" s="189"/>
      <c r="E58" s="142"/>
      <c r="F58" s="189"/>
      <c r="G58" s="142"/>
      <c r="H58" s="190"/>
      <c r="I58" s="142"/>
      <c r="J58" s="190"/>
      <c r="K58" s="142">
        <f t="shared" ref="K58:K68" si="3">SUM(C58:I58)</f>
        <v>0</v>
      </c>
      <c r="L58" s="189"/>
      <c r="M58" s="191"/>
    </row>
    <row r="59" spans="1:14" ht="16.5" customHeight="1" x14ac:dyDescent="0.25">
      <c r="A59" s="184"/>
      <c r="B59" s="92"/>
      <c r="C59" s="142"/>
      <c r="D59" s="189"/>
      <c r="E59" s="142"/>
      <c r="F59" s="189"/>
      <c r="G59" s="142"/>
      <c r="H59" s="190"/>
      <c r="I59" s="142"/>
      <c r="J59" s="190"/>
      <c r="K59" s="142">
        <f t="shared" si="3"/>
        <v>0</v>
      </c>
      <c r="L59" s="189"/>
      <c r="M59" s="191"/>
    </row>
    <row r="60" spans="1:14" ht="16.5" customHeight="1" x14ac:dyDescent="0.25">
      <c r="A60" s="184"/>
      <c r="B60" s="92"/>
      <c r="C60" s="142"/>
      <c r="D60" s="189"/>
      <c r="E60" s="142"/>
      <c r="F60" s="189"/>
      <c r="G60" s="142"/>
      <c r="H60" s="190"/>
      <c r="I60" s="142"/>
      <c r="J60" s="190"/>
      <c r="K60" s="142">
        <f t="shared" si="3"/>
        <v>0</v>
      </c>
      <c r="L60" s="189"/>
      <c r="M60" s="191"/>
    </row>
    <row r="61" spans="1:14" ht="16.5" customHeight="1" x14ac:dyDescent="0.25">
      <c r="A61" s="184"/>
      <c r="B61" s="92"/>
      <c r="C61" s="142"/>
      <c r="D61" s="189"/>
      <c r="E61" s="142"/>
      <c r="F61" s="189"/>
      <c r="G61" s="142"/>
      <c r="H61" s="190"/>
      <c r="I61" s="142"/>
      <c r="J61" s="190"/>
      <c r="K61" s="142">
        <f t="shared" si="3"/>
        <v>0</v>
      </c>
      <c r="L61" s="189"/>
      <c r="M61" s="191"/>
    </row>
    <row r="62" spans="1:14" ht="16.5" customHeight="1" x14ac:dyDescent="0.25">
      <c r="A62" s="184"/>
      <c r="B62" s="92"/>
      <c r="C62" s="192"/>
      <c r="D62" s="190"/>
      <c r="E62" s="192"/>
      <c r="F62" s="190"/>
      <c r="G62" s="192"/>
      <c r="H62" s="190"/>
      <c r="I62" s="192"/>
      <c r="J62" s="190"/>
      <c r="K62" s="142">
        <f t="shared" si="3"/>
        <v>0</v>
      </c>
      <c r="L62" s="190"/>
      <c r="M62" s="191"/>
    </row>
    <row r="63" spans="1:14" ht="16.5" customHeight="1" x14ac:dyDescent="0.25">
      <c r="A63" s="184"/>
      <c r="B63" s="92"/>
      <c r="C63" s="192"/>
      <c r="D63" s="190"/>
      <c r="E63" s="192"/>
      <c r="F63" s="190"/>
      <c r="G63" s="192"/>
      <c r="H63" s="190"/>
      <c r="I63" s="192"/>
      <c r="J63" s="190"/>
      <c r="K63" s="142">
        <f t="shared" si="3"/>
        <v>0</v>
      </c>
      <c r="L63" s="190"/>
      <c r="M63" s="191"/>
    </row>
    <row r="64" spans="1:14" ht="16.5" customHeight="1" x14ac:dyDescent="0.25">
      <c r="A64" s="184"/>
      <c r="B64" s="92"/>
      <c r="C64" s="192"/>
      <c r="D64" s="190"/>
      <c r="E64" s="192"/>
      <c r="F64" s="190"/>
      <c r="G64" s="192"/>
      <c r="H64" s="190"/>
      <c r="I64" s="192"/>
      <c r="J64" s="190"/>
      <c r="K64" s="142">
        <f t="shared" si="3"/>
        <v>0</v>
      </c>
      <c r="L64" s="190"/>
      <c r="M64" s="191"/>
    </row>
    <row r="65" spans="1:13" ht="16.5" customHeight="1" x14ac:dyDescent="0.25">
      <c r="A65" s="184"/>
      <c r="B65" s="92"/>
      <c r="C65" s="192"/>
      <c r="D65" s="190"/>
      <c r="E65" s="192"/>
      <c r="F65" s="190"/>
      <c r="G65" s="192"/>
      <c r="H65" s="190"/>
      <c r="I65" s="192"/>
      <c r="J65" s="190"/>
      <c r="K65" s="142">
        <f t="shared" si="3"/>
        <v>0</v>
      </c>
      <c r="L65" s="190"/>
      <c r="M65" s="191"/>
    </row>
    <row r="66" spans="1:13" ht="16.5" customHeight="1" x14ac:dyDescent="0.25">
      <c r="A66" s="184"/>
      <c r="B66" s="92"/>
      <c r="C66" s="192"/>
      <c r="D66" s="190"/>
      <c r="E66" s="192"/>
      <c r="F66" s="190"/>
      <c r="G66" s="192"/>
      <c r="H66" s="190"/>
      <c r="I66" s="192"/>
      <c r="J66" s="190"/>
      <c r="K66" s="142">
        <f t="shared" si="3"/>
        <v>0</v>
      </c>
      <c r="L66" s="190"/>
      <c r="M66" s="191"/>
    </row>
    <row r="67" spans="1:13" ht="16.5" customHeight="1" x14ac:dyDescent="0.25">
      <c r="A67" s="184"/>
      <c r="B67" s="92"/>
      <c r="C67" s="192"/>
      <c r="D67" s="190"/>
      <c r="E67" s="192"/>
      <c r="F67" s="190"/>
      <c r="G67" s="192"/>
      <c r="H67" s="190"/>
      <c r="I67" s="192"/>
      <c r="J67" s="190"/>
      <c r="K67" s="142">
        <f t="shared" si="3"/>
        <v>0</v>
      </c>
      <c r="L67" s="190"/>
      <c r="M67" s="191"/>
    </row>
    <row r="68" spans="1:13" ht="16.5" customHeight="1" x14ac:dyDescent="0.25">
      <c r="A68" s="185"/>
      <c r="B68" s="179"/>
      <c r="C68" s="193"/>
      <c r="D68" s="189"/>
      <c r="E68" s="142"/>
      <c r="F68" s="189"/>
      <c r="G68" s="142"/>
      <c r="H68" s="189"/>
      <c r="I68" s="142"/>
      <c r="J68" s="189"/>
      <c r="K68" s="142">
        <f t="shared" si="3"/>
        <v>0</v>
      </c>
      <c r="L68" s="357"/>
      <c r="M68" s="191"/>
    </row>
    <row r="69" spans="1:13" ht="20.100000000000001" customHeight="1" thickBot="1" x14ac:dyDescent="0.3">
      <c r="A69" s="181" t="s">
        <v>68</v>
      </c>
      <c r="B69" s="181"/>
      <c r="C69" s="194">
        <f>SUM(C58:C68)</f>
        <v>0</v>
      </c>
      <c r="D69" s="189"/>
      <c r="E69" s="194">
        <f>SUM(E58:E68)</f>
        <v>0</v>
      </c>
      <c r="F69" s="189"/>
      <c r="G69" s="194">
        <f>SUM(G58:G68)</f>
        <v>0</v>
      </c>
      <c r="H69" s="189"/>
      <c r="I69" s="194">
        <f>SUM(I58:I68)</f>
        <v>0</v>
      </c>
      <c r="J69" s="189"/>
      <c r="K69" s="194">
        <f>SUM(K58:K68)</f>
        <v>0</v>
      </c>
      <c r="L69" s="357"/>
      <c r="M69" s="194">
        <f>SUM(M58:M68)</f>
        <v>0</v>
      </c>
    </row>
    <row r="70" spans="1:13" ht="9" customHeight="1" x14ac:dyDescent="0.25">
      <c r="A70" s="181"/>
      <c r="B70" s="181"/>
      <c r="C70" s="195"/>
      <c r="D70" s="195"/>
      <c r="E70" s="195"/>
      <c r="F70" s="195"/>
      <c r="G70" s="195"/>
      <c r="H70" s="195"/>
      <c r="I70" s="195"/>
      <c r="J70" s="195"/>
      <c r="K70" s="195"/>
      <c r="L70" s="196"/>
      <c r="M70" s="195"/>
    </row>
    <row r="71" spans="1:13" ht="11.25" customHeight="1" x14ac:dyDescent="0.25">
      <c r="A71" s="121"/>
      <c r="B71" s="121"/>
      <c r="C71" s="69">
        <f>IF(C69-'R&amp;P Account'!B34=0,0,"reference error")</f>
        <v>0</v>
      </c>
      <c r="D71" s="146"/>
      <c r="E71" s="69">
        <f>IF(E69-'R&amp;P Account'!D34=0,0,"reference error")</f>
        <v>0</v>
      </c>
      <c r="F71" s="69"/>
      <c r="G71" s="69">
        <f>IF(G69-'R&amp;P Account'!F34=0,0,"reference error")</f>
        <v>0</v>
      </c>
      <c r="H71" s="69"/>
      <c r="I71" s="69">
        <f>IF(I69-'R&amp;P Account'!H34=0,0,"reference error")</f>
        <v>0</v>
      </c>
      <c r="J71" s="69"/>
      <c r="K71" s="69">
        <f>IF(K69-'R&amp;P Account'!J34=0,0,"reference error")</f>
        <v>0</v>
      </c>
      <c r="L71" s="69"/>
      <c r="M71" s="69">
        <f>IF(M69-'R&amp;P Account'!L34=0,0,"reference error")</f>
        <v>0</v>
      </c>
    </row>
    <row r="73" spans="1:13" ht="20.100000000000001" customHeight="1" x14ac:dyDescent="0.25"/>
    <row r="74" spans="1:13" ht="20.100000000000001" customHeight="1" x14ac:dyDescent="0.25"/>
    <row r="75" spans="1:13" ht="54" customHeight="1" x14ac:dyDescent="0.25"/>
    <row r="76" spans="1:13" ht="54" customHeight="1" x14ac:dyDescent="0.25"/>
    <row r="77" spans="1:13" ht="19.5" customHeight="1" x14ac:dyDescent="0.25"/>
    <row r="78" spans="1:13" ht="17.25" customHeight="1" x14ac:dyDescent="0.25"/>
    <row r="79" spans="1:13" ht="17.25" customHeight="1" x14ac:dyDescent="0.25"/>
    <row r="80" spans="1:13" ht="18" customHeight="1" x14ac:dyDescent="0.25"/>
    <row r="81" ht="17.25" customHeight="1" x14ac:dyDescent="0.25"/>
    <row r="82" ht="16.5" customHeight="1" x14ac:dyDescent="0.25"/>
    <row r="83" ht="29.25" customHeight="1" x14ac:dyDescent="0.25"/>
    <row r="84" ht="18" customHeight="1" x14ac:dyDescent="0.25"/>
    <row r="85" ht="17.25" customHeight="1" x14ac:dyDescent="0.25"/>
    <row r="86" ht="19.5" customHeight="1" x14ac:dyDescent="0.25"/>
    <row r="87" ht="16.5" customHeight="1" x14ac:dyDescent="0.25"/>
    <row r="88" ht="29.25" customHeight="1" x14ac:dyDescent="0.25"/>
    <row r="89" ht="16.5" customHeight="1" x14ac:dyDescent="0.25"/>
    <row r="90" ht="17.25" customHeight="1" x14ac:dyDescent="0.25"/>
    <row r="91" ht="19.5" customHeight="1" x14ac:dyDescent="0.25"/>
    <row r="92" ht="5.25" customHeight="1" x14ac:dyDescent="0.25"/>
    <row r="93" ht="19.5" customHeight="1" x14ac:dyDescent="0.25"/>
    <row r="94" ht="19.5" customHeight="1" x14ac:dyDescent="0.25"/>
    <row r="95" ht="19.5" customHeight="1" x14ac:dyDescent="0.25"/>
    <row r="96" ht="19.5" customHeight="1" x14ac:dyDescent="0.25"/>
    <row r="97" ht="17.25" customHeight="1" x14ac:dyDescent="0.25"/>
    <row r="98" ht="16.5" customHeight="1" x14ac:dyDescent="0.25"/>
    <row r="99" ht="17.25" customHeight="1" x14ac:dyDescent="0.25"/>
    <row r="100" ht="17.25" customHeight="1" x14ac:dyDescent="0.25"/>
    <row r="101" ht="17.25" customHeight="1" x14ac:dyDescent="0.25"/>
    <row r="102" ht="17.25" customHeight="1" x14ac:dyDescent="0.25"/>
    <row r="103" ht="17.25" customHeight="1" x14ac:dyDescent="0.25"/>
    <row r="104" ht="17.25" customHeight="1" x14ac:dyDescent="0.25"/>
    <row r="105" ht="17.25" customHeight="1" x14ac:dyDescent="0.25"/>
    <row r="106" ht="17.25" customHeight="1" x14ac:dyDescent="0.25"/>
    <row r="107" ht="17.25" customHeight="1" x14ac:dyDescent="0.25"/>
    <row r="111" ht="17.25" customHeight="1" x14ac:dyDescent="0.25"/>
    <row r="112" ht="17.25" customHeight="1" x14ac:dyDescent="0.25"/>
  </sheetData>
  <mergeCells count="10">
    <mergeCell ref="A40:L40"/>
    <mergeCell ref="L50:L51"/>
    <mergeCell ref="A55:M55"/>
    <mergeCell ref="L68:L69"/>
    <mergeCell ref="C1:K1"/>
    <mergeCell ref="M1:N1"/>
    <mergeCell ref="A4:L4"/>
    <mergeCell ref="A5:L5"/>
    <mergeCell ref="A28:M28"/>
    <mergeCell ref="L35:L36"/>
  </mergeCells>
  <pageMargins left="0.7" right="0.7" top="0.75" bottom="0.75" header="0.3" footer="0.3"/>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6"/>
  <sheetViews>
    <sheetView topLeftCell="A20" zoomScale="70" zoomScaleNormal="70" workbookViewId="0">
      <selection activeCell="O32" sqref="O32"/>
    </sheetView>
  </sheetViews>
  <sheetFormatPr defaultRowHeight="15" x14ac:dyDescent="0.25"/>
  <cols>
    <col min="1" max="1" width="51.5703125" customWidth="1"/>
    <col min="2" max="2" width="1.5703125" customWidth="1"/>
    <col min="3" max="3" width="16.140625" customWidth="1"/>
    <col min="4" max="4" width="1.85546875" customWidth="1"/>
    <col min="5" max="5" width="16.140625" customWidth="1"/>
    <col min="6" max="6" width="1.5703125" customWidth="1"/>
    <col min="7" max="7" width="16.140625" customWidth="1"/>
    <col min="8" max="8" width="1.5703125" customWidth="1"/>
    <col min="9" max="9" width="16.140625" customWidth="1"/>
    <col min="10" max="10" width="1.5703125" customWidth="1"/>
    <col min="11" max="11" width="16" customWidth="1"/>
    <col min="12" max="12" width="1.5703125" customWidth="1"/>
    <col min="13" max="13" width="16" customWidth="1"/>
  </cols>
  <sheetData>
    <row r="1" spans="1:14" ht="27.75" customHeight="1" x14ac:dyDescent="0.3">
      <c r="A1" s="2"/>
      <c r="B1" s="2"/>
      <c r="C1" s="360" t="s">
        <v>2</v>
      </c>
      <c r="D1" s="360"/>
      <c r="E1" s="360"/>
      <c r="F1" s="360"/>
      <c r="G1" s="360"/>
      <c r="H1" s="360"/>
      <c r="I1" s="360"/>
      <c r="J1" s="360"/>
      <c r="K1" s="360"/>
      <c r="L1" s="2"/>
      <c r="M1" s="268" t="s">
        <v>149</v>
      </c>
      <c r="N1" s="268"/>
    </row>
    <row r="2" spans="1:14" x14ac:dyDescent="0.25">
      <c r="A2" s="269"/>
      <c r="B2" s="269"/>
      <c r="C2" s="269"/>
      <c r="D2" s="269"/>
      <c r="E2" s="269"/>
      <c r="F2" s="269"/>
      <c r="G2" s="269"/>
      <c r="H2" s="269"/>
      <c r="I2" s="269"/>
      <c r="J2" s="269"/>
      <c r="K2" s="269"/>
      <c r="L2" s="269"/>
    </row>
    <row r="3" spans="1:14" ht="26.25" customHeight="1" x14ac:dyDescent="0.25">
      <c r="A3" s="87" t="s">
        <v>120</v>
      </c>
      <c r="B3" s="87"/>
      <c r="C3" s="86"/>
      <c r="D3" s="87"/>
      <c r="E3" s="87"/>
      <c r="F3" s="87"/>
      <c r="G3" s="87"/>
      <c r="H3" s="270"/>
      <c r="I3" s="270"/>
      <c r="J3" s="270"/>
      <c r="K3" s="270"/>
      <c r="L3" s="160"/>
      <c r="M3" s="199"/>
    </row>
    <row r="5" spans="1:14" ht="15.6" customHeight="1" x14ac:dyDescent="0.25">
      <c r="A5" s="271" t="s">
        <v>121</v>
      </c>
      <c r="B5" s="271"/>
      <c r="C5" s="271"/>
      <c r="D5" s="271"/>
      <c r="E5" s="271"/>
      <c r="F5" s="146"/>
      <c r="G5" s="146"/>
      <c r="H5" s="146"/>
      <c r="I5" s="146"/>
      <c r="J5" s="97"/>
      <c r="K5" s="200"/>
      <c r="L5" s="200"/>
      <c r="M5" s="2"/>
    </row>
    <row r="6" spans="1:14" ht="54.75" customHeight="1" x14ac:dyDescent="0.25">
      <c r="A6" s="121"/>
      <c r="B6" s="121"/>
      <c r="C6" s="201" t="s">
        <v>122</v>
      </c>
      <c r="D6" s="202"/>
      <c r="E6" s="201" t="s">
        <v>123</v>
      </c>
      <c r="F6" s="203"/>
      <c r="G6" s="201" t="s">
        <v>124</v>
      </c>
      <c r="H6" s="203"/>
      <c r="I6" s="201" t="s">
        <v>125</v>
      </c>
      <c r="J6" s="204"/>
      <c r="K6" s="2"/>
      <c r="L6" s="2"/>
      <c r="M6" s="2"/>
    </row>
    <row r="7" spans="1:14" ht="54" customHeight="1" x14ac:dyDescent="0.25">
      <c r="A7" s="121"/>
      <c r="B7" s="121"/>
      <c r="C7" s="202" t="s">
        <v>126</v>
      </c>
      <c r="D7" s="202"/>
      <c r="E7" s="202"/>
      <c r="F7" s="203"/>
      <c r="G7" s="202"/>
      <c r="H7" s="203"/>
      <c r="I7" s="202"/>
      <c r="J7" s="204"/>
      <c r="K7" s="205" t="s">
        <v>127</v>
      </c>
      <c r="L7" s="200"/>
      <c r="M7" s="206" t="s">
        <v>128</v>
      </c>
    </row>
    <row r="8" spans="1:14" ht="16.5" customHeight="1" x14ac:dyDescent="0.25">
      <c r="A8" s="207" t="s">
        <v>129</v>
      </c>
      <c r="B8" s="97"/>
      <c r="C8" s="97"/>
      <c r="D8" s="97"/>
      <c r="E8" s="97"/>
      <c r="F8" s="97"/>
      <c r="G8" s="97"/>
      <c r="H8" s="97"/>
      <c r="I8" s="97"/>
      <c r="J8" s="97"/>
      <c r="K8" s="97"/>
      <c r="L8" s="97"/>
      <c r="M8" s="2"/>
    </row>
    <row r="9" spans="1:14" ht="17.25" customHeight="1" x14ac:dyDescent="0.25">
      <c r="A9" s="22" t="s">
        <v>17</v>
      </c>
      <c r="B9" s="2"/>
      <c r="C9" s="208">
        <f>'R&amp;P Account'!B12</f>
        <v>3.33</v>
      </c>
      <c r="D9" s="209"/>
      <c r="E9" s="208"/>
      <c r="F9" s="210"/>
      <c r="G9" s="208"/>
      <c r="H9" s="209"/>
      <c r="I9" s="208"/>
      <c r="J9" s="210"/>
      <c r="K9" s="208">
        <f>SUM(C9:J9)</f>
        <v>3.33</v>
      </c>
      <c r="L9" s="210"/>
      <c r="M9" s="208">
        <v>200</v>
      </c>
    </row>
    <row r="10" spans="1:14" ht="17.25" customHeight="1" x14ac:dyDescent="0.25">
      <c r="A10" s="22" t="s">
        <v>18</v>
      </c>
      <c r="B10" s="3"/>
      <c r="C10" s="208">
        <f>'R&amp;P Account'!B13</f>
        <v>0</v>
      </c>
      <c r="D10" s="212"/>
      <c r="E10" s="211"/>
      <c r="F10" s="212"/>
      <c r="G10" s="211"/>
      <c r="H10" s="210"/>
      <c r="I10" s="211"/>
      <c r="J10" s="210"/>
      <c r="K10" s="208">
        <f t="shared" ref="K10:K16" si="0">SUM(C10:J10)</f>
        <v>0</v>
      </c>
      <c r="L10" s="212"/>
      <c r="M10" s="208">
        <v>0</v>
      </c>
    </row>
    <row r="11" spans="1:14" ht="17.25" customHeight="1" x14ac:dyDescent="0.25">
      <c r="A11" s="22" t="s">
        <v>20</v>
      </c>
      <c r="B11" s="121"/>
      <c r="C11" s="208">
        <f>'R&amp;P Account'!B14</f>
        <v>0</v>
      </c>
      <c r="D11" s="212"/>
      <c r="E11" s="211"/>
      <c r="F11" s="212"/>
      <c r="G11" s="211"/>
      <c r="H11" s="210"/>
      <c r="I11" s="211"/>
      <c r="J11" s="210"/>
      <c r="K11" s="208">
        <f t="shared" si="0"/>
        <v>0</v>
      </c>
      <c r="L11" s="212"/>
      <c r="M11" s="208">
        <v>0</v>
      </c>
    </row>
    <row r="12" spans="1:14" ht="16.5" customHeight="1" x14ac:dyDescent="0.25">
      <c r="A12" s="22" t="s">
        <v>21</v>
      </c>
      <c r="B12" s="121"/>
      <c r="C12" s="208">
        <f>'R&amp;P Account'!B15</f>
        <v>7562.27</v>
      </c>
      <c r="D12" s="212"/>
      <c r="E12" s="211"/>
      <c r="F12" s="212"/>
      <c r="G12" s="211"/>
      <c r="H12" s="210"/>
      <c r="I12" s="211"/>
      <c r="J12" s="210"/>
      <c r="K12" s="208">
        <f t="shared" si="0"/>
        <v>7562.27</v>
      </c>
      <c r="L12" s="212"/>
      <c r="M12" s="208">
        <v>3858.31</v>
      </c>
    </row>
    <row r="13" spans="1:14" ht="17.25" customHeight="1" x14ac:dyDescent="0.25">
      <c r="A13" s="22" t="s">
        <v>22</v>
      </c>
      <c r="B13" s="121"/>
      <c r="C13" s="208">
        <f>'R&amp;P Account'!B16</f>
        <v>18036.95</v>
      </c>
      <c r="D13" s="212"/>
      <c r="E13" s="211"/>
      <c r="F13" s="212"/>
      <c r="G13" s="211"/>
      <c r="H13" s="210"/>
      <c r="I13" s="211"/>
      <c r="J13" s="210"/>
      <c r="K13" s="208">
        <f t="shared" si="0"/>
        <v>18036.95</v>
      </c>
      <c r="L13" s="212"/>
      <c r="M13" s="208">
        <v>24446.660000000003</v>
      </c>
    </row>
    <row r="14" spans="1:14" ht="17.25" customHeight="1" x14ac:dyDescent="0.25">
      <c r="A14" s="22" t="s">
        <v>23</v>
      </c>
      <c r="B14" s="121"/>
      <c r="C14" s="208">
        <f>'R&amp;P Account'!B17</f>
        <v>0</v>
      </c>
      <c r="D14" s="212"/>
      <c r="E14" s="211"/>
      <c r="F14" s="212"/>
      <c r="G14" s="211"/>
      <c r="H14" s="210"/>
      <c r="I14" s="211"/>
      <c r="J14" s="210"/>
      <c r="K14" s="208">
        <f t="shared" si="0"/>
        <v>0</v>
      </c>
      <c r="L14" s="212"/>
      <c r="M14" s="208">
        <v>0</v>
      </c>
    </row>
    <row r="15" spans="1:14" ht="16.5" customHeight="1" x14ac:dyDescent="0.25">
      <c r="A15" s="22" t="s">
        <v>24</v>
      </c>
      <c r="B15" s="2"/>
      <c r="C15" s="208">
        <f>'R&amp;P Account'!B18</f>
        <v>49115.55</v>
      </c>
      <c r="D15" s="214"/>
      <c r="E15" s="213"/>
      <c r="F15" s="214"/>
      <c r="G15" s="213"/>
      <c r="H15" s="214"/>
      <c r="I15" s="213"/>
      <c r="J15" s="214"/>
      <c r="K15" s="208">
        <f t="shared" si="0"/>
        <v>49115.55</v>
      </c>
      <c r="L15" s="214"/>
      <c r="M15" s="208">
        <v>44518.3</v>
      </c>
    </row>
    <row r="16" spans="1:14" ht="16.5" customHeight="1" thickBot="1" x14ac:dyDescent="0.3">
      <c r="A16" s="22" t="s">
        <v>25</v>
      </c>
      <c r="B16" s="2"/>
      <c r="C16" s="208">
        <f>'R&amp;P Account'!B19</f>
        <v>146.97</v>
      </c>
      <c r="D16" s="214"/>
      <c r="E16" s="215"/>
      <c r="F16" s="214"/>
      <c r="G16" s="215"/>
      <c r="H16" s="214"/>
      <c r="I16" s="215"/>
      <c r="J16" s="214"/>
      <c r="K16" s="208">
        <f t="shared" si="0"/>
        <v>146.97</v>
      </c>
      <c r="L16" s="214"/>
      <c r="M16" s="208">
        <v>0</v>
      </c>
    </row>
    <row r="17" spans="1:13" ht="16.5" thickBot="1" x14ac:dyDescent="0.3">
      <c r="A17" s="216" t="s">
        <v>130</v>
      </c>
      <c r="B17" s="77"/>
      <c r="C17" s="217">
        <f>SUM(C9:C16)</f>
        <v>74865.070000000007</v>
      </c>
      <c r="D17" s="218"/>
      <c r="E17" s="217"/>
      <c r="F17" s="218"/>
      <c r="G17" s="217"/>
      <c r="H17" s="218"/>
      <c r="I17" s="217"/>
      <c r="J17" s="218"/>
      <c r="K17" s="217">
        <f>SUM(K9:K16)</f>
        <v>74865.070000000007</v>
      </c>
      <c r="L17" s="218"/>
      <c r="M17" s="217">
        <f>SUM(M9:M16)</f>
        <v>73023.27</v>
      </c>
    </row>
    <row r="18" spans="1:13" x14ac:dyDescent="0.25">
      <c r="A18" s="219"/>
      <c r="B18" s="219"/>
      <c r="C18" s="219"/>
      <c r="D18" s="219"/>
      <c r="E18" s="219"/>
      <c r="F18" s="219"/>
      <c r="G18" s="219"/>
      <c r="H18" s="219"/>
      <c r="I18" s="219"/>
      <c r="J18" s="219"/>
      <c r="K18" s="220"/>
      <c r="L18" s="219"/>
      <c r="M18" s="2"/>
    </row>
    <row r="19" spans="1:13" ht="16.5" customHeight="1" x14ac:dyDescent="0.25">
      <c r="A19" s="44" t="s">
        <v>131</v>
      </c>
      <c r="B19" s="2"/>
      <c r="C19" s="2"/>
      <c r="D19" s="2"/>
      <c r="E19" s="2"/>
      <c r="F19" s="2"/>
      <c r="G19" s="2"/>
      <c r="H19" s="2"/>
      <c r="I19" s="2"/>
      <c r="J19" s="2"/>
      <c r="K19" s="2"/>
      <c r="L19" s="2"/>
      <c r="M19" s="2"/>
    </row>
    <row r="20" spans="1:13" ht="16.5" customHeight="1" x14ac:dyDescent="0.25">
      <c r="A20" s="22" t="s">
        <v>28</v>
      </c>
      <c r="B20" s="2"/>
      <c r="C20" s="176"/>
      <c r="D20" s="197"/>
      <c r="E20" s="176"/>
      <c r="F20" s="197"/>
      <c r="G20" s="176"/>
      <c r="H20" s="197"/>
      <c r="I20" s="176"/>
      <c r="J20" s="197"/>
      <c r="K20" s="221"/>
      <c r="L20" s="197"/>
      <c r="M20" s="176"/>
    </row>
    <row r="21" spans="1:13" ht="16.5" customHeight="1" thickBot="1" x14ac:dyDescent="0.3">
      <c r="A21" s="22" t="s">
        <v>29</v>
      </c>
      <c r="B21" s="2"/>
      <c r="C21" s="222"/>
      <c r="D21" s="197"/>
      <c r="E21" s="222"/>
      <c r="F21" s="197"/>
      <c r="G21" s="222"/>
      <c r="H21" s="197"/>
      <c r="I21" s="222"/>
      <c r="J21" s="197"/>
      <c r="K21" s="221"/>
      <c r="L21" s="197"/>
      <c r="M21" s="222"/>
    </row>
    <row r="22" spans="1:13" ht="16.5" thickBot="1" x14ac:dyDescent="0.3">
      <c r="A22" s="216" t="s">
        <v>130</v>
      </c>
      <c r="B22" s="2"/>
      <c r="C22" s="223"/>
      <c r="D22" s="197"/>
      <c r="E22" s="224"/>
      <c r="F22" s="197"/>
      <c r="G22" s="224"/>
      <c r="H22" s="197"/>
      <c r="I22" s="224"/>
      <c r="J22" s="197"/>
      <c r="K22" s="224"/>
      <c r="L22" s="197"/>
      <c r="M22" s="224"/>
    </row>
    <row r="23" spans="1:13" ht="9" customHeight="1" thickBot="1" x14ac:dyDescent="0.3">
      <c r="A23" s="216"/>
      <c r="B23" s="2"/>
      <c r="C23" s="197"/>
      <c r="D23" s="197"/>
      <c r="E23" s="197"/>
      <c r="F23" s="197"/>
      <c r="G23" s="197"/>
      <c r="H23" s="197"/>
      <c r="I23" s="197"/>
      <c r="J23" s="197"/>
      <c r="K23" s="197"/>
      <c r="L23" s="197"/>
      <c r="M23" s="197"/>
    </row>
    <row r="24" spans="1:13" ht="16.5" thickBot="1" x14ac:dyDescent="0.3">
      <c r="A24" s="216" t="s">
        <v>31</v>
      </c>
      <c r="B24" s="2"/>
      <c r="C24" s="224">
        <f>C17+C22</f>
        <v>74865.070000000007</v>
      </c>
      <c r="D24" s="197"/>
      <c r="E24" s="224"/>
      <c r="F24" s="197"/>
      <c r="G24" s="224"/>
      <c r="H24" s="197"/>
      <c r="I24" s="224"/>
      <c r="J24" s="197"/>
      <c r="K24" s="224">
        <f>K17+K22</f>
        <v>74865.070000000007</v>
      </c>
      <c r="L24" s="197"/>
      <c r="M24" s="224">
        <f>M17+M22</f>
        <v>73023.27</v>
      </c>
    </row>
    <row r="25" spans="1:13" x14ac:dyDescent="0.25">
      <c r="A25" s="2"/>
      <c r="B25" s="2"/>
      <c r="C25" s="2"/>
      <c r="D25" s="2"/>
      <c r="E25" s="2"/>
      <c r="F25" s="2"/>
      <c r="G25" s="2"/>
      <c r="H25" s="2"/>
      <c r="I25" s="2"/>
      <c r="J25" s="2"/>
      <c r="K25" s="225"/>
      <c r="L25" s="2"/>
      <c r="M25" s="2"/>
    </row>
    <row r="26" spans="1:13" x14ac:dyDescent="0.25">
      <c r="A26" s="2"/>
      <c r="B26" s="2"/>
      <c r="C26" s="2"/>
      <c r="D26" s="2"/>
      <c r="E26" s="2"/>
      <c r="F26" s="2"/>
      <c r="G26" s="2"/>
      <c r="H26" s="2"/>
      <c r="I26" s="2"/>
      <c r="J26" s="2"/>
      <c r="K26" s="2"/>
      <c r="L26" s="2"/>
      <c r="M26" s="2"/>
    </row>
    <row r="27" spans="1:13" x14ac:dyDescent="0.25">
      <c r="A27" s="51" t="s">
        <v>132</v>
      </c>
      <c r="B27" s="2"/>
      <c r="C27" s="2"/>
      <c r="D27" s="2"/>
      <c r="E27" s="2"/>
      <c r="F27" s="2"/>
      <c r="G27" s="2"/>
      <c r="H27" s="2"/>
      <c r="I27" s="2"/>
      <c r="J27" s="2"/>
      <c r="K27" s="2"/>
      <c r="L27" s="2"/>
      <c r="M27" s="2"/>
    </row>
    <row r="28" spans="1:13" ht="16.5" customHeight="1" x14ac:dyDescent="0.25">
      <c r="A28" s="54" t="s">
        <v>33</v>
      </c>
      <c r="B28" s="2"/>
      <c r="C28" s="176">
        <f>'R&amp;P Account'!B31</f>
        <v>10347.286</v>
      </c>
      <c r="D28" s="197"/>
      <c r="E28" s="176"/>
      <c r="F28" s="197"/>
      <c r="G28" s="176"/>
      <c r="H28" s="197"/>
      <c r="I28" s="176"/>
      <c r="J28" s="197"/>
      <c r="K28" s="221">
        <f>SUM(C28:I28)</f>
        <v>10347.286</v>
      </c>
      <c r="L28" s="197"/>
      <c r="M28" s="176">
        <v>9035.9380000000001</v>
      </c>
    </row>
    <row r="29" spans="1:13" ht="16.5" customHeight="1" x14ac:dyDescent="0.25">
      <c r="A29" s="54" t="s">
        <v>34</v>
      </c>
      <c r="B29" s="2"/>
      <c r="C29" s="176">
        <f>'R&amp;P Account'!B32</f>
        <v>20856.88</v>
      </c>
      <c r="D29" s="197"/>
      <c r="E29" s="176"/>
      <c r="F29" s="197"/>
      <c r="G29" s="176"/>
      <c r="H29" s="197"/>
      <c r="I29" s="176"/>
      <c r="J29" s="197"/>
      <c r="K29" s="221">
        <f>SUM(C29:I29)</f>
        <v>20856.88</v>
      </c>
      <c r="L29" s="197"/>
      <c r="M29" s="176">
        <v>20240.704999999998</v>
      </c>
    </row>
    <row r="30" spans="1:13" ht="16.5" customHeight="1" x14ac:dyDescent="0.25">
      <c r="A30" s="54" t="s">
        <v>35</v>
      </c>
      <c r="B30" s="2"/>
      <c r="C30" s="176">
        <f>'R&amp;P Account'!B33</f>
        <v>33536.194000000003</v>
      </c>
      <c r="D30" s="197"/>
      <c r="E30" s="226"/>
      <c r="F30" s="197"/>
      <c r="G30" s="226"/>
      <c r="H30" s="197"/>
      <c r="I30" s="226"/>
      <c r="J30" s="197"/>
      <c r="K30" s="221">
        <f>SUM(C30:I30)</f>
        <v>33536.194000000003</v>
      </c>
      <c r="L30" s="197"/>
      <c r="M30" s="176">
        <v>62898.286999999997</v>
      </c>
    </row>
    <row r="31" spans="1:13" ht="16.5" customHeight="1" x14ac:dyDescent="0.25">
      <c r="A31" s="54" t="s">
        <v>36</v>
      </c>
      <c r="B31" s="2"/>
      <c r="C31" s="176">
        <f>'R&amp;P Account'!B34</f>
        <v>0</v>
      </c>
      <c r="D31" s="197"/>
      <c r="E31" s="226"/>
      <c r="F31" s="197"/>
      <c r="G31" s="226"/>
      <c r="H31" s="197"/>
      <c r="I31" s="226"/>
      <c r="J31" s="197"/>
      <c r="K31" s="227">
        <f>SUM(C31:I31)</f>
        <v>0</v>
      </c>
      <c r="L31" s="197"/>
      <c r="M31" s="176">
        <f>'R&amp;P Account'!L34</f>
        <v>0</v>
      </c>
    </row>
    <row r="32" spans="1:13" ht="16.5" customHeight="1" x14ac:dyDescent="0.25">
      <c r="A32" s="54" t="s">
        <v>133</v>
      </c>
      <c r="B32" s="2"/>
      <c r="C32" s="176">
        <f>'R&amp;P Account'!B35</f>
        <v>0</v>
      </c>
      <c r="D32" s="197"/>
      <c r="E32" s="226"/>
      <c r="F32" s="197"/>
      <c r="G32" s="226"/>
      <c r="H32" s="197"/>
      <c r="I32" s="226"/>
      <c r="J32" s="197"/>
      <c r="K32" s="221">
        <f>SUM(C32:I32)</f>
        <v>0</v>
      </c>
      <c r="L32" s="197"/>
      <c r="M32" s="176">
        <f>'R&amp;P Account'!L35</f>
        <v>0</v>
      </c>
    </row>
    <row r="33" spans="1:14" ht="16.5" customHeight="1" x14ac:dyDescent="0.25">
      <c r="A33" s="54" t="s">
        <v>38</v>
      </c>
      <c r="B33" s="2"/>
      <c r="C33" s="176">
        <f>'R&amp;P Account'!B36</f>
        <v>0</v>
      </c>
      <c r="D33" s="197"/>
      <c r="E33" s="226"/>
      <c r="F33" s="197"/>
      <c r="G33" s="226"/>
      <c r="H33" s="197"/>
      <c r="I33" s="226"/>
      <c r="J33" s="197"/>
      <c r="K33" s="221"/>
      <c r="L33" s="197"/>
      <c r="M33" s="176">
        <f>'R&amp;P Account'!L36</f>
        <v>0</v>
      </c>
    </row>
    <row r="34" spans="1:14" ht="16.5" customHeight="1" x14ac:dyDescent="0.25">
      <c r="A34" s="55" t="s">
        <v>39</v>
      </c>
      <c r="B34" s="2"/>
      <c r="C34" s="176">
        <f>'R&amp;P Account'!B37</f>
        <v>0</v>
      </c>
      <c r="D34" s="197"/>
      <c r="E34" s="226"/>
      <c r="F34" s="197"/>
      <c r="G34" s="226"/>
      <c r="H34" s="197"/>
      <c r="I34" s="226"/>
      <c r="J34" s="197"/>
      <c r="K34" s="221"/>
      <c r="L34" s="197"/>
      <c r="M34" s="176">
        <f>'R&amp;P Account'!L37</f>
        <v>0</v>
      </c>
    </row>
    <row r="35" spans="1:14" ht="17.25" customHeight="1" x14ac:dyDescent="0.25">
      <c r="A35" s="55" t="s">
        <v>40</v>
      </c>
      <c r="B35" s="2"/>
      <c r="C35" s="176">
        <f>'R&amp;P Account'!B38</f>
        <v>0</v>
      </c>
      <c r="D35" s="197"/>
      <c r="E35" s="226"/>
      <c r="F35" s="197"/>
      <c r="G35" s="226"/>
      <c r="H35" s="197"/>
      <c r="I35" s="226"/>
      <c r="J35" s="197"/>
      <c r="K35" s="221"/>
      <c r="L35" s="197"/>
      <c r="M35" s="176">
        <f>'R&amp;P Account'!L38</f>
        <v>0</v>
      </c>
    </row>
    <row r="36" spans="1:14" ht="17.25" customHeight="1" x14ac:dyDescent="0.25">
      <c r="A36" s="55" t="s">
        <v>41</v>
      </c>
      <c r="B36" s="2"/>
      <c r="C36" s="176">
        <f>'R&amp;P Account'!B39</f>
        <v>0</v>
      </c>
      <c r="D36" s="197"/>
      <c r="E36" s="226"/>
      <c r="F36" s="197"/>
      <c r="G36" s="226"/>
      <c r="H36" s="197"/>
      <c r="I36" s="226"/>
      <c r="J36" s="197"/>
      <c r="K36" s="221"/>
      <c r="L36" s="197"/>
      <c r="M36" s="176">
        <f>'R&amp;P Account'!L39</f>
        <v>0</v>
      </c>
    </row>
    <row r="37" spans="1:14" x14ac:dyDescent="0.25">
      <c r="A37" s="54" t="s">
        <v>134</v>
      </c>
      <c r="B37" s="2"/>
      <c r="C37" s="176">
        <f>'R&amp;P Account'!B40</f>
        <v>0</v>
      </c>
      <c r="D37" s="197"/>
      <c r="E37" s="226"/>
      <c r="F37" s="197"/>
      <c r="G37" s="226"/>
      <c r="H37" s="197"/>
      <c r="I37" s="226"/>
      <c r="J37" s="197"/>
      <c r="K37" s="221">
        <f>SUM(C37:I37)</f>
        <v>0</v>
      </c>
      <c r="L37" s="197"/>
      <c r="M37" s="176">
        <v>0</v>
      </c>
    </row>
    <row r="38" spans="1:14" ht="15.75" thickBot="1" x14ac:dyDescent="0.3">
      <c r="A38" s="228"/>
      <c r="B38" s="2"/>
      <c r="C38" s="226"/>
      <c r="D38" s="197"/>
      <c r="E38" s="226"/>
      <c r="F38" s="197"/>
      <c r="G38" s="226"/>
      <c r="H38" s="197"/>
      <c r="I38" s="226"/>
      <c r="J38" s="197"/>
      <c r="K38" s="221"/>
      <c r="L38" s="197"/>
      <c r="M38" s="226"/>
    </row>
    <row r="39" spans="1:14" ht="16.5" customHeight="1" thickBot="1" x14ac:dyDescent="0.3">
      <c r="A39" s="58" t="s">
        <v>130</v>
      </c>
      <c r="B39" s="2"/>
      <c r="C39" s="229">
        <f>SUM(C28:C38)</f>
        <v>64740.36</v>
      </c>
      <c r="D39" s="197"/>
      <c r="E39" s="229">
        <f>SUM(E28:E38)</f>
        <v>0</v>
      </c>
      <c r="F39" s="197"/>
      <c r="G39" s="230"/>
      <c r="H39" s="197"/>
      <c r="I39" s="230"/>
      <c r="J39" s="197"/>
      <c r="K39" s="230">
        <f>SUM(K28:K38)</f>
        <v>64740.36</v>
      </c>
      <c r="L39" s="197"/>
      <c r="M39" s="230">
        <f>SUM(M28:M38)</f>
        <v>92174.93</v>
      </c>
    </row>
    <row r="40" spans="1:14" x14ac:dyDescent="0.25">
      <c r="A40" s="2"/>
      <c r="B40" s="2"/>
      <c r="C40" s="50"/>
      <c r="D40" s="2"/>
      <c r="E40" s="2"/>
      <c r="F40" s="2"/>
      <c r="G40" s="2"/>
      <c r="H40" s="2"/>
      <c r="I40" s="2"/>
      <c r="J40" s="2"/>
      <c r="K40" s="225"/>
      <c r="L40" s="2"/>
      <c r="M40" s="2"/>
    </row>
    <row r="41" spans="1:14" ht="30" customHeight="1" x14ac:dyDescent="0.25">
      <c r="A41" s="44" t="s">
        <v>135</v>
      </c>
      <c r="B41" s="2"/>
      <c r="C41" s="50"/>
      <c r="D41" s="2"/>
      <c r="E41" s="2"/>
      <c r="F41" s="2"/>
      <c r="G41" s="2"/>
      <c r="H41" s="2"/>
      <c r="I41" s="2"/>
      <c r="J41" s="2"/>
      <c r="K41" s="2"/>
      <c r="L41" s="2"/>
      <c r="M41" s="2"/>
    </row>
    <row r="42" spans="1:14" ht="17.25" customHeight="1" x14ac:dyDescent="0.25">
      <c r="A42" s="54" t="s">
        <v>45</v>
      </c>
      <c r="B42" s="2"/>
      <c r="C42" s="226"/>
      <c r="D42" s="197"/>
      <c r="E42" s="226"/>
      <c r="F42" s="197"/>
      <c r="G42" s="226"/>
      <c r="H42" s="197"/>
      <c r="I42" s="226"/>
      <c r="J42" s="197"/>
      <c r="K42" s="221"/>
      <c r="L42" s="197"/>
      <c r="M42" s="226"/>
    </row>
    <row r="43" spans="1:14" ht="16.5" customHeight="1" thickBot="1" x14ac:dyDescent="0.3">
      <c r="A43" s="54" t="s">
        <v>46</v>
      </c>
      <c r="B43" s="2"/>
      <c r="C43" s="226"/>
      <c r="D43" s="197"/>
      <c r="E43" s="226"/>
      <c r="F43" s="197"/>
      <c r="G43" s="226"/>
      <c r="H43" s="197"/>
      <c r="I43" s="226"/>
      <c r="J43" s="197"/>
      <c r="K43" s="221"/>
      <c r="L43" s="197"/>
      <c r="M43" s="226"/>
    </row>
    <row r="44" spans="1:14" ht="16.5" customHeight="1" thickBot="1" x14ac:dyDescent="0.3">
      <c r="A44" s="58" t="s">
        <v>130</v>
      </c>
      <c r="B44" s="2"/>
      <c r="C44" s="229"/>
      <c r="D44" s="197"/>
      <c r="E44" s="230"/>
      <c r="F44" s="197"/>
      <c r="G44" s="230"/>
      <c r="H44" s="197"/>
      <c r="I44" s="230"/>
      <c r="J44" s="197"/>
      <c r="K44" s="230"/>
      <c r="L44" s="197"/>
      <c r="M44" s="230"/>
    </row>
    <row r="45" spans="1:14" ht="17.25" customHeight="1" thickBot="1" x14ac:dyDescent="0.3">
      <c r="A45" s="2"/>
      <c r="B45" s="2"/>
      <c r="C45" s="231"/>
      <c r="D45" s="232"/>
      <c r="E45" s="232"/>
      <c r="F45" s="232"/>
      <c r="G45" s="232"/>
      <c r="H45" s="232"/>
      <c r="I45" s="232"/>
      <c r="J45" s="232"/>
      <c r="K45" s="225"/>
      <c r="L45" s="232"/>
      <c r="M45" s="232"/>
    </row>
    <row r="46" spans="1:14" ht="16.5" customHeight="1" thickBot="1" x14ac:dyDescent="0.3">
      <c r="A46" s="233" t="s">
        <v>48</v>
      </c>
      <c r="B46" s="2"/>
      <c r="C46" s="230">
        <f>+C44+C39</f>
        <v>64740.36</v>
      </c>
      <c r="D46" s="197"/>
      <c r="E46" s="230"/>
      <c r="F46" s="197"/>
      <c r="G46" s="230"/>
      <c r="H46" s="197"/>
      <c r="I46" s="230"/>
      <c r="J46" s="197"/>
      <c r="K46" s="230">
        <f>+K44+K39</f>
        <v>64740.36</v>
      </c>
      <c r="L46" s="197"/>
      <c r="M46" s="230">
        <f>+M44+M39</f>
        <v>92174.93</v>
      </c>
      <c r="N46" s="234"/>
    </row>
    <row r="47" spans="1:14" ht="17.25" customHeight="1" thickBot="1" x14ac:dyDescent="0.3">
      <c r="A47" s="2"/>
      <c r="B47" s="2"/>
      <c r="C47" s="231"/>
      <c r="D47" s="232"/>
      <c r="E47" s="232"/>
      <c r="F47" s="232"/>
      <c r="G47" s="232"/>
      <c r="H47" s="232"/>
      <c r="I47" s="232"/>
      <c r="J47" s="232"/>
      <c r="K47" s="225"/>
      <c r="L47" s="232"/>
      <c r="M47" s="232"/>
    </row>
    <row r="48" spans="1:14" ht="18.75" customHeight="1" thickBot="1" x14ac:dyDescent="0.3">
      <c r="A48" s="70" t="s">
        <v>49</v>
      </c>
      <c r="B48" s="2"/>
      <c r="C48" s="78">
        <f>+C24-C46</f>
        <v>10124.710000000006</v>
      </c>
      <c r="D48" s="235"/>
      <c r="E48" s="78"/>
      <c r="F48" s="235"/>
      <c r="G48" s="78"/>
      <c r="H48" s="235"/>
      <c r="I48" s="78"/>
      <c r="J48" s="235"/>
      <c r="K48" s="78">
        <f>+K24-K46</f>
        <v>10124.710000000006</v>
      </c>
      <c r="L48" s="235"/>
      <c r="M48" s="78">
        <f>+M24-M46</f>
        <v>-19151.659999999989</v>
      </c>
    </row>
    <row r="49" spans="1:13" ht="14.25" customHeight="1" thickBot="1" x14ac:dyDescent="0.3">
      <c r="A49" s="70"/>
      <c r="B49" s="2"/>
      <c r="C49" s="81"/>
      <c r="D49" s="235"/>
      <c r="E49" s="81"/>
      <c r="F49" s="235"/>
      <c r="G49" s="81"/>
      <c r="H49" s="235"/>
      <c r="I49" s="81"/>
      <c r="J49" s="235"/>
      <c r="K49" s="81"/>
      <c r="L49" s="235"/>
      <c r="M49" s="81"/>
    </row>
    <row r="50" spans="1:13" ht="18.75" customHeight="1" thickBot="1" x14ac:dyDescent="0.3">
      <c r="A50" s="77" t="s">
        <v>136</v>
      </c>
      <c r="B50" s="2"/>
      <c r="C50" s="78">
        <v>526.38</v>
      </c>
      <c r="D50" s="235"/>
      <c r="E50" s="236"/>
      <c r="F50" s="235"/>
      <c r="G50" s="236"/>
      <c r="H50" s="235"/>
      <c r="I50" s="236"/>
      <c r="J50" s="235"/>
      <c r="K50" s="236">
        <f>C50</f>
        <v>526.38</v>
      </c>
      <c r="L50" s="235"/>
      <c r="M50" s="236"/>
    </row>
    <row r="51" spans="1:13" ht="14.25" customHeight="1" thickBot="1" x14ac:dyDescent="0.3">
      <c r="A51" s="77"/>
      <c r="B51" s="2"/>
      <c r="C51" s="81"/>
      <c r="D51" s="235"/>
      <c r="E51" s="235"/>
      <c r="F51" s="235"/>
      <c r="G51" s="235"/>
      <c r="H51" s="235"/>
      <c r="I51" s="235"/>
      <c r="J51" s="235"/>
      <c r="K51" s="235"/>
      <c r="L51" s="235"/>
      <c r="M51" s="235"/>
    </row>
    <row r="52" spans="1:13" ht="18.75" customHeight="1" thickBot="1" x14ac:dyDescent="0.3">
      <c r="A52" s="58" t="s">
        <v>51</v>
      </c>
      <c r="B52" s="2"/>
      <c r="C52" s="78">
        <f>C48+C50</f>
        <v>10651.090000000006</v>
      </c>
      <c r="D52" s="235"/>
      <c r="E52" s="78"/>
      <c r="F52" s="235"/>
      <c r="G52" s="78"/>
      <c r="H52" s="235"/>
      <c r="I52" s="78"/>
      <c r="J52" s="235"/>
      <c r="K52" s="78">
        <f>K48+K50</f>
        <v>10651.090000000006</v>
      </c>
      <c r="L52" s="235"/>
      <c r="M52" s="78">
        <f>M48+M50</f>
        <v>-19151.659999999989</v>
      </c>
    </row>
    <row r="53" spans="1:13" x14ac:dyDescent="0.25">
      <c r="A53" s="2"/>
      <c r="B53" s="2"/>
      <c r="C53" s="50"/>
      <c r="D53" s="2"/>
      <c r="E53" s="2"/>
      <c r="F53" s="2"/>
      <c r="G53" s="2"/>
      <c r="H53" s="2"/>
      <c r="I53" s="2"/>
      <c r="J53" s="2"/>
      <c r="K53" s="225"/>
      <c r="L53" s="2"/>
      <c r="M53" s="2"/>
    </row>
    <row r="55" spans="1:13" ht="15.75" x14ac:dyDescent="0.25">
      <c r="A55" s="237" t="s">
        <v>137</v>
      </c>
    </row>
    <row r="56" spans="1:13" ht="13.15" customHeight="1" x14ac:dyDescent="0.25">
      <c r="A56" s="358" t="s">
        <v>160</v>
      </c>
      <c r="B56" s="358"/>
      <c r="C56" s="358"/>
      <c r="D56" s="358"/>
      <c r="E56" s="358"/>
      <c r="F56" s="358"/>
      <c r="G56" s="358"/>
      <c r="H56" s="358"/>
      <c r="I56" s="358"/>
      <c r="J56" s="358"/>
      <c r="K56" s="358"/>
      <c r="L56" s="358"/>
      <c r="M56" s="358"/>
    </row>
    <row r="57" spans="1:13" ht="13.15" customHeight="1" x14ac:dyDescent="0.25">
      <c r="A57" s="359"/>
      <c r="B57" s="359"/>
      <c r="C57" s="359"/>
      <c r="D57" s="359"/>
      <c r="E57" s="359"/>
      <c r="F57" s="359"/>
      <c r="G57" s="359"/>
      <c r="H57" s="359"/>
      <c r="I57" s="359"/>
      <c r="J57" s="359"/>
      <c r="K57" s="359"/>
      <c r="L57" s="359"/>
      <c r="M57" s="359"/>
    </row>
    <row r="58" spans="1:13" ht="13.15" customHeight="1" x14ac:dyDescent="0.25">
      <c r="A58" s="359"/>
      <c r="B58" s="359"/>
      <c r="C58" s="359"/>
      <c r="D58" s="359"/>
      <c r="E58" s="359"/>
      <c r="F58" s="359"/>
      <c r="G58" s="359"/>
      <c r="H58" s="359"/>
      <c r="I58" s="359"/>
      <c r="J58" s="359"/>
      <c r="K58" s="359"/>
      <c r="L58" s="359"/>
      <c r="M58" s="359"/>
    </row>
    <row r="59" spans="1:13" ht="13.15" customHeight="1" x14ac:dyDescent="0.25">
      <c r="A59" s="359"/>
      <c r="B59" s="359"/>
      <c r="C59" s="359"/>
      <c r="D59" s="359"/>
      <c r="E59" s="359"/>
      <c r="F59" s="359"/>
      <c r="G59" s="359"/>
      <c r="H59" s="359"/>
      <c r="I59" s="359"/>
      <c r="J59" s="359"/>
      <c r="K59" s="359"/>
      <c r="L59" s="359"/>
      <c r="M59" s="359"/>
    </row>
    <row r="60" spans="1:13" ht="13.15" customHeight="1" x14ac:dyDescent="0.25">
      <c r="A60" s="359"/>
      <c r="B60" s="359"/>
      <c r="C60" s="359"/>
      <c r="D60" s="359"/>
      <c r="E60" s="359"/>
      <c r="F60" s="359"/>
      <c r="G60" s="359"/>
      <c r="H60" s="359"/>
      <c r="I60" s="359"/>
      <c r="J60" s="359"/>
      <c r="K60" s="359"/>
      <c r="L60" s="359"/>
      <c r="M60" s="359"/>
    </row>
    <row r="61" spans="1:13" ht="13.15" customHeight="1" x14ac:dyDescent="0.25">
      <c r="A61" s="359"/>
      <c r="B61" s="359"/>
      <c r="C61" s="359"/>
      <c r="D61" s="359"/>
      <c r="E61" s="359"/>
      <c r="F61" s="359"/>
      <c r="G61" s="359"/>
      <c r="H61" s="359"/>
      <c r="I61" s="359"/>
      <c r="J61" s="359"/>
      <c r="K61" s="359"/>
      <c r="L61" s="359"/>
      <c r="M61" s="359"/>
    </row>
    <row r="62" spans="1:13" ht="13.15" customHeight="1" x14ac:dyDescent="0.25">
      <c r="A62" s="359"/>
      <c r="B62" s="359"/>
      <c r="C62" s="359"/>
      <c r="D62" s="359"/>
      <c r="E62" s="359"/>
      <c r="F62" s="359"/>
      <c r="G62" s="359"/>
      <c r="H62" s="359"/>
      <c r="I62" s="359"/>
      <c r="J62" s="359"/>
      <c r="K62" s="359"/>
      <c r="L62" s="359"/>
      <c r="M62" s="359"/>
    </row>
    <row r="63" spans="1:13" ht="13.15" customHeight="1" x14ac:dyDescent="0.25">
      <c r="A63" s="359"/>
      <c r="B63" s="359"/>
      <c r="C63" s="359"/>
      <c r="D63" s="359"/>
      <c r="E63" s="359"/>
      <c r="F63" s="359"/>
      <c r="G63" s="359"/>
      <c r="H63" s="359"/>
      <c r="I63" s="359"/>
      <c r="J63" s="359"/>
      <c r="K63" s="359"/>
      <c r="L63" s="359"/>
      <c r="M63" s="359"/>
    </row>
    <row r="64" spans="1:13" ht="13.15" customHeight="1" x14ac:dyDescent="0.25">
      <c r="A64" s="359"/>
      <c r="B64" s="359"/>
      <c r="C64" s="359"/>
      <c r="D64" s="359"/>
      <c r="E64" s="359"/>
      <c r="F64" s="359"/>
      <c r="G64" s="359"/>
      <c r="H64" s="359"/>
      <c r="I64" s="359"/>
      <c r="J64" s="359"/>
      <c r="K64" s="359"/>
      <c r="L64" s="359"/>
      <c r="M64" s="359"/>
    </row>
    <row r="65" spans="1:13" x14ac:dyDescent="0.25">
      <c r="A65" s="359"/>
      <c r="B65" s="359"/>
      <c r="C65" s="359"/>
      <c r="D65" s="359"/>
      <c r="E65" s="359"/>
      <c r="F65" s="359"/>
      <c r="G65" s="359"/>
      <c r="H65" s="359"/>
      <c r="I65" s="359"/>
      <c r="J65" s="359"/>
      <c r="K65" s="359"/>
      <c r="L65" s="359"/>
      <c r="M65" s="359"/>
    </row>
    <row r="66" spans="1:13" x14ac:dyDescent="0.25">
      <c r="A66" s="359"/>
      <c r="B66" s="359"/>
      <c r="C66" s="359"/>
      <c r="D66" s="359"/>
      <c r="E66" s="359"/>
      <c r="F66" s="359"/>
      <c r="G66" s="359"/>
      <c r="H66" s="359"/>
      <c r="I66" s="359"/>
      <c r="J66" s="359"/>
      <c r="K66" s="359"/>
      <c r="L66" s="359"/>
      <c r="M66" s="359"/>
    </row>
  </sheetData>
  <mergeCells count="6">
    <mergeCell ref="A56:M66"/>
    <mergeCell ref="C1:K1"/>
    <mergeCell ref="M1:N1"/>
    <mergeCell ref="A2:L2"/>
    <mergeCell ref="H3:K3"/>
    <mergeCell ref="A5:E5"/>
  </mergeCells>
  <pageMargins left="0.7" right="0.7" top="0.75" bottom="0.75" header="0.3" footer="0.3"/>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V64"/>
  <sheetViews>
    <sheetView tabSelected="1" zoomScale="70" zoomScaleNormal="70" workbookViewId="0">
      <selection activeCell="X55" sqref="X55"/>
    </sheetView>
  </sheetViews>
  <sheetFormatPr defaultColWidth="9.42578125" defaultRowHeight="15" x14ac:dyDescent="0.25"/>
  <cols>
    <col min="1" max="1" width="51.5703125" style="2" customWidth="1"/>
    <col min="2" max="2" width="1.5703125" style="2" customWidth="1"/>
    <col min="3" max="3" width="16.140625" style="249" customWidth="1"/>
    <col min="4" max="4" width="1.7109375" style="2" customWidth="1"/>
    <col min="5" max="5" width="16.140625" style="2" customWidth="1"/>
    <col min="6" max="6" width="1.5703125" style="2" customWidth="1"/>
    <col min="7" max="7" width="16.140625" style="2" customWidth="1"/>
    <col min="8" max="8" width="1.42578125" style="2" customWidth="1"/>
    <col min="9" max="9" width="16.140625" style="2" customWidth="1"/>
    <col min="10" max="10" width="1.5703125" style="2" customWidth="1"/>
    <col min="11" max="11" width="15.140625" style="2" customWidth="1"/>
    <col min="12" max="12" width="15.28515625" style="2" customWidth="1"/>
    <col min="13" max="13" width="1.7109375" style="2" customWidth="1"/>
    <col min="14" max="14" width="15.28515625" style="2" customWidth="1"/>
    <col min="15" max="16384" width="9.42578125" style="2"/>
  </cols>
  <sheetData>
    <row r="1" spans="1:256" ht="27.75" customHeight="1" x14ac:dyDescent="0.3">
      <c r="A1"/>
      <c r="B1"/>
      <c r="C1" s="267" t="s">
        <v>2</v>
      </c>
      <c r="D1" s="267"/>
      <c r="E1" s="267"/>
      <c r="F1" s="267"/>
      <c r="G1" s="267"/>
      <c r="H1" s="267"/>
      <c r="I1" s="267"/>
      <c r="J1" s="267"/>
      <c r="K1" s="267"/>
      <c r="L1" s="267"/>
      <c r="M1"/>
      <c r="N1" s="268" t="s">
        <v>149</v>
      </c>
      <c r="O1" s="268"/>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10.5" customHeight="1" x14ac:dyDescent="0.25">
      <c r="A2" s="269"/>
      <c r="B2" s="269"/>
      <c r="C2" s="269"/>
      <c r="D2" s="269"/>
      <c r="E2" s="269"/>
      <c r="F2" s="269"/>
      <c r="G2" s="269"/>
      <c r="H2" s="269"/>
      <c r="I2" s="269"/>
      <c r="J2" s="269"/>
      <c r="K2" s="269"/>
      <c r="L2" s="269"/>
      <c r="M2" s="269"/>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s="90" customFormat="1" ht="26.25" customHeight="1" x14ac:dyDescent="0.25">
      <c r="A3" s="87" t="s">
        <v>138</v>
      </c>
      <c r="B3" s="87"/>
      <c r="C3" s="86"/>
      <c r="D3" s="87"/>
      <c r="E3" s="87"/>
      <c r="F3" s="87"/>
      <c r="G3" s="87"/>
      <c r="H3" s="270"/>
      <c r="I3" s="270"/>
      <c r="J3" s="270"/>
      <c r="K3" s="270"/>
      <c r="L3" s="270"/>
      <c r="M3" s="160"/>
      <c r="N3" s="89"/>
    </row>
    <row r="4" spans="1:256" ht="15" customHeight="1" x14ac:dyDescent="0.25">
      <c r="A4" s="269"/>
      <c r="B4" s="269"/>
      <c r="C4" s="269"/>
      <c r="D4" s="269"/>
      <c r="E4" s="269"/>
      <c r="F4" s="269"/>
      <c r="G4" s="269"/>
      <c r="H4" s="269"/>
      <c r="I4" s="269"/>
      <c r="J4" s="269"/>
      <c r="K4" s="269"/>
      <c r="L4" s="269"/>
      <c r="M4" s="269"/>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20.100000000000001" customHeight="1" x14ac:dyDescent="0.25">
      <c r="A5" s="271" t="s">
        <v>139</v>
      </c>
      <c r="B5" s="271"/>
      <c r="C5" s="271"/>
      <c r="D5" s="271"/>
      <c r="E5" s="271"/>
      <c r="F5" s="146"/>
      <c r="G5" s="146"/>
      <c r="H5" s="146"/>
      <c r="I5" s="146"/>
      <c r="J5" s="97"/>
      <c r="K5" s="97"/>
      <c r="L5" s="200"/>
      <c r="M5" s="200"/>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54" customHeight="1" x14ac:dyDescent="0.25">
      <c r="A6" s="121"/>
      <c r="B6" s="121"/>
      <c r="C6" s="201" t="s">
        <v>140</v>
      </c>
      <c r="D6" s="201"/>
      <c r="E6" s="201" t="s">
        <v>141</v>
      </c>
      <c r="F6" s="238"/>
      <c r="G6" s="201" t="s">
        <v>142</v>
      </c>
      <c r="H6" s="238"/>
      <c r="I6" s="201" t="s">
        <v>143</v>
      </c>
      <c r="J6" s="204"/>
      <c r="K6" s="201" t="s">
        <v>146</v>
      </c>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54" customHeight="1" x14ac:dyDescent="0.25">
      <c r="A7" s="121"/>
      <c r="B7" s="121"/>
      <c r="C7" s="202" t="s">
        <v>158</v>
      </c>
      <c r="D7" s="202"/>
      <c r="E7" s="202" t="s">
        <v>157</v>
      </c>
      <c r="F7" s="203"/>
      <c r="G7" s="204" t="s">
        <v>161</v>
      </c>
      <c r="H7" s="203"/>
      <c r="I7" s="202" t="s">
        <v>154</v>
      </c>
      <c r="J7" s="204"/>
      <c r="K7" s="255" t="s">
        <v>159</v>
      </c>
      <c r="L7" s="205" t="s">
        <v>144</v>
      </c>
      <c r="M7" s="200"/>
      <c r="N7" s="206" t="s">
        <v>145</v>
      </c>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9.5" customHeight="1" x14ac:dyDescent="0.25">
      <c r="A8" s="207" t="s">
        <v>129</v>
      </c>
      <c r="B8" s="97"/>
      <c r="C8" s="97"/>
      <c r="D8" s="97"/>
      <c r="E8" s="97"/>
      <c r="F8" s="97"/>
      <c r="G8" s="97"/>
      <c r="H8" s="97"/>
      <c r="I8" s="97"/>
      <c r="J8" s="97"/>
      <c r="L8" s="97"/>
      <c r="M8" s="97"/>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7.25" customHeight="1" x14ac:dyDescent="0.25">
      <c r="A9" s="22" t="s">
        <v>17</v>
      </c>
      <c r="B9"/>
      <c r="C9" s="221">
        <v>6690.98</v>
      </c>
      <c r="D9" s="239"/>
      <c r="E9" s="221"/>
      <c r="F9" s="175"/>
      <c r="G9" s="221"/>
      <c r="H9" s="239"/>
      <c r="I9" s="221"/>
      <c r="J9" s="175"/>
      <c r="K9" s="221">
        <v>0</v>
      </c>
      <c r="L9" s="221">
        <f>SUM(C9:J9)</f>
        <v>6690.98</v>
      </c>
      <c r="M9" s="240"/>
      <c r="N9" s="221">
        <v>40</v>
      </c>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7.25" customHeight="1" x14ac:dyDescent="0.25">
      <c r="A10" s="22" t="s">
        <v>18</v>
      </c>
      <c r="B10" s="3"/>
      <c r="C10" s="173"/>
      <c r="D10" s="174"/>
      <c r="E10" s="173"/>
      <c r="F10" s="174"/>
      <c r="G10" s="173"/>
      <c r="H10" s="175"/>
      <c r="I10" s="173"/>
      <c r="J10" s="175"/>
      <c r="K10" s="173"/>
      <c r="L10" s="221">
        <f>SUM(C10:J10)</f>
        <v>0</v>
      </c>
      <c r="M10" s="174"/>
      <c r="N10" s="241">
        <v>0</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8" customHeight="1" x14ac:dyDescent="0.25">
      <c r="A11" s="22" t="s">
        <v>20</v>
      </c>
      <c r="B11" s="121"/>
      <c r="C11" s="242"/>
      <c r="D11" s="174"/>
      <c r="E11" s="242"/>
      <c r="F11" s="174"/>
      <c r="G11" s="173"/>
      <c r="H11" s="175"/>
      <c r="I11" s="173">
        <v>300</v>
      </c>
      <c r="J11" s="175"/>
      <c r="K11" s="221">
        <v>104.52</v>
      </c>
      <c r="L11" s="221">
        <f>SUM(C11:K11)</f>
        <v>404.52</v>
      </c>
      <c r="M11" s="174"/>
      <c r="N11" s="243">
        <v>450</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6.5" customHeight="1" x14ac:dyDescent="0.25">
      <c r="A12" s="22" t="s">
        <v>21</v>
      </c>
      <c r="B12" s="121"/>
      <c r="C12" s="173"/>
      <c r="D12" s="174"/>
      <c r="E12" s="173"/>
      <c r="F12" s="174"/>
      <c r="G12" s="173"/>
      <c r="H12" s="175"/>
      <c r="I12" s="173"/>
      <c r="J12" s="175"/>
      <c r="K12" s="173"/>
      <c r="L12" s="221">
        <f t="shared" ref="L12:L16" si="0">SUM(C12:K12)</f>
        <v>0</v>
      </c>
      <c r="M12" s="174"/>
      <c r="N12" s="241">
        <v>0</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8" customHeight="1" x14ac:dyDescent="0.25">
      <c r="A13" s="22" t="s">
        <v>22</v>
      </c>
      <c r="B13" s="121"/>
      <c r="C13" s="173"/>
      <c r="D13" s="174"/>
      <c r="E13" s="173"/>
      <c r="F13" s="174"/>
      <c r="G13" s="173"/>
      <c r="H13" s="175"/>
      <c r="I13" s="173"/>
      <c r="J13" s="175"/>
      <c r="K13" s="173"/>
      <c r="L13" s="221">
        <f t="shared" si="0"/>
        <v>0</v>
      </c>
      <c r="M13" s="174"/>
      <c r="N13" s="241">
        <v>0</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29.25" customHeight="1" x14ac:dyDescent="0.25">
      <c r="A14" s="22" t="s">
        <v>23</v>
      </c>
      <c r="B14" s="121"/>
      <c r="C14" s="173"/>
      <c r="D14" s="174"/>
      <c r="E14" s="173"/>
      <c r="F14" s="174"/>
      <c r="G14" s="173"/>
      <c r="H14" s="175"/>
      <c r="I14" s="173"/>
      <c r="J14" s="175"/>
      <c r="K14" s="173"/>
      <c r="L14" s="221">
        <f t="shared" si="0"/>
        <v>0</v>
      </c>
      <c r="M14" s="174"/>
      <c r="N14" s="241">
        <v>0</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7.25" customHeight="1" x14ac:dyDescent="0.25">
      <c r="A15" s="22" t="s">
        <v>24</v>
      </c>
      <c r="C15" s="176"/>
      <c r="D15" s="197"/>
      <c r="E15" s="176"/>
      <c r="F15" s="197"/>
      <c r="G15" s="176"/>
      <c r="H15" s="197"/>
      <c r="I15" s="176"/>
      <c r="J15" s="197"/>
      <c r="K15" s="176"/>
      <c r="L15" s="221">
        <f t="shared" si="0"/>
        <v>0</v>
      </c>
      <c r="M15" s="48"/>
      <c r="N15" s="244">
        <v>0</v>
      </c>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7.25" customHeight="1" thickBot="1" x14ac:dyDescent="0.3">
      <c r="A16" s="22" t="s">
        <v>25</v>
      </c>
      <c r="C16" s="245"/>
      <c r="D16" s="197"/>
      <c r="E16" s="245"/>
      <c r="F16" s="197"/>
      <c r="G16" s="245"/>
      <c r="H16" s="197"/>
      <c r="I16" s="245"/>
      <c r="J16" s="197"/>
      <c r="K16" s="245"/>
      <c r="L16" s="221">
        <f t="shared" si="0"/>
        <v>0</v>
      </c>
      <c r="M16" s="48"/>
      <c r="N16" s="246">
        <v>0</v>
      </c>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8" customHeight="1" thickBot="1" x14ac:dyDescent="0.3">
      <c r="A17" s="216" t="s">
        <v>130</v>
      </c>
      <c r="B17" s="77"/>
      <c r="C17" s="230">
        <f>SUM(C9:C16)</f>
        <v>6690.98</v>
      </c>
      <c r="D17" s="247"/>
      <c r="E17" s="230">
        <f>SUM(E9:E16)</f>
        <v>0</v>
      </c>
      <c r="F17" s="247"/>
      <c r="G17" s="230">
        <f>SUM(G9:G16)</f>
        <v>0</v>
      </c>
      <c r="H17" s="247"/>
      <c r="I17" s="230">
        <f>SUM(I9:I16)</f>
        <v>300</v>
      </c>
      <c r="J17" s="247"/>
      <c r="K17" s="230">
        <f>SUM(K9:K16)</f>
        <v>104.52</v>
      </c>
      <c r="L17" s="230">
        <f>SUM(L9:L16)</f>
        <v>7095.5</v>
      </c>
      <c r="M17" s="247"/>
      <c r="N17" s="230">
        <f>SUM(N9:N16)</f>
        <v>490</v>
      </c>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5.75" customHeight="1" x14ac:dyDescent="0.25">
      <c r="A18" s="219"/>
      <c r="B18" s="219"/>
      <c r="C18" s="219"/>
      <c r="D18" s="219"/>
      <c r="E18" s="219"/>
      <c r="F18" s="219"/>
      <c r="G18" s="219"/>
      <c r="H18" s="219"/>
      <c r="I18" s="219"/>
      <c r="J18" s="219"/>
      <c r="K18" s="219"/>
      <c r="L18" s="248"/>
      <c r="M18" s="219"/>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29.25" customHeight="1" x14ac:dyDescent="0.25">
      <c r="A19" s="44" t="s">
        <v>131</v>
      </c>
      <c r="C19" s="2"/>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6.5" customHeight="1" x14ac:dyDescent="0.25">
      <c r="A20" s="22" t="s">
        <v>28</v>
      </c>
      <c r="C20" s="176"/>
      <c r="D20" s="197"/>
      <c r="E20" s="176"/>
      <c r="F20" s="197"/>
      <c r="G20" s="176"/>
      <c r="H20" s="197"/>
      <c r="I20" s="176"/>
      <c r="J20" s="197"/>
      <c r="K20" s="176"/>
      <c r="L20" s="221">
        <f>SUM(C20:I20)</f>
        <v>0</v>
      </c>
      <c r="M20" s="197"/>
      <c r="N20" s="176"/>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7.25" customHeight="1" thickBot="1" x14ac:dyDescent="0.3">
      <c r="A21" s="22" t="s">
        <v>29</v>
      </c>
      <c r="C21" s="222"/>
      <c r="D21" s="197"/>
      <c r="E21" s="222"/>
      <c r="F21" s="197"/>
      <c r="G21" s="222"/>
      <c r="H21" s="197"/>
      <c r="I21" s="222"/>
      <c r="J21" s="197"/>
      <c r="K21" s="222"/>
      <c r="L21" s="221">
        <f>SUM(C21:I21)</f>
        <v>0</v>
      </c>
      <c r="M21" s="197"/>
      <c r="N21" s="222"/>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8" customHeight="1" thickBot="1" x14ac:dyDescent="0.3">
      <c r="A22" s="216" t="s">
        <v>130</v>
      </c>
      <c r="C22" s="223">
        <f>SUM(C20:C21)</f>
        <v>0</v>
      </c>
      <c r="D22" s="197"/>
      <c r="E22" s="224">
        <f>SUM(E20:E21)</f>
        <v>0</v>
      </c>
      <c r="F22" s="197"/>
      <c r="G22" s="224">
        <f>SUM(G20:G21)</f>
        <v>0</v>
      </c>
      <c r="H22" s="197"/>
      <c r="I22" s="224">
        <f>SUM(I20:I21)</f>
        <v>0</v>
      </c>
      <c r="J22" s="197"/>
      <c r="K22" s="224">
        <f>SUM(K20:K21)</f>
        <v>0</v>
      </c>
      <c r="L22" s="224">
        <f>SUM(L20:L21)</f>
        <v>0</v>
      </c>
      <c r="M22" s="197"/>
      <c r="N22" s="224">
        <f>SUM(N20:N21)</f>
        <v>0</v>
      </c>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5.25" customHeight="1" thickBot="1" x14ac:dyDescent="0.3">
      <c r="A23" s="216"/>
      <c r="C23" s="197"/>
      <c r="D23" s="197"/>
      <c r="E23" s="197"/>
      <c r="F23" s="197"/>
      <c r="G23" s="197"/>
      <c r="H23" s="197"/>
      <c r="I23" s="197"/>
      <c r="J23" s="197"/>
      <c r="K23" s="197"/>
      <c r="L23" s="197"/>
      <c r="M23" s="197"/>
      <c r="N23" s="197"/>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8" customHeight="1" thickBot="1" x14ac:dyDescent="0.3">
      <c r="A24" s="216" t="s">
        <v>31</v>
      </c>
      <c r="C24" s="224">
        <f>C17+C22</f>
        <v>6690.98</v>
      </c>
      <c r="D24" s="197"/>
      <c r="E24" s="224">
        <f>E17+E22</f>
        <v>0</v>
      </c>
      <c r="F24" s="197"/>
      <c r="G24" s="224">
        <f>G17+G22</f>
        <v>0</v>
      </c>
      <c r="H24" s="197"/>
      <c r="I24" s="224">
        <f>I17+I22</f>
        <v>300</v>
      </c>
      <c r="J24" s="197"/>
      <c r="K24" s="224">
        <f>K17+K22</f>
        <v>104.52</v>
      </c>
      <c r="L24" s="224">
        <f>L17+L22</f>
        <v>7095.5</v>
      </c>
      <c r="M24" s="197"/>
      <c r="N24" s="224">
        <f>N17+N22</f>
        <v>490</v>
      </c>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9.5" customHeight="1" x14ac:dyDescent="0.25">
      <c r="C25" s="2"/>
      <c r="L25" s="2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9.5" customHeight="1" x14ac:dyDescent="0.25">
      <c r="C26" s="2"/>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9.5" customHeight="1" x14ac:dyDescent="0.25">
      <c r="A27" s="51" t="s">
        <v>132</v>
      </c>
      <c r="C27" s="2"/>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7.25" customHeight="1" x14ac:dyDescent="0.25">
      <c r="A28" s="54" t="s">
        <v>33</v>
      </c>
      <c r="C28" s="176"/>
      <c r="D28" s="197"/>
      <c r="E28" s="176"/>
      <c r="F28" s="197"/>
      <c r="G28" s="176"/>
      <c r="H28" s="197"/>
      <c r="I28" s="176"/>
      <c r="J28" s="197"/>
      <c r="K28" s="176"/>
      <c r="L28" s="221">
        <f t="shared" ref="L28:L38" si="1">SUM(C28:I28)</f>
        <v>0</v>
      </c>
      <c r="M28" s="197"/>
      <c r="N28" s="176"/>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6.5" customHeight="1" x14ac:dyDescent="0.25">
      <c r="A29" s="54" t="s">
        <v>34</v>
      </c>
      <c r="D29" s="197"/>
      <c r="E29" s="176"/>
      <c r="F29" s="197"/>
      <c r="G29" s="176"/>
      <c r="H29" s="197"/>
      <c r="I29" s="176"/>
      <c r="J29" s="197"/>
      <c r="K29" s="176"/>
      <c r="L29" s="221">
        <f t="shared" si="1"/>
        <v>0</v>
      </c>
      <c r="M29" s="197"/>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7.25" customHeight="1" x14ac:dyDescent="0.25">
      <c r="A30" s="54" t="s">
        <v>35</v>
      </c>
      <c r="C30" s="176">
        <v>0</v>
      </c>
      <c r="D30" s="197"/>
      <c r="E30" s="226"/>
      <c r="F30" s="197"/>
      <c r="G30" s="226">
        <v>0</v>
      </c>
      <c r="H30" s="197"/>
      <c r="I30" s="226">
        <v>0</v>
      </c>
      <c r="J30" s="197"/>
      <c r="K30" s="226">
        <v>0</v>
      </c>
      <c r="L30" s="221">
        <f>SUM(C30:K30)</f>
        <v>0</v>
      </c>
      <c r="M30" s="197"/>
      <c r="N30" s="176">
        <v>0</v>
      </c>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7.25" customHeight="1" x14ac:dyDescent="0.25">
      <c r="A31" s="54" t="s">
        <v>36</v>
      </c>
      <c r="B31"/>
      <c r="C31" s="226"/>
      <c r="D31" s="197"/>
      <c r="E31" s="226"/>
      <c r="F31" s="197"/>
      <c r="G31" s="226">
        <v>10</v>
      </c>
      <c r="H31" s="197"/>
      <c r="I31" s="226">
        <v>276.97000000000003</v>
      </c>
      <c r="J31" s="197"/>
      <c r="K31" s="226"/>
      <c r="L31" s="221">
        <f>SUM(C31:K31)</f>
        <v>286.97000000000003</v>
      </c>
      <c r="M31" s="197"/>
      <c r="N31" s="226">
        <v>159.6</v>
      </c>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7.25" customHeight="1" x14ac:dyDescent="0.25">
      <c r="A32" s="54" t="s">
        <v>133</v>
      </c>
      <c r="B32"/>
      <c r="C32" s="226"/>
      <c r="D32" s="197"/>
      <c r="E32" s="226"/>
      <c r="F32" s="197"/>
      <c r="G32" s="226"/>
      <c r="H32" s="197"/>
      <c r="I32" s="226"/>
      <c r="J32" s="197"/>
      <c r="K32" s="226"/>
      <c r="L32" s="221">
        <f t="shared" si="1"/>
        <v>0</v>
      </c>
      <c r="M32" s="197"/>
      <c r="N32" s="226"/>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7.25" customHeight="1" x14ac:dyDescent="0.25">
      <c r="A33" s="54" t="s">
        <v>38</v>
      </c>
      <c r="B33"/>
      <c r="C33" s="226"/>
      <c r="D33" s="197"/>
      <c r="E33" s="226"/>
      <c r="F33" s="197"/>
      <c r="G33" s="226"/>
      <c r="H33" s="197"/>
      <c r="I33" s="226"/>
      <c r="J33" s="197"/>
      <c r="K33" s="226"/>
      <c r="L33" s="221">
        <f t="shared" si="1"/>
        <v>0</v>
      </c>
      <c r="M33" s="197"/>
      <c r="N33" s="226"/>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7.25" customHeight="1" x14ac:dyDescent="0.25">
      <c r="A34" s="55" t="s">
        <v>39</v>
      </c>
      <c r="B34"/>
      <c r="C34" s="226"/>
      <c r="D34" s="197"/>
      <c r="E34" s="226"/>
      <c r="F34" s="197"/>
      <c r="G34" s="226"/>
      <c r="H34" s="197"/>
      <c r="I34" s="226"/>
      <c r="J34" s="197"/>
      <c r="K34" s="226"/>
      <c r="L34" s="221">
        <f t="shared" si="1"/>
        <v>0</v>
      </c>
      <c r="M34" s="197"/>
      <c r="N34" s="226"/>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7.25" customHeight="1" x14ac:dyDescent="0.25">
      <c r="A35" s="55" t="s">
        <v>40</v>
      </c>
      <c r="B35"/>
      <c r="C35" s="226"/>
      <c r="D35" s="197"/>
      <c r="E35" s="226"/>
      <c r="F35" s="197"/>
      <c r="G35" s="226"/>
      <c r="H35" s="197"/>
      <c r="I35" s="226"/>
      <c r="J35" s="197"/>
      <c r="K35" s="226"/>
      <c r="L35" s="221">
        <f t="shared" si="1"/>
        <v>0</v>
      </c>
      <c r="M35" s="197"/>
      <c r="N35" s="226"/>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7.25" customHeight="1" x14ac:dyDescent="0.25">
      <c r="A36" s="55" t="s">
        <v>41</v>
      </c>
      <c r="B36"/>
      <c r="C36" s="226"/>
      <c r="D36" s="197"/>
      <c r="E36" s="226"/>
      <c r="F36" s="197"/>
      <c r="G36" s="226"/>
      <c r="H36" s="197"/>
      <c r="I36" s="226"/>
      <c r="J36" s="197"/>
      <c r="K36" s="226"/>
      <c r="L36" s="221">
        <f t="shared" si="1"/>
        <v>0</v>
      </c>
      <c r="M36" s="197"/>
      <c r="N36" s="22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7.25" customHeight="1" x14ac:dyDescent="0.25">
      <c r="A37" s="54"/>
      <c r="B37"/>
      <c r="C37" s="226"/>
      <c r="D37" s="197"/>
      <c r="E37" s="226"/>
      <c r="F37" s="197"/>
      <c r="G37" s="226"/>
      <c r="H37" s="197"/>
      <c r="I37" s="226"/>
      <c r="J37" s="197"/>
      <c r="K37" s="226"/>
      <c r="L37" s="221">
        <f t="shared" si="1"/>
        <v>0</v>
      </c>
      <c r="M37" s="197"/>
      <c r="N37" s="226"/>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7.25" customHeight="1" thickBot="1" x14ac:dyDescent="0.3">
      <c r="A38" s="228"/>
      <c r="B38"/>
      <c r="C38" s="226"/>
      <c r="D38" s="197"/>
      <c r="E38" s="226"/>
      <c r="F38" s="197"/>
      <c r="G38" s="226"/>
      <c r="H38" s="197"/>
      <c r="I38" s="226"/>
      <c r="J38" s="197"/>
      <c r="K38" s="226"/>
      <c r="L38" s="221">
        <f t="shared" si="1"/>
        <v>0</v>
      </c>
      <c r="M38" s="197"/>
      <c r="N38" s="226"/>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7.25" customHeight="1" thickBot="1" x14ac:dyDescent="0.3">
      <c r="A39" s="58" t="s">
        <v>130</v>
      </c>
      <c r="B39"/>
      <c r="C39" s="229">
        <f>SUM(C28:C38)</f>
        <v>0</v>
      </c>
      <c r="D39" s="197"/>
      <c r="E39" s="230">
        <f>SUM(E28:E38)</f>
        <v>0</v>
      </c>
      <c r="F39" s="197"/>
      <c r="G39" s="230">
        <f>SUM(G28:G38)</f>
        <v>10</v>
      </c>
      <c r="H39" s="197"/>
      <c r="I39" s="230">
        <f>SUM(I28:I38)</f>
        <v>276.97000000000003</v>
      </c>
      <c r="J39" s="197"/>
      <c r="K39" s="230">
        <f>SUM(K28:K38)</f>
        <v>0</v>
      </c>
      <c r="L39" s="230">
        <f>SUM(L28:L38)</f>
        <v>286.97000000000003</v>
      </c>
      <c r="M39" s="197"/>
      <c r="N39" s="230">
        <f>SUM(N28:N38)</f>
        <v>159.6</v>
      </c>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x14ac:dyDescent="0.25">
      <c r="A40"/>
      <c r="B40"/>
      <c r="C40"/>
      <c r="D40"/>
      <c r="E40"/>
      <c r="F40"/>
      <c r="G40"/>
      <c r="H40"/>
      <c r="I40"/>
      <c r="J40"/>
      <c r="K40"/>
      <c r="L40" s="225"/>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30" x14ac:dyDescent="0.25">
      <c r="A41" s="44" t="s">
        <v>135</v>
      </c>
      <c r="B41"/>
      <c r="C41"/>
      <c r="D41"/>
      <c r="E41"/>
      <c r="F41"/>
      <c r="G41"/>
      <c r="H41"/>
      <c r="I41"/>
      <c r="J41"/>
      <c r="K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7.25" customHeight="1" x14ac:dyDescent="0.25">
      <c r="A42" s="54" t="s">
        <v>45</v>
      </c>
      <c r="B42"/>
      <c r="C42" s="226"/>
      <c r="D42" s="197"/>
      <c r="E42" s="226"/>
      <c r="F42" s="197"/>
      <c r="G42" s="226"/>
      <c r="H42" s="197"/>
      <c r="I42" s="226"/>
      <c r="J42" s="197"/>
      <c r="K42" s="226"/>
      <c r="L42" s="221">
        <f>SUM(C42:I42)</f>
        <v>0</v>
      </c>
      <c r="M42" s="197"/>
      <c r="N42" s="226"/>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ht="17.25" customHeight="1" thickBot="1" x14ac:dyDescent="0.3">
      <c r="A43" s="54" t="s">
        <v>46</v>
      </c>
      <c r="B43"/>
      <c r="C43" s="226"/>
      <c r="D43" s="197"/>
      <c r="E43" s="226"/>
      <c r="F43" s="197"/>
      <c r="G43" s="226"/>
      <c r="H43" s="197"/>
      <c r="I43" s="226"/>
      <c r="J43" s="197"/>
      <c r="K43" s="226"/>
      <c r="L43" s="221">
        <f>SUM(C43:I43)</f>
        <v>0</v>
      </c>
      <c r="M43" s="197"/>
      <c r="N43" s="226"/>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row>
    <row r="44" spans="1:256" ht="17.25" customHeight="1" thickBot="1" x14ac:dyDescent="0.3">
      <c r="A44" s="58" t="s">
        <v>130</v>
      </c>
      <c r="B44"/>
      <c r="C44" s="229">
        <f>C42+C43</f>
        <v>0</v>
      </c>
      <c r="D44" s="197"/>
      <c r="E44" s="230">
        <f>E42+E43</f>
        <v>0</v>
      </c>
      <c r="F44" s="197"/>
      <c r="G44" s="230">
        <f>G42+G43</f>
        <v>0</v>
      </c>
      <c r="H44" s="197"/>
      <c r="I44" s="230">
        <f>I42+I43</f>
        <v>0</v>
      </c>
      <c r="J44" s="197"/>
      <c r="K44" s="230">
        <f>K42+K43</f>
        <v>0</v>
      </c>
      <c r="L44" s="230">
        <f>L42+L43</f>
        <v>0</v>
      </c>
      <c r="M44" s="197"/>
      <c r="N44" s="230">
        <f>N42+N43</f>
        <v>0</v>
      </c>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row>
    <row r="45" spans="1:256" ht="15.75" thickBot="1" x14ac:dyDescent="0.3">
      <c r="B45"/>
      <c r="C45"/>
      <c r="D45"/>
      <c r="E45"/>
      <c r="F45"/>
      <c r="G45"/>
      <c r="H45"/>
      <c r="I45"/>
      <c r="J45"/>
      <c r="K45"/>
      <c r="L45" s="225">
        <v>0</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row>
    <row r="46" spans="1:256" ht="17.25" customHeight="1" thickBot="1" x14ac:dyDescent="0.3">
      <c r="A46" s="233" t="s">
        <v>48</v>
      </c>
      <c r="B46"/>
      <c r="C46" s="230">
        <f>+C44+C39</f>
        <v>0</v>
      </c>
      <c r="D46" s="197"/>
      <c r="E46" s="230">
        <f>+E44+E39</f>
        <v>0</v>
      </c>
      <c r="F46" s="197"/>
      <c r="G46" s="230">
        <f>+G44+G39</f>
        <v>10</v>
      </c>
      <c r="H46" s="197"/>
      <c r="I46" s="230">
        <f>+I44+I39</f>
        <v>276.97000000000003</v>
      </c>
      <c r="J46" s="197"/>
      <c r="K46" s="230">
        <f>+K44+K39</f>
        <v>0</v>
      </c>
      <c r="L46" s="230">
        <f>+L44+L39</f>
        <v>286.97000000000003</v>
      </c>
      <c r="M46" s="197"/>
      <c r="N46" s="230">
        <f>+N44+N39</f>
        <v>159.6</v>
      </c>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row>
    <row r="47" spans="1:256" ht="15.75" thickBot="1" x14ac:dyDescent="0.3">
      <c r="A47"/>
      <c r="B47"/>
      <c r="C47"/>
      <c r="D47"/>
      <c r="E47"/>
      <c r="F47"/>
      <c r="G47"/>
      <c r="H47"/>
      <c r="I47"/>
      <c r="J47"/>
      <c r="K47"/>
      <c r="L47" s="225"/>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row>
    <row r="48" spans="1:256" ht="17.25" customHeight="1" thickBot="1" x14ac:dyDescent="0.3">
      <c r="A48" s="70" t="s">
        <v>49</v>
      </c>
      <c r="B48"/>
      <c r="C48" s="78">
        <f>SUM(C24-C46)</f>
        <v>6690.98</v>
      </c>
      <c r="D48" s="235"/>
      <c r="E48" s="78">
        <f>+E24-E46</f>
        <v>0</v>
      </c>
      <c r="F48" s="235"/>
      <c r="G48" s="78">
        <f>+G24-G46</f>
        <v>-10</v>
      </c>
      <c r="H48" s="235"/>
      <c r="I48" s="78">
        <f>+I24-I46</f>
        <v>23.029999999999973</v>
      </c>
      <c r="J48" s="235"/>
      <c r="K48" s="78">
        <f>+K24-K46</f>
        <v>104.52</v>
      </c>
      <c r="L48" s="78">
        <f>+L24-L46</f>
        <v>6808.53</v>
      </c>
      <c r="M48" s="235"/>
      <c r="N48" s="78">
        <f>+N24-N46</f>
        <v>330.4</v>
      </c>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row>
    <row r="49" spans="1:256" ht="14.25" customHeight="1" thickBot="1" x14ac:dyDescent="0.3">
      <c r="A49" s="70"/>
      <c r="B49"/>
      <c r="C49" s="81"/>
      <c r="D49" s="235"/>
      <c r="E49" s="81"/>
      <c r="F49" s="235"/>
      <c r="G49" s="81"/>
      <c r="H49" s="235"/>
      <c r="I49" s="81"/>
      <c r="J49" s="235"/>
      <c r="K49" s="81"/>
      <c r="L49" s="81"/>
      <c r="M49" s="235"/>
      <c r="N49" s="81"/>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row>
    <row r="50" spans="1:256" s="232" customFormat="1" ht="17.25" customHeight="1" thickBot="1" x14ac:dyDescent="0.3">
      <c r="A50" s="77" t="s">
        <v>136</v>
      </c>
      <c r="C50" s="78">
        <v>0</v>
      </c>
      <c r="D50" s="235"/>
      <c r="E50" s="236">
        <v>0</v>
      </c>
      <c r="F50" s="235"/>
      <c r="G50" s="236">
        <v>0</v>
      </c>
      <c r="H50" s="235"/>
      <c r="I50" s="236"/>
      <c r="J50" s="235"/>
      <c r="K50" s="236"/>
      <c r="L50" s="236">
        <f>SUM(C50:I50)</f>
        <v>0</v>
      </c>
      <c r="M50" s="235"/>
      <c r="N50" s="236"/>
    </row>
    <row r="51" spans="1:256" ht="14.25" customHeight="1" thickBot="1" x14ac:dyDescent="0.3">
      <c r="A51" s="80"/>
      <c r="B51"/>
      <c r="C51" s="250"/>
      <c r="D51" s="251"/>
      <c r="E51" s="251"/>
      <c r="F51" s="251"/>
      <c r="G51" s="251"/>
      <c r="H51" s="251"/>
      <c r="I51" s="251"/>
      <c r="J51" s="251"/>
      <c r="K51" s="251"/>
      <c r="L51" s="251"/>
      <c r="M51" s="251"/>
      <c r="N51" s="251"/>
    </row>
    <row r="52" spans="1:256" ht="17.25" customHeight="1" thickBot="1" x14ac:dyDescent="0.3">
      <c r="A52" s="58" t="s">
        <v>51</v>
      </c>
      <c r="B52"/>
      <c r="C52" s="78">
        <f>C48+C50</f>
        <v>6690.98</v>
      </c>
      <c r="D52" s="235"/>
      <c r="E52" s="78">
        <f>E48+E50</f>
        <v>0</v>
      </c>
      <c r="F52" s="235"/>
      <c r="G52" s="78">
        <f>G48+G50</f>
        <v>-10</v>
      </c>
      <c r="H52" s="235"/>
      <c r="I52" s="78">
        <f>I48+I50</f>
        <v>23.029999999999973</v>
      </c>
      <c r="J52" s="235"/>
      <c r="K52" s="78">
        <f>K48+K50</f>
        <v>104.52</v>
      </c>
      <c r="L52" s="78">
        <f>L48+L50</f>
        <v>6808.53</v>
      </c>
      <c r="M52" s="235"/>
      <c r="N52" s="78">
        <f>N48+N50</f>
        <v>330.4</v>
      </c>
    </row>
    <row r="53" spans="1:256" x14ac:dyDescent="0.25">
      <c r="A53"/>
      <c r="B53"/>
      <c r="C53"/>
      <c r="D53"/>
      <c r="E53"/>
      <c r="F53"/>
      <c r="G53"/>
      <c r="H53"/>
      <c r="I53"/>
      <c r="J53"/>
      <c r="K53"/>
      <c r="L53" s="225"/>
      <c r="M53"/>
      <c r="N53"/>
    </row>
    <row r="54" spans="1:256" x14ac:dyDescent="0.25">
      <c r="A54"/>
      <c r="B54"/>
      <c r="C54"/>
      <c r="D54"/>
      <c r="E54"/>
      <c r="F54"/>
      <c r="G54"/>
      <c r="H54"/>
      <c r="I54"/>
      <c r="J54"/>
      <c r="K54"/>
      <c r="L54"/>
      <c r="M54"/>
      <c r="N54"/>
    </row>
    <row r="55" spans="1:256" ht="15.75" x14ac:dyDescent="0.25">
      <c r="A55" s="237" t="s">
        <v>137</v>
      </c>
      <c r="B55"/>
      <c r="C55"/>
      <c r="D55"/>
      <c r="E55"/>
      <c r="F55"/>
      <c r="G55"/>
      <c r="H55"/>
      <c r="I55"/>
      <c r="J55"/>
      <c r="K55"/>
      <c r="L55"/>
      <c r="M55"/>
      <c r="N55"/>
    </row>
    <row r="56" spans="1:256" x14ac:dyDescent="0.25">
      <c r="A56" s="266"/>
      <c r="B56" s="266"/>
      <c r="C56" s="266"/>
      <c r="D56" s="266"/>
      <c r="E56" s="266"/>
      <c r="F56" s="266"/>
      <c r="G56" s="266"/>
      <c r="H56" s="266"/>
      <c r="I56" s="266"/>
      <c r="J56" s="266"/>
      <c r="K56" s="266"/>
      <c r="L56" s="266"/>
      <c r="M56" s="266"/>
      <c r="N56" s="266"/>
    </row>
    <row r="57" spans="1:256" x14ac:dyDescent="0.25">
      <c r="A57" s="266"/>
      <c r="B57" s="266"/>
      <c r="C57" s="266"/>
      <c r="D57" s="266"/>
      <c r="E57" s="266"/>
      <c r="F57" s="266"/>
      <c r="G57" s="266"/>
      <c r="H57" s="266"/>
      <c r="I57" s="266"/>
      <c r="J57" s="266"/>
      <c r="K57" s="266"/>
      <c r="L57" s="266"/>
      <c r="M57" s="266"/>
      <c r="N57" s="266"/>
    </row>
    <row r="58" spans="1:256" x14ac:dyDescent="0.25">
      <c r="A58" s="266"/>
      <c r="B58" s="266"/>
      <c r="C58" s="266"/>
      <c r="D58" s="266"/>
      <c r="E58" s="266"/>
      <c r="F58" s="266"/>
      <c r="G58" s="266"/>
      <c r="H58" s="266"/>
      <c r="I58" s="266"/>
      <c r="J58" s="266"/>
      <c r="K58" s="266"/>
      <c r="L58" s="266"/>
      <c r="M58" s="266"/>
      <c r="N58" s="266"/>
    </row>
    <row r="59" spans="1:256" x14ac:dyDescent="0.25">
      <c r="A59" s="266"/>
      <c r="B59" s="266"/>
      <c r="C59" s="266"/>
      <c r="D59" s="266"/>
      <c r="E59" s="266"/>
      <c r="F59" s="266"/>
      <c r="G59" s="266"/>
      <c r="H59" s="266"/>
      <c r="I59" s="266"/>
      <c r="J59" s="266"/>
      <c r="K59" s="266"/>
      <c r="L59" s="266"/>
      <c r="M59" s="266"/>
      <c r="N59" s="266"/>
    </row>
    <row r="60" spans="1:256" x14ac:dyDescent="0.25">
      <c r="A60" s="266"/>
      <c r="B60" s="266"/>
      <c r="C60" s="266"/>
      <c r="D60" s="266"/>
      <c r="E60" s="266"/>
      <c r="F60" s="266"/>
      <c r="G60" s="266"/>
      <c r="H60" s="266"/>
      <c r="I60" s="266"/>
      <c r="J60" s="266"/>
      <c r="K60" s="266"/>
      <c r="L60" s="266"/>
      <c r="M60" s="266"/>
      <c r="N60" s="266"/>
    </row>
    <row r="61" spans="1:256" x14ac:dyDescent="0.25">
      <c r="A61" s="266"/>
      <c r="B61" s="266"/>
      <c r="C61" s="266"/>
      <c r="D61" s="266"/>
      <c r="E61" s="266"/>
      <c r="F61" s="266"/>
      <c r="G61" s="266"/>
      <c r="H61" s="266"/>
      <c r="I61" s="266"/>
      <c r="J61" s="266"/>
      <c r="K61" s="266"/>
      <c r="L61" s="266"/>
      <c r="M61" s="266"/>
      <c r="N61" s="266"/>
    </row>
    <row r="62" spans="1:256" x14ac:dyDescent="0.25">
      <c r="A62" s="266"/>
      <c r="B62" s="266"/>
      <c r="C62" s="266"/>
      <c r="D62" s="266"/>
      <c r="E62" s="266"/>
      <c r="F62" s="266"/>
      <c r="G62" s="266"/>
      <c r="H62" s="266"/>
      <c r="I62" s="266"/>
      <c r="J62" s="266"/>
      <c r="K62" s="266"/>
      <c r="L62" s="266"/>
      <c r="M62" s="266"/>
      <c r="N62" s="266"/>
    </row>
    <row r="63" spans="1:256" x14ac:dyDescent="0.25">
      <c r="A63" s="266"/>
      <c r="B63" s="266"/>
      <c r="C63" s="266"/>
      <c r="D63" s="266"/>
      <c r="E63" s="266"/>
      <c r="F63" s="266"/>
      <c r="G63" s="266"/>
      <c r="H63" s="266"/>
      <c r="I63" s="266"/>
      <c r="J63" s="266"/>
      <c r="K63" s="266"/>
      <c r="L63" s="266"/>
      <c r="M63" s="266"/>
      <c r="N63" s="266"/>
    </row>
    <row r="64" spans="1:256" x14ac:dyDescent="0.25">
      <c r="A64" s="266"/>
      <c r="B64" s="266"/>
      <c r="C64" s="266"/>
      <c r="D64" s="266"/>
      <c r="E64" s="266"/>
      <c r="F64" s="266"/>
      <c r="G64" s="266"/>
      <c r="H64" s="266"/>
      <c r="I64" s="266"/>
      <c r="J64" s="266"/>
      <c r="K64" s="266"/>
      <c r="L64" s="266"/>
      <c r="M64" s="266"/>
      <c r="N64" s="266"/>
    </row>
  </sheetData>
  <mergeCells count="7">
    <mergeCell ref="A56:N64"/>
    <mergeCell ref="C1:L1"/>
    <mergeCell ref="N1:O1"/>
    <mergeCell ref="A2:M2"/>
    <mergeCell ref="H3:L3"/>
    <mergeCell ref="A4:M4"/>
    <mergeCell ref="A5:E5"/>
  </mergeCells>
  <pageMargins left="0.7" right="0.7" top="0.75" bottom="0.75" header="0.3" footer="0.3"/>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xsi:nil="true"/>
  </documentManagement>
</p:properties>
</file>

<file path=customXml/itemProps1.xml><?xml version="1.0" encoding="utf-8"?>
<ds:datastoreItem xmlns:ds="http://schemas.openxmlformats.org/officeDocument/2006/customXml" ds:itemID="{255BFDCD-5DAF-46C6-A7E3-8D6704273EFC}"/>
</file>

<file path=customXml/itemProps2.xml><?xml version="1.0" encoding="utf-8"?>
<ds:datastoreItem xmlns:ds="http://schemas.openxmlformats.org/officeDocument/2006/customXml" ds:itemID="{096033AF-3AA1-4EF2-A90B-1A0DCDAB8BBA}"/>
</file>

<file path=customXml/itemProps3.xml><?xml version="1.0" encoding="utf-8"?>
<ds:datastoreItem xmlns:ds="http://schemas.openxmlformats.org/officeDocument/2006/customXml" ds:itemID="{8B7965C8-E2F6-40CB-B7D4-5E8F521274C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R&amp;P Account</vt:lpstr>
      <vt:lpstr>Statement of Balances</vt:lpstr>
      <vt:lpstr>Notes</vt:lpstr>
      <vt:lpstr>Additional Notes (1)</vt:lpstr>
      <vt:lpstr>Additional Notes (2)</vt:lpstr>
      <vt:lpstr>Additional Notes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Hector</dc:creator>
  <cp:lastModifiedBy>Alastair Govan</cp:lastModifiedBy>
  <cp:lastPrinted>2020-10-08T16:54:12Z</cp:lastPrinted>
  <dcterms:created xsi:type="dcterms:W3CDTF">2017-02-20T19:45:59Z</dcterms:created>
  <dcterms:modified xsi:type="dcterms:W3CDTF">2026-07-27T13:06:02Z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