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Doug\Documents\Open Past\Accounts\"/>
    </mc:Choice>
  </mc:AlternateContent>
  <xr:revisionPtr revIDLastSave="0" documentId="13_ncr:1_{827F2C15-E888-409C-A29B-F294229E7E4F}" xr6:coauthVersionLast="47" xr6:coauthVersionMax="47" xr10:uidLastSave="{00000000-0000-0000-0000-000000000000}"/>
  <bookViews>
    <workbookView xWindow="12876" yWindow="972" windowWidth="9996" windowHeight="888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J34" i="2"/>
  <c r="J16" i="2"/>
  <c r="K42" i="7"/>
  <c r="K43" i="7"/>
  <c r="K44" i="7" s="1"/>
  <c r="K50" i="6"/>
  <c r="K50" i="7"/>
  <c r="K11" i="5"/>
  <c r="K22" i="5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49" i="2" s="1"/>
  <c r="B21" i="2"/>
  <c r="B26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8" i="7" s="1"/>
  <c r="K10" i="7"/>
  <c r="K11" i="7"/>
  <c r="K12" i="7"/>
  <c r="K13" i="7"/>
  <c r="K14" i="7"/>
  <c r="K15" i="7"/>
  <c r="K16" i="7"/>
  <c r="K20" i="7"/>
  <c r="K21" i="7"/>
  <c r="K28" i="7"/>
  <c r="K39" i="7" s="1"/>
  <c r="K40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5" i="2"/>
  <c r="N8" i="3"/>
  <c r="N6" i="3"/>
  <c r="N5" i="3"/>
  <c r="K1" i="4"/>
  <c r="B1" i="4"/>
  <c r="B1" i="3"/>
  <c r="N1" i="3"/>
  <c r="P9" i="3"/>
  <c r="L28" i="2" l="1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6" l="1"/>
  <c r="K47" i="6" s="1"/>
  <c r="D51" i="2"/>
  <c r="D55" i="2" s="1"/>
  <c r="H10" i="3" s="1"/>
  <c r="J28" i="2"/>
  <c r="K48" i="6"/>
  <c r="K52" i="6" s="1"/>
  <c r="K25" i="6"/>
  <c r="K25" i="7"/>
  <c r="K48" i="7"/>
  <c r="K52" i="7" s="1"/>
  <c r="B55" i="2"/>
  <c r="J51" i="2"/>
  <c r="J55" i="2" s="1"/>
  <c r="N10" i="3" s="1"/>
  <c r="K53" i="6" l="1"/>
  <c r="F10" i="3"/>
  <c r="K53" i="7"/>
</calcChain>
</file>

<file path=xl/sharedStrings.xml><?xml version="1.0" encoding="utf-8"?>
<sst xmlns="http://schemas.openxmlformats.org/spreadsheetml/2006/main" count="283" uniqueCount="138">
  <si>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</si>
  <si>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</si>
  <si>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</si>
  <si>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</si>
  <si>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</si>
  <si>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</si>
  <si>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</si>
  <si>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</si>
  <si>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</si>
  <si>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</si>
  <si>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</si>
  <si>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</si>
  <si>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</si>
  <si>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</si>
  <si>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</si>
  <si>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</si>
  <si>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</si>
  <si>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</si>
  <si>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</si>
  <si>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</si>
  <si>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</si>
  <si>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</si>
  <si>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</si>
  <si>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</si>
  <si>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</si>
  <si>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</si>
  <si>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</si>
  <si>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</si>
  <si>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</si>
  <si>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</si>
  <si>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</si>
  <si>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</si>
  <si>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</si>
  <si>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</si>
  <si>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</si>
  <si>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</si>
  <si>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</si>
  <si>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</si>
  <si>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</si>
  <si>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</si>
  <si>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</si>
  <si>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</si>
  <si>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</si>
  <si>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</si>
  <si>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</si>
  <si>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</si>
  <si>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</si>
  <si>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</si>
  <si>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</si>
  <si>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</si>
  <si>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</si>
  <si>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</si>
  <si>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</si>
  <si>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</si>
  <si>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</si>
  <si>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</si>
  <si>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</si>
  <si>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</si>
  <si>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</si>
  <si>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</si>
  <si>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</si>
  <si>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</si>
  <si>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</si>
  <si>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</si>
  <si>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</si>
  <si>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</si>
  <si>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</si>
  <si>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</si>
  <si>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</si>
  <si>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</si>
  <si>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</si>
  <si>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</si>
  <si>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</si>
  <si>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</si>
  <si>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</si>
  <si>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</si>
  <si>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</si>
  <si>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</si>
  <si>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</si>
  <si>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</si>
  <si>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</si>
  <si>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</si>
  <si>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</si>
  <si>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</si>
  <si>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</si>
  <si>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</si>
  <si>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</si>
  <si>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</si>
  <si>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</si>
  <si>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</si>
  <si>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</si>
  <si>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</si>
  <si>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</si>
  <si>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</si>
  <si>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</si>
  <si>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</si>
  <si>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</si>
  <si>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</si>
  <si>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</si>
  <si>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</si>
  <si>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</si>
  <si>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</si>
  <si>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</si>
  <si>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</si>
  <si>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</si>
  <si>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</si>
  <si>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</si>
  <si>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</si>
  <si>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</si>
  <si>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</si>
  <si>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</si>
  <si>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</si>
  <si>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</si>
  <si>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</si>
  <si>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</si>
  <si>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</si>
  <si>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</si>
  <si>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</si>
  <si>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</si>
  <si>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</si>
  <si>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</si>
  <si>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</si>
  <si>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</si>
  <si>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</si>
  <si>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</si>
  <si>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</si>
  <si>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</si>
  <si>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</si>
  <si>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</si>
  <si>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</si>
  <si>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</si>
  <si>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</si>
  <si>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</si>
  <si>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</si>
  <si>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</si>
  <si>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Doug Rocks-Macqueen</t>
  </si>
  <si>
    <t>X</t>
  </si>
  <si>
    <t>SC047486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</si>
</sst>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7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6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B1" zoomScale="75" zoomScaleNormal="85" zoomScaleSheetLayoutView="80" workbookViewId="0">
      <selection activeCell="L4" sqref="L4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5">
      <c r="A2" s="231"/>
      <c r="B2" s="236"/>
      <c r="C2" s="236"/>
      <c r="D2" s="236"/>
      <c r="E2" s="236"/>
      <c r="F2" s="236"/>
      <c r="G2" s="236"/>
      <c r="H2" s="236"/>
      <c r="I2" s="236"/>
      <c r="J2" s="236"/>
      <c r="L2" s="187" t="s">
        <v>137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/>
      <c r="C12" s="194"/>
      <c r="D12" s="193"/>
      <c r="E12" s="194"/>
      <c r="F12" s="193"/>
      <c r="G12" s="194"/>
      <c r="H12" s="193"/>
      <c r="I12" s="194"/>
      <c r="J12" s="195">
        <v>0</v>
      </c>
      <c r="K12" s="196"/>
      <c r="L12" s="193"/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v>0</v>
      </c>
      <c r="K13" s="196"/>
      <c r="L13" s="193"/>
    </row>
    <row r="14" spans="1:13" ht="20.100000000000001" customHeight="1" x14ac:dyDescent="0.25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ref="J14:J21" si="0">H14+D14+B14+F14</f>
        <v>0</v>
      </c>
      <c r="K14" s="196"/>
      <c r="L14" s="193">
        <v>1230</v>
      </c>
    </row>
    <row r="15" spans="1:13" ht="20.100000000000001" customHeight="1" x14ac:dyDescent="0.2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 x14ac:dyDescent="0.25">
      <c r="A16" s="85" t="s">
        <v>24</v>
      </c>
      <c r="B16" s="193">
        <v>36710</v>
      </c>
      <c r="C16" s="194"/>
      <c r="D16" s="193"/>
      <c r="E16" s="194"/>
      <c r="F16" s="193"/>
      <c r="G16" s="194"/>
      <c r="H16" s="193"/>
      <c r="I16" s="194"/>
      <c r="J16" s="195">
        <f t="shared" si="0"/>
        <v>36710</v>
      </c>
      <c r="K16" s="196"/>
      <c r="L16" s="193">
        <v>13247</v>
      </c>
    </row>
    <row r="17" spans="1:12" ht="27.6" x14ac:dyDescent="0.25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7.6" x14ac:dyDescent="0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5">
      <c r="A21" s="9" t="s">
        <v>85</v>
      </c>
      <c r="B21" s="197">
        <f>SUM(B12:B20)</f>
        <v>36710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36710</v>
      </c>
      <c r="K21" s="196"/>
      <c r="L21" s="197">
        <f>SUM(L12:L20)</f>
        <v>14477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7.6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5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5">
      <c r="A28" s="9" t="s">
        <v>11</v>
      </c>
      <c r="B28" s="204">
        <f>B26+B21</f>
        <v>36710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36710</v>
      </c>
      <c r="K28" s="196"/>
      <c r="L28" s="204">
        <f>L26+L21</f>
        <v>14477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7.6" x14ac:dyDescent="0.25">
      <c r="A34" s="86" t="s">
        <v>30</v>
      </c>
      <c r="B34" s="193">
        <v>38668</v>
      </c>
      <c r="C34" s="201"/>
      <c r="D34" s="193"/>
      <c r="E34" s="194"/>
      <c r="F34" s="193"/>
      <c r="G34" s="194"/>
      <c r="H34" s="193"/>
      <c r="I34" s="194"/>
      <c r="J34" s="195">
        <f t="shared" si="1"/>
        <v>38668</v>
      </c>
      <c r="K34" s="178"/>
      <c r="L34" s="193">
        <v>21539</v>
      </c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87</v>
      </c>
      <c r="B42" s="197">
        <f>SUM(B31:B41)</f>
        <v>38668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38668</v>
      </c>
      <c r="K42" s="178"/>
      <c r="L42" s="197">
        <f>SUM(L31:L41)</f>
        <v>21539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7.6" x14ac:dyDescent="0.2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38668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38668</v>
      </c>
      <c r="K49" s="196"/>
      <c r="L49" s="210">
        <f>+L47+L42</f>
        <v>21539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-1958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-1958</v>
      </c>
      <c r="K51" s="135"/>
      <c r="L51" s="145">
        <f>+L28-L49</f>
        <v>-7062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41</v>
      </c>
      <c r="B55" s="142">
        <f>+B51+B53</f>
        <v>-1958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-1958</v>
      </c>
      <c r="K55" s="135"/>
      <c r="L55" s="142">
        <f>+L51+L53</f>
        <v>-7062</v>
      </c>
    </row>
    <row r="56" spans="1:13" ht="13.8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4" activePane="bottomLeft" state="frozen"/>
      <selection activeCell="D45" sqref="D45"/>
      <selection pane="bottomLeft" activeCell="B51" sqref="B51:F51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SC047486</v>
      </c>
      <c r="O1" s="286"/>
      <c r="P1" s="286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thickBot="1" x14ac:dyDescent="0.3">
      <c r="A5" s="274" t="s">
        <v>9</v>
      </c>
      <c r="B5" s="279" t="s">
        <v>39</v>
      </c>
      <c r="C5" s="279"/>
      <c r="D5" s="279"/>
      <c r="E5" s="23"/>
      <c r="F5" s="147">
        <v>4378</v>
      </c>
      <c r="G5" s="148"/>
      <c r="H5" s="147"/>
      <c r="I5" s="148"/>
      <c r="J5" s="147"/>
      <c r="K5" s="148"/>
      <c r="L5" s="147"/>
      <c r="M5" s="148"/>
      <c r="N5" s="149">
        <f>F5+H5+J5+L5</f>
        <v>4378</v>
      </c>
      <c r="O5" s="148"/>
      <c r="P5" s="147"/>
    </row>
    <row r="6" spans="1:16" ht="30" customHeight="1" thickTop="1" thickBot="1" x14ac:dyDescent="0.3">
      <c r="A6" s="275"/>
      <c r="B6" s="279" t="s">
        <v>40</v>
      </c>
      <c r="C6" s="279"/>
      <c r="D6" s="279"/>
      <c r="E6" s="23"/>
      <c r="F6" s="142">
        <v>-1958</v>
      </c>
      <c r="G6" s="148"/>
      <c r="H6" s="147"/>
      <c r="I6" s="148"/>
      <c r="J6" s="147"/>
      <c r="K6" s="148"/>
      <c r="L6" s="147"/>
      <c r="M6" s="148"/>
      <c r="N6" s="149">
        <f>F6+H6+J6+L6</f>
        <v>-1958</v>
      </c>
      <c r="O6" s="148"/>
      <c r="P6" s="147"/>
    </row>
    <row r="7" spans="1:16" ht="26.25" customHeight="1" thickTop="1" x14ac:dyDescent="0.25">
      <c r="A7" s="275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5"/>
      <c r="B8" s="279"/>
      <c r="C8" s="279"/>
      <c r="D8" s="279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7" t="s">
        <v>38</v>
      </c>
      <c r="C9" s="277"/>
      <c r="D9" s="277"/>
      <c r="E9" s="41"/>
      <c r="F9" s="153">
        <f>SUM(F5:F8)</f>
        <v>2420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7"/>
      <c r="N9" s="154">
        <f>F9+H9+J9+L9</f>
        <v>2420</v>
      </c>
      <c r="O9" s="287"/>
      <c r="P9" s="153">
        <f>SUM(P5:P8)</f>
        <v>0</v>
      </c>
    </row>
    <row r="10" spans="1:16" ht="26.25" customHeight="1" thickTop="1" x14ac:dyDescent="0.25">
      <c r="B10" s="278" t="s">
        <v>77</v>
      </c>
      <c r="C10" s="278"/>
      <c r="D10" s="278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7"/>
      <c r="N10" s="137">
        <f>N6-'R&amp;P Accounts'!J55</f>
        <v>0</v>
      </c>
      <c r="O10" s="287"/>
      <c r="P10" s="137">
        <f>P6-'R&amp;P Accounts'!L55</f>
        <v>7062</v>
      </c>
    </row>
    <row r="11" spans="1:16" x14ac:dyDescent="0.25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 x14ac:dyDescent="0.25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 x14ac:dyDescent="0.25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74" t="s">
        <v>42</v>
      </c>
      <c r="B14" s="272"/>
      <c r="C14" s="272"/>
      <c r="D14" s="272"/>
      <c r="E14" s="24"/>
      <c r="G14" s="273"/>
      <c r="I14" s="12"/>
      <c r="J14" s="248"/>
      <c r="K14" s="249"/>
      <c r="L14" s="250"/>
      <c r="M14" s="18"/>
      <c r="N14" s="138"/>
      <c r="O14" s="101"/>
      <c r="P14" s="138"/>
    </row>
    <row r="15" spans="1:16" ht="20.100000000000001" customHeight="1" x14ac:dyDescent="0.25">
      <c r="A15" s="275"/>
      <c r="B15" s="272"/>
      <c r="C15" s="272"/>
      <c r="D15" s="272"/>
      <c r="E15" s="24"/>
      <c r="G15" s="273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.100000000000001" customHeight="1" x14ac:dyDescent="0.25">
      <c r="A16" s="275"/>
      <c r="B16" s="272"/>
      <c r="C16" s="272"/>
      <c r="D16" s="272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.100000000000001" customHeight="1" x14ac:dyDescent="0.25">
      <c r="A17" s="275"/>
      <c r="B17" s="272"/>
      <c r="C17" s="272"/>
      <c r="D17" s="272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.100000000000001" customHeight="1" thickBot="1" x14ac:dyDescent="0.3">
      <c r="A18" s="275"/>
      <c r="B18" s="272"/>
      <c r="C18" s="272"/>
      <c r="D18" s="272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74" t="s">
        <v>43</v>
      </c>
      <c r="B23" s="272"/>
      <c r="C23" s="272"/>
      <c r="D23" s="272"/>
      <c r="E23" s="24"/>
      <c r="G23" s="12"/>
      <c r="H23" s="261"/>
      <c r="I23" s="262"/>
      <c r="J23" s="263"/>
      <c r="K23" s="18"/>
      <c r="L23" s="138"/>
      <c r="M23" s="101"/>
      <c r="N23" s="138"/>
      <c r="O23" s="101"/>
      <c r="P23" s="138"/>
    </row>
    <row r="24" spans="1:16" ht="20.100000000000001" customHeight="1" x14ac:dyDescent="0.25">
      <c r="A24" s="275"/>
      <c r="B24" s="272"/>
      <c r="C24" s="272"/>
      <c r="D24" s="272"/>
      <c r="E24" s="24"/>
      <c r="G24" s="12"/>
      <c r="H24" s="261"/>
      <c r="I24" s="262"/>
      <c r="J24" s="263"/>
      <c r="K24" s="18"/>
      <c r="L24" s="138"/>
      <c r="M24" s="101"/>
      <c r="N24" s="138"/>
      <c r="O24" s="101"/>
      <c r="P24" s="138"/>
    </row>
    <row r="25" spans="1:16" ht="20.100000000000001" customHeight="1" x14ac:dyDescent="0.25">
      <c r="A25" s="275"/>
      <c r="B25" s="272"/>
      <c r="C25" s="272"/>
      <c r="D25" s="272"/>
      <c r="E25" s="24"/>
      <c r="G25" s="12"/>
      <c r="H25" s="261"/>
      <c r="I25" s="262"/>
      <c r="J25" s="263"/>
      <c r="K25" s="18"/>
      <c r="L25" s="138"/>
      <c r="M25" s="101"/>
      <c r="N25" s="138"/>
      <c r="O25" s="101"/>
      <c r="P25" s="138"/>
    </row>
    <row r="26" spans="1:16" ht="20.100000000000001" customHeight="1" x14ac:dyDescent="0.25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8"/>
      <c r="M26" s="101"/>
      <c r="N26" s="138"/>
      <c r="O26" s="101"/>
      <c r="P26" s="138"/>
    </row>
    <row r="27" spans="1:16" ht="20.100000000000001" customHeight="1" x14ac:dyDescent="0.25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8"/>
      <c r="M27" s="101"/>
      <c r="N27" s="138"/>
      <c r="O27" s="101"/>
      <c r="P27" s="138"/>
    </row>
    <row r="28" spans="1:16" ht="20.100000000000001" customHeight="1" x14ac:dyDescent="0.25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8"/>
      <c r="M28" s="101"/>
      <c r="N28" s="138"/>
      <c r="O28" s="101"/>
      <c r="P28" s="138"/>
    </row>
    <row r="29" spans="1:16" ht="20.100000000000001" customHeight="1" x14ac:dyDescent="0.25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8"/>
      <c r="M29" s="101"/>
      <c r="N29" s="138"/>
      <c r="O29" s="101"/>
      <c r="P29" s="138"/>
    </row>
    <row r="30" spans="1:16" ht="20.100000000000001" customHeight="1" x14ac:dyDescent="0.25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8"/>
      <c r="M30" s="101"/>
      <c r="N30" s="138"/>
      <c r="O30" s="101"/>
      <c r="P30" s="138"/>
    </row>
    <row r="31" spans="1:16" ht="20.100000000000001" customHeight="1" thickBot="1" x14ac:dyDescent="0.3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9"/>
      <c r="M31" s="101"/>
      <c r="N31" s="139"/>
      <c r="O31" s="101"/>
      <c r="P31" s="139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 x14ac:dyDescent="0.25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 x14ac:dyDescent="0.25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74" t="s">
        <v>44</v>
      </c>
      <c r="B36" s="272"/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.100000000000001" customHeight="1" x14ac:dyDescent="0.25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.100000000000001" customHeight="1" x14ac:dyDescent="0.25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.100000000000001" customHeight="1" x14ac:dyDescent="0.25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.100000000000001" customHeight="1" thickBot="1" x14ac:dyDescent="0.3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1"/>
      <c r="O40" s="135"/>
      <c r="P40" s="211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74" t="s">
        <v>69</v>
      </c>
      <c r="B45" s="272"/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.100000000000001" customHeight="1" x14ac:dyDescent="0.25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.100000000000001" customHeight="1" thickBot="1" x14ac:dyDescent="0.3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84" t="s">
        <v>133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 x14ac:dyDescent="0.25">
      <c r="A51" s="51"/>
      <c r="B51" s="251" t="s">
        <v>135</v>
      </c>
      <c r="C51" s="252"/>
      <c r="D51" s="252"/>
      <c r="E51" s="252"/>
      <c r="F51" s="253"/>
      <c r="G51" s="65"/>
      <c r="H51" s="251" t="s">
        <v>135</v>
      </c>
      <c r="I51" s="252"/>
      <c r="J51" s="252"/>
      <c r="K51" s="252"/>
      <c r="L51" s="252"/>
      <c r="M51" s="252"/>
      <c r="N51" s="253"/>
      <c r="P51" s="78">
        <v>46111</v>
      </c>
    </row>
    <row r="52" spans="1:16" ht="33.75" customHeight="1" x14ac:dyDescent="0.25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9"/>
    </row>
    <row r="53" spans="1:16" ht="13.8" x14ac:dyDescent="0.25">
      <c r="F53" s="65"/>
      <c r="G53" s="65"/>
    </row>
    <row r="54" spans="1:16" x14ac:dyDescent="0.25">
      <c r="B54" s="230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3" zoomScale="85" zoomScaleNormal="85" zoomScaleSheetLayoutView="80" workbookViewId="0">
      <selection activeCell="K19" sqref="K19:K20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86">
        <f>'R&amp;P Accounts'!B2</f>
        <v>0</v>
      </c>
      <c r="C1" s="286"/>
      <c r="D1" s="286"/>
      <c r="E1" s="286"/>
      <c r="F1" s="286"/>
      <c r="G1" s="286"/>
      <c r="H1" s="286"/>
      <c r="I1" s="286"/>
      <c r="J1" s="286"/>
      <c r="K1" s="306" t="str">
        <f>'R&amp;P Accounts'!L2</f>
        <v>SC047486</v>
      </c>
      <c r="L1" s="306"/>
    </row>
    <row r="2" spans="1:12" ht="10.5" customHeigh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7"/>
      <c r="H3" s="307"/>
      <c r="I3" s="307"/>
      <c r="J3" s="307"/>
      <c r="K3" s="81"/>
    </row>
    <row r="4" spans="1:12" ht="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12" ht="20.100000000000001" customHeight="1" x14ac:dyDescent="0.25">
      <c r="A5" s="304" t="s">
        <v>112</v>
      </c>
      <c r="B5" s="309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20.100000000000001" customHeight="1" x14ac:dyDescent="0.25">
      <c r="A6" s="305"/>
      <c r="B6" s="312"/>
      <c r="C6" s="313"/>
      <c r="D6" s="313"/>
      <c r="E6" s="313"/>
      <c r="F6" s="313"/>
      <c r="G6" s="313"/>
      <c r="H6" s="313"/>
      <c r="I6" s="313"/>
      <c r="J6" s="313"/>
      <c r="K6" s="314"/>
    </row>
    <row r="7" spans="1:12" ht="29.25" customHeight="1" x14ac:dyDescent="0.25">
      <c r="A7" s="305"/>
      <c r="B7" s="312"/>
      <c r="C7" s="313"/>
      <c r="D7" s="313"/>
      <c r="E7" s="313"/>
      <c r="F7" s="313"/>
      <c r="G7" s="313"/>
      <c r="H7" s="313"/>
      <c r="I7" s="313"/>
      <c r="J7" s="313"/>
      <c r="K7" s="314"/>
    </row>
    <row r="8" spans="1:12" ht="41.25" customHeight="1" x14ac:dyDescent="0.25">
      <c r="A8" s="305"/>
      <c r="B8" s="312"/>
      <c r="C8" s="313"/>
      <c r="D8" s="313"/>
      <c r="E8" s="313"/>
      <c r="F8" s="313"/>
      <c r="G8" s="313"/>
      <c r="H8" s="313"/>
      <c r="I8" s="313"/>
      <c r="J8" s="313"/>
      <c r="K8" s="314"/>
    </row>
    <row r="9" spans="1:12" ht="64.5" customHeight="1" x14ac:dyDescent="0.25">
      <c r="A9" s="305"/>
      <c r="B9" s="315"/>
      <c r="C9" s="316"/>
      <c r="D9" s="316"/>
      <c r="E9" s="316"/>
      <c r="F9" s="316"/>
      <c r="G9" s="316"/>
      <c r="H9" s="316"/>
      <c r="I9" s="316"/>
      <c r="J9" s="316"/>
      <c r="K9" s="317"/>
    </row>
    <row r="10" spans="1:12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 x14ac:dyDescent="0.25">
      <c r="B11" s="318" t="s">
        <v>49</v>
      </c>
      <c r="C11" s="318"/>
      <c r="D11" s="318"/>
      <c r="E11" s="318"/>
      <c r="F11" s="318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4" t="s">
        <v>58</v>
      </c>
      <c r="B12" s="292"/>
      <c r="C12" s="293"/>
      <c r="D12" s="293"/>
      <c r="E12" s="293"/>
      <c r="F12" s="294"/>
      <c r="G12" s="18"/>
      <c r="H12" s="188"/>
      <c r="I12" s="189"/>
      <c r="J12" s="190"/>
      <c r="K12" s="191"/>
    </row>
    <row r="13" spans="1:12" ht="20.100000000000001" customHeight="1" x14ac:dyDescent="0.25">
      <c r="A13" s="305"/>
      <c r="B13" s="292"/>
      <c r="C13" s="293"/>
      <c r="D13" s="293"/>
      <c r="E13" s="293"/>
      <c r="F13" s="294"/>
      <c r="G13" s="18"/>
      <c r="H13" s="188"/>
      <c r="I13" s="189"/>
      <c r="J13" s="190"/>
      <c r="K13" s="191"/>
    </row>
    <row r="14" spans="1:12" ht="20.100000000000001" customHeight="1" x14ac:dyDescent="0.25">
      <c r="A14" s="305"/>
      <c r="B14" s="292"/>
      <c r="C14" s="293"/>
      <c r="D14" s="293"/>
      <c r="E14" s="293"/>
      <c r="F14" s="294"/>
      <c r="G14" s="18"/>
      <c r="H14" s="188"/>
      <c r="I14" s="189"/>
      <c r="J14" s="190"/>
      <c r="K14" s="191"/>
    </row>
    <row r="15" spans="1:12" ht="20.100000000000001" customHeight="1" x14ac:dyDescent="0.25">
      <c r="A15" s="305"/>
      <c r="B15" s="292"/>
      <c r="C15" s="293"/>
      <c r="D15" s="293"/>
      <c r="E15" s="293"/>
      <c r="F15" s="294"/>
      <c r="G15" s="18"/>
      <c r="H15" s="188"/>
      <c r="I15" s="189"/>
      <c r="J15" s="190"/>
      <c r="K15" s="191"/>
    </row>
    <row r="16" spans="1:12" ht="20.100000000000001" customHeight="1" x14ac:dyDescent="0.25">
      <c r="A16" s="305"/>
      <c r="B16" s="295"/>
      <c r="C16" s="296"/>
      <c r="D16" s="296"/>
      <c r="E16" s="296"/>
      <c r="F16" s="297"/>
      <c r="G16" s="18"/>
      <c r="H16" s="188"/>
      <c r="I16" s="189"/>
      <c r="J16" s="190"/>
      <c r="K16" s="192"/>
    </row>
    <row r="17" spans="1:11" ht="20.25" customHeight="1" x14ac:dyDescent="0.25">
      <c r="A17" s="12"/>
      <c r="B17" s="323" t="s">
        <v>83</v>
      </c>
      <c r="C17" s="323"/>
      <c r="D17" s="323"/>
      <c r="E17" s="323"/>
      <c r="F17" s="323"/>
      <c r="G17" s="323"/>
      <c r="H17" s="323"/>
      <c r="I17" s="323"/>
      <c r="J17" s="323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4" t="s">
        <v>136</v>
      </c>
    </row>
    <row r="20" spans="1:11" ht="17.25" customHeight="1" x14ac:dyDescent="0.25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25"/>
    </row>
    <row r="21" spans="1:11" ht="12.75" customHeight="1" x14ac:dyDescent="0.2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 x14ac:dyDescent="0.25">
      <c r="B22" s="318" t="s">
        <v>50</v>
      </c>
      <c r="C22" s="318"/>
      <c r="D22" s="318"/>
      <c r="E22" s="318"/>
      <c r="F22" s="318"/>
      <c r="G22" s="318"/>
      <c r="H22" s="318"/>
      <c r="I22" s="318"/>
      <c r="J22" s="318"/>
      <c r="K22" s="17" t="s">
        <v>47</v>
      </c>
    </row>
    <row r="23" spans="1:11" ht="19.5" customHeight="1" x14ac:dyDescent="0.25">
      <c r="A23" s="304" t="s">
        <v>60</v>
      </c>
      <c r="B23" s="292"/>
      <c r="C23" s="293"/>
      <c r="D23" s="293"/>
      <c r="E23" s="293"/>
      <c r="F23" s="293"/>
      <c r="G23" s="293"/>
      <c r="H23" s="293"/>
      <c r="I23" s="293"/>
      <c r="J23" s="294"/>
      <c r="K23" s="90"/>
    </row>
    <row r="24" spans="1:11" ht="20.100000000000001" customHeight="1" x14ac:dyDescent="0.25">
      <c r="A24" s="305"/>
      <c r="B24" s="292"/>
      <c r="C24" s="293"/>
      <c r="D24" s="293"/>
      <c r="E24" s="293"/>
      <c r="F24" s="293"/>
      <c r="G24" s="293"/>
      <c r="H24" s="293"/>
      <c r="I24" s="293"/>
      <c r="J24" s="294"/>
      <c r="K24" s="90"/>
    </row>
    <row r="25" spans="1:11" ht="20.100000000000001" customHeight="1" x14ac:dyDescent="0.25">
      <c r="A25" s="305"/>
      <c r="B25" s="292"/>
      <c r="C25" s="293"/>
      <c r="D25" s="293"/>
      <c r="E25" s="293"/>
      <c r="F25" s="293"/>
      <c r="G25" s="293"/>
      <c r="H25" s="293"/>
      <c r="I25" s="293"/>
      <c r="J25" s="294"/>
      <c r="K25" s="90"/>
    </row>
    <row r="26" spans="1:11" ht="20.100000000000001" customHeight="1" x14ac:dyDescent="0.25">
      <c r="A26" s="305"/>
      <c r="B26" s="292"/>
      <c r="C26" s="293"/>
      <c r="D26" s="293"/>
      <c r="E26" s="293"/>
      <c r="F26" s="293"/>
      <c r="G26" s="293"/>
      <c r="H26" s="293"/>
      <c r="I26" s="293"/>
      <c r="J26" s="294"/>
      <c r="K26" s="90"/>
    </row>
    <row r="27" spans="1:11" ht="20.100000000000001" customHeight="1" x14ac:dyDescent="0.25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90"/>
    </row>
    <row r="28" spans="1:11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00000000000001" customHeight="1" x14ac:dyDescent="0.25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290" t="s">
        <v>136</v>
      </c>
    </row>
    <row r="30" spans="1:11" ht="17.25" customHeight="1" x14ac:dyDescent="0.25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291"/>
    </row>
    <row r="31" spans="1:11" ht="12.75" customHeight="1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 x14ac:dyDescent="0.25">
      <c r="A32" s="308"/>
      <c r="B32" s="308"/>
      <c r="C32" s="308"/>
      <c r="D32" s="308"/>
      <c r="E32" s="308"/>
      <c r="F32" s="308"/>
      <c r="G32" s="308"/>
      <c r="H32" s="308"/>
      <c r="I32" s="12"/>
      <c r="J32" s="17" t="s">
        <v>82</v>
      </c>
      <c r="K32" s="17" t="s">
        <v>47</v>
      </c>
    </row>
    <row r="33" spans="1:11" ht="20.100000000000001" customHeight="1" x14ac:dyDescent="0.25">
      <c r="A33" s="304" t="s">
        <v>62</v>
      </c>
      <c r="B33" s="292"/>
      <c r="C33" s="293"/>
      <c r="D33" s="293"/>
      <c r="E33" s="293"/>
      <c r="F33" s="293"/>
      <c r="G33" s="293"/>
      <c r="H33" s="294"/>
      <c r="I33" s="18"/>
      <c r="J33" s="90"/>
      <c r="K33" s="90"/>
    </row>
    <row r="34" spans="1:11" ht="20.100000000000001" customHeight="1" x14ac:dyDescent="0.25">
      <c r="A34" s="305"/>
      <c r="B34" s="292"/>
      <c r="C34" s="293"/>
      <c r="D34" s="293"/>
      <c r="E34" s="293"/>
      <c r="F34" s="293"/>
      <c r="G34" s="293"/>
      <c r="H34" s="294"/>
      <c r="I34" s="18"/>
      <c r="J34" s="90"/>
      <c r="K34" s="90"/>
    </row>
    <row r="35" spans="1:11" ht="20.100000000000001" customHeight="1" x14ac:dyDescent="0.25">
      <c r="A35" s="305"/>
      <c r="B35" s="292"/>
      <c r="C35" s="293"/>
      <c r="D35" s="293"/>
      <c r="E35" s="293"/>
      <c r="F35" s="293"/>
      <c r="G35" s="293"/>
      <c r="H35" s="294"/>
      <c r="I35" s="18"/>
      <c r="J35" s="90"/>
      <c r="K35" s="90"/>
    </row>
    <row r="36" spans="1:11" ht="20.100000000000001" customHeight="1" x14ac:dyDescent="0.25">
      <c r="A36" s="305"/>
      <c r="B36" s="292"/>
      <c r="C36" s="293"/>
      <c r="D36" s="293"/>
      <c r="E36" s="293"/>
      <c r="F36" s="293"/>
      <c r="G36" s="293"/>
      <c r="H36" s="294"/>
      <c r="I36" s="18"/>
      <c r="J36" s="90"/>
      <c r="K36" s="90"/>
    </row>
    <row r="37" spans="1:11" ht="20.100000000000001" customHeight="1" x14ac:dyDescent="0.25">
      <c r="A37" s="305"/>
      <c r="B37" s="295"/>
      <c r="C37" s="296"/>
      <c r="D37" s="296"/>
      <c r="E37" s="296"/>
      <c r="F37" s="296"/>
      <c r="G37" s="296"/>
      <c r="H37" s="297"/>
      <c r="I37" s="18"/>
      <c r="J37" s="90"/>
      <c r="K37" s="90"/>
    </row>
    <row r="38" spans="1:11" x14ac:dyDescent="0.2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6" x14ac:dyDescent="0.25">
      <c r="B39" s="322" t="s">
        <v>51</v>
      </c>
      <c r="C39" s="322"/>
      <c r="D39" s="322"/>
      <c r="E39" s="12"/>
      <c r="F39" s="322" t="s">
        <v>57</v>
      </c>
      <c r="G39" s="322"/>
      <c r="H39" s="322"/>
      <c r="I39" s="12"/>
      <c r="J39" s="17" t="s">
        <v>52</v>
      </c>
      <c r="K39" s="17" t="s">
        <v>53</v>
      </c>
    </row>
    <row r="40" spans="1:11" ht="20.100000000000001" customHeight="1" x14ac:dyDescent="0.25">
      <c r="A40" s="304" t="s">
        <v>63</v>
      </c>
      <c r="B40" s="292"/>
      <c r="C40" s="293"/>
      <c r="D40" s="294"/>
      <c r="E40" s="91"/>
      <c r="F40" s="319"/>
      <c r="G40" s="320"/>
      <c r="H40" s="321"/>
      <c r="I40" s="18"/>
      <c r="J40" s="90"/>
      <c r="K40" s="90"/>
    </row>
    <row r="41" spans="1:11" ht="20.100000000000001" customHeight="1" x14ac:dyDescent="0.25">
      <c r="A41" s="305"/>
      <c r="B41" s="295"/>
      <c r="C41" s="296"/>
      <c r="D41" s="297"/>
      <c r="E41" s="91"/>
      <c r="F41" s="319"/>
      <c r="G41" s="320"/>
      <c r="H41" s="321"/>
      <c r="I41" s="18"/>
      <c r="J41" s="90"/>
      <c r="K41" s="90"/>
    </row>
    <row r="42" spans="1:11" ht="20.100000000000001" customHeight="1" x14ac:dyDescent="0.25">
      <c r="A42" s="305"/>
      <c r="B42" s="292"/>
      <c r="C42" s="293"/>
      <c r="D42" s="294"/>
      <c r="E42" s="91"/>
      <c r="F42" s="319"/>
      <c r="G42" s="320"/>
      <c r="H42" s="321"/>
      <c r="I42" s="18"/>
      <c r="J42" s="90"/>
      <c r="K42" s="90"/>
    </row>
    <row r="43" spans="1:11" ht="20.100000000000001" customHeight="1" x14ac:dyDescent="0.25">
      <c r="A43" s="305"/>
      <c r="B43" s="292"/>
      <c r="C43" s="293"/>
      <c r="D43" s="294"/>
      <c r="E43" s="91"/>
      <c r="F43" s="319"/>
      <c r="G43" s="320"/>
      <c r="H43" s="321"/>
      <c r="I43" s="18"/>
      <c r="J43" s="90"/>
      <c r="K43" s="90"/>
    </row>
    <row r="44" spans="1:11" ht="20.100000000000001" customHeight="1" x14ac:dyDescent="0.25">
      <c r="A44" s="305"/>
      <c r="B44" s="295"/>
      <c r="C44" s="296"/>
      <c r="D44" s="297"/>
      <c r="E44" s="91"/>
      <c r="F44" s="319"/>
      <c r="G44" s="320"/>
      <c r="H44" s="321"/>
      <c r="I44" s="18"/>
      <c r="J44" s="90"/>
      <c r="K44" s="90"/>
    </row>
    <row r="45" spans="1:11" x14ac:dyDescent="0.25">
      <c r="A45" s="308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 x14ac:dyDescent="0.25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 x14ac:dyDescent="0.25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 x14ac:dyDescent="0.25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 x14ac:dyDescent="0.25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 x14ac:dyDescent="0.25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 x14ac:dyDescent="0.25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 x14ac:dyDescent="0.25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 x14ac:dyDescent="0.25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 x14ac:dyDescent="0.25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 x14ac:dyDescent="0.25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0:H40"/>
    <mergeCell ref="B34:H34"/>
    <mergeCell ref="B35:H35"/>
    <mergeCell ref="B36:H36"/>
    <mergeCell ref="B37:H3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42" zoomScale="80" workbookViewId="0">
      <selection activeCell="G35" sqref="G35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6" t="str">
        <f>'R&amp;P Accounts'!L2</f>
        <v>SC047486</v>
      </c>
      <c r="N1" s="306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00000000000001" customHeight="1" x14ac:dyDescent="0.25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3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 t="str">
        <f>IF('R&amp;P Accounts'!L14-'Additional notes (1)  '!M25=0,0,"reference error")</f>
        <v>reference error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3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50">
        <f>'R&amp;P Accounts'!B2</f>
        <v>0</v>
      </c>
      <c r="D1" s="350"/>
      <c r="E1" s="350"/>
      <c r="F1" s="350"/>
      <c r="G1" s="350"/>
      <c r="H1" s="350"/>
      <c r="I1" s="350"/>
      <c r="J1" s="350"/>
      <c r="K1" s="350"/>
      <c r="L1" s="1"/>
      <c r="M1" s="306" t="str">
        <f>'R&amp;P Accounts'!L2</f>
        <v>SC047486</v>
      </c>
      <c r="N1" s="306"/>
    </row>
    <row r="2" spans="1:14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7"/>
      <c r="I3" s="307"/>
      <c r="J3" s="307"/>
      <c r="K3" s="307"/>
      <c r="L3" s="81"/>
      <c r="M3" s="183"/>
    </row>
    <row r="5" spans="1:14" ht="15.6" x14ac:dyDescent="0.2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2" thickBot="1" x14ac:dyDescent="0.35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2" thickBot="1" x14ac:dyDescent="0.35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2" thickBot="1" x14ac:dyDescent="0.35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3.8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4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6" x14ac:dyDescent="0.3">
      <c r="A55" s="182" t="s">
        <v>111</v>
      </c>
    </row>
    <row r="56" spans="1:13" x14ac:dyDescent="0.2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6">
        <f>'R&amp;P Accounts'!B2</f>
        <v>0</v>
      </c>
      <c r="D1" s="286"/>
      <c r="E1" s="286"/>
      <c r="F1" s="286"/>
      <c r="G1" s="286"/>
      <c r="H1" s="286"/>
      <c r="I1" s="286"/>
      <c r="J1" s="286"/>
      <c r="K1" s="286"/>
      <c r="M1" s="306" t="str">
        <f>'R&amp;P Accounts'!L2</f>
        <v>SC047486</v>
      </c>
      <c r="N1" s="306"/>
    </row>
    <row r="2" spans="1:14" ht="10.5" customHeight="1" x14ac:dyDescent="0.25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7"/>
      <c r="I3" s="307"/>
      <c r="J3" s="307"/>
      <c r="K3" s="307"/>
      <c r="L3" s="81"/>
      <c r="M3" s="45"/>
    </row>
    <row r="4" spans="1:14" ht="15" customHeight="1" x14ac:dyDescent="0.2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4" ht="20.100000000000001" customHeight="1" x14ac:dyDescent="0.2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5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5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5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7.6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8" thickBot="1" x14ac:dyDescent="0.3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8" thickBot="1" x14ac:dyDescent="0.3">
      <c r="K47" s="221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6" x14ac:dyDescent="0.3">
      <c r="A55" s="182" t="s">
        <v>111</v>
      </c>
    </row>
    <row r="56" spans="1:13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6D25C391-63C1-4B75-A4DF-93508962FE2C}"/>
</file>

<file path=customXml/itemProps2.xml><?xml version="1.0" encoding="utf-8"?>
<ds:datastoreItem xmlns:ds="http://schemas.openxmlformats.org/officeDocument/2006/customXml" ds:itemID="{12A63C33-B7A5-4C3E-BD33-56CACFD45083}"/>
</file>

<file path=customXml/itemProps3.xml><?xml version="1.0" encoding="utf-8"?>
<ds:datastoreItem xmlns:ds="http://schemas.openxmlformats.org/officeDocument/2006/customXml" ds:itemID="{C8EDF48F-3F5D-4852-AF43-9A3CCAB346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Doug Rocks-Macqueen</cp:lastModifiedBy>
  <cp:lastPrinted>2007-12-14T14:44:53Z</cp:lastPrinted>
  <dcterms:created xsi:type="dcterms:W3CDTF">2007-04-10T16:51:52Z</dcterms:created>
  <dcterms:modified xsi:type="dcterms:W3CDTF">2026-03-31T13:48:14Z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