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Mary Tulloch\Documents\"/>
    </mc:Choice>
  </mc:AlternateContent>
  <xr:revisionPtr revIDLastSave="0" documentId="13_ncr:1_{375763E2-AF4C-4F73-A341-5788BE0F5409}" xr6:coauthVersionLast="47" xr6:coauthVersionMax="47" xr10:uidLastSave="{00000000-0000-0000-0000-000000000000}"/>
  <bookViews>
    <workbookView xWindow="-120" yWindow="-120" windowWidth="29040" windowHeight="15840" tabRatio="840" xr2:uid="{00000000-000D-0000-FFFF-FFFF00000000}"/>
  </bookViews>
  <sheets>
    <sheet name="R&amp;P Accounts" sheetId="2" r:id="rId1"/>
    <sheet name="R&amp;P" sheetId="8" r:id="rId2"/>
    <sheet name="Statement of balances" sheetId="3" r:id="rId3"/>
    <sheet name="Notes" sheetId="4" r:id="rId4"/>
    <sheet name="Additional notes (1)  " sheetId="5" r:id="rId5"/>
    <sheet name="Additional notes (2)" sheetId="7" r:id="rId6"/>
    <sheet name="Additional notes (3)" sheetId="6" r:id="rId7"/>
  </sheets>
  <definedNames>
    <definedName name="_xlnm.Print_Area" localSheetId="4">'Additional notes (1)  '!$A$1:$M$61</definedName>
    <definedName name="_xlnm.Print_Area" localSheetId="3">Notes!$A$1:$L$55</definedName>
    <definedName name="_xlnm.Print_Area" localSheetId="0">'R&amp;P Accounts'!$A$1:$L$56</definedName>
    <definedName name="_xlnm.Print_Area" localSheetId="2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9" i="2" l="1"/>
  <c r="N35" i="8"/>
  <c r="L24" i="8"/>
  <c r="N39" i="8"/>
  <c r="N36" i="8"/>
  <c r="L23" i="8"/>
  <c r="J19" i="8"/>
  <c r="K19" i="8"/>
  <c r="L19" i="8"/>
  <c r="M19" i="8"/>
  <c r="N19" i="8"/>
  <c r="O19" i="8"/>
  <c r="P19" i="8"/>
  <c r="I19" i="8"/>
  <c r="L22" i="8"/>
  <c r="B19" i="8"/>
  <c r="C19" i="8"/>
  <c r="D19" i="8"/>
  <c r="E19" i="8"/>
  <c r="F19" i="8"/>
  <c r="G19" i="8"/>
  <c r="H19" i="8"/>
  <c r="A19" i="8"/>
  <c r="E48" i="8"/>
  <c r="B48" i="8"/>
  <c r="B51" i="8" s="1"/>
  <c r="P9" i="3"/>
  <c r="K49" i="2"/>
  <c r="L9" i="3"/>
  <c r="J9" i="3"/>
  <c r="H9" i="3"/>
  <c r="F9" i="3"/>
  <c r="N6" i="3"/>
  <c r="N7" i="3"/>
  <c r="N8" i="3"/>
  <c r="N5" i="3"/>
  <c r="D55" i="2"/>
  <c r="F55" i="2"/>
  <c r="H55" i="2"/>
  <c r="D50" i="2"/>
  <c r="F50" i="2"/>
  <c r="H50" i="2"/>
  <c r="J46" i="2"/>
  <c r="J47" i="2" s="1"/>
  <c r="J45" i="2"/>
  <c r="D47" i="2"/>
  <c r="F47" i="2"/>
  <c r="H47" i="2"/>
  <c r="L47" i="2"/>
  <c r="B47" i="2"/>
  <c r="J32" i="2"/>
  <c r="J33" i="2"/>
  <c r="J34" i="2"/>
  <c r="J35" i="2"/>
  <c r="J36" i="2"/>
  <c r="J37" i="2"/>
  <c r="J38" i="2"/>
  <c r="J39" i="2"/>
  <c r="J40" i="2"/>
  <c r="J41" i="2"/>
  <c r="J31" i="2"/>
  <c r="D42" i="2"/>
  <c r="F42" i="2"/>
  <c r="H42" i="2"/>
  <c r="L42" i="2"/>
  <c r="B42" i="2"/>
  <c r="B49" i="2" s="1"/>
  <c r="J49" i="2" s="1"/>
  <c r="D28" i="2"/>
  <c r="F28" i="2"/>
  <c r="H28" i="2"/>
  <c r="D26" i="2"/>
  <c r="F26" i="2"/>
  <c r="H26" i="2"/>
  <c r="J26" i="2"/>
  <c r="L26" i="2"/>
  <c r="B26" i="2"/>
  <c r="L21" i="2"/>
  <c r="L28" i="2" s="1"/>
  <c r="H21" i="2"/>
  <c r="F21" i="2"/>
  <c r="D21" i="2"/>
  <c r="J13" i="2"/>
  <c r="J14" i="2"/>
  <c r="J15" i="2"/>
  <c r="J16" i="2"/>
  <c r="J17" i="2"/>
  <c r="J18" i="2"/>
  <c r="J19" i="2"/>
  <c r="J20" i="2"/>
  <c r="J12" i="2"/>
  <c r="B21" i="2"/>
  <c r="B28" i="2" s="1"/>
  <c r="K42" i="7"/>
  <c r="K43" i="7"/>
  <c r="K44" i="7" s="1"/>
  <c r="K50" i="6"/>
  <c r="K50" i="7"/>
  <c r="K11" i="5"/>
  <c r="K22" i="5"/>
  <c r="K10" i="5"/>
  <c r="K12" i="5"/>
  <c r="K13" i="5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K17" i="4"/>
  <c r="K9" i="7"/>
  <c r="K10" i="7"/>
  <c r="K11" i="7"/>
  <c r="K12" i="7"/>
  <c r="K13" i="7"/>
  <c r="K14" i="7"/>
  <c r="K15" i="7"/>
  <c r="K16" i="7"/>
  <c r="K20" i="7"/>
  <c r="K21" i="7"/>
  <c r="K22" i="7" s="1"/>
  <c r="K28" i="7"/>
  <c r="K29" i="7"/>
  <c r="K30" i="7"/>
  <c r="K31" i="7"/>
  <c r="K32" i="7"/>
  <c r="K33" i="7"/>
  <c r="K34" i="7"/>
  <c r="K35" i="7"/>
  <c r="K36" i="7"/>
  <c r="K37" i="7"/>
  <c r="K38" i="7"/>
  <c r="M17" i="7"/>
  <c r="M24" i="7" s="1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4" i="7" s="1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7" i="6" s="1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I17" i="6"/>
  <c r="I24" i="6" s="1"/>
  <c r="I22" i="6"/>
  <c r="I44" i="6"/>
  <c r="I39" i="6"/>
  <c r="G17" i="6"/>
  <c r="G24" i="6" s="1"/>
  <c r="G22" i="6"/>
  <c r="G44" i="6"/>
  <c r="G39" i="6"/>
  <c r="E17" i="6"/>
  <c r="E22" i="6"/>
  <c r="E44" i="6"/>
  <c r="E39" i="6"/>
  <c r="C17" i="6"/>
  <c r="C22" i="6"/>
  <c r="C24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I40" i="5"/>
  <c r="I42" i="5" s="1"/>
  <c r="G40" i="5"/>
  <c r="G42" i="5" s="1"/>
  <c r="E40" i="5"/>
  <c r="E42" i="5" s="1"/>
  <c r="M1" i="5"/>
  <c r="N48" i="3"/>
  <c r="P48" i="3"/>
  <c r="P41" i="3"/>
  <c r="N41" i="3"/>
  <c r="P32" i="3"/>
  <c r="N32" i="3"/>
  <c r="L32" i="3"/>
  <c r="P19" i="3"/>
  <c r="N19" i="3"/>
  <c r="C1" i="5"/>
  <c r="K1" i="4"/>
  <c r="B1" i="4"/>
  <c r="B1" i="3"/>
  <c r="N1" i="3"/>
  <c r="N9" i="3" l="1"/>
  <c r="J42" i="2"/>
  <c r="L55" i="2"/>
  <c r="J21" i="2"/>
  <c r="J28" i="2" s="1"/>
  <c r="J55" i="2" s="1"/>
  <c r="B55" i="2"/>
  <c r="K18" i="6"/>
  <c r="E24" i="6"/>
  <c r="K17" i="7"/>
  <c r="K18" i="7" s="1"/>
  <c r="C46" i="7"/>
  <c r="C48" i="7" s="1"/>
  <c r="C52" i="7" s="1"/>
  <c r="E46" i="7"/>
  <c r="G46" i="7"/>
  <c r="G48" i="7" s="1"/>
  <c r="G52" i="7" s="1"/>
  <c r="I46" i="7"/>
  <c r="M46" i="7"/>
  <c r="K14" i="5"/>
  <c r="K16" i="5" s="1"/>
  <c r="G46" i="6"/>
  <c r="G48" i="6" s="1"/>
  <c r="G52" i="6" s="1"/>
  <c r="M46" i="6"/>
  <c r="K39" i="7"/>
  <c r="K40" i="7" s="1"/>
  <c r="K40" i="5"/>
  <c r="K42" i="5" s="1"/>
  <c r="K58" i="5"/>
  <c r="K60" i="5" s="1"/>
  <c r="I46" i="6"/>
  <c r="I48" i="6" s="1"/>
  <c r="I52" i="6" s="1"/>
  <c r="K39" i="6"/>
  <c r="K40" i="6" s="1"/>
  <c r="K22" i="6"/>
  <c r="K24" i="6" s="1"/>
  <c r="K25" i="5"/>
  <c r="K27" i="5" s="1"/>
  <c r="E46" i="6"/>
  <c r="E48" i="6" s="1"/>
  <c r="E52" i="6" s="1"/>
  <c r="K44" i="6"/>
  <c r="K45" i="6"/>
  <c r="K45" i="7"/>
  <c r="C48" i="6"/>
  <c r="C52" i="6" s="1"/>
  <c r="M48" i="6"/>
  <c r="M52" i="6" s="1"/>
  <c r="E48" i="7"/>
  <c r="E52" i="7" s="1"/>
  <c r="I48" i="7"/>
  <c r="I52" i="7" s="1"/>
  <c r="M48" i="7"/>
  <c r="M52" i="7" s="1"/>
  <c r="K46" i="7" l="1"/>
  <c r="K47" i="7" s="1"/>
  <c r="K46" i="6"/>
  <c r="K47" i="6" s="1"/>
  <c r="K24" i="7"/>
  <c r="K48" i="7" s="1"/>
  <c r="K52" i="7" s="1"/>
  <c r="K48" i="6"/>
  <c r="K52" i="6" s="1"/>
  <c r="K25" i="6"/>
  <c r="K25" i="7" l="1"/>
  <c r="K53" i="6"/>
  <c r="K53" i="7"/>
  <c r="J56" i="2" l="1"/>
</calcChain>
</file>

<file path=xl/sharedStrings.xml><?xml version="1.0" encoding="utf-8"?>
<sst xmlns="http://schemas.openxmlformats.org/spreadsheetml/2006/main" count="317" uniqueCount="173">
  <si>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</si>
  <si>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</si>
  <si>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</si>
  <si>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</si>
  <si>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</si>
  <si>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</si>
  <si>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</si>
  <si>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</si>
  <si>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</si>
  <si>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</si>
  <si>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</si>
  <si>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Fund to which asset belongs</t>
  </si>
  <si>
    <t>Fund to which liability relates</t>
  </si>
  <si>
    <t>Signature</t>
  </si>
  <si>
    <t>Print Name</t>
  </si>
  <si>
    <t>Date of approval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</si>
  <si>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</si>
  <si>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</si>
  <si>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</si>
  <si>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</si>
  <si>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</si>
  <si>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</si>
  <si>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</si>
  <si>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</si>
  <si>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</si>
  <si>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</si>
  <si>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</si>
  <si>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</si>
  <si>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</si>
  <si>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</si>
  <si>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</si>
  <si>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</si>
  <si>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</si>
  <si>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</si>
  <si>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</si>
  <si>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</si>
  <si>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</si>
  <si>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</si>
  <si>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</si>
  <si>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</si>
  <si>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</si>
  <si>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</si>
  <si>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</si>
  <si>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</si>
  <si>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</si>
  <si>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</si>
  <si>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</si>
  <si>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</si>
  <si>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</si>
  <si>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</si>
  <si>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</si>
  <si>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</si>
  <si>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</si>
  <si>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</si>
  <si>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</si>
  <si>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</si>
  <si>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</si>
  <si>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</si>
  <si>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</si>
  <si>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</si>
  <si>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</si>
  <si>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</si>
  <si>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</si>
  <si>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</si>
  <si>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</si>
  <si>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</si>
  <si>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</si>
  <si>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SC No. below  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</si>
  <si>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</si>
  <si>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</si>
  <si>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</si>
  <si>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</si>
  <si>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</si>
  <si>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</si>
  <si>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</si>
  <si>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</si>
  <si>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</si>
  <si>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</si>
  <si>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</si>
  <si>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</si>
  <si>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</si>
  <si>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</si>
  <si>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</si>
  <si>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</si>
  <si>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</si>
  <si>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</si>
  <si>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</si>
  <si>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</si>
  <si>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</si>
  <si>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</si>
  <si>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</si>
  <si>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</si>
  <si>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</si>
  <si>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</si>
  <si>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</si>
  <si>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</si>
  <si>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</si>
  <si>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</si>
  <si>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</si>
  <si>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</si>
  <si>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</si>
  <si>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</si>
  <si>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</si>
  <si>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</si>
  <si>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</si>
  <si>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</si>
  <si>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</si>
  <si>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</si>
  <si>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</si>
  <si>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</si>
  <si>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</si>
  <si>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</si>
  <si>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</si>
  <si>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</si>
  <si>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</si>
  <si>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</si>
  <si>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</si>
  <si>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</si>
  <si>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</si>
  <si>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</si>
  <si>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 xml:space="preserve">Analysis of receipts and payments </t>
  </si>
  <si>
    <t>6  Breakdown of restricted funds</t>
  </si>
  <si>
    <t>5  Breakdown of unrestricted funds</t>
  </si>
  <si>
    <t>SC052948</t>
  </si>
  <si>
    <t>Kirkcaldy North Primary School Parents Council</t>
  </si>
  <si>
    <t>Foundation Scotland</t>
  </si>
  <si>
    <t>Tesco</t>
  </si>
  <si>
    <t>Income from Community Group RBS</t>
  </si>
  <si>
    <t>Easter Eggs</t>
  </si>
  <si>
    <t>Refunds and Floats</t>
  </si>
  <si>
    <t>Stationery and Gifts</t>
  </si>
  <si>
    <t>Catering and refreshments</t>
  </si>
  <si>
    <t>Cleaning</t>
  </si>
  <si>
    <t>Clothes</t>
  </si>
  <si>
    <t>Outings</t>
  </si>
  <si>
    <t>Floats and misc exp</t>
  </si>
  <si>
    <t>All funds are unrestricted and available for use as trustees deem suitable under the charities constitution.</t>
  </si>
  <si>
    <t>x</t>
  </si>
  <si>
    <t>Income</t>
  </si>
  <si>
    <t>Bus</t>
  </si>
  <si>
    <t xml:space="preserve">Donations </t>
  </si>
  <si>
    <t>Snack Bar</t>
  </si>
  <si>
    <t>Int</t>
  </si>
  <si>
    <t>Stationery</t>
  </si>
  <si>
    <t>Support</t>
  </si>
  <si>
    <t>Gifts</t>
  </si>
  <si>
    <t>equipment</t>
  </si>
  <si>
    <t>food</t>
  </si>
  <si>
    <t>transport</t>
  </si>
  <si>
    <t>photography</t>
  </si>
  <si>
    <t>IE</t>
  </si>
  <si>
    <t>fundr</t>
  </si>
  <si>
    <t>activities</t>
  </si>
  <si>
    <t>gifts</t>
  </si>
  <si>
    <t>Petty Cash</t>
  </si>
  <si>
    <t>In</t>
  </si>
  <si>
    <t>Out</t>
  </si>
  <si>
    <t>trans</t>
  </si>
  <si>
    <t>O/B</t>
  </si>
  <si>
    <t>C/B</t>
  </si>
  <si>
    <t xml:space="preserve">Income </t>
  </si>
  <si>
    <t>Expenditure</t>
  </si>
  <si>
    <t>Bank</t>
  </si>
  <si>
    <t>at Petty cash</t>
  </si>
  <si>
    <t>Total Deficit</t>
  </si>
  <si>
    <t>deficit</t>
  </si>
  <si>
    <t>Surplus/Deficit</t>
  </si>
  <si>
    <t>Gen Donation</t>
  </si>
  <si>
    <t>snack</t>
  </si>
  <si>
    <t>Activities</t>
  </si>
  <si>
    <t>Equipment</t>
  </si>
  <si>
    <t>Bank @31/03/26 = £4678.81</t>
  </si>
  <si>
    <t>Petty Cash @ 31/03/26 = £34.41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</si>
</sst>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7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19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16" fillId="0" borderId="22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0" fillId="4" borderId="0" xfId="0" applyFill="1" applyAlignment="1">
      <alignment horizontal="center"/>
    </xf>
    <xf numFmtId="0" fontId="2" fillId="0" borderId="18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30" fillId="0" borderId="18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22" fillId="0" borderId="18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 wrapText="1"/>
    </xf>
    <xf numFmtId="0" fontId="30" fillId="0" borderId="18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19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8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4" xfId="0" applyFont="1" applyBorder="1" applyAlignment="1" applyProtection="1">
      <alignment vertical="top" wrapText="1"/>
      <protection locked="0"/>
    </xf>
    <xf numFmtId="0" fontId="21" fillId="0" borderId="24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5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12" fillId="0" borderId="0" xfId="1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18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1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41" fontId="2" fillId="0" borderId="22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5" xfId="1" applyNumberFormat="1" applyFont="1" applyBorder="1" applyAlignment="1" applyProtection="1">
      <alignment horizontal="lef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2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1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6" xfId="0" applyFont="1" applyBorder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7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4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GB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GB"/>
            <a:t>04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GB"/>
            <a:t>2025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	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GB"/>
            <a:t>31	30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GB"/>
            <a:t>03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2026	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1888491</xdr:colOff>
      <xdr:row>5</xdr:row>
      <xdr:rowOff>173991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zoomScale="75" zoomScaleNormal="85" zoomScaleSheetLayoutView="80" workbookViewId="0">
      <selection activeCell="B2" sqref="B2:J2"/>
    </sheetView>
  </sheetViews>
  <sheetFormatPr defaultColWidth="9.140625" defaultRowHeight="12.75" x14ac:dyDescent="0.2"/>
  <cols>
    <col min="1" max="1" width="35.28515625" style="1" customWidth="1"/>
    <col min="2" max="2" width="16.140625" style="30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3" ht="18" customHeight="1" x14ac:dyDescent="0.2">
      <c r="A1" s="227"/>
      <c r="B1" s="231"/>
      <c r="C1" s="231"/>
      <c r="D1" s="231"/>
      <c r="E1" s="231"/>
      <c r="F1" s="231"/>
      <c r="G1" s="231"/>
      <c r="H1" s="231"/>
      <c r="I1" s="231"/>
      <c r="J1" s="231"/>
      <c r="L1" s="183" t="s">
        <v>67</v>
      </c>
      <c r="M1" s="182"/>
    </row>
    <row r="2" spans="1:13" ht="30.75" customHeight="1" x14ac:dyDescent="0.2">
      <c r="A2" s="227"/>
      <c r="B2" s="232"/>
      <c r="C2" s="232"/>
      <c r="D2" s="232"/>
      <c r="E2" s="232"/>
      <c r="F2" s="232"/>
      <c r="G2" s="232"/>
      <c r="H2" s="232"/>
      <c r="I2" s="232"/>
      <c r="J2" s="232"/>
      <c r="L2" s="184" t="s">
        <v>123</v>
      </c>
      <c r="M2" s="67"/>
    </row>
    <row r="3" spans="1:13" ht="24" customHeight="1" x14ac:dyDescent="0.2">
      <c r="A3" s="227"/>
      <c r="B3" s="228" t="s">
        <v>124</v>
      </c>
      <c r="C3" s="229"/>
      <c r="D3" s="229"/>
      <c r="E3" s="229"/>
      <c r="F3" s="229"/>
      <c r="G3" s="229"/>
      <c r="H3" s="229"/>
      <c r="I3" s="229"/>
      <c r="J3" s="230"/>
      <c r="L3" s="181"/>
    </row>
    <row r="4" spans="1:13" ht="14.25" customHeight="1" x14ac:dyDescent="0.2">
      <c r="A4" s="227"/>
      <c r="B4" s="233"/>
      <c r="C4" s="235"/>
      <c r="D4" s="236"/>
      <c r="E4" s="237"/>
      <c r="F4" s="238"/>
      <c r="G4" s="239"/>
      <c r="H4" s="236"/>
      <c r="I4" s="237"/>
      <c r="J4" s="238"/>
      <c r="L4" s="181"/>
    </row>
    <row r="5" spans="1:13" ht="16.5" customHeight="1" x14ac:dyDescent="0.2">
      <c r="A5" s="227"/>
      <c r="B5" s="233"/>
      <c r="C5" s="235"/>
      <c r="D5" s="242"/>
      <c r="E5" s="242"/>
      <c r="F5" s="242"/>
      <c r="G5" s="239"/>
      <c r="H5" s="243"/>
      <c r="I5" s="243"/>
      <c r="J5" s="243"/>
      <c r="L5" s="181"/>
    </row>
    <row r="6" spans="1:13" ht="21" customHeight="1" x14ac:dyDescent="0.2">
      <c r="A6" s="227"/>
      <c r="B6" s="234"/>
      <c r="C6" s="235"/>
      <c r="D6" s="240"/>
      <c r="E6" s="240"/>
      <c r="F6" s="240"/>
      <c r="G6" s="239"/>
      <c r="H6" s="241"/>
      <c r="I6" s="241"/>
      <c r="J6" s="241"/>
      <c r="L6" s="181"/>
    </row>
    <row r="8" spans="1:13" ht="20.25" x14ac:dyDescent="0.3">
      <c r="A8" s="46" t="s">
        <v>119</v>
      </c>
      <c r="B8" s="48"/>
      <c r="C8" s="46"/>
      <c r="D8" s="46"/>
      <c r="E8" s="46"/>
      <c r="F8" s="46"/>
      <c r="G8" s="46"/>
      <c r="H8" s="46"/>
      <c r="I8" s="46"/>
      <c r="J8" s="46"/>
      <c r="K8" s="28"/>
      <c r="L8" s="29"/>
    </row>
    <row r="9" spans="1:13" ht="15" x14ac:dyDescent="0.25">
      <c r="A9" s="47"/>
      <c r="B9" s="31"/>
      <c r="C9" s="2"/>
      <c r="D9" s="2"/>
      <c r="E9" s="2"/>
      <c r="F9" s="2"/>
      <c r="G9" s="2"/>
      <c r="H9" s="2"/>
      <c r="I9" s="2"/>
      <c r="J9" s="2"/>
      <c r="K9" s="3"/>
      <c r="L9" s="2"/>
    </row>
    <row r="10" spans="1:13" ht="24" customHeight="1" x14ac:dyDescent="0.25">
      <c r="A10" s="4"/>
      <c r="B10" s="32"/>
      <c r="C10" s="6"/>
      <c r="D10" s="32"/>
      <c r="E10" s="32"/>
      <c r="F10" s="32"/>
      <c r="G10" s="32"/>
      <c r="H10" s="32"/>
      <c r="I10" s="32"/>
      <c r="J10" s="32"/>
      <c r="K10" s="32"/>
      <c r="L10" s="32"/>
    </row>
    <row r="11" spans="1:13" ht="20.100000000000001" customHeight="1" x14ac:dyDescent="0.25">
      <c r="A11" s="26" t="s">
        <v>5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3" t="s">
        <v>17</v>
      </c>
      <c r="B12" s="190">
        <v>200</v>
      </c>
      <c r="C12" s="191"/>
      <c r="D12" s="190"/>
      <c r="E12" s="191"/>
      <c r="F12" s="190"/>
      <c r="G12" s="191"/>
      <c r="H12" s="190"/>
      <c r="I12" s="191"/>
      <c r="J12" s="192">
        <f>SUM(B12+D12+F12+H12)</f>
        <v>200</v>
      </c>
      <c r="K12" s="193"/>
      <c r="L12" s="190">
        <v>130</v>
      </c>
    </row>
    <row r="13" spans="1:13" ht="20.100000000000001" customHeight="1" x14ac:dyDescent="0.25">
      <c r="A13" s="83" t="s">
        <v>18</v>
      </c>
      <c r="B13" s="190"/>
      <c r="C13" s="191"/>
      <c r="D13" s="190"/>
      <c r="E13" s="191"/>
      <c r="F13" s="190"/>
      <c r="G13" s="191"/>
      <c r="H13" s="190"/>
      <c r="I13" s="191"/>
      <c r="J13" s="192">
        <f t="shared" ref="J13:J20" si="0">SUM(B13+D13+F13+H13)</f>
        <v>0</v>
      </c>
      <c r="K13" s="193"/>
      <c r="L13" s="190"/>
    </row>
    <row r="14" spans="1:13" ht="20.100000000000001" customHeight="1" x14ac:dyDescent="0.25">
      <c r="A14" s="83" t="s">
        <v>19</v>
      </c>
      <c r="B14" s="190">
        <v>1000</v>
      </c>
      <c r="C14" s="191"/>
      <c r="D14" s="190"/>
      <c r="E14" s="191"/>
      <c r="F14" s="190"/>
      <c r="G14" s="191"/>
      <c r="H14" s="190"/>
      <c r="I14" s="191"/>
      <c r="J14" s="192">
        <f t="shared" si="0"/>
        <v>1000</v>
      </c>
      <c r="K14" s="193"/>
      <c r="L14" s="190">
        <v>1500</v>
      </c>
    </row>
    <row r="15" spans="1:13" ht="20.100000000000001" customHeight="1" x14ac:dyDescent="0.25">
      <c r="A15" s="83" t="s">
        <v>20</v>
      </c>
      <c r="B15" s="190">
        <v>2999.3</v>
      </c>
      <c r="C15" s="191"/>
      <c r="D15" s="190"/>
      <c r="E15" s="191"/>
      <c r="F15" s="190"/>
      <c r="G15" s="191"/>
      <c r="H15" s="190"/>
      <c r="I15" s="191"/>
      <c r="J15" s="192">
        <f t="shared" si="0"/>
        <v>2999.3</v>
      </c>
      <c r="K15" s="193"/>
      <c r="L15" s="190">
        <v>15228</v>
      </c>
    </row>
    <row r="16" spans="1:13" ht="20.100000000000001" customHeight="1" x14ac:dyDescent="0.25">
      <c r="A16" s="83" t="s">
        <v>21</v>
      </c>
      <c r="B16" s="190"/>
      <c r="C16" s="191"/>
      <c r="D16" s="190"/>
      <c r="E16" s="191"/>
      <c r="F16" s="190"/>
      <c r="G16" s="191"/>
      <c r="H16" s="190"/>
      <c r="I16" s="191"/>
      <c r="J16" s="192">
        <f t="shared" si="0"/>
        <v>0</v>
      </c>
      <c r="K16" s="193"/>
      <c r="L16" s="190"/>
    </row>
    <row r="17" spans="1:12" ht="29.25" x14ac:dyDescent="0.25">
      <c r="A17" s="83" t="s">
        <v>22</v>
      </c>
      <c r="B17" s="190">
        <v>48.7</v>
      </c>
      <c r="C17" s="191"/>
      <c r="D17" s="190"/>
      <c r="E17" s="191"/>
      <c r="F17" s="190"/>
      <c r="G17" s="191"/>
      <c r="H17" s="190"/>
      <c r="I17" s="191"/>
      <c r="J17" s="192">
        <f t="shared" si="0"/>
        <v>48.7</v>
      </c>
      <c r="K17" s="193"/>
      <c r="L17" s="190">
        <v>47</v>
      </c>
    </row>
    <row r="18" spans="1:12" ht="20.100000000000001" customHeight="1" x14ac:dyDescent="0.25">
      <c r="A18" s="83" t="s">
        <v>64</v>
      </c>
      <c r="B18" s="190"/>
      <c r="C18" s="191"/>
      <c r="D18" s="190"/>
      <c r="E18" s="191"/>
      <c r="F18" s="190"/>
      <c r="G18" s="191"/>
      <c r="H18" s="190"/>
      <c r="I18" s="191"/>
      <c r="J18" s="192">
        <f t="shared" si="0"/>
        <v>0</v>
      </c>
      <c r="K18" s="193"/>
      <c r="L18" s="190"/>
    </row>
    <row r="19" spans="1:12" ht="29.25" x14ac:dyDescent="0.25">
      <c r="A19" s="83" t="s">
        <v>65</v>
      </c>
      <c r="B19" s="190">
        <v>2980</v>
      </c>
      <c r="C19" s="191"/>
      <c r="D19" s="190"/>
      <c r="E19" s="191"/>
      <c r="F19" s="190"/>
      <c r="G19" s="191"/>
      <c r="H19" s="190"/>
      <c r="I19" s="191"/>
      <c r="J19" s="192">
        <f t="shared" si="0"/>
        <v>2980</v>
      </c>
      <c r="K19" s="193"/>
      <c r="L19" s="190">
        <v>4009</v>
      </c>
    </row>
    <row r="20" spans="1:12" ht="20.100000000000001" customHeight="1" x14ac:dyDescent="0.25">
      <c r="A20" s="83"/>
      <c r="B20" s="190"/>
      <c r="C20" s="191"/>
      <c r="D20" s="190"/>
      <c r="E20" s="191"/>
      <c r="F20" s="190"/>
      <c r="G20" s="191"/>
      <c r="H20" s="190"/>
      <c r="I20" s="191"/>
      <c r="J20" s="192">
        <f t="shared" si="0"/>
        <v>0</v>
      </c>
      <c r="K20" s="193"/>
      <c r="L20" s="190"/>
    </row>
    <row r="21" spans="1:12" ht="17.25" customHeight="1" thickBot="1" x14ac:dyDescent="0.3">
      <c r="A21" s="9" t="s">
        <v>77</v>
      </c>
      <c r="B21" s="194">
        <f>SUM(B12:B20)</f>
        <v>7228</v>
      </c>
      <c r="C21" s="195"/>
      <c r="D21" s="194">
        <f>SUM(D12:D20)</f>
        <v>0</v>
      </c>
      <c r="E21" s="191"/>
      <c r="F21" s="194">
        <f>SUM(F12:F20)</f>
        <v>0</v>
      </c>
      <c r="G21" s="191"/>
      <c r="H21" s="194">
        <f>SUM(H12:H20)</f>
        <v>0</v>
      </c>
      <c r="I21" s="191"/>
      <c r="J21" s="196">
        <f>SUM(J12:J20)</f>
        <v>7228</v>
      </c>
      <c r="K21" s="193"/>
      <c r="L21" s="194">
        <f>SUM(L12:L20)</f>
        <v>20914</v>
      </c>
    </row>
    <row r="22" spans="1:12" ht="16.5" customHeight="1" thickTop="1" x14ac:dyDescent="0.2">
      <c r="A22" s="10"/>
      <c r="B22" s="34"/>
      <c r="C22" s="52"/>
      <c r="D22" s="52"/>
      <c r="E22" s="52"/>
      <c r="F22" s="52"/>
      <c r="G22" s="52"/>
      <c r="H22" s="52"/>
      <c r="I22" s="52"/>
      <c r="J22" s="54"/>
      <c r="K22" s="52"/>
      <c r="L22" s="53"/>
    </row>
    <row r="23" spans="1:12" ht="30" x14ac:dyDescent="0.25">
      <c r="A23" s="65" t="s">
        <v>62</v>
      </c>
      <c r="B23" s="197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3" t="s">
        <v>23</v>
      </c>
      <c r="B24" s="190"/>
      <c r="C24" s="191"/>
      <c r="D24" s="190"/>
      <c r="E24" s="191"/>
      <c r="F24" s="190"/>
      <c r="G24" s="191"/>
      <c r="H24" s="190"/>
      <c r="I24" s="191"/>
      <c r="J24" s="192"/>
      <c r="K24" s="193"/>
      <c r="L24" s="190"/>
    </row>
    <row r="25" spans="1:12" ht="20.100000000000001" customHeight="1" x14ac:dyDescent="0.25">
      <c r="A25" s="83" t="s">
        <v>24</v>
      </c>
      <c r="B25" s="190"/>
      <c r="C25" s="191"/>
      <c r="D25" s="190"/>
      <c r="E25" s="191"/>
      <c r="F25" s="190"/>
      <c r="G25" s="191"/>
      <c r="H25" s="190"/>
      <c r="I25" s="191"/>
      <c r="J25" s="192"/>
      <c r="K25" s="193"/>
      <c r="L25" s="190"/>
    </row>
    <row r="26" spans="1:12" ht="17.25" customHeight="1" thickBot="1" x14ac:dyDescent="0.3">
      <c r="A26" s="9" t="s">
        <v>78</v>
      </c>
      <c r="B26" s="194">
        <f>SUM(B24:B25)</f>
        <v>0</v>
      </c>
      <c r="C26" s="194"/>
      <c r="D26" s="194">
        <f t="shared" ref="D26:L26" si="1">SUM(D24:D25)</f>
        <v>0</v>
      </c>
      <c r="E26" s="194"/>
      <c r="F26" s="194">
        <f t="shared" si="1"/>
        <v>0</v>
      </c>
      <c r="G26" s="194"/>
      <c r="H26" s="194">
        <f t="shared" si="1"/>
        <v>0</v>
      </c>
      <c r="I26" s="194"/>
      <c r="J26" s="194">
        <f t="shared" si="1"/>
        <v>0</v>
      </c>
      <c r="K26" s="194"/>
      <c r="L26" s="194">
        <f t="shared" si="1"/>
        <v>0</v>
      </c>
    </row>
    <row r="27" spans="1:12" ht="8.25" customHeight="1" thickTop="1" x14ac:dyDescent="0.25">
      <c r="A27" s="25"/>
      <c r="B27" s="198"/>
      <c r="C27" s="199"/>
      <c r="D27" s="198"/>
      <c r="E27" s="199"/>
      <c r="F27" s="198"/>
      <c r="G27" s="199"/>
      <c r="H27" s="198"/>
      <c r="I27" s="200"/>
      <c r="J27" s="175"/>
      <c r="K27" s="193"/>
      <c r="L27" s="175"/>
    </row>
    <row r="28" spans="1:12" ht="20.100000000000001" customHeight="1" thickBot="1" x14ac:dyDescent="0.3">
      <c r="A28" s="9" t="s">
        <v>9</v>
      </c>
      <c r="B28" s="201">
        <f>SUM(B21+B26)</f>
        <v>7228</v>
      </c>
      <c r="C28" s="201"/>
      <c r="D28" s="201">
        <f t="shared" ref="D28:L28" si="2">SUM(D21+D26)</f>
        <v>0</v>
      </c>
      <c r="E28" s="201"/>
      <c r="F28" s="201">
        <f t="shared" si="2"/>
        <v>0</v>
      </c>
      <c r="G28" s="201"/>
      <c r="H28" s="201">
        <f t="shared" si="2"/>
        <v>0</v>
      </c>
      <c r="I28" s="201"/>
      <c r="J28" s="201">
        <f t="shared" si="2"/>
        <v>7228</v>
      </c>
      <c r="K28" s="201"/>
      <c r="L28" s="201">
        <f t="shared" si="2"/>
        <v>20914</v>
      </c>
    </row>
    <row r="29" spans="1:12" ht="16.5" customHeight="1" thickTop="1" x14ac:dyDescent="0.2">
      <c r="B29" s="202"/>
      <c r="C29" s="53"/>
      <c r="D29" s="53"/>
      <c r="E29" s="53"/>
      <c r="F29" s="53"/>
      <c r="G29" s="53"/>
      <c r="H29" s="53"/>
      <c r="I29" s="53"/>
      <c r="J29" s="54"/>
      <c r="K29" s="53"/>
      <c r="L29" s="53"/>
    </row>
    <row r="30" spans="1:12" ht="18" customHeight="1" x14ac:dyDescent="0.2">
      <c r="A30" s="27" t="s">
        <v>6</v>
      </c>
      <c r="B30" s="203"/>
      <c r="C30" s="204"/>
      <c r="D30" s="204"/>
      <c r="E30" s="204"/>
      <c r="F30" s="204"/>
      <c r="G30" s="204"/>
      <c r="H30" s="204"/>
      <c r="I30" s="204"/>
      <c r="J30" s="204"/>
      <c r="K30" s="204"/>
      <c r="L30" s="204"/>
    </row>
    <row r="31" spans="1:12" ht="20.100000000000001" customHeight="1" x14ac:dyDescent="0.25">
      <c r="A31" s="84" t="s">
        <v>25</v>
      </c>
      <c r="B31" s="190"/>
      <c r="C31" s="198"/>
      <c r="D31" s="190"/>
      <c r="E31" s="191"/>
      <c r="F31" s="190"/>
      <c r="G31" s="191"/>
      <c r="H31" s="190"/>
      <c r="I31" s="191"/>
      <c r="J31" s="192">
        <f>SUM(B31+D31+F31+H31)</f>
        <v>0</v>
      </c>
      <c r="K31" s="175"/>
      <c r="L31" s="190">
        <v>2776</v>
      </c>
    </row>
    <row r="32" spans="1:12" ht="20.100000000000001" customHeight="1" x14ac:dyDescent="0.25">
      <c r="A32" s="84" t="s">
        <v>110</v>
      </c>
      <c r="B32" s="190"/>
      <c r="C32" s="198"/>
      <c r="D32" s="190"/>
      <c r="E32" s="191"/>
      <c r="F32" s="190"/>
      <c r="G32" s="191"/>
      <c r="H32" s="190"/>
      <c r="I32" s="191"/>
      <c r="J32" s="192">
        <f t="shared" ref="J32:J41" si="3">SUM(B32+D32+F32+H32)</f>
        <v>0</v>
      </c>
      <c r="K32" s="175"/>
      <c r="L32" s="190"/>
    </row>
    <row r="33" spans="1:12" ht="20.100000000000001" customHeight="1" x14ac:dyDescent="0.25">
      <c r="A33" s="84" t="s">
        <v>26</v>
      </c>
      <c r="B33" s="190"/>
      <c r="C33" s="198"/>
      <c r="D33" s="190"/>
      <c r="E33" s="191"/>
      <c r="F33" s="190"/>
      <c r="G33" s="191"/>
      <c r="H33" s="190"/>
      <c r="I33" s="191"/>
      <c r="J33" s="192">
        <f t="shared" si="3"/>
        <v>0</v>
      </c>
      <c r="K33" s="175"/>
      <c r="L33" s="190"/>
    </row>
    <row r="34" spans="1:12" ht="28.5" x14ac:dyDescent="0.25">
      <c r="A34" s="84" t="s">
        <v>27</v>
      </c>
      <c r="B34" s="190">
        <v>7618</v>
      </c>
      <c r="C34" s="198"/>
      <c r="D34" s="190"/>
      <c r="E34" s="191"/>
      <c r="F34" s="190"/>
      <c r="G34" s="191"/>
      <c r="H34" s="190"/>
      <c r="I34" s="191"/>
      <c r="J34" s="192">
        <f t="shared" si="3"/>
        <v>7618</v>
      </c>
      <c r="K34" s="175"/>
      <c r="L34" s="190">
        <v>12854</v>
      </c>
    </row>
    <row r="35" spans="1:12" ht="20.100000000000001" customHeight="1" x14ac:dyDescent="0.25">
      <c r="A35" s="84" t="s">
        <v>28</v>
      </c>
      <c r="B35" s="190"/>
      <c r="C35" s="198"/>
      <c r="D35" s="190"/>
      <c r="E35" s="191"/>
      <c r="F35" s="190"/>
      <c r="G35" s="191"/>
      <c r="H35" s="190"/>
      <c r="I35" s="191"/>
      <c r="J35" s="192">
        <f t="shared" si="3"/>
        <v>0</v>
      </c>
      <c r="K35" s="175"/>
      <c r="L35" s="190"/>
    </row>
    <row r="36" spans="1:12" ht="20.100000000000001" customHeight="1" x14ac:dyDescent="0.25">
      <c r="A36" s="84" t="s">
        <v>29</v>
      </c>
      <c r="B36" s="190"/>
      <c r="C36" s="198"/>
      <c r="D36" s="190"/>
      <c r="E36" s="191"/>
      <c r="F36" s="190"/>
      <c r="G36" s="191"/>
      <c r="H36" s="190"/>
      <c r="I36" s="191"/>
      <c r="J36" s="192">
        <f t="shared" si="3"/>
        <v>0</v>
      </c>
      <c r="K36" s="175"/>
      <c r="L36" s="190"/>
    </row>
    <row r="37" spans="1:12" ht="20.100000000000001" customHeight="1" x14ac:dyDescent="0.25">
      <c r="A37" s="85" t="s">
        <v>30</v>
      </c>
      <c r="B37" s="190">
        <v>180</v>
      </c>
      <c r="C37" s="198"/>
      <c r="D37" s="190"/>
      <c r="E37" s="191"/>
      <c r="F37" s="190"/>
      <c r="G37" s="191"/>
      <c r="H37" s="190"/>
      <c r="I37" s="191"/>
      <c r="J37" s="192">
        <f t="shared" si="3"/>
        <v>180</v>
      </c>
      <c r="K37" s="175"/>
      <c r="L37" s="190"/>
    </row>
    <row r="38" spans="1:12" ht="20.100000000000001" customHeight="1" x14ac:dyDescent="0.25">
      <c r="A38" s="85" t="s">
        <v>31</v>
      </c>
      <c r="B38" s="190"/>
      <c r="C38" s="198"/>
      <c r="D38" s="190"/>
      <c r="E38" s="191"/>
      <c r="F38" s="190"/>
      <c r="G38" s="191"/>
      <c r="H38" s="190"/>
      <c r="I38" s="191"/>
      <c r="J38" s="192">
        <f t="shared" si="3"/>
        <v>0</v>
      </c>
      <c r="K38" s="175"/>
      <c r="L38" s="190"/>
    </row>
    <row r="39" spans="1:12" ht="20.100000000000001" customHeight="1" x14ac:dyDescent="0.25">
      <c r="A39" s="85" t="s">
        <v>32</v>
      </c>
      <c r="B39" s="190"/>
      <c r="C39" s="198"/>
      <c r="D39" s="190"/>
      <c r="E39" s="191"/>
      <c r="F39" s="190"/>
      <c r="G39" s="191"/>
      <c r="H39" s="190"/>
      <c r="I39" s="191"/>
      <c r="J39" s="192">
        <f t="shared" si="3"/>
        <v>0</v>
      </c>
      <c r="K39" s="175"/>
      <c r="L39" s="190"/>
    </row>
    <row r="40" spans="1:12" ht="20.100000000000001" customHeight="1" x14ac:dyDescent="0.25">
      <c r="A40" s="85" t="s">
        <v>118</v>
      </c>
      <c r="B40" s="190"/>
      <c r="C40" s="198"/>
      <c r="D40" s="190"/>
      <c r="E40" s="191"/>
      <c r="F40" s="190"/>
      <c r="G40" s="191"/>
      <c r="H40" s="190"/>
      <c r="I40" s="191"/>
      <c r="J40" s="192">
        <f t="shared" si="3"/>
        <v>0</v>
      </c>
      <c r="K40" s="175"/>
      <c r="L40" s="190"/>
    </row>
    <row r="41" spans="1:12" ht="20.100000000000001" customHeight="1" thickBot="1" x14ac:dyDescent="0.3">
      <c r="A41" s="84"/>
      <c r="B41" s="205"/>
      <c r="C41" s="198"/>
      <c r="D41" s="205"/>
      <c r="E41" s="191"/>
      <c r="F41" s="205"/>
      <c r="G41" s="191"/>
      <c r="H41" s="205"/>
      <c r="I41" s="191"/>
      <c r="J41" s="192">
        <f t="shared" si="3"/>
        <v>0</v>
      </c>
      <c r="K41" s="175"/>
      <c r="L41" s="205"/>
    </row>
    <row r="42" spans="1:12" ht="20.100000000000001" customHeight="1" thickTop="1" thickBot="1" x14ac:dyDescent="0.3">
      <c r="A42" s="13" t="s">
        <v>79</v>
      </c>
      <c r="B42" s="194">
        <f>SUM(B31:B41)</f>
        <v>7798</v>
      </c>
      <c r="C42" s="194"/>
      <c r="D42" s="194">
        <f t="shared" ref="D42:L42" si="4">SUM(D31:D41)</f>
        <v>0</v>
      </c>
      <c r="E42" s="194"/>
      <c r="F42" s="194">
        <f t="shared" si="4"/>
        <v>0</v>
      </c>
      <c r="G42" s="194"/>
      <c r="H42" s="194">
        <f t="shared" si="4"/>
        <v>0</v>
      </c>
      <c r="I42" s="194"/>
      <c r="J42" s="194">
        <f>SUM(J31:J41)</f>
        <v>7798</v>
      </c>
      <c r="K42" s="194"/>
      <c r="L42" s="194">
        <f t="shared" si="4"/>
        <v>15630</v>
      </c>
    </row>
    <row r="43" spans="1:12" s="14" customFormat="1" ht="17.25" customHeight="1" thickTop="1" x14ac:dyDescent="0.2">
      <c r="B43" s="35"/>
      <c r="C43" s="54"/>
      <c r="D43" s="55"/>
      <c r="E43" s="54"/>
      <c r="F43" s="54"/>
      <c r="G43" s="54"/>
      <c r="H43" s="54"/>
      <c r="I43" s="54"/>
      <c r="J43" s="54"/>
      <c r="K43" s="54"/>
      <c r="L43" s="54"/>
    </row>
    <row r="44" spans="1:12" ht="30" x14ac:dyDescent="0.25">
      <c r="A44" s="65" t="s">
        <v>63</v>
      </c>
      <c r="B44" s="197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4" t="s">
        <v>33</v>
      </c>
      <c r="B45" s="190"/>
      <c r="C45" s="198"/>
      <c r="D45" s="190"/>
      <c r="E45" s="191"/>
      <c r="F45" s="190"/>
      <c r="G45" s="191"/>
      <c r="H45" s="190"/>
      <c r="I45" s="191"/>
      <c r="J45" s="192">
        <f>SUM(B45+D45+F45+H45)</f>
        <v>0</v>
      </c>
      <c r="K45" s="175"/>
      <c r="L45" s="190"/>
    </row>
    <row r="46" spans="1:12" ht="20.100000000000001" customHeight="1" thickBot="1" x14ac:dyDescent="0.3">
      <c r="A46" s="84" t="s">
        <v>34</v>
      </c>
      <c r="B46" s="205"/>
      <c r="C46" s="198"/>
      <c r="D46" s="205"/>
      <c r="E46" s="191"/>
      <c r="F46" s="205"/>
      <c r="G46" s="191"/>
      <c r="H46" s="205"/>
      <c r="I46" s="191"/>
      <c r="J46" s="192">
        <f>SUM(B46+D46+F46+H46)</f>
        <v>0</v>
      </c>
      <c r="K46" s="175"/>
      <c r="L46" s="205"/>
    </row>
    <row r="47" spans="1:12" ht="20.100000000000001" customHeight="1" thickTop="1" thickBot="1" x14ac:dyDescent="0.3">
      <c r="A47" s="13" t="s">
        <v>80</v>
      </c>
      <c r="B47" s="194">
        <f>SUM(B45+B46)</f>
        <v>0</v>
      </c>
      <c r="C47" s="194"/>
      <c r="D47" s="194">
        <f t="shared" ref="D47:L47" si="5">SUM(D45+D46)</f>
        <v>0</v>
      </c>
      <c r="E47" s="194"/>
      <c r="F47" s="194">
        <f t="shared" si="5"/>
        <v>0</v>
      </c>
      <c r="G47" s="194"/>
      <c r="H47" s="194">
        <f t="shared" si="5"/>
        <v>0</v>
      </c>
      <c r="I47" s="194"/>
      <c r="J47" s="194">
        <f t="shared" si="5"/>
        <v>0</v>
      </c>
      <c r="K47" s="194"/>
      <c r="L47" s="194">
        <f t="shared" si="5"/>
        <v>0</v>
      </c>
    </row>
    <row r="48" spans="1:12" ht="13.5" customHeight="1" thickTop="1" x14ac:dyDescent="0.2">
      <c r="B48" s="36"/>
      <c r="C48" s="53"/>
      <c r="D48" s="36"/>
      <c r="E48" s="53"/>
      <c r="F48" s="53"/>
      <c r="G48" s="53"/>
      <c r="H48" s="36"/>
      <c r="I48" s="53"/>
      <c r="J48" s="54"/>
      <c r="K48" s="53"/>
      <c r="L48" s="53"/>
    </row>
    <row r="49" spans="1:13" s="15" customFormat="1" ht="20.100000000000001" customHeight="1" thickBot="1" x14ac:dyDescent="0.25">
      <c r="A49" s="38" t="s">
        <v>10</v>
      </c>
      <c r="B49" s="226">
        <f>SUM(B42+B47)</f>
        <v>7798</v>
      </c>
      <c r="J49" s="226">
        <f>SUM(B49+D49+F49+H49)</f>
        <v>7798</v>
      </c>
      <c r="K49" s="226">
        <f t="shared" ref="K49" si="6">SUM(C49+E49+G49+I49)</f>
        <v>0</v>
      </c>
      <c r="L49" s="226">
        <f>L42</f>
        <v>15630</v>
      </c>
    </row>
    <row r="50" spans="1:13" ht="16.5" thickTop="1" thickBot="1" x14ac:dyDescent="0.3">
      <c r="B50" s="206"/>
      <c r="C50" s="206"/>
      <c r="D50" s="206">
        <f>SUM(D42+D47)</f>
        <v>0</v>
      </c>
      <c r="E50" s="206"/>
      <c r="F50" s="206">
        <f>SUM(F42+F47)</f>
        <v>0</v>
      </c>
      <c r="G50" s="206"/>
      <c r="H50" s="206">
        <f>SUM(H42+H47)</f>
        <v>0</v>
      </c>
      <c r="I50" s="206"/>
      <c r="J50" s="206"/>
      <c r="K50" s="206"/>
      <c r="L50" s="206"/>
    </row>
    <row r="51" spans="1:13" ht="20.100000000000001" customHeight="1" thickTop="1" thickBot="1" x14ac:dyDescent="0.3">
      <c r="A51" s="39" t="s">
        <v>101</v>
      </c>
      <c r="B51" s="143"/>
      <c r="C51" s="86"/>
      <c r="D51" s="143"/>
      <c r="E51" s="86"/>
      <c r="F51" s="143"/>
      <c r="G51" s="86"/>
      <c r="H51" s="143"/>
      <c r="I51" s="86"/>
      <c r="J51" s="144"/>
      <c r="K51" s="133"/>
      <c r="L51" s="143"/>
      <c r="M51" s="87"/>
    </row>
    <row r="52" spans="1:13" ht="14.25" customHeight="1" thickBot="1" x14ac:dyDescent="0.3">
      <c r="A52" s="39"/>
      <c r="B52" s="214"/>
      <c r="C52" s="86"/>
      <c r="D52" s="214"/>
      <c r="E52" s="86"/>
      <c r="F52" s="214"/>
      <c r="G52" s="86"/>
      <c r="H52" s="214"/>
      <c r="I52" s="86"/>
      <c r="J52" s="214"/>
      <c r="K52" s="133"/>
      <c r="L52" s="214"/>
      <c r="M52" s="87"/>
    </row>
    <row r="53" spans="1:13" ht="19.5" customHeight="1" thickTop="1" thickBot="1" x14ac:dyDescent="0.3">
      <c r="A53" s="95" t="s">
        <v>116</v>
      </c>
      <c r="B53" s="154"/>
      <c r="C53" s="86"/>
      <c r="D53" s="154"/>
      <c r="E53" s="86"/>
      <c r="F53" s="154"/>
      <c r="G53" s="86"/>
      <c r="H53" s="154"/>
      <c r="I53" s="86"/>
      <c r="J53" s="142"/>
      <c r="K53" s="133"/>
      <c r="L53" s="154"/>
    </row>
    <row r="54" spans="1:13" ht="14.25" customHeight="1" thickTop="1" thickBot="1" x14ac:dyDescent="0.3">
      <c r="A54" s="11"/>
      <c r="B54" s="213"/>
      <c r="C54" s="86"/>
      <c r="D54" s="213"/>
      <c r="E54" s="86"/>
      <c r="F54" s="141"/>
      <c r="G54" s="86"/>
      <c r="H54" s="213"/>
      <c r="I54" s="86"/>
      <c r="J54" s="215"/>
      <c r="K54" s="133"/>
      <c r="L54" s="213"/>
    </row>
    <row r="55" spans="1:13" ht="29.25" customHeight="1" thickTop="1" thickBot="1" x14ac:dyDescent="0.3">
      <c r="A55" s="13" t="s">
        <v>38</v>
      </c>
      <c r="B55" s="140">
        <f>SUM(B28-B49)</f>
        <v>-570</v>
      </c>
      <c r="C55" s="140"/>
      <c r="D55" s="140">
        <f t="shared" ref="D55:L55" si="7">SUM(D28-D49)</f>
        <v>0</v>
      </c>
      <c r="E55" s="140"/>
      <c r="F55" s="140">
        <f t="shared" si="7"/>
        <v>0</v>
      </c>
      <c r="G55" s="140"/>
      <c r="H55" s="140">
        <f t="shared" si="7"/>
        <v>0</v>
      </c>
      <c r="I55" s="140"/>
      <c r="J55" s="140">
        <f>SUM(J28-J49)</f>
        <v>-570</v>
      </c>
      <c r="K55" s="140"/>
      <c r="L55" s="140">
        <f t="shared" si="7"/>
        <v>5284</v>
      </c>
    </row>
    <row r="56" spans="1:13" ht="13.5" thickTop="1" x14ac:dyDescent="0.2">
      <c r="J56" s="54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02C95-C2C7-4A26-86AF-D3D106362DA5}">
  <dimension ref="A1:P51"/>
  <sheetViews>
    <sheetView topLeftCell="A10" workbookViewId="0">
      <selection activeCell="N36" sqref="N36"/>
    </sheetView>
  </sheetViews>
  <sheetFormatPr defaultRowHeight="12.75" x14ac:dyDescent="0.2"/>
  <cols>
    <col min="4" max="4" width="11" customWidth="1"/>
  </cols>
  <sheetData>
    <row r="1" spans="1:16" x14ac:dyDescent="0.2">
      <c r="A1" s="244" t="s">
        <v>138</v>
      </c>
      <c r="B1" s="244"/>
      <c r="C1" s="244"/>
      <c r="D1" s="244"/>
      <c r="E1" s="244"/>
      <c r="I1" t="s">
        <v>143</v>
      </c>
      <c r="J1" t="s">
        <v>144</v>
      </c>
      <c r="K1" t="s">
        <v>145</v>
      </c>
      <c r="L1" t="s">
        <v>146</v>
      </c>
      <c r="M1" t="s">
        <v>147</v>
      </c>
      <c r="N1" t="s">
        <v>148</v>
      </c>
      <c r="O1" t="s">
        <v>149</v>
      </c>
      <c r="P1" t="s">
        <v>150</v>
      </c>
    </row>
    <row r="2" spans="1:16" x14ac:dyDescent="0.2">
      <c r="A2" t="s">
        <v>139</v>
      </c>
      <c r="B2" t="s">
        <v>140</v>
      </c>
      <c r="C2" t="s">
        <v>141</v>
      </c>
      <c r="D2" t="s">
        <v>153</v>
      </c>
      <c r="E2" t="s">
        <v>142</v>
      </c>
      <c r="F2" t="s">
        <v>151</v>
      </c>
      <c r="G2" t="s">
        <v>152</v>
      </c>
      <c r="I2">
        <v>48</v>
      </c>
      <c r="J2">
        <v>44.46</v>
      </c>
      <c r="K2">
        <v>80</v>
      </c>
      <c r="L2">
        <v>225</v>
      </c>
      <c r="M2">
        <v>135</v>
      </c>
      <c r="N2">
        <v>750</v>
      </c>
      <c r="O2">
        <v>700</v>
      </c>
      <c r="P2">
        <v>180</v>
      </c>
    </row>
    <row r="3" spans="1:16" x14ac:dyDescent="0.2">
      <c r="A3">
        <v>705</v>
      </c>
      <c r="B3">
        <v>1000</v>
      </c>
      <c r="C3">
        <v>316.05</v>
      </c>
      <c r="D3">
        <v>265</v>
      </c>
      <c r="E3">
        <v>15.93</v>
      </c>
      <c r="F3">
        <v>314.10000000000002</v>
      </c>
      <c r="G3">
        <v>24</v>
      </c>
      <c r="I3">
        <v>15.85</v>
      </c>
      <c r="K3">
        <v>362.41</v>
      </c>
      <c r="L3">
        <v>12</v>
      </c>
      <c r="M3">
        <v>80</v>
      </c>
      <c r="N3">
        <v>100</v>
      </c>
    </row>
    <row r="4" spans="1:16" x14ac:dyDescent="0.2">
      <c r="A4">
        <v>150</v>
      </c>
      <c r="B4">
        <v>200</v>
      </c>
      <c r="C4">
        <v>109.6</v>
      </c>
      <c r="D4">
        <v>4</v>
      </c>
      <c r="E4">
        <v>12.42</v>
      </c>
      <c r="F4">
        <v>20</v>
      </c>
      <c r="G4">
        <v>36</v>
      </c>
      <c r="I4">
        <v>159.79</v>
      </c>
      <c r="K4">
        <v>300</v>
      </c>
      <c r="L4">
        <v>7.5</v>
      </c>
      <c r="M4">
        <v>5.45</v>
      </c>
      <c r="N4">
        <v>1300</v>
      </c>
    </row>
    <row r="5" spans="1:16" x14ac:dyDescent="0.2">
      <c r="A5">
        <v>90</v>
      </c>
      <c r="D5">
        <v>16</v>
      </c>
      <c r="E5">
        <v>7.77</v>
      </c>
      <c r="F5">
        <v>10</v>
      </c>
      <c r="G5">
        <v>12</v>
      </c>
      <c r="I5">
        <v>26.56</v>
      </c>
      <c r="K5">
        <v>16</v>
      </c>
      <c r="L5">
        <v>78</v>
      </c>
      <c r="M5">
        <v>7.99</v>
      </c>
    </row>
    <row r="6" spans="1:16" x14ac:dyDescent="0.2">
      <c r="A6">
        <v>300</v>
      </c>
      <c r="D6">
        <v>4</v>
      </c>
      <c r="E6">
        <v>12.58</v>
      </c>
      <c r="F6">
        <v>2010.85</v>
      </c>
      <c r="G6">
        <v>60</v>
      </c>
      <c r="I6">
        <v>20</v>
      </c>
      <c r="K6">
        <v>125</v>
      </c>
      <c r="L6">
        <v>150</v>
      </c>
      <c r="M6">
        <v>8.07</v>
      </c>
    </row>
    <row r="7" spans="1:16" x14ac:dyDescent="0.2">
      <c r="A7">
        <v>60</v>
      </c>
      <c r="D7">
        <v>20</v>
      </c>
      <c r="F7">
        <v>111.85</v>
      </c>
      <c r="G7">
        <v>4</v>
      </c>
      <c r="I7">
        <v>9</v>
      </c>
      <c r="K7">
        <v>76.09</v>
      </c>
      <c r="L7">
        <v>1062</v>
      </c>
      <c r="M7">
        <v>9.1999999999999993</v>
      </c>
    </row>
    <row r="8" spans="1:16" x14ac:dyDescent="0.2">
      <c r="A8">
        <v>60</v>
      </c>
      <c r="F8">
        <v>121.5</v>
      </c>
      <c r="G8">
        <v>10</v>
      </c>
      <c r="I8">
        <v>6</v>
      </c>
      <c r="L8">
        <v>6</v>
      </c>
      <c r="M8">
        <v>80.62</v>
      </c>
    </row>
    <row r="9" spans="1:16" x14ac:dyDescent="0.2">
      <c r="A9">
        <v>30</v>
      </c>
      <c r="F9">
        <v>411</v>
      </c>
      <c r="G9">
        <v>21.63</v>
      </c>
      <c r="I9">
        <v>46.97</v>
      </c>
      <c r="L9">
        <v>100</v>
      </c>
      <c r="M9">
        <v>31.94</v>
      </c>
    </row>
    <row r="10" spans="1:16" x14ac:dyDescent="0.2">
      <c r="A10">
        <v>30</v>
      </c>
      <c r="G10">
        <v>330</v>
      </c>
      <c r="L10">
        <v>24.12</v>
      </c>
      <c r="M10">
        <v>37.9</v>
      </c>
    </row>
    <row r="11" spans="1:16" x14ac:dyDescent="0.2">
      <c r="A11">
        <v>30</v>
      </c>
      <c r="G11">
        <v>238.5</v>
      </c>
      <c r="L11">
        <v>25</v>
      </c>
      <c r="M11">
        <v>10.8</v>
      </c>
    </row>
    <row r="12" spans="1:16" x14ac:dyDescent="0.2">
      <c r="A12">
        <v>30</v>
      </c>
      <c r="G12">
        <v>24.38</v>
      </c>
      <c r="L12">
        <v>32</v>
      </c>
      <c r="M12">
        <v>35.78</v>
      </c>
    </row>
    <row r="13" spans="1:16" x14ac:dyDescent="0.2">
      <c r="L13">
        <v>11.43</v>
      </c>
      <c r="M13">
        <v>33.340000000000003</v>
      </c>
    </row>
    <row r="14" spans="1:16" x14ac:dyDescent="0.2">
      <c r="L14">
        <v>15.35</v>
      </c>
      <c r="M14">
        <v>3.57</v>
      </c>
    </row>
    <row r="15" spans="1:16" x14ac:dyDescent="0.2">
      <c r="L15">
        <v>13.8</v>
      </c>
      <c r="M15">
        <v>8.9</v>
      </c>
    </row>
    <row r="16" spans="1:16" x14ac:dyDescent="0.2">
      <c r="L16">
        <v>28</v>
      </c>
      <c r="M16">
        <v>9.5500000000000007</v>
      </c>
    </row>
    <row r="17" spans="1:16" x14ac:dyDescent="0.2">
      <c r="L17">
        <v>114.5</v>
      </c>
    </row>
    <row r="19" spans="1:16" x14ac:dyDescent="0.2">
      <c r="A19">
        <f>SUM(A3:A18)</f>
        <v>1485</v>
      </c>
      <c r="B19">
        <f t="shared" ref="B19:H19" si="0">SUM(B3:B18)</f>
        <v>1200</v>
      </c>
      <c r="C19">
        <f t="shared" si="0"/>
        <v>425.65</v>
      </c>
      <c r="D19">
        <f t="shared" si="0"/>
        <v>309</v>
      </c>
      <c r="E19">
        <f t="shared" si="0"/>
        <v>48.7</v>
      </c>
      <c r="F19">
        <f t="shared" si="0"/>
        <v>2999.2999999999997</v>
      </c>
      <c r="G19">
        <f t="shared" si="0"/>
        <v>760.51</v>
      </c>
      <c r="H19">
        <f t="shared" si="0"/>
        <v>0</v>
      </c>
      <c r="I19">
        <f>SUM(I2:I18)</f>
        <v>332.16999999999996</v>
      </c>
      <c r="J19">
        <f t="shared" ref="J19:P19" si="1">SUM(J2:J18)</f>
        <v>44.46</v>
      </c>
      <c r="K19">
        <f t="shared" si="1"/>
        <v>959.50000000000011</v>
      </c>
      <c r="L19">
        <f t="shared" si="1"/>
        <v>1904.6999999999998</v>
      </c>
      <c r="M19">
        <f t="shared" si="1"/>
        <v>498.11</v>
      </c>
      <c r="N19">
        <f t="shared" si="1"/>
        <v>2150</v>
      </c>
      <c r="O19">
        <f t="shared" si="1"/>
        <v>700</v>
      </c>
      <c r="P19">
        <f t="shared" si="1"/>
        <v>180</v>
      </c>
    </row>
    <row r="22" spans="1:16" x14ac:dyDescent="0.2">
      <c r="A22" t="s">
        <v>154</v>
      </c>
      <c r="K22" t="s">
        <v>160</v>
      </c>
      <c r="L22">
        <f>SUM(A19:G19)</f>
        <v>7228.16</v>
      </c>
    </row>
    <row r="23" spans="1:16" x14ac:dyDescent="0.2">
      <c r="B23" t="s">
        <v>155</v>
      </c>
      <c r="E23" t="s">
        <v>156</v>
      </c>
      <c r="K23" t="s">
        <v>161</v>
      </c>
      <c r="L23">
        <f>SUM(I19:P19)</f>
        <v>6768.9400000000005</v>
      </c>
    </row>
    <row r="24" spans="1:16" x14ac:dyDescent="0.2">
      <c r="A24" t="s">
        <v>158</v>
      </c>
      <c r="B24">
        <v>197.24</v>
      </c>
      <c r="K24" t="s">
        <v>165</v>
      </c>
      <c r="L24">
        <f>SUM(L23-L22)</f>
        <v>-459.21999999999935</v>
      </c>
    </row>
    <row r="25" spans="1:16" x14ac:dyDescent="0.2">
      <c r="A25" t="s">
        <v>157</v>
      </c>
      <c r="B25">
        <v>125</v>
      </c>
      <c r="E25">
        <v>5.45</v>
      </c>
    </row>
    <row r="26" spans="1:16" x14ac:dyDescent="0.2">
      <c r="B26">
        <v>314.10000000000002</v>
      </c>
      <c r="E26">
        <v>20</v>
      </c>
    </row>
    <row r="27" spans="1:16" x14ac:dyDescent="0.2">
      <c r="B27">
        <v>20</v>
      </c>
      <c r="E27">
        <v>6</v>
      </c>
      <c r="K27" t="s">
        <v>158</v>
      </c>
      <c r="L27">
        <v>5197.1000000000004</v>
      </c>
      <c r="M27" t="s">
        <v>162</v>
      </c>
    </row>
    <row r="28" spans="1:16" x14ac:dyDescent="0.2">
      <c r="B28">
        <v>610</v>
      </c>
      <c r="E28">
        <v>7.99</v>
      </c>
      <c r="L28">
        <v>197.24</v>
      </c>
      <c r="M28" t="s">
        <v>154</v>
      </c>
    </row>
    <row r="29" spans="1:16" x14ac:dyDescent="0.2">
      <c r="B29">
        <v>121.5</v>
      </c>
      <c r="E29">
        <v>9</v>
      </c>
    </row>
    <row r="30" spans="1:16" x14ac:dyDescent="0.2">
      <c r="B30">
        <v>10</v>
      </c>
      <c r="E30">
        <v>8.07</v>
      </c>
      <c r="K30" t="s">
        <v>159</v>
      </c>
      <c r="L30">
        <v>4678.8100000000004</v>
      </c>
      <c r="M30" t="s">
        <v>162</v>
      </c>
    </row>
    <row r="31" spans="1:16" x14ac:dyDescent="0.2">
      <c r="E31">
        <v>9.1999999999999993</v>
      </c>
      <c r="L31">
        <v>34.409999999999997</v>
      </c>
      <c r="M31" t="s">
        <v>154</v>
      </c>
    </row>
    <row r="32" spans="1:16" x14ac:dyDescent="0.2">
      <c r="E32">
        <v>37.9</v>
      </c>
    </row>
    <row r="33" spans="2:14" x14ac:dyDescent="0.2">
      <c r="E33">
        <v>25</v>
      </c>
    </row>
    <row r="34" spans="2:14" x14ac:dyDescent="0.2">
      <c r="E34">
        <v>6</v>
      </c>
    </row>
    <row r="35" spans="2:14" x14ac:dyDescent="0.2">
      <c r="E35">
        <v>32</v>
      </c>
      <c r="K35" t="s">
        <v>166</v>
      </c>
      <c r="N35">
        <f>L24</f>
        <v>-459.21999999999935</v>
      </c>
    </row>
    <row r="36" spans="2:14" x14ac:dyDescent="0.2">
      <c r="E36">
        <v>94.92</v>
      </c>
      <c r="K36" t="s">
        <v>163</v>
      </c>
      <c r="N36">
        <f>SUM(L31-L28)</f>
        <v>-162.83000000000001</v>
      </c>
    </row>
    <row r="37" spans="2:14" x14ac:dyDescent="0.2">
      <c r="E37">
        <v>15.35</v>
      </c>
    </row>
    <row r="38" spans="2:14" x14ac:dyDescent="0.2">
      <c r="E38">
        <v>13.8</v>
      </c>
    </row>
    <row r="39" spans="2:14" x14ac:dyDescent="0.2">
      <c r="E39">
        <v>28</v>
      </c>
      <c r="K39" t="s">
        <v>164</v>
      </c>
      <c r="N39">
        <f>SUM(N35:N36)</f>
        <v>-622.04999999999939</v>
      </c>
    </row>
    <row r="40" spans="2:14" x14ac:dyDescent="0.2">
      <c r="E40">
        <v>8.9</v>
      </c>
    </row>
    <row r="41" spans="2:14" x14ac:dyDescent="0.2">
      <c r="E41">
        <v>9.5500000000000007</v>
      </c>
    </row>
    <row r="42" spans="2:14" x14ac:dyDescent="0.2">
      <c r="E42">
        <v>509.21</v>
      </c>
    </row>
    <row r="43" spans="2:14" x14ac:dyDescent="0.2">
      <c r="E43">
        <v>300</v>
      </c>
    </row>
    <row r="44" spans="2:14" x14ac:dyDescent="0.2">
      <c r="E44">
        <v>16</v>
      </c>
    </row>
    <row r="45" spans="2:14" x14ac:dyDescent="0.2">
      <c r="E45">
        <v>125</v>
      </c>
    </row>
    <row r="46" spans="2:14" x14ac:dyDescent="0.2">
      <c r="E46">
        <v>76.09</v>
      </c>
    </row>
    <row r="48" spans="2:14" x14ac:dyDescent="0.2">
      <c r="B48">
        <f>SUM(B24:B47)</f>
        <v>1397.8400000000001</v>
      </c>
      <c r="E48">
        <f>SUM(E25:E47)</f>
        <v>1363.4299999999998</v>
      </c>
    </row>
    <row r="51" spans="1:2" x14ac:dyDescent="0.2">
      <c r="A51" t="s">
        <v>159</v>
      </c>
      <c r="B51">
        <f>SUM(B48-E48)</f>
        <v>34.410000000000309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zoomScale="75" zoomScaleNormal="75" zoomScaleSheetLayoutView="80" workbookViewId="0">
      <pane ySplit="2" topLeftCell="A3" activePane="bottomLeft" state="frozen"/>
      <selection activeCell="D45" sqref="D45"/>
      <selection pane="bottomLeft" activeCell="B9" sqref="B9:D9"/>
    </sheetView>
  </sheetViews>
  <sheetFormatPr defaultColWidth="9.140625" defaultRowHeight="12.75" x14ac:dyDescent="0.2"/>
  <cols>
    <col min="1" max="1" width="28.85546875" style="1" customWidth="1"/>
    <col min="2" max="2" width="19" style="30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6384" width="9.140625" style="1"/>
  </cols>
  <sheetData>
    <row r="1" spans="1:16" ht="27" customHeight="1" x14ac:dyDescent="0.3">
      <c r="B1" s="283">
        <f>'R&amp;P Accounts'!B2</f>
        <v>0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N1" s="283" t="str">
        <f>'R&amp;P Accounts'!L2</f>
        <v>SC052948</v>
      </c>
      <c r="O1" s="283"/>
      <c r="P1" s="283"/>
    </row>
    <row r="2" spans="1:16" s="45" customFormat="1" ht="26.25" customHeight="1" x14ac:dyDescent="0.2">
      <c r="A2" s="78" t="s">
        <v>115</v>
      </c>
      <c r="B2" s="42"/>
      <c r="C2" s="41"/>
      <c r="D2" s="41"/>
      <c r="E2" s="41"/>
      <c r="F2" s="265"/>
      <c r="G2" s="265"/>
      <c r="H2" s="265"/>
      <c r="I2" s="43"/>
      <c r="J2" s="43"/>
      <c r="K2" s="43"/>
      <c r="L2" s="44"/>
      <c r="M2" s="43"/>
      <c r="N2" s="44"/>
      <c r="O2" s="43"/>
      <c r="P2" s="44"/>
    </row>
    <row r="3" spans="1:16" ht="40.5" customHeight="1" x14ac:dyDescent="0.25">
      <c r="A3" s="49" t="s">
        <v>4</v>
      </c>
      <c r="B3" s="285" t="s">
        <v>3</v>
      </c>
      <c r="C3" s="285"/>
      <c r="D3" s="285"/>
      <c r="E3" s="18"/>
      <c r="F3" s="70" t="s">
        <v>0</v>
      </c>
      <c r="G3" s="15"/>
      <c r="H3" s="70" t="s">
        <v>1</v>
      </c>
      <c r="I3" s="80"/>
      <c r="J3" s="70" t="s">
        <v>72</v>
      </c>
      <c r="K3" s="80"/>
      <c r="L3" s="70" t="s">
        <v>73</v>
      </c>
      <c r="M3" s="80"/>
      <c r="N3" s="70" t="s">
        <v>68</v>
      </c>
      <c r="O3" s="80"/>
      <c r="P3" s="70" t="s">
        <v>69</v>
      </c>
    </row>
    <row r="4" spans="1:16" x14ac:dyDescent="0.2">
      <c r="B4" s="286"/>
      <c r="C4" s="286"/>
      <c r="D4" s="286"/>
      <c r="E4" s="66"/>
      <c r="F4" s="17" t="s">
        <v>2</v>
      </c>
      <c r="H4" s="17" t="s">
        <v>2</v>
      </c>
      <c r="I4" s="12"/>
      <c r="J4" s="17" t="s">
        <v>2</v>
      </c>
      <c r="K4" s="12"/>
      <c r="L4" s="17" t="s">
        <v>2</v>
      </c>
      <c r="M4" s="12"/>
      <c r="N4" s="17" t="s">
        <v>2</v>
      </c>
      <c r="O4" s="12"/>
      <c r="P4" s="17" t="s">
        <v>2</v>
      </c>
    </row>
    <row r="5" spans="1:16" ht="30" customHeight="1" x14ac:dyDescent="0.2">
      <c r="A5" s="271" t="s">
        <v>7</v>
      </c>
      <c r="B5" s="276" t="s">
        <v>36</v>
      </c>
      <c r="C5" s="276"/>
      <c r="D5" s="276"/>
      <c r="E5" s="23"/>
      <c r="F5" s="145">
        <v>5284</v>
      </c>
      <c r="G5" s="146"/>
      <c r="H5" s="145"/>
      <c r="I5" s="146"/>
      <c r="J5" s="145"/>
      <c r="K5" s="146"/>
      <c r="L5" s="145"/>
      <c r="M5" s="146"/>
      <c r="N5" s="147">
        <f>SUM(F5+H5+J5+L5)</f>
        <v>5284</v>
      </c>
      <c r="O5" s="146"/>
      <c r="P5" s="145"/>
    </row>
    <row r="6" spans="1:16" ht="30" customHeight="1" x14ac:dyDescent="0.2">
      <c r="A6" s="272"/>
      <c r="B6" s="276" t="s">
        <v>37</v>
      </c>
      <c r="C6" s="276"/>
      <c r="D6" s="276"/>
      <c r="E6" s="23"/>
      <c r="F6" s="145">
        <v>-570</v>
      </c>
      <c r="G6" s="146"/>
      <c r="H6" s="145"/>
      <c r="I6" s="146"/>
      <c r="J6" s="145"/>
      <c r="K6" s="146"/>
      <c r="L6" s="145"/>
      <c r="M6" s="146"/>
      <c r="N6" s="147">
        <f t="shared" ref="N6:N8" si="0">SUM(F6+H6+J6+L6)</f>
        <v>-570</v>
      </c>
      <c r="O6" s="146"/>
      <c r="P6" s="145">
        <v>5284</v>
      </c>
    </row>
    <row r="7" spans="1:16" ht="26.25" customHeight="1" x14ac:dyDescent="0.2">
      <c r="A7" s="272"/>
      <c r="B7" s="266" t="s">
        <v>171</v>
      </c>
      <c r="C7" s="267"/>
      <c r="D7" s="268"/>
      <c r="E7" s="23"/>
      <c r="F7" s="148"/>
      <c r="G7" s="146"/>
      <c r="H7" s="148"/>
      <c r="I7" s="146"/>
      <c r="J7" s="148"/>
      <c r="K7" s="146"/>
      <c r="L7" s="148"/>
      <c r="M7" s="146"/>
      <c r="N7" s="147">
        <f t="shared" si="0"/>
        <v>0</v>
      </c>
      <c r="O7" s="146"/>
      <c r="P7" s="148"/>
    </row>
    <row r="8" spans="1:16" ht="26.25" customHeight="1" thickBot="1" x14ac:dyDescent="0.25">
      <c r="A8" s="272"/>
      <c r="B8" s="276" t="s">
        <v>172</v>
      </c>
      <c r="C8" s="276"/>
      <c r="D8" s="276"/>
      <c r="E8" s="23"/>
      <c r="F8" s="149"/>
      <c r="G8" s="146"/>
      <c r="H8" s="149"/>
      <c r="I8" s="146"/>
      <c r="J8" s="149"/>
      <c r="K8" s="146"/>
      <c r="L8" s="149"/>
      <c r="M8" s="146"/>
      <c r="N8" s="147">
        <f t="shared" si="0"/>
        <v>0</v>
      </c>
      <c r="O8" s="146"/>
      <c r="P8" s="149"/>
    </row>
    <row r="9" spans="1:16" ht="30" customHeight="1" thickTop="1" thickBot="1" x14ac:dyDescent="0.25">
      <c r="B9" s="274" t="s">
        <v>35</v>
      </c>
      <c r="C9" s="274"/>
      <c r="D9" s="274"/>
      <c r="E9" s="40"/>
      <c r="F9" s="150">
        <f>SUM(F5:F8)</f>
        <v>4714</v>
      </c>
      <c r="G9" s="134"/>
      <c r="H9" s="150">
        <f>SUM(H5:H8)</f>
        <v>0</v>
      </c>
      <c r="I9" s="99"/>
      <c r="J9" s="150">
        <f>SUM(J5:J8)</f>
        <v>0</v>
      </c>
      <c r="K9" s="99"/>
      <c r="L9" s="150">
        <f>SUM(L5:L8)</f>
        <v>0</v>
      </c>
      <c r="M9" s="284"/>
      <c r="N9" s="151">
        <f>SUM(N5:N8)</f>
        <v>4714</v>
      </c>
      <c r="O9" s="284"/>
      <c r="P9" s="150">
        <f>SUM(P5:P8)</f>
        <v>5284</v>
      </c>
    </row>
    <row r="10" spans="1:16" ht="26.25" customHeight="1" thickTop="1" x14ac:dyDescent="0.2">
      <c r="B10" s="275" t="s">
        <v>70</v>
      </c>
      <c r="C10" s="275"/>
      <c r="D10" s="275"/>
      <c r="E10" s="22"/>
      <c r="F10" s="135"/>
      <c r="G10" s="99"/>
      <c r="H10" s="135"/>
      <c r="I10" s="99"/>
      <c r="J10" s="135"/>
      <c r="K10" s="99"/>
      <c r="L10" s="135"/>
      <c r="M10" s="284"/>
      <c r="N10" s="135"/>
      <c r="O10" s="284"/>
      <c r="P10" s="135"/>
    </row>
    <row r="11" spans="1:16" x14ac:dyDescent="0.2">
      <c r="B11" s="277"/>
      <c r="C11" s="277"/>
      <c r="D11" s="277"/>
      <c r="E11" s="19"/>
      <c r="G11" s="270"/>
      <c r="I11" s="270"/>
      <c r="J11" s="12"/>
      <c r="K11" s="12"/>
      <c r="M11" s="270"/>
      <c r="O11" s="270"/>
    </row>
    <row r="12" spans="1:16" ht="30.75" customHeight="1" x14ac:dyDescent="0.25">
      <c r="B12" s="264" t="s">
        <v>16</v>
      </c>
      <c r="C12" s="264"/>
      <c r="D12" s="264"/>
      <c r="E12" s="20"/>
      <c r="G12" s="270"/>
      <c r="H12" s="5"/>
      <c r="I12" s="270"/>
      <c r="J12" s="257" t="s">
        <v>11</v>
      </c>
      <c r="K12" s="257"/>
      <c r="L12" s="257"/>
      <c r="M12" s="270"/>
      <c r="N12" s="5" t="s">
        <v>42</v>
      </c>
      <c r="O12" s="270"/>
      <c r="P12" s="5" t="s">
        <v>8</v>
      </c>
    </row>
    <row r="13" spans="1:16" s="59" customFormat="1" x14ac:dyDescent="0.2">
      <c r="B13" s="279"/>
      <c r="C13" s="279"/>
      <c r="D13" s="279"/>
      <c r="E13" s="60"/>
      <c r="F13" s="61"/>
      <c r="H13" s="61"/>
      <c r="I13" s="62"/>
      <c r="J13" s="62"/>
      <c r="K13" s="62"/>
      <c r="M13" s="62"/>
      <c r="N13" s="17" t="s">
        <v>2</v>
      </c>
      <c r="O13" s="12"/>
      <c r="P13" s="17" t="s">
        <v>2</v>
      </c>
    </row>
    <row r="14" spans="1:16" ht="20.100000000000001" customHeight="1" x14ac:dyDescent="0.2">
      <c r="A14" s="271" t="s">
        <v>39</v>
      </c>
      <c r="B14" s="269"/>
      <c r="C14" s="269"/>
      <c r="D14" s="269"/>
      <c r="E14" s="24"/>
      <c r="G14" s="270"/>
      <c r="I14" s="12"/>
      <c r="J14" s="245"/>
      <c r="K14" s="246"/>
      <c r="L14" s="247"/>
      <c r="M14" s="18"/>
      <c r="N14" s="136"/>
      <c r="O14" s="99"/>
      <c r="P14" s="136"/>
    </row>
    <row r="15" spans="1:16" ht="20.100000000000001" customHeight="1" x14ac:dyDescent="0.2">
      <c r="A15" s="272"/>
      <c r="B15" s="269"/>
      <c r="C15" s="269"/>
      <c r="D15" s="269"/>
      <c r="E15" s="24"/>
      <c r="G15" s="270"/>
      <c r="H15" s="5"/>
      <c r="I15" s="12"/>
      <c r="J15" s="245"/>
      <c r="K15" s="246"/>
      <c r="L15" s="247"/>
      <c r="M15" s="18"/>
      <c r="N15" s="136"/>
      <c r="O15" s="99"/>
      <c r="P15" s="136"/>
    </row>
    <row r="16" spans="1:16" ht="20.100000000000001" customHeight="1" x14ac:dyDescent="0.2">
      <c r="A16" s="272"/>
      <c r="B16" s="269"/>
      <c r="C16" s="269"/>
      <c r="D16" s="269"/>
      <c r="E16" s="24"/>
      <c r="F16" s="12"/>
      <c r="G16" s="12"/>
      <c r="H16" s="57"/>
      <c r="I16" s="12"/>
      <c r="J16" s="245"/>
      <c r="K16" s="246"/>
      <c r="L16" s="247"/>
      <c r="M16" s="18"/>
      <c r="N16" s="136"/>
      <c r="O16" s="99"/>
      <c r="P16" s="136"/>
    </row>
    <row r="17" spans="1:16" ht="20.100000000000001" customHeight="1" x14ac:dyDescent="0.2">
      <c r="A17" s="272"/>
      <c r="B17" s="269"/>
      <c r="C17" s="269"/>
      <c r="D17" s="269"/>
      <c r="E17" s="24"/>
      <c r="F17" s="12"/>
      <c r="G17" s="12"/>
      <c r="H17" s="57"/>
      <c r="I17" s="12"/>
      <c r="J17" s="245"/>
      <c r="K17" s="246"/>
      <c r="L17" s="247"/>
      <c r="M17" s="18"/>
      <c r="N17" s="136"/>
      <c r="O17" s="99"/>
      <c r="P17" s="136"/>
    </row>
    <row r="18" spans="1:16" ht="20.100000000000001" customHeight="1" thickBot="1" x14ac:dyDescent="0.25">
      <c r="A18" s="272"/>
      <c r="B18" s="269"/>
      <c r="C18" s="269"/>
      <c r="D18" s="269"/>
      <c r="E18" s="24"/>
      <c r="F18" s="12"/>
      <c r="G18" s="12"/>
      <c r="H18" s="57"/>
      <c r="I18" s="12"/>
      <c r="J18" s="245"/>
      <c r="K18" s="246"/>
      <c r="L18" s="247"/>
      <c r="M18" s="18"/>
      <c r="N18" s="137"/>
      <c r="O18" s="99"/>
      <c r="P18" s="137"/>
    </row>
    <row r="19" spans="1:16" ht="20.100000000000001" customHeight="1" thickBot="1" x14ac:dyDescent="0.25">
      <c r="A19" s="68"/>
      <c r="B19" s="69"/>
      <c r="C19" s="69"/>
      <c r="D19" s="69"/>
      <c r="E19" s="24"/>
      <c r="F19" s="12"/>
      <c r="G19" s="12"/>
      <c r="H19" s="57"/>
      <c r="I19" s="12"/>
      <c r="K19" s="12"/>
      <c r="L19" s="81" t="s">
        <v>75</v>
      </c>
      <c r="M19" s="18"/>
      <c r="N19" s="138">
        <f>SUM(N14:N18)</f>
        <v>0</v>
      </c>
      <c r="O19" s="99"/>
      <c r="P19" s="138">
        <f>SUM(P14:P18)</f>
        <v>0</v>
      </c>
    </row>
    <row r="20" spans="1:16" x14ac:dyDescent="0.2">
      <c r="B20" s="273"/>
      <c r="C20" s="273"/>
      <c r="D20" s="273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264" t="s">
        <v>16</v>
      </c>
      <c r="C21" s="264"/>
      <c r="D21" s="264"/>
      <c r="E21" s="21"/>
      <c r="G21" s="12"/>
      <c r="H21" s="257" t="s">
        <v>11</v>
      </c>
      <c r="I21" s="257"/>
      <c r="J21" s="257"/>
      <c r="K21" s="12"/>
      <c r="L21" s="5" t="s">
        <v>43</v>
      </c>
      <c r="M21" s="12"/>
      <c r="N21" s="5" t="s">
        <v>51</v>
      </c>
      <c r="O21" s="12"/>
      <c r="P21" s="5" t="s">
        <v>8</v>
      </c>
    </row>
    <row r="22" spans="1:16" s="59" customFormat="1" x14ac:dyDescent="0.2">
      <c r="B22" s="279"/>
      <c r="C22" s="279"/>
      <c r="D22" s="279"/>
      <c r="E22" s="60"/>
      <c r="I22" s="62"/>
      <c r="J22" s="61"/>
      <c r="K22" s="62"/>
      <c r="L22" s="17" t="s">
        <v>2</v>
      </c>
      <c r="M22" s="12"/>
      <c r="N22" s="17" t="s">
        <v>2</v>
      </c>
      <c r="O22" s="12"/>
      <c r="P22" s="17" t="s">
        <v>2</v>
      </c>
    </row>
    <row r="23" spans="1:16" ht="20.100000000000001" customHeight="1" x14ac:dyDescent="0.2">
      <c r="A23" s="271" t="s">
        <v>40</v>
      </c>
      <c r="B23" s="269"/>
      <c r="C23" s="269"/>
      <c r="D23" s="269"/>
      <c r="E23" s="24"/>
      <c r="G23" s="12"/>
      <c r="H23" s="258"/>
      <c r="I23" s="259"/>
      <c r="J23" s="260"/>
      <c r="K23" s="18"/>
      <c r="L23" s="136"/>
      <c r="M23" s="99"/>
      <c r="N23" s="136"/>
      <c r="O23" s="99"/>
      <c r="P23" s="136"/>
    </row>
    <row r="24" spans="1:16" ht="20.100000000000001" customHeight="1" x14ac:dyDescent="0.2">
      <c r="A24" s="272"/>
      <c r="B24" s="269"/>
      <c r="C24" s="269"/>
      <c r="D24" s="269"/>
      <c r="E24" s="24"/>
      <c r="G24" s="12"/>
      <c r="H24" s="258"/>
      <c r="I24" s="259"/>
      <c r="J24" s="260"/>
      <c r="K24" s="18"/>
      <c r="L24" s="136"/>
      <c r="M24" s="99"/>
      <c r="N24" s="136"/>
      <c r="O24" s="99"/>
      <c r="P24" s="136"/>
    </row>
    <row r="25" spans="1:16" ht="20.100000000000001" customHeight="1" x14ac:dyDescent="0.2">
      <c r="A25" s="272"/>
      <c r="B25" s="269"/>
      <c r="C25" s="269"/>
      <c r="D25" s="269"/>
      <c r="E25" s="24"/>
      <c r="G25" s="12"/>
      <c r="H25" s="258"/>
      <c r="I25" s="259"/>
      <c r="J25" s="260"/>
      <c r="K25" s="18"/>
      <c r="L25" s="136"/>
      <c r="M25" s="99"/>
      <c r="N25" s="136"/>
      <c r="O25" s="99"/>
      <c r="P25" s="136"/>
    </row>
    <row r="26" spans="1:16" ht="20.100000000000001" customHeight="1" x14ac:dyDescent="0.2">
      <c r="A26" s="272"/>
      <c r="B26" s="269"/>
      <c r="C26" s="269"/>
      <c r="D26" s="269"/>
      <c r="E26" s="24"/>
      <c r="G26" s="12"/>
      <c r="H26" s="258"/>
      <c r="I26" s="259"/>
      <c r="J26" s="260"/>
      <c r="K26" s="18"/>
      <c r="L26" s="136"/>
      <c r="M26" s="99"/>
      <c r="N26" s="136"/>
      <c r="O26" s="99"/>
      <c r="P26" s="136"/>
    </row>
    <row r="27" spans="1:16" ht="20.100000000000001" customHeight="1" x14ac:dyDescent="0.2">
      <c r="A27" s="272"/>
      <c r="B27" s="269"/>
      <c r="C27" s="269"/>
      <c r="D27" s="269"/>
      <c r="E27" s="24"/>
      <c r="G27" s="12"/>
      <c r="H27" s="258"/>
      <c r="I27" s="259"/>
      <c r="J27" s="260"/>
      <c r="K27" s="18"/>
      <c r="L27" s="136"/>
      <c r="M27" s="99"/>
      <c r="N27" s="136"/>
      <c r="O27" s="99"/>
      <c r="P27" s="136"/>
    </row>
    <row r="28" spans="1:16" ht="20.100000000000001" customHeight="1" x14ac:dyDescent="0.2">
      <c r="A28" s="272"/>
      <c r="B28" s="269"/>
      <c r="C28" s="269"/>
      <c r="D28" s="269"/>
      <c r="E28" s="24"/>
      <c r="G28" s="12"/>
      <c r="H28" s="258"/>
      <c r="I28" s="259"/>
      <c r="J28" s="260"/>
      <c r="K28" s="18"/>
      <c r="L28" s="136"/>
      <c r="M28" s="99"/>
      <c r="N28" s="136"/>
      <c r="O28" s="99"/>
      <c r="P28" s="136"/>
    </row>
    <row r="29" spans="1:16" ht="20.100000000000001" customHeight="1" x14ac:dyDescent="0.2">
      <c r="A29" s="272"/>
      <c r="B29" s="269"/>
      <c r="C29" s="269"/>
      <c r="D29" s="269"/>
      <c r="E29" s="24"/>
      <c r="G29" s="12"/>
      <c r="H29" s="258"/>
      <c r="I29" s="259"/>
      <c r="J29" s="260"/>
      <c r="K29" s="18"/>
      <c r="L29" s="136"/>
      <c r="M29" s="99"/>
      <c r="N29" s="136"/>
      <c r="O29" s="99"/>
      <c r="P29" s="136"/>
    </row>
    <row r="30" spans="1:16" ht="20.100000000000001" customHeight="1" x14ac:dyDescent="0.2">
      <c r="A30" s="272"/>
      <c r="B30" s="269"/>
      <c r="C30" s="269"/>
      <c r="D30" s="269"/>
      <c r="E30" s="24"/>
      <c r="G30" s="12"/>
      <c r="H30" s="258"/>
      <c r="I30" s="259"/>
      <c r="J30" s="260"/>
      <c r="K30" s="18"/>
      <c r="L30" s="136"/>
      <c r="M30" s="99"/>
      <c r="N30" s="136"/>
      <c r="O30" s="99"/>
      <c r="P30" s="136"/>
    </row>
    <row r="31" spans="1:16" ht="20.100000000000001" customHeight="1" thickBot="1" x14ac:dyDescent="0.25">
      <c r="A31" s="272"/>
      <c r="B31" s="269"/>
      <c r="C31" s="269"/>
      <c r="D31" s="269"/>
      <c r="E31" s="24"/>
      <c r="G31" s="12"/>
      <c r="H31" s="258"/>
      <c r="I31" s="259"/>
      <c r="J31" s="260"/>
      <c r="K31" s="18"/>
      <c r="L31" s="137"/>
      <c r="M31" s="99"/>
      <c r="N31" s="137"/>
      <c r="O31" s="99"/>
      <c r="P31" s="137"/>
    </row>
    <row r="32" spans="1:16" ht="20.100000000000001" customHeight="1" thickBot="1" x14ac:dyDescent="0.25">
      <c r="A32" s="68"/>
      <c r="B32" s="69"/>
      <c r="C32" s="69"/>
      <c r="D32" s="69"/>
      <c r="E32" s="24"/>
      <c r="G32" s="12"/>
      <c r="I32" s="12"/>
      <c r="J32" s="70" t="s">
        <v>76</v>
      </c>
      <c r="K32" s="12"/>
      <c r="L32" s="138">
        <f>SUM(L23:L31)</f>
        <v>0</v>
      </c>
      <c r="M32" s="99"/>
      <c r="N32" s="138">
        <f>SUM(N23:N31)</f>
        <v>0</v>
      </c>
      <c r="O32" s="99"/>
      <c r="P32" s="138">
        <f>SUM(P23:P31)</f>
        <v>0</v>
      </c>
    </row>
    <row r="33" spans="1:16" ht="10.5" customHeight="1" x14ac:dyDescent="0.2">
      <c r="B33" s="277"/>
      <c r="C33" s="277"/>
      <c r="D33" s="277"/>
      <c r="E33" s="280"/>
      <c r="G33" s="280"/>
      <c r="H33" s="17"/>
      <c r="I33" s="270"/>
      <c r="J33" s="12"/>
      <c r="K33" s="12"/>
      <c r="L33" s="64"/>
      <c r="M33" s="270"/>
      <c r="N33" s="64"/>
      <c r="O33" s="278"/>
      <c r="P33" s="64"/>
    </row>
    <row r="34" spans="1:16" ht="19.5" customHeight="1" x14ac:dyDescent="0.25">
      <c r="B34" s="264" t="s">
        <v>16</v>
      </c>
      <c r="C34" s="264"/>
      <c r="D34" s="264"/>
      <c r="E34" s="280"/>
      <c r="G34" s="280"/>
      <c r="H34" s="17"/>
      <c r="I34" s="270"/>
      <c r="J34" s="257" t="s">
        <v>12</v>
      </c>
      <c r="K34" s="257"/>
      <c r="L34" s="257"/>
      <c r="M34" s="270"/>
      <c r="N34" s="5" t="s">
        <v>52</v>
      </c>
      <c r="O34" s="278"/>
      <c r="P34" s="5" t="s">
        <v>8</v>
      </c>
    </row>
    <row r="35" spans="1:16" s="59" customFormat="1" x14ac:dyDescent="0.2">
      <c r="B35" s="279"/>
      <c r="C35" s="279"/>
      <c r="D35" s="279"/>
      <c r="E35" s="60"/>
      <c r="F35" s="1"/>
      <c r="H35" s="61"/>
      <c r="I35" s="62"/>
      <c r="J35" s="62"/>
      <c r="K35" s="62"/>
      <c r="M35" s="62"/>
      <c r="N35" s="17" t="s">
        <v>2</v>
      </c>
      <c r="O35" s="12"/>
      <c r="P35" s="17" t="s">
        <v>2</v>
      </c>
    </row>
    <row r="36" spans="1:16" ht="20.100000000000001" customHeight="1" x14ac:dyDescent="0.2">
      <c r="A36" s="271" t="s">
        <v>41</v>
      </c>
      <c r="B36" s="269"/>
      <c r="C36" s="269"/>
      <c r="D36" s="269"/>
      <c r="E36" s="24"/>
      <c r="G36" s="12"/>
      <c r="H36" s="17"/>
      <c r="I36" s="12"/>
      <c r="J36" s="261"/>
      <c r="K36" s="262"/>
      <c r="L36" s="263"/>
      <c r="M36" s="12"/>
      <c r="N36" s="124"/>
      <c r="O36" s="133"/>
      <c r="P36" s="124"/>
    </row>
    <row r="37" spans="1:16" ht="20.100000000000001" customHeight="1" x14ac:dyDescent="0.2">
      <c r="A37" s="272"/>
      <c r="B37" s="269"/>
      <c r="C37" s="269"/>
      <c r="D37" s="269"/>
      <c r="E37" s="24"/>
      <c r="G37" s="12"/>
      <c r="H37" s="17"/>
      <c r="I37" s="12"/>
      <c r="J37" s="261"/>
      <c r="K37" s="262"/>
      <c r="L37" s="263"/>
      <c r="M37" s="12"/>
      <c r="N37" s="124"/>
      <c r="O37" s="133"/>
      <c r="P37" s="124"/>
    </row>
    <row r="38" spans="1:16" ht="20.100000000000001" customHeight="1" x14ac:dyDescent="0.2">
      <c r="A38" s="272"/>
      <c r="B38" s="269"/>
      <c r="C38" s="269"/>
      <c r="D38" s="269"/>
      <c r="E38" s="24"/>
      <c r="G38" s="12"/>
      <c r="H38" s="17"/>
      <c r="I38" s="12"/>
      <c r="J38" s="261"/>
      <c r="K38" s="262"/>
      <c r="L38" s="263"/>
      <c r="M38" s="12"/>
      <c r="N38" s="124"/>
      <c r="O38" s="133"/>
      <c r="P38" s="124"/>
    </row>
    <row r="39" spans="1:16" ht="20.100000000000001" customHeight="1" x14ac:dyDescent="0.2">
      <c r="A39" s="272"/>
      <c r="B39" s="269"/>
      <c r="C39" s="269"/>
      <c r="D39" s="269"/>
      <c r="E39" s="24"/>
      <c r="G39" s="12"/>
      <c r="H39" s="17"/>
      <c r="I39" s="12"/>
      <c r="J39" s="261"/>
      <c r="K39" s="262"/>
      <c r="L39" s="263"/>
      <c r="M39" s="12"/>
      <c r="N39" s="124"/>
      <c r="O39" s="133"/>
      <c r="P39" s="124"/>
    </row>
    <row r="40" spans="1:16" ht="20.100000000000001" customHeight="1" thickBot="1" x14ac:dyDescent="0.25">
      <c r="A40" s="272"/>
      <c r="B40" s="269"/>
      <c r="C40" s="269"/>
      <c r="D40" s="269"/>
      <c r="E40" s="24"/>
      <c r="G40" s="12"/>
      <c r="H40" s="17"/>
      <c r="I40" s="12"/>
      <c r="J40" s="261"/>
      <c r="K40" s="262"/>
      <c r="L40" s="263"/>
      <c r="M40" s="12"/>
      <c r="N40" s="207"/>
      <c r="O40" s="133"/>
      <c r="P40" s="207"/>
    </row>
    <row r="41" spans="1:16" ht="20.100000000000001" customHeight="1" thickBot="1" x14ac:dyDescent="0.25">
      <c r="A41" s="68"/>
      <c r="B41" s="69"/>
      <c r="C41" s="69"/>
      <c r="D41" s="69"/>
      <c r="E41" s="24"/>
      <c r="G41" s="12"/>
      <c r="H41" s="17"/>
      <c r="I41" s="12"/>
      <c r="K41" s="12"/>
      <c r="L41" s="70" t="s">
        <v>76</v>
      </c>
      <c r="M41" s="12"/>
      <c r="N41" s="208">
        <f>SUM(N36:N40)</f>
        <v>0</v>
      </c>
      <c r="O41" s="133"/>
      <c r="P41" s="208">
        <f>SUM(P36:P40)</f>
        <v>0</v>
      </c>
    </row>
    <row r="42" spans="1:16" x14ac:dyDescent="0.2">
      <c r="A42" s="16"/>
      <c r="B42" s="37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264" t="s">
        <v>16</v>
      </c>
      <c r="C43" s="264"/>
      <c r="D43" s="264"/>
      <c r="E43" s="12"/>
      <c r="G43" s="12"/>
      <c r="H43" s="12"/>
      <c r="I43" s="12"/>
      <c r="J43" s="257" t="s">
        <v>12</v>
      </c>
      <c r="K43" s="257"/>
      <c r="L43" s="257"/>
      <c r="M43" s="12"/>
      <c r="N43" s="17" t="s">
        <v>53</v>
      </c>
      <c r="O43" s="12"/>
      <c r="P43" s="5" t="s">
        <v>8</v>
      </c>
    </row>
    <row r="44" spans="1:16" s="59" customFormat="1" x14ac:dyDescent="0.2">
      <c r="B44" s="279"/>
      <c r="C44" s="279"/>
      <c r="D44" s="279"/>
      <c r="E44" s="60"/>
      <c r="F44" s="61"/>
      <c r="H44" s="61"/>
      <c r="I44" s="62"/>
      <c r="J44" s="62"/>
      <c r="K44" s="62"/>
      <c r="L44" s="61"/>
      <c r="M44" s="62"/>
      <c r="N44" s="17" t="s">
        <v>2</v>
      </c>
      <c r="O44" s="12"/>
      <c r="P44" s="17" t="s">
        <v>2</v>
      </c>
    </row>
    <row r="45" spans="1:16" ht="20.100000000000001" customHeight="1" x14ac:dyDescent="0.2">
      <c r="A45" s="271" t="s">
        <v>66</v>
      </c>
      <c r="B45" s="269"/>
      <c r="C45" s="269"/>
      <c r="D45" s="269"/>
      <c r="E45" s="24"/>
      <c r="G45" s="12"/>
      <c r="H45" s="12"/>
      <c r="I45" s="12"/>
      <c r="J45" s="261"/>
      <c r="K45" s="262"/>
      <c r="L45" s="263"/>
      <c r="M45" s="12"/>
      <c r="N45" s="100"/>
      <c r="O45" s="99"/>
      <c r="P45" s="100"/>
    </row>
    <row r="46" spans="1:16" ht="20.100000000000001" customHeight="1" x14ac:dyDescent="0.2">
      <c r="A46" s="272"/>
      <c r="B46" s="269"/>
      <c r="C46" s="269"/>
      <c r="D46" s="269"/>
      <c r="E46" s="24"/>
      <c r="G46" s="12"/>
      <c r="H46" s="12"/>
      <c r="I46" s="12"/>
      <c r="J46" s="261"/>
      <c r="K46" s="262"/>
      <c r="L46" s="263"/>
      <c r="M46" s="12"/>
      <c r="N46" s="100"/>
      <c r="O46" s="99"/>
      <c r="P46" s="100"/>
    </row>
    <row r="47" spans="1:16" ht="20.100000000000001" customHeight="1" thickBot="1" x14ac:dyDescent="0.25">
      <c r="A47" s="272"/>
      <c r="B47" s="269"/>
      <c r="C47" s="269"/>
      <c r="D47" s="269"/>
      <c r="E47" s="24"/>
      <c r="G47" s="12"/>
      <c r="H47" s="12"/>
      <c r="I47" s="12"/>
      <c r="J47" s="261"/>
      <c r="K47" s="262"/>
      <c r="L47" s="263"/>
      <c r="M47" s="12"/>
      <c r="N47" s="139"/>
      <c r="O47" s="99"/>
      <c r="P47" s="139"/>
    </row>
    <row r="48" spans="1:16" ht="20.100000000000001" customHeight="1" thickBot="1" x14ac:dyDescent="0.25">
      <c r="A48" s="68"/>
      <c r="B48" s="69"/>
      <c r="C48" s="69"/>
      <c r="D48" s="69"/>
      <c r="E48" s="24"/>
      <c r="G48" s="12"/>
      <c r="H48" s="12"/>
      <c r="I48" s="12"/>
      <c r="K48" s="12"/>
      <c r="L48" s="70" t="s">
        <v>76</v>
      </c>
      <c r="M48" s="12"/>
      <c r="N48" s="138">
        <f>SUM(N45:N47)</f>
        <v>0</v>
      </c>
      <c r="O48" s="99"/>
      <c r="P48" s="138">
        <f>SUM(P45:P47)</f>
        <v>0</v>
      </c>
    </row>
    <row r="49" spans="1:16" x14ac:dyDescent="0.2">
      <c r="A49" s="16"/>
      <c r="B49" s="37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1" t="s">
        <v>71</v>
      </c>
      <c r="B50" s="281" t="s">
        <v>13</v>
      </c>
      <c r="C50" s="281"/>
      <c r="D50" s="281"/>
      <c r="E50" s="281"/>
      <c r="F50" s="281"/>
      <c r="G50" s="72"/>
      <c r="H50" s="282" t="s">
        <v>14</v>
      </c>
      <c r="I50" s="282"/>
      <c r="J50" s="282"/>
      <c r="K50" s="282"/>
      <c r="L50" s="282"/>
      <c r="M50" s="73"/>
      <c r="N50" s="73"/>
      <c r="O50" s="74"/>
      <c r="P50" s="75" t="s">
        <v>15</v>
      </c>
    </row>
    <row r="51" spans="1:16" ht="33.75" customHeight="1" x14ac:dyDescent="0.2">
      <c r="A51" s="50"/>
      <c r="B51" s="248"/>
      <c r="C51" s="249"/>
      <c r="D51" s="249"/>
      <c r="E51" s="249"/>
      <c r="F51" s="250"/>
      <c r="G51" s="63"/>
      <c r="H51" s="248"/>
      <c r="I51" s="249"/>
      <c r="J51" s="249"/>
      <c r="K51" s="249"/>
      <c r="L51" s="249"/>
      <c r="M51" s="249"/>
      <c r="N51" s="250"/>
      <c r="P51" s="76"/>
    </row>
    <row r="52" spans="1:16" ht="33.75" customHeight="1" x14ac:dyDescent="0.2">
      <c r="A52" s="50"/>
      <c r="B52" s="251"/>
      <c r="C52" s="252"/>
      <c r="D52" s="252"/>
      <c r="E52" s="252"/>
      <c r="F52" s="253"/>
      <c r="G52" s="63"/>
      <c r="H52" s="254"/>
      <c r="I52" s="255"/>
      <c r="J52" s="255"/>
      <c r="K52" s="255"/>
      <c r="L52" s="255"/>
      <c r="M52" s="255"/>
      <c r="N52" s="256"/>
      <c r="P52" s="77"/>
    </row>
    <row r="53" spans="1:16" ht="14.25" x14ac:dyDescent="0.2">
      <c r="F53" s="63"/>
      <c r="G53" s="63"/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zoomScale="85" zoomScaleNormal="85" zoomScaleSheetLayoutView="80" workbookViewId="0">
      <selection activeCell="K29" sqref="K29:K30"/>
    </sheetView>
  </sheetViews>
  <sheetFormatPr defaultColWidth="9.140625" defaultRowHeight="12.75" x14ac:dyDescent="0.2"/>
  <cols>
    <col min="1" max="1" width="31.7109375" style="1" customWidth="1"/>
    <col min="2" max="2" width="15.42578125" style="30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 x14ac:dyDescent="0.3">
      <c r="B1" s="283">
        <f>'R&amp;P Accounts'!B2</f>
        <v>0</v>
      </c>
      <c r="C1" s="283"/>
      <c r="D1" s="283"/>
      <c r="E1" s="283"/>
      <c r="F1" s="283"/>
      <c r="G1" s="283"/>
      <c r="H1" s="283"/>
      <c r="I1" s="283"/>
      <c r="J1" s="283"/>
      <c r="K1" s="290" t="str">
        <f>'R&amp;P Accounts'!L2</f>
        <v>SC052948</v>
      </c>
      <c r="L1" s="290"/>
    </row>
    <row r="2" spans="1:12" ht="10.5" customHeight="1" x14ac:dyDescent="0.2">
      <c r="A2" s="292"/>
      <c r="B2" s="292"/>
      <c r="C2" s="292"/>
      <c r="D2" s="292"/>
      <c r="E2" s="292"/>
      <c r="F2" s="292"/>
      <c r="G2" s="292"/>
      <c r="H2" s="292"/>
      <c r="I2" s="292"/>
      <c r="J2" s="292"/>
      <c r="K2" s="292"/>
    </row>
    <row r="3" spans="1:12" s="45" customFormat="1" ht="26.25" customHeight="1" x14ac:dyDescent="0.2">
      <c r="A3" s="41" t="s">
        <v>102</v>
      </c>
      <c r="B3" s="42"/>
      <c r="C3" s="41"/>
      <c r="D3" s="41"/>
      <c r="E3" s="41"/>
      <c r="F3" s="41"/>
      <c r="G3" s="291"/>
      <c r="H3" s="291"/>
      <c r="I3" s="291"/>
      <c r="J3" s="291"/>
      <c r="K3" s="79"/>
    </row>
    <row r="4" spans="1:12" ht="15" customHeight="1" x14ac:dyDescent="0.2">
      <c r="A4" s="292"/>
      <c r="B4" s="292"/>
      <c r="C4" s="292"/>
      <c r="D4" s="292"/>
      <c r="E4" s="292"/>
      <c r="F4" s="292"/>
      <c r="G4" s="292"/>
      <c r="H4" s="292"/>
      <c r="I4" s="292"/>
      <c r="J4" s="292"/>
      <c r="K4" s="292"/>
    </row>
    <row r="5" spans="1:12" ht="20.100000000000001" customHeight="1" x14ac:dyDescent="0.2">
      <c r="A5" s="293" t="s">
        <v>104</v>
      </c>
      <c r="B5" s="295" t="s">
        <v>136</v>
      </c>
      <c r="C5" s="296"/>
      <c r="D5" s="296"/>
      <c r="E5" s="296"/>
      <c r="F5" s="296"/>
      <c r="G5" s="296"/>
      <c r="H5" s="296"/>
      <c r="I5" s="296"/>
      <c r="J5" s="296"/>
      <c r="K5" s="297"/>
    </row>
    <row r="6" spans="1:12" ht="20.100000000000001" customHeight="1" x14ac:dyDescent="0.2">
      <c r="A6" s="294"/>
      <c r="B6" s="298"/>
      <c r="C6" s="299"/>
      <c r="D6" s="299"/>
      <c r="E6" s="299"/>
      <c r="F6" s="299"/>
      <c r="G6" s="299"/>
      <c r="H6" s="299"/>
      <c r="I6" s="299"/>
      <c r="J6" s="299"/>
      <c r="K6" s="300"/>
    </row>
    <row r="7" spans="1:12" ht="29.25" customHeight="1" x14ac:dyDescent="0.2">
      <c r="A7" s="294"/>
      <c r="B7" s="298"/>
      <c r="C7" s="299"/>
      <c r="D7" s="299"/>
      <c r="E7" s="299"/>
      <c r="F7" s="299"/>
      <c r="G7" s="299"/>
      <c r="H7" s="299"/>
      <c r="I7" s="299"/>
      <c r="J7" s="299"/>
      <c r="K7" s="300"/>
    </row>
    <row r="8" spans="1:12" ht="41.25" customHeight="1" x14ac:dyDescent="0.2">
      <c r="A8" s="294"/>
      <c r="B8" s="298"/>
      <c r="C8" s="299"/>
      <c r="D8" s="299"/>
      <c r="E8" s="299"/>
      <c r="F8" s="299"/>
      <c r="G8" s="299"/>
      <c r="H8" s="299"/>
      <c r="I8" s="299"/>
      <c r="J8" s="299"/>
      <c r="K8" s="300"/>
    </row>
    <row r="9" spans="1:12" ht="64.5" customHeight="1" x14ac:dyDescent="0.2">
      <c r="A9" s="294"/>
      <c r="B9" s="301"/>
      <c r="C9" s="302"/>
      <c r="D9" s="302"/>
      <c r="E9" s="302"/>
      <c r="F9" s="302"/>
      <c r="G9" s="302"/>
      <c r="H9" s="302"/>
      <c r="I9" s="302"/>
      <c r="J9" s="302"/>
      <c r="K9" s="303"/>
    </row>
    <row r="10" spans="1:12" x14ac:dyDescent="0.2">
      <c r="A10" s="280"/>
      <c r="B10" s="280"/>
      <c r="C10" s="280"/>
      <c r="D10" s="280"/>
      <c r="E10" s="280"/>
      <c r="F10" s="280"/>
      <c r="G10" s="280"/>
      <c r="H10" s="280"/>
      <c r="I10" s="280"/>
      <c r="J10" s="280"/>
      <c r="K10" s="280"/>
    </row>
    <row r="11" spans="1:12" ht="27" customHeight="1" x14ac:dyDescent="0.2">
      <c r="B11" s="304" t="s">
        <v>46</v>
      </c>
      <c r="C11" s="304"/>
      <c r="D11" s="304"/>
      <c r="E11" s="304"/>
      <c r="F11" s="304"/>
      <c r="G11" s="12"/>
      <c r="H11" s="17" t="s">
        <v>45</v>
      </c>
      <c r="I11" s="12"/>
      <c r="J11" s="17" t="s">
        <v>81</v>
      </c>
      <c r="K11" s="17" t="s">
        <v>44</v>
      </c>
    </row>
    <row r="12" spans="1:12" ht="20.100000000000001" customHeight="1" x14ac:dyDescent="0.25">
      <c r="A12" s="293" t="s">
        <v>55</v>
      </c>
      <c r="B12" s="287"/>
      <c r="C12" s="288"/>
      <c r="D12" s="288"/>
      <c r="E12" s="288"/>
      <c r="F12" s="289"/>
      <c r="G12" s="18"/>
      <c r="H12" s="185"/>
      <c r="I12" s="186"/>
      <c r="J12" s="187"/>
      <c r="K12" s="188"/>
    </row>
    <row r="13" spans="1:12" ht="20.100000000000001" customHeight="1" x14ac:dyDescent="0.25">
      <c r="A13" s="294"/>
      <c r="B13" s="287"/>
      <c r="C13" s="288"/>
      <c r="D13" s="288"/>
      <c r="E13" s="288"/>
      <c r="F13" s="289"/>
      <c r="G13" s="18"/>
      <c r="H13" s="185"/>
      <c r="I13" s="186"/>
      <c r="J13" s="187"/>
      <c r="K13" s="188"/>
    </row>
    <row r="14" spans="1:12" ht="20.100000000000001" customHeight="1" x14ac:dyDescent="0.25">
      <c r="A14" s="294"/>
      <c r="B14" s="287"/>
      <c r="C14" s="288"/>
      <c r="D14" s="288"/>
      <c r="E14" s="288"/>
      <c r="F14" s="289"/>
      <c r="G14" s="18"/>
      <c r="H14" s="185"/>
      <c r="I14" s="186"/>
      <c r="J14" s="187"/>
      <c r="K14" s="188"/>
    </row>
    <row r="15" spans="1:12" ht="20.100000000000001" customHeight="1" x14ac:dyDescent="0.25">
      <c r="A15" s="294"/>
      <c r="B15" s="287"/>
      <c r="C15" s="288"/>
      <c r="D15" s="288"/>
      <c r="E15" s="288"/>
      <c r="F15" s="289"/>
      <c r="G15" s="18"/>
      <c r="H15" s="185"/>
      <c r="I15" s="186"/>
      <c r="J15" s="187"/>
      <c r="K15" s="188"/>
    </row>
    <row r="16" spans="1:12" ht="20.100000000000001" customHeight="1" x14ac:dyDescent="0.25">
      <c r="A16" s="294"/>
      <c r="B16" s="305"/>
      <c r="C16" s="306"/>
      <c r="D16" s="306"/>
      <c r="E16" s="306"/>
      <c r="F16" s="307"/>
      <c r="G16" s="18"/>
      <c r="H16" s="185"/>
      <c r="I16" s="186"/>
      <c r="J16" s="187"/>
      <c r="K16" s="189"/>
    </row>
    <row r="17" spans="1:11" ht="20.25" customHeight="1" x14ac:dyDescent="0.25">
      <c r="A17" s="12"/>
      <c r="B17" s="308" t="s">
        <v>75</v>
      </c>
      <c r="C17" s="308"/>
      <c r="D17" s="308"/>
      <c r="E17" s="308"/>
      <c r="F17" s="308"/>
      <c r="G17" s="308"/>
      <c r="H17" s="308"/>
      <c r="I17" s="308"/>
      <c r="J17" s="308"/>
      <c r="K17" s="209">
        <f>SUM(K12:K16)</f>
        <v>0</v>
      </c>
    </row>
    <row r="18" spans="1:11" ht="15.7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">
      <c r="A19" s="58" t="s">
        <v>56</v>
      </c>
      <c r="B19" s="309" t="s">
        <v>108</v>
      </c>
      <c r="C19" s="310"/>
      <c r="D19" s="310"/>
      <c r="E19" s="310"/>
      <c r="F19" s="310"/>
      <c r="G19" s="310"/>
      <c r="H19" s="310"/>
      <c r="I19" s="310"/>
      <c r="J19" s="311"/>
      <c r="K19" s="317" t="s">
        <v>137</v>
      </c>
    </row>
    <row r="20" spans="1:11" ht="17.25" customHeight="1" x14ac:dyDescent="0.2">
      <c r="A20" s="16"/>
      <c r="B20" s="312"/>
      <c r="C20" s="313"/>
      <c r="D20" s="313"/>
      <c r="E20" s="313"/>
      <c r="F20" s="313"/>
      <c r="G20" s="313"/>
      <c r="H20" s="313"/>
      <c r="I20" s="313"/>
      <c r="J20" s="314"/>
      <c r="K20" s="318"/>
    </row>
    <row r="21" spans="1:11" ht="12.75" customHeight="1" x14ac:dyDescent="0.2">
      <c r="A21" s="280"/>
      <c r="B21" s="280"/>
      <c r="C21" s="280"/>
      <c r="D21" s="280"/>
      <c r="E21" s="280"/>
      <c r="F21" s="280"/>
      <c r="G21" s="280"/>
      <c r="H21" s="280"/>
      <c r="I21" s="280"/>
      <c r="J21" s="280"/>
      <c r="K21" s="280"/>
    </row>
    <row r="22" spans="1:11" ht="27" customHeight="1" x14ac:dyDescent="0.2">
      <c r="B22" s="304" t="s">
        <v>47</v>
      </c>
      <c r="C22" s="304"/>
      <c r="D22" s="304"/>
      <c r="E22" s="304"/>
      <c r="F22" s="304"/>
      <c r="G22" s="304"/>
      <c r="H22" s="304"/>
      <c r="I22" s="304"/>
      <c r="J22" s="304"/>
      <c r="K22" s="17" t="s">
        <v>44</v>
      </c>
    </row>
    <row r="23" spans="1:11" ht="19.5" customHeight="1" x14ac:dyDescent="0.2">
      <c r="A23" s="293" t="s">
        <v>57</v>
      </c>
      <c r="B23" s="287"/>
      <c r="C23" s="288"/>
      <c r="D23" s="288"/>
      <c r="E23" s="288"/>
      <c r="F23" s="288"/>
      <c r="G23" s="288"/>
      <c r="H23" s="288"/>
      <c r="I23" s="288"/>
      <c r="J23" s="289"/>
      <c r="K23" s="88"/>
    </row>
    <row r="24" spans="1:11" ht="20.100000000000001" customHeight="1" x14ac:dyDescent="0.2">
      <c r="A24" s="294"/>
      <c r="B24" s="287"/>
      <c r="C24" s="288"/>
      <c r="D24" s="288"/>
      <c r="E24" s="288"/>
      <c r="F24" s="288"/>
      <c r="G24" s="288"/>
      <c r="H24" s="288"/>
      <c r="I24" s="288"/>
      <c r="J24" s="289"/>
      <c r="K24" s="88"/>
    </row>
    <row r="25" spans="1:11" ht="20.100000000000001" customHeight="1" x14ac:dyDescent="0.2">
      <c r="A25" s="294"/>
      <c r="B25" s="287"/>
      <c r="C25" s="288"/>
      <c r="D25" s="288"/>
      <c r="E25" s="288"/>
      <c r="F25" s="288"/>
      <c r="G25" s="288"/>
      <c r="H25" s="288"/>
      <c r="I25" s="288"/>
      <c r="J25" s="289"/>
      <c r="K25" s="88"/>
    </row>
    <row r="26" spans="1:11" ht="20.100000000000001" customHeight="1" x14ac:dyDescent="0.2">
      <c r="A26" s="294"/>
      <c r="B26" s="287"/>
      <c r="C26" s="288"/>
      <c r="D26" s="288"/>
      <c r="E26" s="288"/>
      <c r="F26" s="288"/>
      <c r="G26" s="288"/>
      <c r="H26" s="288"/>
      <c r="I26" s="288"/>
      <c r="J26" s="289"/>
      <c r="K26" s="88"/>
    </row>
    <row r="27" spans="1:11" ht="20.100000000000001" customHeight="1" x14ac:dyDescent="0.2">
      <c r="A27" s="294"/>
      <c r="B27" s="305"/>
      <c r="C27" s="306"/>
      <c r="D27" s="306"/>
      <c r="E27" s="306"/>
      <c r="F27" s="306"/>
      <c r="G27" s="306"/>
      <c r="H27" s="306"/>
      <c r="I27" s="306"/>
      <c r="J27" s="307"/>
      <c r="K27" s="88"/>
    </row>
    <row r="28" spans="1:11" x14ac:dyDescent="0.2">
      <c r="A28" s="280"/>
      <c r="B28" s="280"/>
      <c r="C28" s="280"/>
      <c r="D28" s="280"/>
      <c r="E28" s="280"/>
      <c r="F28" s="280"/>
      <c r="G28" s="280"/>
      <c r="H28" s="280"/>
      <c r="I28" s="280"/>
      <c r="J28" s="280"/>
      <c r="K28" s="280"/>
    </row>
    <row r="29" spans="1:11" ht="20.100000000000001" customHeight="1" x14ac:dyDescent="0.2">
      <c r="A29" s="58" t="s">
        <v>58</v>
      </c>
      <c r="B29" s="309" t="s">
        <v>109</v>
      </c>
      <c r="C29" s="310"/>
      <c r="D29" s="310"/>
      <c r="E29" s="310"/>
      <c r="F29" s="310"/>
      <c r="G29" s="310"/>
      <c r="H29" s="310"/>
      <c r="I29" s="310"/>
      <c r="J29" s="311"/>
      <c r="K29" s="315" t="s">
        <v>137</v>
      </c>
    </row>
    <row r="30" spans="1:11" ht="17.25" customHeight="1" x14ac:dyDescent="0.2">
      <c r="A30" s="16"/>
      <c r="B30" s="312"/>
      <c r="C30" s="313"/>
      <c r="D30" s="313"/>
      <c r="E30" s="313"/>
      <c r="F30" s="313"/>
      <c r="G30" s="313"/>
      <c r="H30" s="313"/>
      <c r="I30" s="313"/>
      <c r="J30" s="314"/>
      <c r="K30" s="316"/>
    </row>
    <row r="31" spans="1:11" ht="12.75" customHeight="1" x14ac:dyDescent="0.2">
      <c r="A31" s="280"/>
      <c r="B31" s="280"/>
      <c r="C31" s="280"/>
      <c r="D31" s="280"/>
      <c r="E31" s="280"/>
      <c r="F31" s="280"/>
      <c r="G31" s="280"/>
      <c r="H31" s="280"/>
      <c r="I31" s="280"/>
      <c r="J31" s="280"/>
      <c r="K31" s="280"/>
    </row>
    <row r="32" spans="1:11" ht="27" customHeight="1" x14ac:dyDescent="0.2">
      <c r="A32" s="292"/>
      <c r="B32" s="292"/>
      <c r="C32" s="292"/>
      <c r="D32" s="292"/>
      <c r="E32" s="292"/>
      <c r="F32" s="292"/>
      <c r="G32" s="292"/>
      <c r="H32" s="292"/>
      <c r="I32" s="12"/>
      <c r="J32" s="17" t="s">
        <v>74</v>
      </c>
      <c r="K32" s="17" t="s">
        <v>44</v>
      </c>
    </row>
    <row r="33" spans="1:11" ht="20.100000000000001" customHeight="1" x14ac:dyDescent="0.2">
      <c r="A33" s="293" t="s">
        <v>59</v>
      </c>
      <c r="B33" s="287"/>
      <c r="C33" s="288"/>
      <c r="D33" s="288"/>
      <c r="E33" s="288"/>
      <c r="F33" s="288"/>
      <c r="G33" s="288"/>
      <c r="H33" s="289"/>
      <c r="I33" s="18"/>
      <c r="J33" s="88"/>
      <c r="K33" s="88"/>
    </row>
    <row r="34" spans="1:11" ht="20.100000000000001" customHeight="1" x14ac:dyDescent="0.2">
      <c r="A34" s="294"/>
      <c r="B34" s="287"/>
      <c r="C34" s="288"/>
      <c r="D34" s="288"/>
      <c r="E34" s="288"/>
      <c r="F34" s="288"/>
      <c r="G34" s="288"/>
      <c r="H34" s="289"/>
      <c r="I34" s="18"/>
      <c r="J34" s="88"/>
      <c r="K34" s="88"/>
    </row>
    <row r="35" spans="1:11" ht="20.100000000000001" customHeight="1" x14ac:dyDescent="0.2">
      <c r="A35" s="294"/>
      <c r="B35" s="287"/>
      <c r="C35" s="288"/>
      <c r="D35" s="288"/>
      <c r="E35" s="288"/>
      <c r="F35" s="288"/>
      <c r="G35" s="288"/>
      <c r="H35" s="289"/>
      <c r="I35" s="18"/>
      <c r="J35" s="88"/>
      <c r="K35" s="88"/>
    </row>
    <row r="36" spans="1:11" ht="20.100000000000001" customHeight="1" x14ac:dyDescent="0.2">
      <c r="A36" s="294"/>
      <c r="B36" s="287"/>
      <c r="C36" s="288"/>
      <c r="D36" s="288"/>
      <c r="E36" s="288"/>
      <c r="F36" s="288"/>
      <c r="G36" s="288"/>
      <c r="H36" s="289"/>
      <c r="I36" s="18"/>
      <c r="J36" s="88"/>
      <c r="K36" s="88"/>
    </row>
    <row r="37" spans="1:11" ht="20.100000000000001" customHeight="1" x14ac:dyDescent="0.2">
      <c r="A37" s="294"/>
      <c r="B37" s="305"/>
      <c r="C37" s="306"/>
      <c r="D37" s="306"/>
      <c r="E37" s="306"/>
      <c r="F37" s="306"/>
      <c r="G37" s="306"/>
      <c r="H37" s="307"/>
      <c r="I37" s="18"/>
      <c r="J37" s="88"/>
      <c r="K37" s="88"/>
    </row>
    <row r="38" spans="1:11" x14ac:dyDescent="0.2">
      <c r="A38" s="280"/>
      <c r="B38" s="280"/>
      <c r="C38" s="280"/>
      <c r="D38" s="280"/>
      <c r="E38" s="280"/>
      <c r="F38" s="280"/>
      <c r="G38" s="280"/>
      <c r="H38" s="280"/>
      <c r="I38" s="280"/>
      <c r="J38" s="280"/>
      <c r="K38" s="280"/>
    </row>
    <row r="39" spans="1:11" ht="36" x14ac:dyDescent="0.25">
      <c r="B39" s="333" t="s">
        <v>48</v>
      </c>
      <c r="C39" s="333"/>
      <c r="D39" s="333"/>
      <c r="E39" s="12"/>
      <c r="F39" s="333" t="s">
        <v>54</v>
      </c>
      <c r="G39" s="333"/>
      <c r="H39" s="333"/>
      <c r="I39" s="12"/>
      <c r="J39" s="17" t="s">
        <v>49</v>
      </c>
      <c r="K39" s="17" t="s">
        <v>50</v>
      </c>
    </row>
    <row r="40" spans="1:11" ht="20.100000000000001" customHeight="1" x14ac:dyDescent="0.2">
      <c r="A40" s="293" t="s">
        <v>60</v>
      </c>
      <c r="B40" s="287"/>
      <c r="C40" s="288"/>
      <c r="D40" s="289"/>
      <c r="E40" s="89"/>
      <c r="F40" s="330"/>
      <c r="G40" s="331"/>
      <c r="H40" s="332"/>
      <c r="I40" s="18"/>
      <c r="J40" s="88"/>
      <c r="K40" s="88"/>
    </row>
    <row r="41" spans="1:11" ht="20.100000000000001" customHeight="1" x14ac:dyDescent="0.2">
      <c r="A41" s="294"/>
      <c r="B41" s="305"/>
      <c r="C41" s="306"/>
      <c r="D41" s="307"/>
      <c r="E41" s="89"/>
      <c r="F41" s="330"/>
      <c r="G41" s="331"/>
      <c r="H41" s="332"/>
      <c r="I41" s="18"/>
      <c r="J41" s="88"/>
      <c r="K41" s="88"/>
    </row>
    <row r="42" spans="1:11" ht="20.100000000000001" customHeight="1" x14ac:dyDescent="0.2">
      <c r="A42" s="294"/>
      <c r="B42" s="287"/>
      <c r="C42" s="288"/>
      <c r="D42" s="289"/>
      <c r="E42" s="89"/>
      <c r="F42" s="330"/>
      <c r="G42" s="331"/>
      <c r="H42" s="332"/>
      <c r="I42" s="18"/>
      <c r="J42" s="88"/>
      <c r="K42" s="88"/>
    </row>
    <row r="43" spans="1:11" ht="20.100000000000001" customHeight="1" x14ac:dyDescent="0.2">
      <c r="A43" s="294"/>
      <c r="B43" s="287"/>
      <c r="C43" s="288"/>
      <c r="D43" s="289"/>
      <c r="E43" s="89"/>
      <c r="F43" s="330"/>
      <c r="G43" s="331"/>
      <c r="H43" s="332"/>
      <c r="I43" s="18"/>
      <c r="J43" s="88"/>
      <c r="K43" s="88"/>
    </row>
    <row r="44" spans="1:11" ht="20.100000000000001" customHeight="1" x14ac:dyDescent="0.2">
      <c r="A44" s="294"/>
      <c r="B44" s="305"/>
      <c r="C44" s="306"/>
      <c r="D44" s="307"/>
      <c r="E44" s="89"/>
      <c r="F44" s="330"/>
      <c r="G44" s="331"/>
      <c r="H44" s="332"/>
      <c r="I44" s="18"/>
      <c r="J44" s="88"/>
      <c r="K44" s="88"/>
    </row>
    <row r="45" spans="1:11" x14ac:dyDescent="0.2">
      <c r="A45" s="292"/>
      <c r="B45" s="329"/>
      <c r="C45" s="329"/>
      <c r="D45" s="329"/>
      <c r="E45" s="329"/>
      <c r="F45" s="329"/>
      <c r="G45" s="329"/>
      <c r="H45" s="329"/>
      <c r="I45" s="329"/>
      <c r="J45" s="329"/>
      <c r="K45" s="329"/>
    </row>
    <row r="46" spans="1:11" ht="19.5" customHeight="1" x14ac:dyDescent="0.2">
      <c r="A46" s="319" t="s">
        <v>61</v>
      </c>
      <c r="B46" s="320"/>
      <c r="C46" s="321"/>
      <c r="D46" s="321"/>
      <c r="E46" s="321"/>
      <c r="F46" s="321"/>
      <c r="G46" s="321"/>
      <c r="H46" s="321"/>
      <c r="I46" s="321"/>
      <c r="J46" s="321"/>
      <c r="K46" s="322"/>
    </row>
    <row r="47" spans="1:11" ht="19.5" customHeight="1" x14ac:dyDescent="0.2">
      <c r="A47" s="319"/>
      <c r="B47" s="323"/>
      <c r="C47" s="324"/>
      <c r="D47" s="324"/>
      <c r="E47" s="324"/>
      <c r="F47" s="324"/>
      <c r="G47" s="324"/>
      <c r="H47" s="324"/>
      <c r="I47" s="324"/>
      <c r="J47" s="324"/>
      <c r="K47" s="325"/>
    </row>
    <row r="48" spans="1:11" ht="19.5" customHeight="1" x14ac:dyDescent="0.2">
      <c r="A48" s="319"/>
      <c r="B48" s="323"/>
      <c r="C48" s="324"/>
      <c r="D48" s="324"/>
      <c r="E48" s="324"/>
      <c r="F48" s="324"/>
      <c r="G48" s="324"/>
      <c r="H48" s="324"/>
      <c r="I48" s="324"/>
      <c r="J48" s="324"/>
      <c r="K48" s="325"/>
    </row>
    <row r="49" spans="1:11" ht="19.5" customHeight="1" x14ac:dyDescent="0.2">
      <c r="A49" s="319"/>
      <c r="B49" s="323"/>
      <c r="C49" s="324"/>
      <c r="D49" s="324"/>
      <c r="E49" s="324"/>
      <c r="F49" s="324"/>
      <c r="G49" s="324"/>
      <c r="H49" s="324"/>
      <c r="I49" s="324"/>
      <c r="J49" s="324"/>
      <c r="K49" s="325"/>
    </row>
    <row r="50" spans="1:11" ht="10.5" customHeight="1" x14ac:dyDescent="0.2">
      <c r="A50" s="319"/>
      <c r="B50" s="323"/>
      <c r="C50" s="324"/>
      <c r="D50" s="324"/>
      <c r="E50" s="324"/>
      <c r="F50" s="324"/>
      <c r="G50" s="324"/>
      <c r="H50" s="324"/>
      <c r="I50" s="324"/>
      <c r="J50" s="324"/>
      <c r="K50" s="325"/>
    </row>
    <row r="51" spans="1:11" ht="11.25" customHeight="1" x14ac:dyDescent="0.2">
      <c r="A51" s="319"/>
      <c r="B51" s="323"/>
      <c r="C51" s="324"/>
      <c r="D51" s="324"/>
      <c r="E51" s="324"/>
      <c r="F51" s="324"/>
      <c r="G51" s="324"/>
      <c r="H51" s="324"/>
      <c r="I51" s="324"/>
      <c r="J51" s="324"/>
      <c r="K51" s="325"/>
    </row>
    <row r="52" spans="1:11" ht="12.75" customHeight="1" x14ac:dyDescent="0.2">
      <c r="A52" s="319"/>
      <c r="B52" s="323"/>
      <c r="C52" s="324"/>
      <c r="D52" s="324"/>
      <c r="E52" s="324"/>
      <c r="F52" s="324"/>
      <c r="G52" s="324"/>
      <c r="H52" s="324"/>
      <c r="I52" s="324"/>
      <c r="J52" s="324"/>
      <c r="K52" s="325"/>
    </row>
    <row r="53" spans="1:11" ht="5.25" customHeight="1" x14ac:dyDescent="0.2">
      <c r="A53" s="319"/>
      <c r="B53" s="323"/>
      <c r="C53" s="324"/>
      <c r="D53" s="324"/>
      <c r="E53" s="324"/>
      <c r="F53" s="324"/>
      <c r="G53" s="324"/>
      <c r="H53" s="324"/>
      <c r="I53" s="324"/>
      <c r="J53" s="324"/>
      <c r="K53" s="325"/>
    </row>
    <row r="54" spans="1:11" ht="4.5" customHeight="1" x14ac:dyDescent="0.2">
      <c r="A54" s="319"/>
      <c r="B54" s="323"/>
      <c r="C54" s="324"/>
      <c r="D54" s="324"/>
      <c r="E54" s="324"/>
      <c r="F54" s="324"/>
      <c r="G54" s="324"/>
      <c r="H54" s="324"/>
      <c r="I54" s="324"/>
      <c r="J54" s="324"/>
      <c r="K54" s="325"/>
    </row>
    <row r="55" spans="1:11" ht="4.5" customHeight="1" x14ac:dyDescent="0.2">
      <c r="A55" s="319"/>
      <c r="B55" s="326"/>
      <c r="C55" s="327"/>
      <c r="D55" s="327"/>
      <c r="E55" s="327"/>
      <c r="F55" s="327"/>
      <c r="G55" s="327"/>
      <c r="H55" s="327"/>
      <c r="I55" s="327"/>
      <c r="J55" s="327"/>
      <c r="K55" s="328"/>
    </row>
    <row r="56" spans="1:11" x14ac:dyDescent="0.2">
      <c r="B56" s="51"/>
    </row>
  </sheetData>
  <mergeCells count="54">
    <mergeCell ref="B39:D39"/>
    <mergeCell ref="F39:H39"/>
    <mergeCell ref="A38:K38"/>
    <mergeCell ref="A32:H32"/>
    <mergeCell ref="A31:K31"/>
    <mergeCell ref="A33:A37"/>
    <mergeCell ref="B34:H34"/>
    <mergeCell ref="B33:H33"/>
    <mergeCell ref="B35:H35"/>
    <mergeCell ref="B36:H36"/>
    <mergeCell ref="B37:H37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0:H40"/>
    <mergeCell ref="F44:H44"/>
    <mergeCell ref="B17:J17"/>
    <mergeCell ref="B19:J20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K19:K20"/>
    <mergeCell ref="A21:K21"/>
    <mergeCell ref="B22:J22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topLeftCell="A21" zoomScale="80" workbookViewId="0">
      <selection activeCell="C49" sqref="C49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83">
        <f>'R&amp;P Accounts'!B2</f>
        <v>0</v>
      </c>
      <c r="D1" s="283"/>
      <c r="E1" s="283"/>
      <c r="F1" s="283"/>
      <c r="G1" s="283"/>
      <c r="H1" s="283"/>
      <c r="I1" s="283"/>
      <c r="J1" s="283"/>
      <c r="K1" s="283"/>
      <c r="M1" s="290" t="str">
        <f>'R&amp;P Accounts'!L2</f>
        <v>SC052948</v>
      </c>
      <c r="N1" s="290"/>
    </row>
    <row r="2" spans="1:14" ht="10.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4" s="45" customFormat="1" ht="26.25" customHeight="1" x14ac:dyDescent="0.2">
      <c r="A3" s="41" t="s">
        <v>105</v>
      </c>
      <c r="B3" s="41"/>
      <c r="C3" s="42"/>
      <c r="D3" s="41"/>
      <c r="E3" s="41"/>
      <c r="F3" s="41"/>
      <c r="G3" s="41"/>
      <c r="H3" s="102"/>
      <c r="I3" s="102"/>
      <c r="J3" s="102"/>
      <c r="K3" s="102"/>
      <c r="L3" s="79"/>
      <c r="M3" s="44"/>
    </row>
    <row r="4" spans="1:14" ht="15" customHeight="1" x14ac:dyDescent="0.2">
      <c r="A4" s="292"/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</row>
    <row r="5" spans="1:14" ht="20.100000000000001" customHeight="1" x14ac:dyDescent="0.2">
      <c r="A5" s="337" t="s">
        <v>120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</row>
    <row r="6" spans="1:14" ht="20.100000000000001" customHeight="1" x14ac:dyDescent="0.2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4" ht="20.100000000000001" customHeight="1" x14ac:dyDescent="0.2">
      <c r="A7" s="58" t="s">
        <v>113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4" ht="40.5" customHeight="1" x14ac:dyDescent="0.2">
      <c r="C8" s="70" t="s">
        <v>0</v>
      </c>
      <c r="D8" s="15"/>
      <c r="E8" s="70" t="s">
        <v>1</v>
      </c>
      <c r="F8" s="80"/>
      <c r="G8" s="70" t="s">
        <v>72</v>
      </c>
      <c r="H8" s="80"/>
      <c r="I8" s="70" t="s">
        <v>73</v>
      </c>
      <c r="J8" s="80"/>
      <c r="K8" s="70" t="s">
        <v>68</v>
      </c>
      <c r="L8" s="80"/>
      <c r="M8" s="70" t="s">
        <v>69</v>
      </c>
    </row>
    <row r="9" spans="1:14" ht="20.100000000000001" customHeight="1" x14ac:dyDescent="0.2">
      <c r="A9" s="67"/>
      <c r="B9" s="67"/>
      <c r="C9" s="17" t="s">
        <v>2</v>
      </c>
      <c r="E9" s="17" t="s">
        <v>2</v>
      </c>
      <c r="F9" s="12"/>
      <c r="G9" s="17" t="s">
        <v>2</v>
      </c>
      <c r="H9" s="12"/>
      <c r="I9" s="17" t="s">
        <v>2</v>
      </c>
      <c r="J9" s="12"/>
      <c r="K9" s="17" t="s">
        <v>2</v>
      </c>
      <c r="L9" s="12"/>
      <c r="M9" s="17" t="s">
        <v>2</v>
      </c>
    </row>
    <row r="10" spans="1:14" ht="16.5" customHeight="1" x14ac:dyDescent="0.25">
      <c r="A10" s="96" t="s">
        <v>128</v>
      </c>
      <c r="B10" s="18"/>
      <c r="C10" s="117"/>
      <c r="D10" s="118"/>
      <c r="E10" s="117"/>
      <c r="F10" s="118"/>
      <c r="G10" s="117"/>
      <c r="H10" s="121"/>
      <c r="I10" s="117"/>
      <c r="J10" s="121"/>
      <c r="K10" s="117">
        <f>SUM(C10:I10)</f>
        <v>0</v>
      </c>
      <c r="L10" s="118"/>
      <c r="M10" s="122">
        <v>130</v>
      </c>
    </row>
    <row r="11" spans="1:14" ht="16.5" customHeight="1" x14ac:dyDescent="0.25">
      <c r="A11" s="96" t="s">
        <v>167</v>
      </c>
      <c r="B11" s="18"/>
      <c r="C11" s="117">
        <v>200</v>
      </c>
      <c r="D11" s="118"/>
      <c r="E11" s="117"/>
      <c r="F11" s="118"/>
      <c r="G11" s="117"/>
      <c r="H11" s="121"/>
      <c r="I11" s="117"/>
      <c r="J11" s="121"/>
      <c r="K11" s="117">
        <f>SUM(C11:I11)</f>
        <v>200</v>
      </c>
      <c r="L11" s="118"/>
      <c r="M11" s="122"/>
    </row>
    <row r="12" spans="1:14" ht="16.5" customHeight="1" x14ac:dyDescent="0.25">
      <c r="A12" s="96"/>
      <c r="B12" s="18"/>
      <c r="C12" s="117"/>
      <c r="D12" s="118"/>
      <c r="E12" s="117"/>
      <c r="F12" s="118"/>
      <c r="G12" s="117"/>
      <c r="H12" s="121"/>
      <c r="I12" s="117"/>
      <c r="J12" s="121"/>
      <c r="K12" s="117">
        <f>SUM(C12:I12)</f>
        <v>0</v>
      </c>
      <c r="L12" s="118"/>
      <c r="M12" s="122"/>
    </row>
    <row r="13" spans="1:14" ht="16.5" customHeight="1" x14ac:dyDescent="0.25">
      <c r="A13" s="97"/>
      <c r="B13" s="91"/>
      <c r="C13" s="119"/>
      <c r="D13" s="118"/>
      <c r="E13" s="117"/>
      <c r="F13" s="118"/>
      <c r="G13" s="117"/>
      <c r="H13" s="118"/>
      <c r="I13" s="117"/>
      <c r="J13" s="118"/>
      <c r="K13" s="117">
        <f>SUM(C13:I13)</f>
        <v>0</v>
      </c>
      <c r="L13" s="210"/>
      <c r="M13" s="122"/>
    </row>
    <row r="14" spans="1:14" ht="20.25" customHeight="1" thickBot="1" x14ac:dyDescent="0.25">
      <c r="A14" s="93" t="s">
        <v>75</v>
      </c>
      <c r="B14" s="93"/>
      <c r="C14" s="120">
        <f>SUM(C10:C13)</f>
        <v>200</v>
      </c>
      <c r="D14" s="118"/>
      <c r="E14" s="120">
        <f>SUM(E10:E13)</f>
        <v>0</v>
      </c>
      <c r="F14" s="118"/>
      <c r="G14" s="120">
        <f>SUM(G10:G13)</f>
        <v>0</v>
      </c>
      <c r="H14" s="118"/>
      <c r="I14" s="120">
        <f>SUM(I10:I13)</f>
        <v>0</v>
      </c>
      <c r="J14" s="118"/>
      <c r="K14" s="120">
        <f>SUM(K10:K13)</f>
        <v>200</v>
      </c>
      <c r="L14" s="210"/>
      <c r="M14" s="120">
        <f>SUM(M10:M13)</f>
        <v>130</v>
      </c>
    </row>
    <row r="15" spans="1:14" ht="13.5" customHeight="1" x14ac:dyDescent="0.2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</row>
    <row r="16" spans="1:14" ht="15" customHeight="1" x14ac:dyDescent="0.2">
      <c r="A16" s="58"/>
      <c r="B16" s="58"/>
      <c r="C16" s="211">
        <f>IF('R&amp;P Accounts'!B12-'Additional notes (1)  '!C14=0,0,"reference error")</f>
        <v>0</v>
      </c>
      <c r="D16" s="211"/>
      <c r="E16" s="211">
        <f>IF('R&amp;P Accounts'!D12-'Additional notes (1)  '!E14=0,0,"reference error")</f>
        <v>0</v>
      </c>
      <c r="F16" s="211">
        <f>IF('R&amp;P Accounts'!E12-'Additional notes (1)  '!F14=0,0,"reference error")</f>
        <v>0</v>
      </c>
      <c r="G16" s="211">
        <f>IF('R&amp;P Accounts'!F12-'Additional notes (1)  '!G14=0,0,"reference error")</f>
        <v>0</v>
      </c>
      <c r="H16" s="211">
        <f>IF('R&amp;P Accounts'!G12-'Additional notes (1)  '!H14=0,0,"reference error")</f>
        <v>0</v>
      </c>
      <c r="I16" s="211">
        <f>IF('R&amp;P Accounts'!H12-'Additional notes (1)  '!I14=0,0,"reference error")</f>
        <v>0</v>
      </c>
      <c r="J16" s="211">
        <f>IF('R&amp;P Accounts'!I12-'Additional notes (1)  '!J14=0,0,"reference error")</f>
        <v>0</v>
      </c>
      <c r="K16" s="211">
        <f>IF('R&amp;P Accounts'!J12-'Additional notes (1)  '!K14=0,0,"reference error")</f>
        <v>0</v>
      </c>
      <c r="L16" s="211">
        <f>IF('R&amp;P Accounts'!K12-'Additional notes (1)  '!L14=0,0,"reference error")</f>
        <v>0</v>
      </c>
      <c r="M16" s="211">
        <f>IF('R&amp;P Accounts'!L12-'Additional notes (1)  '!M14=0,0,"reference error")</f>
        <v>0</v>
      </c>
    </row>
    <row r="17" spans="1:13" ht="13.5" customHeight="1" x14ac:dyDescent="0.2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</row>
    <row r="18" spans="1:13" ht="20.100000000000001" customHeight="1" x14ac:dyDescent="0.2">
      <c r="A18" s="337" t="s">
        <v>114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</row>
    <row r="19" spans="1:13" ht="20.100000000000001" customHeight="1" x14ac:dyDescent="0.2">
      <c r="C19" s="70" t="s">
        <v>0</v>
      </c>
      <c r="D19" s="15"/>
      <c r="E19" s="70" t="s">
        <v>1</v>
      </c>
      <c r="F19" s="80"/>
      <c r="G19" s="70"/>
      <c r="H19" s="80"/>
      <c r="I19" s="70"/>
      <c r="J19" s="80"/>
      <c r="K19" s="70" t="s">
        <v>68</v>
      </c>
      <c r="L19" s="80"/>
      <c r="M19" s="70" t="s">
        <v>69</v>
      </c>
    </row>
    <row r="20" spans="1:13" ht="20.100000000000001" customHeight="1" x14ac:dyDescent="0.2">
      <c r="A20" s="67"/>
      <c r="B20" s="67"/>
      <c r="C20" s="17" t="s">
        <v>2</v>
      </c>
      <c r="E20" s="17" t="s">
        <v>2</v>
      </c>
      <c r="F20" s="12"/>
      <c r="G20" s="17"/>
      <c r="H20" s="12"/>
      <c r="I20" s="17"/>
      <c r="J20" s="12"/>
      <c r="K20" s="17" t="s">
        <v>2</v>
      </c>
      <c r="L20" s="12"/>
      <c r="M20" s="17" t="s">
        <v>2</v>
      </c>
    </row>
    <row r="21" spans="1:13" ht="20.100000000000001" customHeight="1" x14ac:dyDescent="0.25">
      <c r="A21" s="96" t="s">
        <v>125</v>
      </c>
      <c r="B21" s="18"/>
      <c r="C21" s="117"/>
      <c r="D21" s="118"/>
      <c r="E21" s="117"/>
      <c r="F21" s="118"/>
      <c r="G21" s="118"/>
      <c r="H21" s="121"/>
      <c r="I21" s="118"/>
      <c r="J21" s="121"/>
      <c r="K21" s="117">
        <f>SUM(C21:I21)</f>
        <v>0</v>
      </c>
      <c r="L21" s="118"/>
      <c r="M21" s="122">
        <v>1000</v>
      </c>
    </row>
    <row r="22" spans="1:13" ht="20.100000000000001" customHeight="1" x14ac:dyDescent="0.25">
      <c r="A22" s="96" t="s">
        <v>126</v>
      </c>
      <c r="B22" s="18"/>
      <c r="C22" s="117">
        <v>1000</v>
      </c>
      <c r="D22" s="118"/>
      <c r="E22" s="117"/>
      <c r="F22" s="118"/>
      <c r="G22" s="118"/>
      <c r="H22" s="121"/>
      <c r="I22" s="118"/>
      <c r="J22" s="121"/>
      <c r="K22" s="117">
        <f>SUM(C22:I22)</f>
        <v>1000</v>
      </c>
      <c r="L22" s="118"/>
      <c r="M22" s="122">
        <v>500</v>
      </c>
    </row>
    <row r="23" spans="1:13" ht="20.100000000000001" customHeight="1" x14ac:dyDescent="0.25">
      <c r="A23" s="96"/>
      <c r="B23" s="18"/>
      <c r="C23" s="117"/>
      <c r="D23" s="118"/>
      <c r="E23" s="117"/>
      <c r="F23" s="118"/>
      <c r="G23" s="118"/>
      <c r="H23" s="121"/>
      <c r="I23" s="118"/>
      <c r="J23" s="121"/>
      <c r="K23" s="117">
        <f>SUM(C23:I23)</f>
        <v>0</v>
      </c>
      <c r="L23" s="118"/>
      <c r="M23" s="122"/>
    </row>
    <row r="24" spans="1:13" ht="20.100000000000001" customHeight="1" x14ac:dyDescent="0.25">
      <c r="A24" s="97"/>
      <c r="B24" s="91"/>
      <c r="C24" s="119"/>
      <c r="D24" s="118"/>
      <c r="E24" s="117"/>
      <c r="F24" s="118"/>
      <c r="G24" s="118"/>
      <c r="H24" s="118"/>
      <c r="I24" s="118"/>
      <c r="J24" s="118"/>
      <c r="K24" s="117">
        <f>SUM(C24:I24)</f>
        <v>0</v>
      </c>
      <c r="L24" s="336"/>
      <c r="M24" s="122"/>
    </row>
    <row r="25" spans="1:13" ht="20.100000000000001" customHeight="1" thickBot="1" x14ac:dyDescent="0.25">
      <c r="A25" s="93" t="s">
        <v>75</v>
      </c>
      <c r="B25" s="93"/>
      <c r="C25" s="120">
        <f>SUM(C21:C24)</f>
        <v>1000</v>
      </c>
      <c r="D25" s="118"/>
      <c r="E25" s="120">
        <f>SUM(E21:E24)</f>
        <v>0</v>
      </c>
      <c r="F25" s="118"/>
      <c r="G25" s="212"/>
      <c r="H25" s="212"/>
      <c r="I25" s="212"/>
      <c r="J25" s="118"/>
      <c r="K25" s="120">
        <f>SUM(K21:K24)</f>
        <v>1000</v>
      </c>
      <c r="L25" s="336"/>
      <c r="M25" s="120">
        <f>SUM(M21:M24)</f>
        <v>1500</v>
      </c>
    </row>
    <row r="26" spans="1:13" ht="12" customHeight="1" x14ac:dyDescent="0.2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</row>
    <row r="27" spans="1:13" ht="13.5" customHeight="1" x14ac:dyDescent="0.2">
      <c r="A27" s="58"/>
      <c r="B27" s="58"/>
      <c r="C27" s="211">
        <f>IF('R&amp;P Accounts'!B14-'Additional notes (1)  '!C25=0,0,"reference error")</f>
        <v>0</v>
      </c>
      <c r="D27" s="211"/>
      <c r="E27" s="211">
        <f>IF('R&amp;P Accounts'!D14-'Additional notes (1)  '!E25=0,0,"reference error")</f>
        <v>0</v>
      </c>
      <c r="F27" s="211">
        <f>IF('R&amp;P Accounts'!E14-'Additional notes (1)  '!F25=0,0,"reference error")</f>
        <v>0</v>
      </c>
      <c r="G27" s="211"/>
      <c r="H27" s="211"/>
      <c r="I27" s="211"/>
      <c r="J27" s="211">
        <f>IF('R&amp;P Accounts'!I14-'Additional notes (1)  '!J25=0,0,"reference error")</f>
        <v>0</v>
      </c>
      <c r="K27" s="211">
        <f>IF('R&amp;P Accounts'!J14-'Additional notes (1)  '!K25=0,0,"reference error")</f>
        <v>0</v>
      </c>
      <c r="L27" s="211">
        <f>IF('R&amp;P Accounts'!K14-'Additional notes (1)  '!L25=0,0,"reference error")</f>
        <v>0</v>
      </c>
      <c r="M27" s="211">
        <f>IF('R&amp;P Accounts'!L14-'Additional notes (1)  '!M25=0,0,"reference error")</f>
        <v>0</v>
      </c>
    </row>
    <row r="28" spans="1:13" ht="11.25" customHeight="1" x14ac:dyDescent="0.2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</row>
    <row r="29" spans="1:13" ht="20.100000000000001" customHeight="1" x14ac:dyDescent="0.2">
      <c r="A29" s="337" t="s">
        <v>112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37"/>
      <c r="L29" s="337"/>
    </row>
    <row r="30" spans="1:13" ht="40.5" customHeight="1" x14ac:dyDescent="0.2">
      <c r="C30" s="70" t="s">
        <v>0</v>
      </c>
      <c r="D30" s="15"/>
      <c r="E30" s="70" t="s">
        <v>1</v>
      </c>
      <c r="F30" s="80"/>
      <c r="G30" s="70" t="s">
        <v>72</v>
      </c>
      <c r="H30" s="80"/>
      <c r="I30" s="70" t="s">
        <v>73</v>
      </c>
      <c r="J30" s="80"/>
      <c r="K30" s="70" t="s">
        <v>68</v>
      </c>
      <c r="L30" s="80"/>
      <c r="M30" s="70" t="s">
        <v>69</v>
      </c>
    </row>
    <row r="31" spans="1:13" ht="20.100000000000001" customHeight="1" x14ac:dyDescent="0.2">
      <c r="A31" s="67"/>
      <c r="B31" s="67"/>
      <c r="C31" s="17" t="s">
        <v>2</v>
      </c>
      <c r="E31" s="17" t="s">
        <v>2</v>
      </c>
      <c r="F31" s="12"/>
      <c r="G31" s="17" t="s">
        <v>2</v>
      </c>
      <c r="H31" s="12"/>
      <c r="I31" s="17" t="s">
        <v>2</v>
      </c>
      <c r="J31" s="12"/>
      <c r="K31" s="17" t="s">
        <v>2</v>
      </c>
      <c r="L31" s="12"/>
      <c r="M31" s="17" t="s">
        <v>2</v>
      </c>
    </row>
    <row r="32" spans="1:13" ht="16.5" customHeight="1" x14ac:dyDescent="0.25">
      <c r="A32" s="96" t="s">
        <v>127</v>
      </c>
      <c r="B32" s="18"/>
      <c r="C32" s="117"/>
      <c r="D32" s="118"/>
      <c r="E32" s="117"/>
      <c r="F32" s="118"/>
      <c r="G32" s="117"/>
      <c r="H32" s="121"/>
      <c r="I32" s="117"/>
      <c r="J32" s="121"/>
      <c r="K32" s="117">
        <f>SUM(C32:I32)</f>
        <v>0</v>
      </c>
      <c r="L32" s="118"/>
      <c r="M32" s="122">
        <v>1417</v>
      </c>
    </row>
    <row r="33" spans="1:13" ht="16.5" customHeight="1" x14ac:dyDescent="0.25">
      <c r="A33" s="96" t="s">
        <v>129</v>
      </c>
      <c r="B33" s="18"/>
      <c r="C33" s="117"/>
      <c r="D33" s="118"/>
      <c r="E33" s="117"/>
      <c r="F33" s="118"/>
      <c r="G33" s="117"/>
      <c r="H33" s="121"/>
      <c r="I33" s="117"/>
      <c r="J33" s="121"/>
      <c r="K33" s="117">
        <f t="shared" ref="K33:K39" si="0">SUM(C33:I33)</f>
        <v>0</v>
      </c>
      <c r="L33" s="118"/>
      <c r="M33" s="122">
        <v>2682</v>
      </c>
    </row>
    <row r="34" spans="1:13" ht="16.5" customHeight="1" x14ac:dyDescent="0.25">
      <c r="A34" s="96" t="s">
        <v>139</v>
      </c>
      <c r="B34" s="18"/>
      <c r="C34" s="117">
        <v>1485</v>
      </c>
      <c r="D34" s="118"/>
      <c r="E34" s="117"/>
      <c r="F34" s="118"/>
      <c r="G34" s="117"/>
      <c r="H34" s="121"/>
      <c r="I34" s="117"/>
      <c r="J34" s="121"/>
      <c r="K34" s="117">
        <f t="shared" si="0"/>
        <v>1485</v>
      </c>
      <c r="L34" s="118"/>
      <c r="M34" s="122">
        <v>2682</v>
      </c>
    </row>
    <row r="35" spans="1:13" ht="16.5" customHeight="1" x14ac:dyDescent="0.25">
      <c r="A35" s="96" t="s">
        <v>168</v>
      </c>
      <c r="B35" s="18"/>
      <c r="C35" s="117">
        <v>425.65</v>
      </c>
      <c r="D35" s="118"/>
      <c r="E35" s="117"/>
      <c r="F35" s="118"/>
      <c r="G35" s="117"/>
      <c r="H35" s="121"/>
      <c r="I35" s="117"/>
      <c r="J35" s="121"/>
      <c r="K35" s="117">
        <f t="shared" si="0"/>
        <v>425.65</v>
      </c>
      <c r="L35" s="118"/>
      <c r="M35" s="122"/>
    </row>
    <row r="36" spans="1:13" ht="16.5" customHeight="1" x14ac:dyDescent="0.25">
      <c r="A36" s="96" t="s">
        <v>145</v>
      </c>
      <c r="B36" s="18"/>
      <c r="C36" s="123">
        <v>309</v>
      </c>
      <c r="D36" s="121"/>
      <c r="E36" s="123"/>
      <c r="F36" s="121"/>
      <c r="G36" s="123"/>
      <c r="H36" s="121"/>
      <c r="I36" s="123"/>
      <c r="J36" s="121"/>
      <c r="K36" s="117">
        <f t="shared" si="0"/>
        <v>309</v>
      </c>
      <c r="L36" s="121"/>
      <c r="M36" s="122"/>
    </row>
    <row r="37" spans="1:13" ht="16.5" customHeight="1" x14ac:dyDescent="0.25">
      <c r="A37" s="96" t="s">
        <v>169</v>
      </c>
      <c r="B37" s="18"/>
      <c r="C37" s="123">
        <v>760.51</v>
      </c>
      <c r="D37" s="121"/>
      <c r="E37" s="123"/>
      <c r="F37" s="121"/>
      <c r="G37" s="123"/>
      <c r="H37" s="121"/>
      <c r="I37" s="123"/>
      <c r="J37" s="121"/>
      <c r="K37" s="117">
        <f t="shared" si="0"/>
        <v>760.51</v>
      </c>
      <c r="L37" s="121"/>
      <c r="M37" s="122"/>
    </row>
    <row r="38" spans="1:13" ht="16.5" customHeight="1" x14ac:dyDescent="0.25">
      <c r="A38" s="96"/>
      <c r="B38" s="18"/>
      <c r="C38" s="123"/>
      <c r="D38" s="121"/>
      <c r="E38" s="123"/>
      <c r="F38" s="121"/>
      <c r="G38" s="123"/>
      <c r="H38" s="121"/>
      <c r="I38" s="123"/>
      <c r="J38" s="121"/>
      <c r="K38" s="117">
        <f t="shared" si="0"/>
        <v>0</v>
      </c>
      <c r="L38" s="121"/>
      <c r="M38" s="122"/>
    </row>
    <row r="39" spans="1:13" ht="16.5" customHeight="1" x14ac:dyDescent="0.25">
      <c r="A39" s="97"/>
      <c r="B39" s="91"/>
      <c r="C39" s="119"/>
      <c r="D39" s="118"/>
      <c r="E39" s="117"/>
      <c r="F39" s="118"/>
      <c r="G39" s="117"/>
      <c r="H39" s="118"/>
      <c r="I39" s="117"/>
      <c r="J39" s="118"/>
      <c r="K39" s="117">
        <f t="shared" si="0"/>
        <v>0</v>
      </c>
      <c r="L39" s="336"/>
      <c r="M39" s="122"/>
    </row>
    <row r="40" spans="1:13" ht="20.25" customHeight="1" thickBot="1" x14ac:dyDescent="0.25">
      <c r="A40" s="93" t="s">
        <v>75</v>
      </c>
      <c r="B40" s="93"/>
      <c r="C40" s="120">
        <f>SUM(C32:C39)</f>
        <v>2980.16</v>
      </c>
      <c r="D40" s="118"/>
      <c r="E40" s="120">
        <f>SUM(E32:E39)</f>
        <v>0</v>
      </c>
      <c r="F40" s="118"/>
      <c r="G40" s="120">
        <f>SUM(G32:G39)</f>
        <v>0</v>
      </c>
      <c r="H40" s="118"/>
      <c r="I40" s="120">
        <f>SUM(I32:I39)</f>
        <v>0</v>
      </c>
      <c r="J40" s="118"/>
      <c r="K40" s="120">
        <f>SUM(K32:K39)</f>
        <v>2980.16</v>
      </c>
      <c r="L40" s="336"/>
      <c r="M40" s="120">
        <f>SUM(M32:M39)</f>
        <v>6781</v>
      </c>
    </row>
    <row r="41" spans="1:13" ht="10.5" customHeight="1" x14ac:dyDescent="0.2">
      <c r="A41" s="93"/>
      <c r="B41" s="93"/>
      <c r="C41" s="115"/>
      <c r="D41" s="90"/>
      <c r="E41" s="115"/>
      <c r="F41" s="90"/>
      <c r="G41" s="115"/>
      <c r="H41" s="90"/>
      <c r="I41" s="115"/>
      <c r="J41" s="90"/>
      <c r="K41" s="115"/>
      <c r="L41" s="92"/>
      <c r="M41" s="115"/>
    </row>
    <row r="42" spans="1:13" ht="12.75" customHeight="1" x14ac:dyDescent="0.2">
      <c r="A42" s="12"/>
      <c r="B42" s="12"/>
      <c r="C42" s="56" t="str">
        <f>IF(C40-'R&amp;P Accounts'!B19=0,0,"reference error")</f>
        <v>reference error</v>
      </c>
      <c r="D42" s="12"/>
      <c r="E42" s="56">
        <f>IF(E40-'R&amp;P Accounts'!D19=0,0,"reference error")</f>
        <v>0</v>
      </c>
      <c r="F42" s="56"/>
      <c r="G42" s="56">
        <f>IF(G40-'R&amp;P Accounts'!F19=0,0,"reference error")</f>
        <v>0</v>
      </c>
      <c r="H42" s="56"/>
      <c r="I42" s="56">
        <f>IF(I40-'R&amp;P Accounts'!H19=0,0,"reference error")</f>
        <v>0</v>
      </c>
      <c r="J42" s="56"/>
      <c r="K42" s="56" t="str">
        <f>IF(K40-'R&amp;P Accounts'!J19=0,0,"reference error")</f>
        <v>reference error</v>
      </c>
      <c r="L42" s="56"/>
      <c r="M42" s="56" t="str">
        <f>IF(M40-'R&amp;P Accounts'!L19=0,0,"reference error")</f>
        <v>reference error</v>
      </c>
    </row>
    <row r="43" spans="1:13" ht="12.75" customHeight="1" x14ac:dyDescent="0.2">
      <c r="A43" s="12"/>
      <c r="B43" s="12"/>
      <c r="C43" s="56"/>
      <c r="D43" s="12"/>
      <c r="E43" s="56"/>
      <c r="F43" s="56"/>
      <c r="G43" s="56"/>
      <c r="H43" s="56"/>
      <c r="I43" s="56"/>
      <c r="J43" s="56"/>
      <c r="K43" s="56"/>
      <c r="L43" s="56"/>
      <c r="M43" s="56"/>
    </row>
    <row r="44" spans="1:13" ht="19.5" customHeight="1" x14ac:dyDescent="0.25">
      <c r="A44" s="334" t="s">
        <v>111</v>
      </c>
      <c r="B44" s="334"/>
      <c r="C44" s="334"/>
      <c r="D44" s="334"/>
      <c r="E44" s="334"/>
      <c r="F44" s="334"/>
      <c r="G44" s="334"/>
      <c r="H44" s="334"/>
      <c r="I44" s="334"/>
      <c r="J44" s="334"/>
      <c r="K44" s="334"/>
      <c r="L44" s="334"/>
      <c r="M44" s="334"/>
    </row>
    <row r="45" spans="1:13" ht="40.5" customHeight="1" x14ac:dyDescent="0.2">
      <c r="C45" s="70" t="s">
        <v>0</v>
      </c>
      <c r="D45" s="15"/>
      <c r="E45" s="70" t="s">
        <v>1</v>
      </c>
      <c r="F45" s="80"/>
      <c r="G45" s="70" t="s">
        <v>72</v>
      </c>
      <c r="H45" s="80"/>
      <c r="I45" s="70" t="s">
        <v>73</v>
      </c>
      <c r="J45" s="80"/>
      <c r="K45" s="70" t="s">
        <v>68</v>
      </c>
      <c r="L45" s="80"/>
      <c r="M45" s="70" t="s">
        <v>69</v>
      </c>
    </row>
    <row r="46" spans="1:13" ht="20.100000000000001" customHeight="1" x14ac:dyDescent="0.2">
      <c r="A46" s="67"/>
      <c r="B46" s="67"/>
      <c r="C46" s="17" t="s">
        <v>2</v>
      </c>
      <c r="E46" s="17" t="s">
        <v>2</v>
      </c>
      <c r="F46" s="12"/>
      <c r="G46" s="17" t="s">
        <v>2</v>
      </c>
      <c r="H46" s="12"/>
      <c r="I46" s="17" t="s">
        <v>2</v>
      </c>
      <c r="J46" s="12"/>
      <c r="K46" s="17" t="s">
        <v>2</v>
      </c>
      <c r="L46" s="12"/>
      <c r="M46" s="17" t="s">
        <v>2</v>
      </c>
    </row>
    <row r="47" spans="1:13" ht="16.5" customHeight="1" x14ac:dyDescent="0.25">
      <c r="A47" s="96" t="s">
        <v>130</v>
      </c>
      <c r="B47" s="18"/>
      <c r="C47" s="124">
        <v>1291.67</v>
      </c>
      <c r="D47" s="125"/>
      <c r="E47" s="124"/>
      <c r="F47" s="125"/>
      <c r="G47" s="124"/>
      <c r="H47" s="128"/>
      <c r="I47" s="124"/>
      <c r="J47" s="128"/>
      <c r="K47" s="124">
        <f>SUM(C47:I47)</f>
        <v>1291.67</v>
      </c>
      <c r="L47" s="125"/>
      <c r="M47" s="129">
        <v>2630</v>
      </c>
    </row>
    <row r="48" spans="1:13" ht="16.5" customHeight="1" x14ac:dyDescent="0.25">
      <c r="A48" s="96" t="s">
        <v>131</v>
      </c>
      <c r="B48" s="18"/>
      <c r="C48" s="124">
        <v>1526.78</v>
      </c>
      <c r="D48" s="125"/>
      <c r="E48" s="124"/>
      <c r="F48" s="125"/>
      <c r="G48" s="124"/>
      <c r="H48" s="128"/>
      <c r="I48" s="124"/>
      <c r="J48" s="128"/>
      <c r="K48" s="124">
        <f t="shared" ref="K48:K57" si="1">SUM(C48:I48)</f>
        <v>1526.78</v>
      </c>
      <c r="L48" s="125"/>
      <c r="M48" s="129">
        <v>1645</v>
      </c>
    </row>
    <row r="49" spans="1:13" ht="16.5" customHeight="1" x14ac:dyDescent="0.25">
      <c r="A49" s="96" t="s">
        <v>132</v>
      </c>
      <c r="B49" s="18"/>
      <c r="C49" s="124"/>
      <c r="D49" s="125"/>
      <c r="E49" s="124"/>
      <c r="F49" s="125"/>
      <c r="G49" s="124"/>
      <c r="H49" s="128"/>
      <c r="I49" s="124"/>
      <c r="J49" s="128"/>
      <c r="K49" s="124">
        <f t="shared" si="1"/>
        <v>0</v>
      </c>
      <c r="L49" s="125"/>
      <c r="M49" s="129">
        <v>12</v>
      </c>
    </row>
    <row r="50" spans="1:13" ht="16.5" customHeight="1" x14ac:dyDescent="0.25">
      <c r="A50" s="96" t="s">
        <v>133</v>
      </c>
      <c r="B50" s="18"/>
      <c r="C50" s="124"/>
      <c r="D50" s="125"/>
      <c r="E50" s="124"/>
      <c r="F50" s="125"/>
      <c r="G50" s="124"/>
      <c r="H50" s="128"/>
      <c r="I50" s="124"/>
      <c r="J50" s="128"/>
      <c r="K50" s="124">
        <f t="shared" si="1"/>
        <v>0</v>
      </c>
      <c r="L50" s="125"/>
      <c r="M50" s="129">
        <v>476</v>
      </c>
    </row>
    <row r="51" spans="1:13" ht="16.5" customHeight="1" x14ac:dyDescent="0.25">
      <c r="A51" s="96" t="s">
        <v>134</v>
      </c>
      <c r="B51" s="18"/>
      <c r="C51" s="130">
        <v>2150.8000000000002</v>
      </c>
      <c r="D51" s="128"/>
      <c r="E51" s="130"/>
      <c r="F51" s="128"/>
      <c r="G51" s="130"/>
      <c r="H51" s="128"/>
      <c r="I51" s="130"/>
      <c r="J51" s="128"/>
      <c r="K51" s="124">
        <f t="shared" si="1"/>
        <v>2150.8000000000002</v>
      </c>
      <c r="L51" s="128"/>
      <c r="M51" s="129">
        <v>6273</v>
      </c>
    </row>
    <row r="52" spans="1:13" ht="16.5" customHeight="1" x14ac:dyDescent="0.25">
      <c r="A52" s="96" t="s">
        <v>135</v>
      </c>
      <c r="B52" s="18"/>
      <c r="C52" s="130">
        <v>744.46</v>
      </c>
      <c r="D52" s="128"/>
      <c r="E52" s="130"/>
      <c r="F52" s="128"/>
      <c r="G52" s="130"/>
      <c r="H52" s="128"/>
      <c r="I52" s="130"/>
      <c r="J52" s="128"/>
      <c r="K52" s="124">
        <f t="shared" si="1"/>
        <v>744.46</v>
      </c>
      <c r="L52" s="128"/>
      <c r="M52" s="129">
        <v>1819</v>
      </c>
    </row>
    <row r="53" spans="1:13" ht="16.5" customHeight="1" x14ac:dyDescent="0.25">
      <c r="A53" s="96" t="s">
        <v>170</v>
      </c>
      <c r="B53" s="18"/>
      <c r="C53" s="130">
        <v>1904.7</v>
      </c>
      <c r="D53" s="128"/>
      <c r="E53" s="130"/>
      <c r="F53" s="128"/>
      <c r="G53" s="130"/>
      <c r="H53" s="128"/>
      <c r="I53" s="130"/>
      <c r="J53" s="128"/>
      <c r="K53" s="124">
        <f t="shared" si="1"/>
        <v>1904.7</v>
      </c>
      <c r="L53" s="128"/>
      <c r="M53" s="129"/>
    </row>
    <row r="54" spans="1:13" ht="16.5" customHeight="1" x14ac:dyDescent="0.25">
      <c r="A54" s="96"/>
      <c r="B54" s="18"/>
      <c r="C54" s="130"/>
      <c r="D54" s="128"/>
      <c r="E54" s="130"/>
      <c r="F54" s="128"/>
      <c r="G54" s="130"/>
      <c r="H54" s="128"/>
      <c r="I54" s="130"/>
      <c r="J54" s="128"/>
      <c r="K54" s="124">
        <f t="shared" si="1"/>
        <v>0</v>
      </c>
      <c r="L54" s="128"/>
      <c r="M54" s="129"/>
    </row>
    <row r="55" spans="1:13" ht="16.5" customHeight="1" x14ac:dyDescent="0.25">
      <c r="A55" s="96"/>
      <c r="B55" s="18"/>
      <c r="C55" s="130"/>
      <c r="D55" s="128"/>
      <c r="E55" s="130"/>
      <c r="F55" s="128"/>
      <c r="G55" s="130"/>
      <c r="H55" s="128"/>
      <c r="I55" s="130"/>
      <c r="J55" s="128"/>
      <c r="K55" s="124">
        <f t="shared" si="1"/>
        <v>0</v>
      </c>
      <c r="L55" s="128"/>
      <c r="M55" s="129"/>
    </row>
    <row r="56" spans="1:13" ht="16.5" customHeight="1" x14ac:dyDescent="0.25">
      <c r="A56" s="96"/>
      <c r="B56" s="18"/>
      <c r="C56" s="130"/>
      <c r="D56" s="128"/>
      <c r="E56" s="130"/>
      <c r="F56" s="128"/>
      <c r="G56" s="130"/>
      <c r="H56" s="128"/>
      <c r="I56" s="130"/>
      <c r="J56" s="128"/>
      <c r="K56" s="124">
        <f t="shared" si="1"/>
        <v>0</v>
      </c>
      <c r="L56" s="128"/>
      <c r="M56" s="129"/>
    </row>
    <row r="57" spans="1:13" ht="16.5" customHeight="1" x14ac:dyDescent="0.25">
      <c r="A57" s="97"/>
      <c r="B57" s="91"/>
      <c r="C57" s="126"/>
      <c r="D57" s="125"/>
      <c r="E57" s="124"/>
      <c r="F57" s="125"/>
      <c r="G57" s="124"/>
      <c r="H57" s="125"/>
      <c r="I57" s="124"/>
      <c r="J57" s="125"/>
      <c r="K57" s="124">
        <f t="shared" si="1"/>
        <v>0</v>
      </c>
      <c r="L57" s="335"/>
      <c r="M57" s="129"/>
    </row>
    <row r="58" spans="1:13" ht="20.100000000000001" customHeight="1" thickBot="1" x14ac:dyDescent="0.25">
      <c r="A58" s="93" t="s">
        <v>75</v>
      </c>
      <c r="B58" s="93"/>
      <c r="C58" s="127">
        <f>SUM(C47:C57)</f>
        <v>7618.41</v>
      </c>
      <c r="D58" s="125"/>
      <c r="E58" s="127">
        <f>SUM(E47:E57)</f>
        <v>0</v>
      </c>
      <c r="F58" s="125"/>
      <c r="G58" s="127">
        <f>SUM(G47:G57)</f>
        <v>0</v>
      </c>
      <c r="H58" s="125"/>
      <c r="I58" s="127">
        <f>SUM(I47:I57)</f>
        <v>0</v>
      </c>
      <c r="J58" s="125"/>
      <c r="K58" s="127">
        <f>SUM(K47:K57)</f>
        <v>7618.41</v>
      </c>
      <c r="L58" s="335"/>
      <c r="M58" s="127">
        <f>SUM(M47:M57)</f>
        <v>12855</v>
      </c>
    </row>
    <row r="59" spans="1:13" ht="9" customHeight="1" x14ac:dyDescent="0.2">
      <c r="A59" s="93"/>
      <c r="B59" s="93"/>
      <c r="C59" s="116"/>
      <c r="D59" s="98"/>
      <c r="E59" s="116"/>
      <c r="F59" s="98"/>
      <c r="G59" s="116"/>
      <c r="H59" s="98"/>
      <c r="I59" s="116"/>
      <c r="J59" s="98"/>
      <c r="K59" s="116"/>
      <c r="L59" s="101"/>
      <c r="M59" s="116"/>
    </row>
    <row r="60" spans="1:13" ht="11.25" customHeight="1" x14ac:dyDescent="0.2">
      <c r="A60" s="68"/>
      <c r="B60" s="68"/>
      <c r="C60" s="56" t="str">
        <f>IF(C58-'R&amp;P Accounts'!B34=0,0,"reference error")</f>
        <v>reference error</v>
      </c>
      <c r="D60" s="37"/>
      <c r="E60" s="56">
        <f>IF(E58-'R&amp;P Accounts'!D34=0,0,"reference error")</f>
        <v>0</v>
      </c>
      <c r="F60" s="56"/>
      <c r="G60" s="56">
        <f>IF(G58-'R&amp;P Accounts'!F34=0,0,"reference error")</f>
        <v>0</v>
      </c>
      <c r="H60" s="56"/>
      <c r="I60" s="56">
        <f>IF(I58-'R&amp;P Accounts'!H34=0,0,"reference error")</f>
        <v>0</v>
      </c>
      <c r="J60" s="56"/>
      <c r="K60" s="56" t="str">
        <f>IF(K58-'R&amp;P Accounts'!J34=0,0,"reference error")</f>
        <v>reference error</v>
      </c>
      <c r="L60" s="56"/>
      <c r="M60" s="56" t="str">
        <f>IF(M58-'R&amp;P Accounts'!L34=0,0,"reference error")</f>
        <v>reference error</v>
      </c>
    </row>
    <row r="61" spans="1:13" ht="11.25" customHeight="1" x14ac:dyDescent="0.2">
      <c r="A61" s="68"/>
      <c r="B61" s="68"/>
      <c r="C61" s="56"/>
      <c r="D61" s="37"/>
      <c r="E61" s="56"/>
      <c r="F61" s="56"/>
      <c r="G61" s="56"/>
      <c r="H61" s="56"/>
      <c r="I61" s="56"/>
      <c r="J61" s="56"/>
      <c r="K61" s="56"/>
      <c r="L61" s="56"/>
      <c r="M61" s="56"/>
    </row>
    <row r="62" spans="1:13" ht="20.100000000000001" customHeight="1" x14ac:dyDescent="0.2">
      <c r="A62" s="68"/>
      <c r="B62" s="68"/>
      <c r="C62" s="37"/>
      <c r="D62" s="37"/>
      <c r="E62" s="37"/>
      <c r="F62" s="37"/>
      <c r="G62" s="37"/>
      <c r="H62" s="37"/>
      <c r="I62" s="37"/>
      <c r="J62" s="12"/>
      <c r="K62" s="82"/>
      <c r="L62" s="82"/>
    </row>
    <row r="63" spans="1:13" ht="20.100000000000001" customHeight="1" x14ac:dyDescent="0.2"/>
    <row r="64" spans="1:13" ht="54" customHeight="1" x14ac:dyDescent="0.2"/>
    <row r="65" ht="54" customHeight="1" x14ac:dyDescent="0.2"/>
    <row r="66" ht="19.5" customHeight="1" x14ac:dyDescent="0.2"/>
    <row r="67" ht="17.25" customHeight="1" x14ac:dyDescent="0.2"/>
    <row r="68" ht="17.25" customHeight="1" x14ac:dyDescent="0.2"/>
    <row r="69" ht="18" customHeight="1" x14ac:dyDescent="0.2"/>
    <row r="70" ht="17.25" customHeight="1" x14ac:dyDescent="0.2"/>
    <row r="71" ht="16.5" customHeight="1" x14ac:dyDescent="0.2"/>
    <row r="72" ht="29.25" customHeight="1" x14ac:dyDescent="0.2"/>
    <row r="73" ht="18" customHeight="1" x14ac:dyDescent="0.2"/>
    <row r="74" ht="17.25" customHeight="1" x14ac:dyDescent="0.2"/>
    <row r="75" ht="19.5" customHeight="1" x14ac:dyDescent="0.2"/>
    <row r="76" ht="16.5" customHeight="1" x14ac:dyDescent="0.2"/>
    <row r="77" ht="29.25" customHeight="1" x14ac:dyDescent="0.2"/>
    <row r="78" ht="16.5" customHeight="1" x14ac:dyDescent="0.2"/>
    <row r="79" ht="17.25" customHeight="1" x14ac:dyDescent="0.2"/>
    <row r="80" ht="19.5" customHeight="1" x14ac:dyDescent="0.2"/>
    <row r="81" ht="5.2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7.25" customHeight="1" x14ac:dyDescent="0.2"/>
    <row r="87" ht="16.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100" ht="17.25" customHeight="1" x14ac:dyDescent="0.2"/>
    <row r="101" ht="17.25" customHeight="1" x14ac:dyDescent="0.2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zoomScale="80" workbookViewId="0">
      <selection activeCell="C31" sqref="C31"/>
    </sheetView>
  </sheetViews>
  <sheetFormatPr defaultRowHeight="12.75" x14ac:dyDescent="0.2"/>
  <cols>
    <col min="1" max="1" width="49" customWidth="1"/>
    <col min="2" max="2" width="1.5703125" customWidth="1"/>
    <col min="3" max="3" width="15.42578125" customWidth="1"/>
    <col min="4" max="4" width="1.85546875" customWidth="1"/>
    <col min="5" max="5" width="15.42578125" customWidth="1"/>
    <col min="6" max="6" width="1.5703125" customWidth="1"/>
    <col min="7" max="7" width="15.42578125" customWidth="1"/>
    <col min="8" max="8" width="1.5703125" customWidth="1"/>
    <col min="9" max="9" width="15.42578125" customWidth="1"/>
    <col min="10" max="10" width="1.5703125" customWidth="1"/>
    <col min="11" max="11" width="15.28515625" customWidth="1"/>
    <col min="12" max="12" width="1.5703125" customWidth="1"/>
    <col min="13" max="13" width="15.28515625" customWidth="1"/>
  </cols>
  <sheetData>
    <row r="1" spans="1:14" ht="27.75" customHeight="1" x14ac:dyDescent="0.3">
      <c r="A1" s="1"/>
      <c r="B1" s="1"/>
      <c r="C1" s="347">
        <f>'R&amp;P Accounts'!B2</f>
        <v>0</v>
      </c>
      <c r="D1" s="347"/>
      <c r="E1" s="347"/>
      <c r="F1" s="347"/>
      <c r="G1" s="347"/>
      <c r="H1" s="347"/>
      <c r="I1" s="347"/>
      <c r="J1" s="347"/>
      <c r="K1" s="347"/>
      <c r="L1" s="1"/>
      <c r="M1" s="290" t="str">
        <f>'R&amp;P Accounts'!L2</f>
        <v>SC052948</v>
      </c>
      <c r="N1" s="290"/>
    </row>
    <row r="2" spans="1:14" x14ac:dyDescent="0.2">
      <c r="A2" s="292"/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</row>
    <row r="3" spans="1:14" ht="26.25" customHeight="1" x14ac:dyDescent="0.2">
      <c r="A3" s="41" t="s">
        <v>106</v>
      </c>
      <c r="B3" s="41"/>
      <c r="C3" s="42"/>
      <c r="D3" s="41"/>
      <c r="E3" s="41"/>
      <c r="F3" s="41"/>
      <c r="G3" s="41"/>
      <c r="H3" s="291"/>
      <c r="I3" s="291"/>
      <c r="J3" s="291"/>
      <c r="K3" s="291"/>
      <c r="L3" s="79"/>
      <c r="M3" s="180"/>
    </row>
    <row r="5" spans="1:14" ht="15.75" x14ac:dyDescent="0.2">
      <c r="A5" s="337" t="s">
        <v>122</v>
      </c>
      <c r="B5" s="337"/>
      <c r="C5" s="337"/>
      <c r="D5" s="337"/>
      <c r="E5" s="337"/>
      <c r="F5" s="37"/>
      <c r="G5" s="37"/>
      <c r="H5" s="37"/>
      <c r="I5" s="37"/>
      <c r="J5" s="12"/>
      <c r="K5" s="82"/>
      <c r="L5" s="82"/>
      <c r="M5" s="1"/>
    </row>
    <row r="6" spans="1:14" ht="54.75" customHeight="1" x14ac:dyDescent="0.2">
      <c r="A6" s="68"/>
      <c r="B6" s="68"/>
      <c r="C6" s="113" t="s">
        <v>93</v>
      </c>
      <c r="D6" s="110"/>
      <c r="E6" s="113" t="s">
        <v>94</v>
      </c>
      <c r="F6" s="105"/>
      <c r="G6" s="113" t="s">
        <v>95</v>
      </c>
      <c r="H6" s="105"/>
      <c r="I6" s="113" t="s">
        <v>96</v>
      </c>
      <c r="J6" s="104"/>
      <c r="K6" s="1"/>
      <c r="L6" s="1"/>
      <c r="M6" s="1"/>
    </row>
    <row r="7" spans="1:14" ht="54" customHeight="1" x14ac:dyDescent="0.2">
      <c r="A7" s="68"/>
      <c r="B7" s="68"/>
      <c r="C7" s="110"/>
      <c r="D7" s="110"/>
      <c r="E7" s="110"/>
      <c r="F7" s="105"/>
      <c r="G7" s="110"/>
      <c r="H7" s="105"/>
      <c r="I7" s="110"/>
      <c r="J7" s="104"/>
      <c r="K7" s="111" t="s">
        <v>89</v>
      </c>
      <c r="L7" s="82"/>
      <c r="M7" s="112" t="s">
        <v>90</v>
      </c>
    </row>
    <row r="8" spans="1:14" ht="16.5" customHeight="1" x14ac:dyDescent="0.2">
      <c r="A8" s="106" t="s">
        <v>82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25">
      <c r="A9" s="83" t="s">
        <v>17</v>
      </c>
      <c r="B9" s="1"/>
      <c r="C9" s="152"/>
      <c r="D9" s="153"/>
      <c r="E9" s="152"/>
      <c r="F9" s="164"/>
      <c r="G9" s="152"/>
      <c r="H9" s="153"/>
      <c r="I9" s="152"/>
      <c r="J9" s="164"/>
      <c r="K9" s="152">
        <f t="shared" ref="K9:K16" si="0">SUM(C9:I9)</f>
        <v>0</v>
      </c>
      <c r="L9" s="164"/>
      <c r="M9" s="152"/>
    </row>
    <row r="10" spans="1:14" ht="17.25" customHeight="1" x14ac:dyDescent="0.25">
      <c r="A10" s="83" t="s">
        <v>18</v>
      </c>
      <c r="B10" s="67"/>
      <c r="C10" s="165"/>
      <c r="D10" s="166"/>
      <c r="E10" s="165"/>
      <c r="F10" s="166"/>
      <c r="G10" s="165"/>
      <c r="H10" s="164"/>
      <c r="I10" s="165"/>
      <c r="J10" s="164"/>
      <c r="K10" s="152">
        <f t="shared" si="0"/>
        <v>0</v>
      </c>
      <c r="L10" s="166"/>
      <c r="M10" s="165"/>
    </row>
    <row r="11" spans="1:14" ht="17.25" customHeight="1" x14ac:dyDescent="0.25">
      <c r="A11" s="83" t="s">
        <v>19</v>
      </c>
      <c r="B11" s="68"/>
      <c r="C11" s="165"/>
      <c r="D11" s="166"/>
      <c r="E11" s="165"/>
      <c r="F11" s="166"/>
      <c r="G11" s="165"/>
      <c r="H11" s="164"/>
      <c r="I11" s="165"/>
      <c r="J11" s="164"/>
      <c r="K11" s="152">
        <f t="shared" si="0"/>
        <v>0</v>
      </c>
      <c r="L11" s="166"/>
      <c r="M11" s="165"/>
    </row>
    <row r="12" spans="1:14" ht="16.5" customHeight="1" x14ac:dyDescent="0.25">
      <c r="A12" s="83" t="s">
        <v>20</v>
      </c>
      <c r="B12" s="68"/>
      <c r="C12" s="165"/>
      <c r="D12" s="166"/>
      <c r="E12" s="165"/>
      <c r="F12" s="166"/>
      <c r="G12" s="165"/>
      <c r="H12" s="164"/>
      <c r="I12" s="165"/>
      <c r="J12" s="164"/>
      <c r="K12" s="152">
        <f t="shared" si="0"/>
        <v>0</v>
      </c>
      <c r="L12" s="166"/>
      <c r="M12" s="165"/>
    </row>
    <row r="13" spans="1:14" ht="17.25" customHeight="1" x14ac:dyDescent="0.25">
      <c r="A13" s="83" t="s">
        <v>21</v>
      </c>
      <c r="B13" s="68"/>
      <c r="C13" s="165"/>
      <c r="D13" s="166"/>
      <c r="E13" s="165"/>
      <c r="F13" s="166"/>
      <c r="G13" s="165"/>
      <c r="H13" s="164"/>
      <c r="I13" s="165"/>
      <c r="J13" s="164"/>
      <c r="K13" s="152">
        <f t="shared" si="0"/>
        <v>0</v>
      </c>
      <c r="L13" s="166"/>
      <c r="M13" s="165"/>
    </row>
    <row r="14" spans="1:14" ht="17.25" customHeight="1" x14ac:dyDescent="0.25">
      <c r="A14" s="83" t="s">
        <v>22</v>
      </c>
      <c r="B14" s="68"/>
      <c r="C14" s="165"/>
      <c r="D14" s="166"/>
      <c r="E14" s="165"/>
      <c r="F14" s="166"/>
      <c r="G14" s="165"/>
      <c r="H14" s="164"/>
      <c r="I14" s="165"/>
      <c r="J14" s="164"/>
      <c r="K14" s="152">
        <f t="shared" si="0"/>
        <v>0</v>
      </c>
      <c r="L14" s="166"/>
      <c r="M14" s="165"/>
    </row>
    <row r="15" spans="1:14" ht="16.5" customHeight="1" x14ac:dyDescent="0.25">
      <c r="A15" s="83" t="s">
        <v>64</v>
      </c>
      <c r="B15" s="1"/>
      <c r="C15" s="167"/>
      <c r="D15" s="168"/>
      <c r="E15" s="167"/>
      <c r="F15" s="168"/>
      <c r="G15" s="167"/>
      <c r="H15" s="168"/>
      <c r="I15" s="167"/>
      <c r="J15" s="168"/>
      <c r="K15" s="152">
        <f t="shared" si="0"/>
        <v>0</v>
      </c>
      <c r="L15" s="168"/>
      <c r="M15" s="167"/>
    </row>
    <row r="16" spans="1:14" ht="16.5" customHeight="1" thickBot="1" x14ac:dyDescent="0.3">
      <c r="A16" s="83" t="s">
        <v>65</v>
      </c>
      <c r="B16" s="1"/>
      <c r="C16" s="169"/>
      <c r="D16" s="168"/>
      <c r="E16" s="169"/>
      <c r="F16" s="168"/>
      <c r="G16" s="169"/>
      <c r="H16" s="168"/>
      <c r="I16" s="169"/>
      <c r="J16" s="168"/>
      <c r="K16" s="152">
        <f t="shared" si="0"/>
        <v>0</v>
      </c>
      <c r="L16" s="168"/>
      <c r="M16" s="169"/>
    </row>
    <row r="17" spans="1:13" ht="16.5" thickBot="1" x14ac:dyDescent="0.3">
      <c r="A17" s="107" t="s">
        <v>87</v>
      </c>
      <c r="B17" s="95"/>
      <c r="C17" s="170">
        <f>SUM(C9:C16)</f>
        <v>0</v>
      </c>
      <c r="D17" s="171"/>
      <c r="E17" s="170">
        <f>SUM(E9:E16)</f>
        <v>0</v>
      </c>
      <c r="F17" s="171"/>
      <c r="G17" s="170">
        <f>SUM(G9:G16)</f>
        <v>0</v>
      </c>
      <c r="H17" s="171"/>
      <c r="I17" s="170">
        <f>SUM(I9:I16)</f>
        <v>0</v>
      </c>
      <c r="J17" s="171"/>
      <c r="K17" s="170">
        <f>SUM(K9:K16)</f>
        <v>0</v>
      </c>
      <c r="L17" s="171"/>
      <c r="M17" s="170">
        <f>SUM(M9:M16)</f>
        <v>0</v>
      </c>
    </row>
    <row r="18" spans="1:13" ht="15" x14ac:dyDescent="0.2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216" t="str">
        <f>IF(K17='R&amp;P Accounts'!B21,0,"cross ref error")</f>
        <v>cross ref error</v>
      </c>
      <c r="L18" s="94"/>
      <c r="M18" s="1"/>
    </row>
    <row r="19" spans="1:13" ht="16.5" customHeight="1" x14ac:dyDescent="0.25">
      <c r="A19" s="65" t="s">
        <v>83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83" t="s">
        <v>23</v>
      </c>
      <c r="B20" s="1"/>
      <c r="C20" s="122"/>
      <c r="D20" s="157"/>
      <c r="E20" s="122"/>
      <c r="F20" s="157"/>
      <c r="G20" s="122"/>
      <c r="H20" s="157"/>
      <c r="I20" s="122"/>
      <c r="J20" s="157"/>
      <c r="K20" s="221">
        <f>SUM(C20:I20)</f>
        <v>0</v>
      </c>
      <c r="L20" s="157"/>
      <c r="M20" s="122"/>
    </row>
    <row r="21" spans="1:13" ht="16.5" customHeight="1" thickBot="1" x14ac:dyDescent="0.3">
      <c r="A21" s="83" t="s">
        <v>24</v>
      </c>
      <c r="B21" s="1"/>
      <c r="C21" s="161"/>
      <c r="D21" s="157"/>
      <c r="E21" s="161"/>
      <c r="F21" s="157"/>
      <c r="G21" s="161"/>
      <c r="H21" s="157"/>
      <c r="I21" s="161"/>
      <c r="J21" s="157"/>
      <c r="K21" s="221">
        <f>SUM(C21:I21)</f>
        <v>0</v>
      </c>
      <c r="L21" s="157"/>
      <c r="M21" s="161"/>
    </row>
    <row r="22" spans="1:13" ht="16.5" thickBot="1" x14ac:dyDescent="0.3">
      <c r="A22" s="107" t="s">
        <v>87</v>
      </c>
      <c r="B22" s="1"/>
      <c r="C22" s="162">
        <f>SUM(C20:C21)</f>
        <v>0</v>
      </c>
      <c r="D22" s="157"/>
      <c r="E22" s="163">
        <f>SUM(E20:E21)</f>
        <v>0</v>
      </c>
      <c r="F22" s="157"/>
      <c r="G22" s="163">
        <f>SUM(G20:G21)</f>
        <v>0</v>
      </c>
      <c r="H22" s="157"/>
      <c r="I22" s="163">
        <f>SUM(I20:I21)</f>
        <v>0</v>
      </c>
      <c r="J22" s="157"/>
      <c r="K22" s="163">
        <f>SUM(K20:K21)</f>
        <v>0</v>
      </c>
      <c r="L22" s="157"/>
      <c r="M22" s="163">
        <f>SUM(M20:M21)</f>
        <v>0</v>
      </c>
    </row>
    <row r="23" spans="1:13" ht="9" customHeight="1" thickBot="1" x14ac:dyDescent="0.3">
      <c r="A23" s="107"/>
      <c r="B23" s="1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</row>
    <row r="24" spans="1:13" ht="16.5" thickBot="1" x14ac:dyDescent="0.3">
      <c r="A24" s="107" t="s">
        <v>88</v>
      </c>
      <c r="B24" s="1"/>
      <c r="C24" s="163">
        <f>C17+C22</f>
        <v>0</v>
      </c>
      <c r="D24" s="157"/>
      <c r="E24" s="163">
        <f>E17+E22</f>
        <v>0</v>
      </c>
      <c r="F24" s="157"/>
      <c r="G24" s="163">
        <f>G17+G22</f>
        <v>0</v>
      </c>
      <c r="H24" s="157"/>
      <c r="I24" s="163">
        <f>I17+I22</f>
        <v>0</v>
      </c>
      <c r="J24" s="157"/>
      <c r="K24" s="163">
        <f>K17+K22</f>
        <v>0</v>
      </c>
      <c r="L24" s="157"/>
      <c r="M24" s="163">
        <f>M17+M22</f>
        <v>0</v>
      </c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17" t="str">
        <f>IF(K24='R&amp;P Accounts'!B28,0,"cross ref error")</f>
        <v>cross ref error</v>
      </c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">
      <c r="A27" s="27" t="s">
        <v>84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4" t="s">
        <v>25</v>
      </c>
      <c r="B28" s="1"/>
      <c r="C28" s="122"/>
      <c r="D28" s="157"/>
      <c r="E28" s="122"/>
      <c r="F28" s="157"/>
      <c r="G28" s="122"/>
      <c r="H28" s="157"/>
      <c r="I28" s="122"/>
      <c r="J28" s="157"/>
      <c r="K28" s="221">
        <f t="shared" ref="K28:K38" si="1">SUM(C28:I28)</f>
        <v>0</v>
      </c>
      <c r="L28" s="157"/>
      <c r="M28" s="122"/>
    </row>
    <row r="29" spans="1:13" ht="16.5" customHeight="1" x14ac:dyDescent="0.25">
      <c r="A29" s="84" t="s">
        <v>110</v>
      </c>
      <c r="B29" s="1"/>
      <c r="C29" s="122"/>
      <c r="D29" s="157"/>
      <c r="E29" s="122"/>
      <c r="F29" s="157"/>
      <c r="G29" s="122"/>
      <c r="H29" s="157"/>
      <c r="I29" s="122"/>
      <c r="J29" s="157"/>
      <c r="K29" s="221">
        <f t="shared" si="1"/>
        <v>0</v>
      </c>
      <c r="L29" s="157"/>
      <c r="M29" s="122"/>
    </row>
    <row r="30" spans="1:13" ht="16.5" customHeight="1" x14ac:dyDescent="0.25">
      <c r="A30" s="84" t="s">
        <v>26</v>
      </c>
      <c r="B30" s="1"/>
      <c r="C30" s="159"/>
      <c r="D30" s="157"/>
      <c r="E30" s="159"/>
      <c r="F30" s="157"/>
      <c r="G30" s="159"/>
      <c r="H30" s="157"/>
      <c r="I30" s="159"/>
      <c r="J30" s="157"/>
      <c r="K30" s="221">
        <f t="shared" si="1"/>
        <v>0</v>
      </c>
      <c r="L30" s="157"/>
      <c r="M30" s="159"/>
    </row>
    <row r="31" spans="1:13" ht="16.5" customHeight="1" x14ac:dyDescent="0.25">
      <c r="A31" s="84" t="s">
        <v>27</v>
      </c>
      <c r="B31" s="1"/>
      <c r="C31" s="159"/>
      <c r="D31" s="157"/>
      <c r="E31" s="159"/>
      <c r="F31" s="157"/>
      <c r="G31" s="159"/>
      <c r="H31" s="157"/>
      <c r="I31" s="159"/>
      <c r="J31" s="157"/>
      <c r="K31" s="221">
        <f t="shared" si="1"/>
        <v>0</v>
      </c>
      <c r="L31" s="157"/>
      <c r="M31" s="159"/>
    </row>
    <row r="32" spans="1:13" ht="16.5" customHeight="1" x14ac:dyDescent="0.25">
      <c r="A32" s="84" t="s">
        <v>28</v>
      </c>
      <c r="B32" s="1"/>
      <c r="C32" s="159"/>
      <c r="D32" s="157"/>
      <c r="E32" s="159"/>
      <c r="F32" s="157"/>
      <c r="G32" s="159"/>
      <c r="H32" s="157"/>
      <c r="I32" s="159"/>
      <c r="J32" s="157"/>
      <c r="K32" s="221">
        <f t="shared" si="1"/>
        <v>0</v>
      </c>
      <c r="L32" s="157"/>
      <c r="M32" s="159"/>
    </row>
    <row r="33" spans="1:14" ht="16.5" customHeight="1" x14ac:dyDescent="0.25">
      <c r="A33" s="84" t="s">
        <v>29</v>
      </c>
      <c r="B33" s="1"/>
      <c r="C33" s="159"/>
      <c r="D33" s="157"/>
      <c r="E33" s="159"/>
      <c r="F33" s="157"/>
      <c r="G33" s="159"/>
      <c r="H33" s="157"/>
      <c r="I33" s="159"/>
      <c r="J33" s="157"/>
      <c r="K33" s="221">
        <f t="shared" si="1"/>
        <v>0</v>
      </c>
      <c r="L33" s="157"/>
      <c r="M33" s="159"/>
    </row>
    <row r="34" spans="1:14" ht="16.5" customHeight="1" x14ac:dyDescent="0.25">
      <c r="A34" s="85" t="s">
        <v>30</v>
      </c>
      <c r="B34" s="1"/>
      <c r="C34" s="159"/>
      <c r="D34" s="157"/>
      <c r="E34" s="159"/>
      <c r="F34" s="157"/>
      <c r="G34" s="159"/>
      <c r="H34" s="157"/>
      <c r="I34" s="159"/>
      <c r="J34" s="157"/>
      <c r="K34" s="221">
        <f t="shared" si="1"/>
        <v>0</v>
      </c>
      <c r="L34" s="157"/>
      <c r="M34" s="159"/>
    </row>
    <row r="35" spans="1:14" ht="17.25" customHeight="1" x14ac:dyDescent="0.25">
      <c r="A35" s="85" t="s">
        <v>31</v>
      </c>
      <c r="B35" s="1"/>
      <c r="C35" s="159"/>
      <c r="D35" s="157"/>
      <c r="E35" s="159"/>
      <c r="F35" s="157"/>
      <c r="G35" s="159"/>
      <c r="H35" s="157"/>
      <c r="I35" s="159"/>
      <c r="J35" s="157"/>
      <c r="K35" s="221">
        <f t="shared" si="1"/>
        <v>0</v>
      </c>
      <c r="L35" s="157"/>
      <c r="M35" s="159"/>
    </row>
    <row r="36" spans="1:14" ht="17.25" customHeight="1" x14ac:dyDescent="0.25">
      <c r="A36" s="85" t="s">
        <v>32</v>
      </c>
      <c r="B36" s="1"/>
      <c r="C36" s="159"/>
      <c r="D36" s="157"/>
      <c r="E36" s="159"/>
      <c r="F36" s="157"/>
      <c r="G36" s="159"/>
      <c r="H36" s="157"/>
      <c r="I36" s="159"/>
      <c r="J36" s="157"/>
      <c r="K36" s="221">
        <f t="shared" si="1"/>
        <v>0</v>
      </c>
      <c r="L36" s="157"/>
      <c r="M36" s="159"/>
    </row>
    <row r="37" spans="1:14" ht="15" x14ac:dyDescent="0.25">
      <c r="A37" s="84"/>
      <c r="B37" s="1"/>
      <c r="C37" s="159"/>
      <c r="D37" s="157"/>
      <c r="E37" s="159"/>
      <c r="F37" s="157"/>
      <c r="G37" s="159"/>
      <c r="H37" s="157"/>
      <c r="I37" s="159"/>
      <c r="J37" s="157"/>
      <c r="K37" s="221">
        <f t="shared" si="1"/>
        <v>0</v>
      </c>
      <c r="L37" s="157"/>
      <c r="M37" s="159"/>
    </row>
    <row r="38" spans="1:14" ht="15.75" thickBot="1" x14ac:dyDescent="0.3">
      <c r="A38" s="108"/>
      <c r="B38" s="1"/>
      <c r="C38" s="159"/>
      <c r="D38" s="157"/>
      <c r="E38" s="159"/>
      <c r="F38" s="157"/>
      <c r="G38" s="159"/>
      <c r="H38" s="157"/>
      <c r="I38" s="159"/>
      <c r="J38" s="157"/>
      <c r="K38" s="221">
        <f t="shared" si="1"/>
        <v>0</v>
      </c>
      <c r="L38" s="157"/>
      <c r="M38" s="159"/>
    </row>
    <row r="39" spans="1:14" ht="16.5" customHeight="1" thickBot="1" x14ac:dyDescent="0.3">
      <c r="A39" s="13" t="s">
        <v>87</v>
      </c>
      <c r="B39" s="1"/>
      <c r="C39" s="160">
        <f>SUM(C28:C38)</f>
        <v>0</v>
      </c>
      <c r="D39" s="157"/>
      <c r="E39" s="156">
        <f>SUM(E28:E38)</f>
        <v>0</v>
      </c>
      <c r="F39" s="157"/>
      <c r="G39" s="156">
        <f>SUM(G28:G38)</f>
        <v>0</v>
      </c>
      <c r="H39" s="157"/>
      <c r="I39" s="156">
        <f>SUM(I28:I38)</f>
        <v>0</v>
      </c>
      <c r="J39" s="157"/>
      <c r="K39" s="156">
        <f>SUM(K28:K38)</f>
        <v>0</v>
      </c>
      <c r="L39" s="157"/>
      <c r="M39" s="156">
        <f>SUM(M28:M38)</f>
        <v>0</v>
      </c>
    </row>
    <row r="40" spans="1:14" x14ac:dyDescent="0.2">
      <c r="A40" s="1"/>
      <c r="B40" s="1"/>
      <c r="C40" s="30"/>
      <c r="D40" s="1"/>
      <c r="E40" s="1"/>
      <c r="F40" s="1"/>
      <c r="G40" s="1"/>
      <c r="H40" s="1"/>
      <c r="I40" s="1"/>
      <c r="J40" s="1"/>
      <c r="K40" s="217" t="str">
        <f>IF(K39='R&amp;P Accounts'!B42,0,"cross ref error")</f>
        <v>cross ref error</v>
      </c>
      <c r="L40" s="1"/>
      <c r="M40" s="1"/>
    </row>
    <row r="41" spans="1:14" ht="30" customHeight="1" x14ac:dyDescent="0.25">
      <c r="A41" s="65" t="s">
        <v>85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4" t="s">
        <v>33</v>
      </c>
      <c r="B42" s="1"/>
      <c r="C42" s="159"/>
      <c r="D42" s="157"/>
      <c r="E42" s="159"/>
      <c r="F42" s="157"/>
      <c r="G42" s="159"/>
      <c r="H42" s="157"/>
      <c r="I42" s="159"/>
      <c r="J42" s="157"/>
      <c r="K42" s="221">
        <f>SUM(C42:I42)</f>
        <v>0</v>
      </c>
      <c r="L42" s="157"/>
      <c r="M42" s="159"/>
    </row>
    <row r="43" spans="1:14" ht="16.5" customHeight="1" thickBot="1" x14ac:dyDescent="0.3">
      <c r="A43" s="84" t="s">
        <v>34</v>
      </c>
      <c r="B43" s="1"/>
      <c r="C43" s="159"/>
      <c r="D43" s="157"/>
      <c r="E43" s="159"/>
      <c r="F43" s="157"/>
      <c r="G43" s="159"/>
      <c r="H43" s="157"/>
      <c r="I43" s="159"/>
      <c r="J43" s="157"/>
      <c r="K43" s="221">
        <f>SUM(C43:I43)</f>
        <v>0</v>
      </c>
      <c r="L43" s="157"/>
      <c r="M43" s="159"/>
    </row>
    <row r="44" spans="1:14" ht="16.5" customHeight="1" thickBot="1" x14ac:dyDescent="0.3">
      <c r="A44" s="13" t="s">
        <v>86</v>
      </c>
      <c r="B44" s="1"/>
      <c r="C44" s="160">
        <f>C42+C43</f>
        <v>0</v>
      </c>
      <c r="D44" s="157"/>
      <c r="E44" s="156">
        <f>E42+E43</f>
        <v>0</v>
      </c>
      <c r="F44" s="157"/>
      <c r="G44" s="156">
        <f>G42+G43</f>
        <v>0</v>
      </c>
      <c r="H44" s="157"/>
      <c r="I44" s="156">
        <f>I42+I43</f>
        <v>0</v>
      </c>
      <c r="J44" s="157"/>
      <c r="K44" s="156">
        <f>K42+K43</f>
        <v>0</v>
      </c>
      <c r="L44" s="157"/>
      <c r="M44" s="156">
        <f>M42+M43</f>
        <v>0</v>
      </c>
    </row>
    <row r="45" spans="1:14" ht="17.25" customHeight="1" thickBot="1" x14ac:dyDescent="0.25">
      <c r="A45" s="1"/>
      <c r="B45" s="1"/>
      <c r="C45" s="132"/>
      <c r="D45" s="131"/>
      <c r="E45" s="131"/>
      <c r="F45" s="131"/>
      <c r="G45" s="131"/>
      <c r="H45" s="131"/>
      <c r="I45" s="131"/>
      <c r="J45" s="131"/>
      <c r="K45" s="217">
        <f>IF(K44='R&amp;P Accounts'!B47,0,"cross ref error")</f>
        <v>0</v>
      </c>
      <c r="L45" s="131"/>
      <c r="M45" s="131"/>
    </row>
    <row r="46" spans="1:14" ht="16.5" customHeight="1" thickBot="1" x14ac:dyDescent="0.3">
      <c r="A46" s="109" t="s">
        <v>10</v>
      </c>
      <c r="B46" s="1"/>
      <c r="C46" s="156">
        <f>+C44+C39</f>
        <v>0</v>
      </c>
      <c r="D46" s="157"/>
      <c r="E46" s="156">
        <f>+E44+E39</f>
        <v>0</v>
      </c>
      <c r="F46" s="157"/>
      <c r="G46" s="156">
        <f>+G44+G39</f>
        <v>0</v>
      </c>
      <c r="H46" s="157"/>
      <c r="I46" s="156">
        <f>+I44+I39</f>
        <v>0</v>
      </c>
      <c r="J46" s="157"/>
      <c r="K46" s="156">
        <f>+K44+K39</f>
        <v>0</v>
      </c>
      <c r="L46" s="157"/>
      <c r="M46" s="156">
        <f>+M44+M39</f>
        <v>0</v>
      </c>
      <c r="N46" s="158"/>
    </row>
    <row r="47" spans="1:14" ht="17.25" customHeight="1" thickBot="1" x14ac:dyDescent="0.25">
      <c r="A47" s="1"/>
      <c r="B47" s="1"/>
      <c r="C47" s="132"/>
      <c r="D47" s="131"/>
      <c r="E47" s="131"/>
      <c r="F47" s="131"/>
      <c r="G47" s="131"/>
      <c r="H47" s="131"/>
      <c r="I47" s="131"/>
      <c r="J47" s="131"/>
      <c r="K47" s="217">
        <f>IF(K46='R&amp;P Accounts'!B50,0,"cross ref error")</f>
        <v>0</v>
      </c>
      <c r="L47" s="131"/>
      <c r="M47" s="131"/>
    </row>
    <row r="48" spans="1:14" ht="18.75" customHeight="1" thickBot="1" x14ac:dyDescent="0.3">
      <c r="A48" s="39" t="s">
        <v>101</v>
      </c>
      <c r="B48" s="1"/>
      <c r="C48" s="154">
        <f>+C24-C46</f>
        <v>0</v>
      </c>
      <c r="D48" s="155"/>
      <c r="E48" s="154">
        <f>+E24-E46</f>
        <v>0</v>
      </c>
      <c r="F48" s="155"/>
      <c r="G48" s="154">
        <f>+G24-G46</f>
        <v>0</v>
      </c>
      <c r="H48" s="155"/>
      <c r="I48" s="154">
        <f>+I24-I46</f>
        <v>0</v>
      </c>
      <c r="J48" s="155"/>
      <c r="K48" s="154">
        <f>+K24-K46</f>
        <v>0</v>
      </c>
      <c r="L48" s="155"/>
      <c r="M48" s="154">
        <f>+M24-M46</f>
        <v>0</v>
      </c>
    </row>
    <row r="49" spans="1:13" ht="14.25" customHeight="1" thickBot="1" x14ac:dyDescent="0.3">
      <c r="A49" s="39"/>
      <c r="B49" s="1"/>
      <c r="C49" s="219"/>
      <c r="D49" s="155"/>
      <c r="E49" s="219"/>
      <c r="F49" s="155"/>
      <c r="G49" s="219"/>
      <c r="H49" s="155"/>
      <c r="I49" s="219"/>
      <c r="J49" s="155"/>
      <c r="K49" s="219"/>
      <c r="L49" s="155"/>
      <c r="M49" s="219"/>
    </row>
    <row r="50" spans="1:13" ht="18.75" customHeight="1" thickBot="1" x14ac:dyDescent="0.3">
      <c r="A50" s="95" t="s">
        <v>117</v>
      </c>
      <c r="B50" s="1"/>
      <c r="C50" s="154"/>
      <c r="D50" s="155"/>
      <c r="E50" s="220"/>
      <c r="F50" s="155"/>
      <c r="G50" s="220"/>
      <c r="H50" s="155"/>
      <c r="I50" s="220"/>
      <c r="J50" s="155"/>
      <c r="K50" s="220">
        <f>SUM(C50:I50)</f>
        <v>0</v>
      </c>
      <c r="L50" s="155"/>
      <c r="M50" s="220"/>
    </row>
    <row r="51" spans="1:13" ht="14.25" customHeight="1" thickBot="1" x14ac:dyDescent="0.3">
      <c r="A51" s="95"/>
      <c r="B51" s="1"/>
      <c r="C51" s="141"/>
      <c r="D51" s="155"/>
      <c r="E51" s="155"/>
      <c r="F51" s="155"/>
      <c r="G51" s="155"/>
      <c r="H51" s="155"/>
      <c r="I51" s="155"/>
      <c r="J51" s="155"/>
      <c r="K51" s="155"/>
      <c r="L51" s="155"/>
      <c r="M51" s="155"/>
    </row>
    <row r="52" spans="1:13" ht="18.75" customHeight="1" thickBot="1" x14ac:dyDescent="0.3">
      <c r="A52" s="13" t="s">
        <v>38</v>
      </c>
      <c r="B52" s="1"/>
      <c r="C52" s="154">
        <f>C48+C50</f>
        <v>0</v>
      </c>
      <c r="D52" s="155"/>
      <c r="E52" s="154">
        <f>E48+E50</f>
        <v>0</v>
      </c>
      <c r="F52" s="155"/>
      <c r="G52" s="154">
        <f>G48+G50</f>
        <v>0</v>
      </c>
      <c r="H52" s="155"/>
      <c r="I52" s="154">
        <f>I48+I50</f>
        <v>0</v>
      </c>
      <c r="J52" s="155"/>
      <c r="K52" s="154">
        <f>K48+K50</f>
        <v>0</v>
      </c>
      <c r="L52" s="155"/>
      <c r="M52" s="154">
        <f>M48+M50</f>
        <v>0</v>
      </c>
    </row>
    <row r="53" spans="1:13" x14ac:dyDescent="0.2">
      <c r="A53" s="1"/>
      <c r="B53" s="1"/>
      <c r="C53" s="30"/>
      <c r="D53" s="1"/>
      <c r="E53" s="1"/>
      <c r="F53" s="1"/>
      <c r="G53" s="1"/>
      <c r="H53" s="1"/>
      <c r="I53" s="1"/>
      <c r="J53" s="1"/>
      <c r="K53" s="217" t="str">
        <f>IF(K52='R&amp;P Accounts'!B55,0,"cross ref error")</f>
        <v>cross ref error</v>
      </c>
      <c r="L53" s="1"/>
      <c r="M53" s="1"/>
    </row>
    <row r="55" spans="1:13" ht="15.75" x14ac:dyDescent="0.25">
      <c r="A55" s="179" t="s">
        <v>103</v>
      </c>
    </row>
    <row r="56" spans="1:13" x14ac:dyDescent="0.2">
      <c r="A56" s="338"/>
      <c r="B56" s="339"/>
      <c r="C56" s="339"/>
      <c r="D56" s="339"/>
      <c r="E56" s="339"/>
      <c r="F56" s="339"/>
      <c r="G56" s="339"/>
      <c r="H56" s="339"/>
      <c r="I56" s="339"/>
      <c r="J56" s="339"/>
      <c r="K56" s="339"/>
      <c r="L56" s="339"/>
      <c r="M56" s="340"/>
    </row>
    <row r="57" spans="1:13" x14ac:dyDescent="0.2">
      <c r="A57" s="341"/>
      <c r="B57" s="342"/>
      <c r="C57" s="342"/>
      <c r="D57" s="342"/>
      <c r="E57" s="342"/>
      <c r="F57" s="342"/>
      <c r="G57" s="342"/>
      <c r="H57" s="342"/>
      <c r="I57" s="342"/>
      <c r="J57" s="342"/>
      <c r="K57" s="342"/>
      <c r="L57" s="342"/>
      <c r="M57" s="343"/>
    </row>
    <row r="58" spans="1:13" x14ac:dyDescent="0.2">
      <c r="A58" s="341"/>
      <c r="B58" s="342"/>
      <c r="C58" s="342"/>
      <c r="D58" s="342"/>
      <c r="E58" s="342"/>
      <c r="F58" s="342"/>
      <c r="G58" s="342"/>
      <c r="H58" s="342"/>
      <c r="I58" s="342"/>
      <c r="J58" s="342"/>
      <c r="K58" s="342"/>
      <c r="L58" s="342"/>
      <c r="M58" s="343"/>
    </row>
    <row r="59" spans="1:13" x14ac:dyDescent="0.2">
      <c r="A59" s="341"/>
      <c r="B59" s="342"/>
      <c r="C59" s="342"/>
      <c r="D59" s="342"/>
      <c r="E59" s="342"/>
      <c r="F59" s="342"/>
      <c r="G59" s="342"/>
      <c r="H59" s="342"/>
      <c r="I59" s="342"/>
      <c r="J59" s="342"/>
      <c r="K59" s="342"/>
      <c r="L59" s="342"/>
      <c r="M59" s="343"/>
    </row>
    <row r="60" spans="1:13" x14ac:dyDescent="0.2">
      <c r="A60" s="341"/>
      <c r="B60" s="342"/>
      <c r="C60" s="342"/>
      <c r="D60" s="342"/>
      <c r="E60" s="342"/>
      <c r="F60" s="342"/>
      <c r="G60" s="342"/>
      <c r="H60" s="342"/>
      <c r="I60" s="342"/>
      <c r="J60" s="342"/>
      <c r="K60" s="342"/>
      <c r="L60" s="342"/>
      <c r="M60" s="343"/>
    </row>
    <row r="61" spans="1:13" x14ac:dyDescent="0.2">
      <c r="A61" s="341"/>
      <c r="B61" s="342"/>
      <c r="C61" s="342"/>
      <c r="D61" s="342"/>
      <c r="E61" s="342"/>
      <c r="F61" s="342"/>
      <c r="G61" s="342"/>
      <c r="H61" s="342"/>
      <c r="I61" s="342"/>
      <c r="J61" s="342"/>
      <c r="K61" s="342"/>
      <c r="L61" s="342"/>
      <c r="M61" s="343"/>
    </row>
    <row r="62" spans="1:13" x14ac:dyDescent="0.2">
      <c r="A62" s="341"/>
      <c r="B62" s="342"/>
      <c r="C62" s="342"/>
      <c r="D62" s="342"/>
      <c r="E62" s="342"/>
      <c r="F62" s="342"/>
      <c r="G62" s="342"/>
      <c r="H62" s="342"/>
      <c r="I62" s="342"/>
      <c r="J62" s="342"/>
      <c r="K62" s="342"/>
      <c r="L62" s="342"/>
      <c r="M62" s="343"/>
    </row>
    <row r="63" spans="1:13" x14ac:dyDescent="0.2">
      <c r="A63" s="341"/>
      <c r="B63" s="342"/>
      <c r="C63" s="342"/>
      <c r="D63" s="342"/>
      <c r="E63" s="342"/>
      <c r="F63" s="342"/>
      <c r="G63" s="342"/>
      <c r="H63" s="342"/>
      <c r="I63" s="342"/>
      <c r="J63" s="342"/>
      <c r="K63" s="342"/>
      <c r="L63" s="342"/>
      <c r="M63" s="343"/>
    </row>
    <row r="64" spans="1:13" x14ac:dyDescent="0.2">
      <c r="A64" s="344"/>
      <c r="B64" s="345"/>
      <c r="C64" s="345"/>
      <c r="D64" s="345"/>
      <c r="E64" s="345"/>
      <c r="F64" s="345"/>
      <c r="G64" s="345"/>
      <c r="H64" s="345"/>
      <c r="I64" s="345"/>
      <c r="J64" s="345"/>
      <c r="K64" s="345"/>
      <c r="L64" s="345"/>
      <c r="M64" s="346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opLeftCell="A7" zoomScale="80" workbookViewId="0">
      <selection activeCell="A7" sqref="A7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83">
        <f>'R&amp;P Accounts'!B2</f>
        <v>0</v>
      </c>
      <c r="D1" s="283"/>
      <c r="E1" s="283"/>
      <c r="F1" s="283"/>
      <c r="G1" s="283"/>
      <c r="H1" s="283"/>
      <c r="I1" s="283"/>
      <c r="J1" s="283"/>
      <c r="K1" s="283"/>
      <c r="M1" s="290" t="str">
        <f>'R&amp;P Accounts'!L2</f>
        <v>SC052948</v>
      </c>
      <c r="N1" s="290"/>
    </row>
    <row r="2" spans="1:14" ht="10.5" customHeight="1" x14ac:dyDescent="0.2">
      <c r="A2" s="292"/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</row>
    <row r="3" spans="1:14" s="45" customFormat="1" ht="26.25" customHeight="1" x14ac:dyDescent="0.2">
      <c r="A3" s="41" t="s">
        <v>107</v>
      </c>
      <c r="B3" s="41"/>
      <c r="C3" s="42"/>
      <c r="D3" s="41"/>
      <c r="E3" s="41"/>
      <c r="F3" s="41"/>
      <c r="G3" s="41"/>
      <c r="H3" s="291"/>
      <c r="I3" s="291"/>
      <c r="J3" s="291"/>
      <c r="K3" s="291"/>
      <c r="L3" s="79"/>
      <c r="M3" s="44"/>
    </row>
    <row r="4" spans="1:14" ht="15" customHeight="1" x14ac:dyDescent="0.2">
      <c r="A4" s="292"/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</row>
    <row r="5" spans="1:14" ht="20.100000000000001" customHeight="1" x14ac:dyDescent="0.2">
      <c r="A5" s="337" t="s">
        <v>121</v>
      </c>
      <c r="B5" s="337"/>
      <c r="C5" s="337"/>
      <c r="D5" s="337"/>
      <c r="E5" s="337"/>
      <c r="F5" s="37"/>
      <c r="G5" s="37"/>
      <c r="H5" s="37"/>
      <c r="I5" s="37"/>
      <c r="J5" s="12"/>
      <c r="K5" s="82"/>
      <c r="L5" s="82"/>
    </row>
    <row r="6" spans="1:14" ht="54" customHeight="1" x14ac:dyDescent="0.2">
      <c r="A6" s="68"/>
      <c r="B6" s="68"/>
      <c r="C6" s="113" t="s">
        <v>97</v>
      </c>
      <c r="D6" s="113"/>
      <c r="E6" s="113" t="s">
        <v>98</v>
      </c>
      <c r="F6" s="114"/>
      <c r="G6" s="113" t="s">
        <v>99</v>
      </c>
      <c r="H6" s="114"/>
      <c r="I6" s="113" t="s">
        <v>100</v>
      </c>
      <c r="J6" s="104"/>
    </row>
    <row r="7" spans="1:14" ht="54" customHeight="1" x14ac:dyDescent="0.2">
      <c r="A7" s="68"/>
      <c r="B7" s="68"/>
      <c r="C7" s="110"/>
      <c r="D7" s="110"/>
      <c r="E7" s="110"/>
      <c r="F7" s="105"/>
      <c r="G7" s="110"/>
      <c r="H7" s="105"/>
      <c r="I7" s="110"/>
      <c r="J7" s="104"/>
      <c r="K7" s="111" t="s">
        <v>91</v>
      </c>
      <c r="L7" s="82"/>
      <c r="M7" s="112" t="s">
        <v>92</v>
      </c>
    </row>
    <row r="8" spans="1:14" ht="19.5" customHeight="1" x14ac:dyDescent="0.2">
      <c r="A8" s="106" t="s">
        <v>82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25">
      <c r="A9" s="83" t="s">
        <v>17</v>
      </c>
      <c r="C9" s="221"/>
      <c r="D9" s="225"/>
      <c r="E9" s="221"/>
      <c r="F9" s="121"/>
      <c r="G9" s="221"/>
      <c r="H9" s="225"/>
      <c r="I9" s="221"/>
      <c r="J9" s="121"/>
      <c r="K9" s="221">
        <f>SUM(C9:I9)</f>
        <v>0</v>
      </c>
      <c r="L9" s="172"/>
      <c r="M9" s="221"/>
    </row>
    <row r="10" spans="1:14" ht="17.25" customHeight="1" x14ac:dyDescent="0.25">
      <c r="A10" s="83" t="s">
        <v>18</v>
      </c>
      <c r="B10" s="67"/>
      <c r="C10" s="117"/>
      <c r="D10" s="118"/>
      <c r="E10" s="117"/>
      <c r="F10" s="118"/>
      <c r="G10" s="117"/>
      <c r="H10" s="121"/>
      <c r="I10" s="117"/>
      <c r="J10" s="121"/>
      <c r="K10" s="221">
        <f t="shared" ref="K10:K16" si="0">SUM(C10:I10)</f>
        <v>0</v>
      </c>
      <c r="L10" s="118"/>
      <c r="M10" s="173"/>
    </row>
    <row r="11" spans="1:14" ht="18" customHeight="1" x14ac:dyDescent="0.25">
      <c r="A11" s="83" t="s">
        <v>19</v>
      </c>
      <c r="B11" s="68"/>
      <c r="C11" s="117"/>
      <c r="D11" s="118"/>
      <c r="E11" s="117"/>
      <c r="F11" s="118"/>
      <c r="G11" s="117"/>
      <c r="H11" s="121"/>
      <c r="I11" s="117"/>
      <c r="J11" s="121"/>
      <c r="K11" s="221">
        <f t="shared" si="0"/>
        <v>0</v>
      </c>
      <c r="L11" s="118"/>
      <c r="M11" s="173"/>
    </row>
    <row r="12" spans="1:14" ht="16.5" customHeight="1" x14ac:dyDescent="0.25">
      <c r="A12" s="83" t="s">
        <v>20</v>
      </c>
      <c r="B12" s="68"/>
      <c r="C12" s="117"/>
      <c r="D12" s="118"/>
      <c r="E12" s="117"/>
      <c r="F12" s="118"/>
      <c r="G12" s="117"/>
      <c r="H12" s="121"/>
      <c r="I12" s="117"/>
      <c r="J12" s="121"/>
      <c r="K12" s="221">
        <f t="shared" si="0"/>
        <v>0</v>
      </c>
      <c r="L12" s="118"/>
      <c r="M12" s="173"/>
    </row>
    <row r="13" spans="1:14" ht="18" customHeight="1" x14ac:dyDescent="0.25">
      <c r="A13" s="83" t="s">
        <v>21</v>
      </c>
      <c r="B13" s="68"/>
      <c r="C13" s="117"/>
      <c r="D13" s="118"/>
      <c r="E13" s="117"/>
      <c r="F13" s="118"/>
      <c r="G13" s="117"/>
      <c r="H13" s="121"/>
      <c r="I13" s="117"/>
      <c r="J13" s="121"/>
      <c r="K13" s="221">
        <f t="shared" si="0"/>
        <v>0</v>
      </c>
      <c r="L13" s="118"/>
      <c r="M13" s="173"/>
    </row>
    <row r="14" spans="1:14" ht="29.25" customHeight="1" x14ac:dyDescent="0.25">
      <c r="A14" s="83" t="s">
        <v>22</v>
      </c>
      <c r="B14" s="68"/>
      <c r="C14" s="117"/>
      <c r="D14" s="118"/>
      <c r="E14" s="117"/>
      <c r="F14" s="118"/>
      <c r="G14" s="117"/>
      <c r="H14" s="121"/>
      <c r="I14" s="117"/>
      <c r="J14" s="121"/>
      <c r="K14" s="221">
        <f t="shared" si="0"/>
        <v>0</v>
      </c>
      <c r="L14" s="118"/>
      <c r="M14" s="173"/>
    </row>
    <row r="15" spans="1:14" ht="17.25" customHeight="1" x14ac:dyDescent="0.25">
      <c r="A15" s="83" t="s">
        <v>64</v>
      </c>
      <c r="C15" s="122"/>
      <c r="D15" s="157"/>
      <c r="E15" s="122"/>
      <c r="F15" s="157"/>
      <c r="G15" s="122"/>
      <c r="H15" s="157"/>
      <c r="I15" s="122"/>
      <c r="J15" s="157"/>
      <c r="K15" s="221">
        <f t="shared" si="0"/>
        <v>0</v>
      </c>
      <c r="L15" s="175"/>
      <c r="M15" s="174"/>
    </row>
    <row r="16" spans="1:14" ht="17.25" customHeight="1" thickBot="1" x14ac:dyDescent="0.3">
      <c r="A16" s="83" t="s">
        <v>65</v>
      </c>
      <c r="C16" s="222"/>
      <c r="D16" s="157"/>
      <c r="E16" s="222"/>
      <c r="F16" s="157"/>
      <c r="G16" s="222"/>
      <c r="H16" s="157"/>
      <c r="I16" s="222"/>
      <c r="J16" s="157"/>
      <c r="K16" s="221">
        <f t="shared" si="0"/>
        <v>0</v>
      </c>
      <c r="L16" s="175"/>
      <c r="M16" s="176"/>
    </row>
    <row r="17" spans="1:13" ht="18" customHeight="1" thickBot="1" x14ac:dyDescent="0.3">
      <c r="A17" s="107" t="s">
        <v>87</v>
      </c>
      <c r="B17" s="95"/>
      <c r="C17" s="223">
        <f>SUM(C9:C16)</f>
        <v>0</v>
      </c>
      <c r="D17" s="224"/>
      <c r="E17" s="223">
        <f>SUM(E9:E16)</f>
        <v>0</v>
      </c>
      <c r="F17" s="224"/>
      <c r="G17" s="223">
        <f>SUM(G9:G16)</f>
        <v>0</v>
      </c>
      <c r="H17" s="224"/>
      <c r="I17" s="223">
        <f>SUM(I9:I16)</f>
        <v>0</v>
      </c>
      <c r="J17" s="224"/>
      <c r="K17" s="223">
        <f>SUM(K9:K16)</f>
        <v>0</v>
      </c>
      <c r="L17" s="224"/>
      <c r="M17" s="223">
        <f>SUM(M9:M16)</f>
        <v>0</v>
      </c>
    </row>
    <row r="18" spans="1:13" ht="15.75" customHeight="1" x14ac:dyDescent="0.2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218">
        <f>IF(K17='R&amp;P Accounts'!D21,0,"cross ref error")</f>
        <v>0</v>
      </c>
      <c r="L18" s="94"/>
    </row>
    <row r="19" spans="1:13" ht="29.25" customHeight="1" x14ac:dyDescent="0.25">
      <c r="A19" s="65" t="s">
        <v>83</v>
      </c>
      <c r="C19" s="1"/>
    </row>
    <row r="20" spans="1:13" ht="16.5" customHeight="1" x14ac:dyDescent="0.25">
      <c r="A20" s="83" t="s">
        <v>23</v>
      </c>
      <c r="C20" s="122"/>
      <c r="D20" s="157"/>
      <c r="E20" s="122"/>
      <c r="F20" s="157"/>
      <c r="G20" s="122"/>
      <c r="H20" s="157"/>
      <c r="I20" s="122"/>
      <c r="J20" s="157"/>
      <c r="K20" s="221">
        <f>SUM(C20:I20)</f>
        <v>0</v>
      </c>
      <c r="L20" s="157"/>
      <c r="M20" s="122"/>
    </row>
    <row r="21" spans="1:13" ht="17.25" customHeight="1" thickBot="1" x14ac:dyDescent="0.3">
      <c r="A21" s="83" t="s">
        <v>24</v>
      </c>
      <c r="C21" s="161"/>
      <c r="D21" s="157"/>
      <c r="E21" s="161"/>
      <c r="F21" s="157"/>
      <c r="G21" s="161"/>
      <c r="H21" s="157"/>
      <c r="I21" s="161"/>
      <c r="J21" s="157"/>
      <c r="K21" s="221">
        <f>SUM(C21:I21)</f>
        <v>0</v>
      </c>
      <c r="L21" s="157"/>
      <c r="M21" s="161"/>
    </row>
    <row r="22" spans="1:13" ht="18" customHeight="1" thickBot="1" x14ac:dyDescent="0.3">
      <c r="A22" s="107" t="s">
        <v>87</v>
      </c>
      <c r="C22" s="162">
        <f>SUM(C20:C21)</f>
        <v>0</v>
      </c>
      <c r="D22" s="157"/>
      <c r="E22" s="163">
        <f>SUM(E20:E21)</f>
        <v>0</v>
      </c>
      <c r="F22" s="157"/>
      <c r="G22" s="163">
        <f>SUM(G20:G21)</f>
        <v>0</v>
      </c>
      <c r="H22" s="157"/>
      <c r="I22" s="163">
        <f>SUM(I20:I21)</f>
        <v>0</v>
      </c>
      <c r="J22" s="157"/>
      <c r="K22" s="163">
        <f>SUM(K20:K21)</f>
        <v>0</v>
      </c>
      <c r="L22" s="157"/>
      <c r="M22" s="163">
        <f>SUM(M20:M21)</f>
        <v>0</v>
      </c>
    </row>
    <row r="23" spans="1:13" ht="5.25" customHeight="1" thickBot="1" x14ac:dyDescent="0.3">
      <c r="A23" s="10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</row>
    <row r="24" spans="1:13" ht="18" customHeight="1" thickBot="1" x14ac:dyDescent="0.3">
      <c r="A24" s="107" t="s">
        <v>88</v>
      </c>
      <c r="C24" s="163">
        <f>C17+C22</f>
        <v>0</v>
      </c>
      <c r="D24" s="157"/>
      <c r="E24" s="163">
        <f>E17+E22</f>
        <v>0</v>
      </c>
      <c r="F24" s="157"/>
      <c r="G24" s="163">
        <f>G17+G22</f>
        <v>0</v>
      </c>
      <c r="H24" s="157"/>
      <c r="I24" s="163">
        <f>I17+I22</f>
        <v>0</v>
      </c>
      <c r="J24" s="157"/>
      <c r="K24" s="163">
        <f>K17+K22</f>
        <v>0</v>
      </c>
      <c r="L24" s="157"/>
      <c r="M24" s="163">
        <f>M17+M22</f>
        <v>0</v>
      </c>
    </row>
    <row r="25" spans="1:13" ht="19.5" customHeight="1" x14ac:dyDescent="0.2">
      <c r="C25" s="1"/>
      <c r="K25" s="217">
        <f>IF(K24='R&amp;P Accounts'!D28,0,"cross ref error")</f>
        <v>0</v>
      </c>
    </row>
    <row r="26" spans="1:13" ht="19.5" customHeight="1" x14ac:dyDescent="0.2">
      <c r="C26" s="1"/>
    </row>
    <row r="27" spans="1:13" ht="19.5" customHeight="1" x14ac:dyDescent="0.2">
      <c r="A27" s="27" t="s">
        <v>84</v>
      </c>
      <c r="C27" s="1"/>
    </row>
    <row r="28" spans="1:13" ht="17.25" customHeight="1" x14ac:dyDescent="0.25">
      <c r="A28" s="84" t="s">
        <v>25</v>
      </c>
      <c r="C28" s="122"/>
      <c r="D28" s="157"/>
      <c r="E28" s="122"/>
      <c r="F28" s="157"/>
      <c r="G28" s="122"/>
      <c r="H28" s="157"/>
      <c r="I28" s="122"/>
      <c r="J28" s="157"/>
      <c r="K28" s="221">
        <f t="shared" ref="K28:K38" si="1">SUM(C28:I28)</f>
        <v>0</v>
      </c>
      <c r="L28" s="157"/>
      <c r="M28" s="122"/>
    </row>
    <row r="29" spans="1:13" ht="16.5" customHeight="1" x14ac:dyDescent="0.25">
      <c r="A29" s="84" t="s">
        <v>110</v>
      </c>
      <c r="C29" s="122"/>
      <c r="D29" s="157"/>
      <c r="E29" s="122"/>
      <c r="F29" s="157"/>
      <c r="G29" s="122"/>
      <c r="H29" s="157"/>
      <c r="I29" s="122"/>
      <c r="J29" s="157"/>
      <c r="K29" s="221">
        <f t="shared" si="1"/>
        <v>0</v>
      </c>
      <c r="L29" s="157"/>
      <c r="M29" s="122"/>
    </row>
    <row r="30" spans="1:13" ht="17.25" customHeight="1" x14ac:dyDescent="0.25">
      <c r="A30" s="84" t="s">
        <v>26</v>
      </c>
      <c r="C30" s="159"/>
      <c r="D30" s="157"/>
      <c r="E30" s="159"/>
      <c r="F30" s="157"/>
      <c r="G30" s="159"/>
      <c r="H30" s="157"/>
      <c r="I30" s="159"/>
      <c r="J30" s="157"/>
      <c r="K30" s="221">
        <f t="shared" si="1"/>
        <v>0</v>
      </c>
      <c r="L30" s="157"/>
      <c r="M30" s="159"/>
    </row>
    <row r="31" spans="1:13" ht="17.25" customHeight="1" x14ac:dyDescent="0.25">
      <c r="A31" s="84" t="s">
        <v>27</v>
      </c>
      <c r="C31" s="159"/>
      <c r="D31" s="157"/>
      <c r="E31" s="159"/>
      <c r="F31" s="157"/>
      <c r="G31" s="159"/>
      <c r="H31" s="157"/>
      <c r="I31" s="159"/>
      <c r="J31" s="157"/>
      <c r="K31" s="221">
        <f t="shared" si="1"/>
        <v>0</v>
      </c>
      <c r="L31" s="157"/>
      <c r="M31" s="159"/>
    </row>
    <row r="32" spans="1:13" ht="17.25" customHeight="1" x14ac:dyDescent="0.25">
      <c r="A32" s="84" t="s">
        <v>28</v>
      </c>
      <c r="C32" s="159"/>
      <c r="D32" s="157"/>
      <c r="E32" s="159"/>
      <c r="F32" s="157"/>
      <c r="G32" s="159"/>
      <c r="H32" s="157"/>
      <c r="I32" s="159"/>
      <c r="J32" s="157"/>
      <c r="K32" s="221">
        <f t="shared" si="1"/>
        <v>0</v>
      </c>
      <c r="L32" s="157"/>
      <c r="M32" s="159"/>
    </row>
    <row r="33" spans="1:13" ht="17.25" customHeight="1" x14ac:dyDescent="0.25">
      <c r="A33" s="84" t="s">
        <v>29</v>
      </c>
      <c r="C33" s="159"/>
      <c r="D33" s="157"/>
      <c r="E33" s="159"/>
      <c r="F33" s="157"/>
      <c r="G33" s="159"/>
      <c r="H33" s="157"/>
      <c r="I33" s="159"/>
      <c r="J33" s="157"/>
      <c r="K33" s="221">
        <f t="shared" si="1"/>
        <v>0</v>
      </c>
      <c r="L33" s="157"/>
      <c r="M33" s="159"/>
    </row>
    <row r="34" spans="1:13" ht="17.25" customHeight="1" x14ac:dyDescent="0.25">
      <c r="A34" s="85" t="s">
        <v>30</v>
      </c>
      <c r="C34" s="159"/>
      <c r="D34" s="157"/>
      <c r="E34" s="159"/>
      <c r="F34" s="157"/>
      <c r="G34" s="159"/>
      <c r="H34" s="157"/>
      <c r="I34" s="159"/>
      <c r="J34" s="157"/>
      <c r="K34" s="221">
        <f t="shared" si="1"/>
        <v>0</v>
      </c>
      <c r="L34" s="157"/>
      <c r="M34" s="159"/>
    </row>
    <row r="35" spans="1:13" ht="17.25" customHeight="1" x14ac:dyDescent="0.25">
      <c r="A35" s="85" t="s">
        <v>31</v>
      </c>
      <c r="C35" s="159"/>
      <c r="D35" s="157"/>
      <c r="E35" s="159"/>
      <c r="F35" s="157"/>
      <c r="G35" s="159"/>
      <c r="H35" s="157"/>
      <c r="I35" s="159"/>
      <c r="J35" s="157"/>
      <c r="K35" s="221">
        <f t="shared" si="1"/>
        <v>0</v>
      </c>
      <c r="L35" s="157"/>
      <c r="M35" s="159"/>
    </row>
    <row r="36" spans="1:13" ht="17.25" customHeight="1" x14ac:dyDescent="0.25">
      <c r="A36" s="85" t="s">
        <v>32</v>
      </c>
      <c r="C36" s="159"/>
      <c r="D36" s="157"/>
      <c r="E36" s="159"/>
      <c r="F36" s="157"/>
      <c r="G36" s="159"/>
      <c r="H36" s="157"/>
      <c r="I36" s="159"/>
      <c r="J36" s="157"/>
      <c r="K36" s="221">
        <f t="shared" si="1"/>
        <v>0</v>
      </c>
      <c r="L36" s="157"/>
      <c r="M36" s="159"/>
    </row>
    <row r="37" spans="1:13" ht="17.25" customHeight="1" x14ac:dyDescent="0.25">
      <c r="A37" s="84"/>
      <c r="C37" s="159"/>
      <c r="D37" s="157"/>
      <c r="E37" s="159"/>
      <c r="F37" s="157"/>
      <c r="G37" s="159"/>
      <c r="H37" s="157"/>
      <c r="I37" s="159"/>
      <c r="J37" s="157"/>
      <c r="K37" s="221">
        <f t="shared" si="1"/>
        <v>0</v>
      </c>
      <c r="L37" s="157"/>
      <c r="M37" s="159"/>
    </row>
    <row r="38" spans="1:13" ht="17.25" customHeight="1" thickBot="1" x14ac:dyDescent="0.3">
      <c r="A38" s="108"/>
      <c r="C38" s="159"/>
      <c r="D38" s="157"/>
      <c r="E38" s="159"/>
      <c r="F38" s="157"/>
      <c r="G38" s="159"/>
      <c r="H38" s="157"/>
      <c r="I38" s="159"/>
      <c r="J38" s="157"/>
      <c r="K38" s="221">
        <f t="shared" si="1"/>
        <v>0</v>
      </c>
      <c r="L38" s="157"/>
      <c r="M38" s="159"/>
    </row>
    <row r="39" spans="1:13" ht="17.25" customHeight="1" thickBot="1" x14ac:dyDescent="0.3">
      <c r="A39" s="13" t="s">
        <v>87</v>
      </c>
      <c r="C39" s="160">
        <f>SUM(C28:C38)</f>
        <v>0</v>
      </c>
      <c r="D39" s="157"/>
      <c r="E39" s="156">
        <f>SUM(E28:E38)</f>
        <v>0</v>
      </c>
      <c r="F39" s="157"/>
      <c r="G39" s="156">
        <f>SUM(G28:G38)</f>
        <v>0</v>
      </c>
      <c r="H39" s="157"/>
      <c r="I39" s="156">
        <f>SUM(I28:I38)</f>
        <v>0</v>
      </c>
      <c r="J39" s="157"/>
      <c r="K39" s="156">
        <f>SUM(K28:K38)</f>
        <v>0</v>
      </c>
      <c r="L39" s="157"/>
      <c r="M39" s="156">
        <f>SUM(M28:M38)</f>
        <v>0</v>
      </c>
    </row>
    <row r="40" spans="1:13" x14ac:dyDescent="0.2">
      <c r="K40" s="217">
        <f>IF(K39='R&amp;P Accounts'!D42,0,"cross ref error")</f>
        <v>0</v>
      </c>
    </row>
    <row r="41" spans="1:13" ht="30" x14ac:dyDescent="0.25">
      <c r="A41" s="65" t="s">
        <v>85</v>
      </c>
    </row>
    <row r="42" spans="1:13" ht="17.25" customHeight="1" x14ac:dyDescent="0.25">
      <c r="A42" s="84" t="s">
        <v>33</v>
      </c>
      <c r="C42" s="159"/>
      <c r="D42" s="157"/>
      <c r="E42" s="159"/>
      <c r="F42" s="157"/>
      <c r="G42" s="159"/>
      <c r="H42" s="157"/>
      <c r="I42" s="159"/>
      <c r="J42" s="157"/>
      <c r="K42" s="221">
        <f>SUM(C42:I42)</f>
        <v>0</v>
      </c>
      <c r="L42" s="157"/>
      <c r="M42" s="159"/>
    </row>
    <row r="43" spans="1:13" ht="17.25" customHeight="1" thickBot="1" x14ac:dyDescent="0.3">
      <c r="A43" s="84" t="s">
        <v>34</v>
      </c>
      <c r="C43" s="159"/>
      <c r="D43" s="157"/>
      <c r="E43" s="159"/>
      <c r="F43" s="157"/>
      <c r="G43" s="159"/>
      <c r="H43" s="157"/>
      <c r="I43" s="159"/>
      <c r="J43" s="157"/>
      <c r="K43" s="221">
        <f>SUM(C43:I43)</f>
        <v>0</v>
      </c>
      <c r="L43" s="157"/>
      <c r="M43" s="159"/>
    </row>
    <row r="44" spans="1:13" ht="17.25" customHeight="1" thickBot="1" x14ac:dyDescent="0.3">
      <c r="A44" s="13" t="s">
        <v>86</v>
      </c>
      <c r="C44" s="160">
        <f>C42+C43</f>
        <v>0</v>
      </c>
      <c r="D44" s="157"/>
      <c r="E44" s="156">
        <f>E42+E43</f>
        <v>0</v>
      </c>
      <c r="F44" s="157"/>
      <c r="G44" s="156">
        <f>G42+G43</f>
        <v>0</v>
      </c>
      <c r="H44" s="157"/>
      <c r="I44" s="156">
        <f>I42+I43</f>
        <v>0</v>
      </c>
      <c r="J44" s="157"/>
      <c r="K44" s="156">
        <f>K42+K43</f>
        <v>0</v>
      </c>
      <c r="L44" s="157"/>
      <c r="M44" s="156">
        <f>M42+M43</f>
        <v>0</v>
      </c>
    </row>
    <row r="45" spans="1:13" ht="13.5" thickBot="1" x14ac:dyDescent="0.25">
      <c r="K45" s="217">
        <f>IF(K44='R&amp;P Accounts'!D47,0,"cross ref error")</f>
        <v>0</v>
      </c>
    </row>
    <row r="46" spans="1:13" ht="17.25" customHeight="1" thickBot="1" x14ac:dyDescent="0.3">
      <c r="A46" s="109" t="s">
        <v>10</v>
      </c>
      <c r="C46" s="156">
        <f>+C44+C39</f>
        <v>0</v>
      </c>
      <c r="D46" s="157"/>
      <c r="E46" s="156">
        <f>+E44+E39</f>
        <v>0</v>
      </c>
      <c r="F46" s="157"/>
      <c r="G46" s="156">
        <f>+G44+G39</f>
        <v>0</v>
      </c>
      <c r="H46" s="157"/>
      <c r="I46" s="156">
        <f>+I44+I39</f>
        <v>0</v>
      </c>
      <c r="J46" s="157"/>
      <c r="K46" s="156">
        <f>+K44+K39</f>
        <v>0</v>
      </c>
      <c r="L46" s="157"/>
      <c r="M46" s="156">
        <f>+M44+M39</f>
        <v>0</v>
      </c>
    </row>
    <row r="47" spans="1:13" ht="13.5" thickBot="1" x14ac:dyDescent="0.25">
      <c r="K47" s="217">
        <f>IF(K46='R&amp;P Accounts'!D50,0,"cross ref error")</f>
        <v>0</v>
      </c>
    </row>
    <row r="48" spans="1:13" ht="17.25" customHeight="1" thickBot="1" x14ac:dyDescent="0.3">
      <c r="A48" s="39" t="s">
        <v>101</v>
      </c>
      <c r="C48" s="154">
        <f>+C24-C46</f>
        <v>0</v>
      </c>
      <c r="D48" s="155"/>
      <c r="E48" s="154">
        <f>+E24-E46</f>
        <v>0</v>
      </c>
      <c r="F48" s="155"/>
      <c r="G48" s="154">
        <f>+G24-G46</f>
        <v>0</v>
      </c>
      <c r="H48" s="155"/>
      <c r="I48" s="154">
        <f>+I24-I46</f>
        <v>0</v>
      </c>
      <c r="J48" s="155"/>
      <c r="K48" s="154">
        <f>+K24-K46</f>
        <v>0</v>
      </c>
      <c r="L48" s="155"/>
      <c r="M48" s="154">
        <f>+M24-M46</f>
        <v>0</v>
      </c>
    </row>
    <row r="49" spans="1:13" ht="14.25" customHeight="1" thickBot="1" x14ac:dyDescent="0.3">
      <c r="A49" s="39"/>
      <c r="C49" s="219"/>
      <c r="D49" s="155"/>
      <c r="E49" s="219"/>
      <c r="F49" s="155"/>
      <c r="G49" s="219"/>
      <c r="H49" s="155"/>
      <c r="I49" s="219"/>
      <c r="J49" s="155"/>
      <c r="K49" s="219"/>
      <c r="L49" s="155"/>
      <c r="M49" s="219"/>
    </row>
    <row r="50" spans="1:13" s="131" customFormat="1" ht="17.25" customHeight="1" thickBot="1" x14ac:dyDescent="0.3">
      <c r="A50" s="95" t="s">
        <v>117</v>
      </c>
      <c r="C50" s="154"/>
      <c r="D50" s="155"/>
      <c r="E50" s="220"/>
      <c r="F50" s="155"/>
      <c r="G50" s="220"/>
      <c r="H50" s="155"/>
      <c r="I50" s="220"/>
      <c r="J50" s="155"/>
      <c r="K50" s="220">
        <f>SUM(C50:I50)</f>
        <v>0</v>
      </c>
      <c r="L50" s="155"/>
      <c r="M50" s="220"/>
    </row>
    <row r="51" spans="1:13" ht="14.25" customHeight="1" thickBot="1" x14ac:dyDescent="0.25">
      <c r="A51" s="11"/>
      <c r="C51" s="177"/>
      <c r="D51" s="178"/>
      <c r="E51" s="178"/>
      <c r="F51" s="178"/>
      <c r="G51" s="178"/>
      <c r="H51" s="178"/>
      <c r="I51" s="178"/>
      <c r="J51" s="178"/>
      <c r="K51" s="178"/>
      <c r="L51" s="178"/>
      <c r="M51" s="178"/>
    </row>
    <row r="52" spans="1:13" ht="17.25" customHeight="1" thickBot="1" x14ac:dyDescent="0.3">
      <c r="A52" s="13" t="s">
        <v>38</v>
      </c>
      <c r="C52" s="154">
        <f>C48+C50</f>
        <v>0</v>
      </c>
      <c r="D52" s="155"/>
      <c r="E52" s="154">
        <f>E48+E50</f>
        <v>0</v>
      </c>
      <c r="F52" s="155"/>
      <c r="G52" s="154">
        <f>G48+G50</f>
        <v>0</v>
      </c>
      <c r="H52" s="155"/>
      <c r="I52" s="154">
        <f>I48+I50</f>
        <v>0</v>
      </c>
      <c r="J52" s="155"/>
      <c r="K52" s="154">
        <f>K48+K50</f>
        <v>0</v>
      </c>
      <c r="L52" s="155"/>
      <c r="M52" s="154">
        <f>M48+M50</f>
        <v>0</v>
      </c>
    </row>
    <row r="53" spans="1:13" x14ac:dyDescent="0.2">
      <c r="K53" s="217">
        <f>IF(K52='R&amp;P Accounts'!D55,0,"cross ref error")</f>
        <v>0</v>
      </c>
    </row>
    <row r="55" spans="1:13" ht="15.75" x14ac:dyDescent="0.25">
      <c r="A55" s="179" t="s">
        <v>103</v>
      </c>
    </row>
    <row r="56" spans="1:13" x14ac:dyDescent="0.2">
      <c r="A56" s="348"/>
      <c r="B56" s="349"/>
      <c r="C56" s="349"/>
      <c r="D56" s="349"/>
      <c r="E56" s="349"/>
      <c r="F56" s="349"/>
      <c r="G56" s="349"/>
      <c r="H56" s="349"/>
      <c r="I56" s="349"/>
      <c r="J56" s="349"/>
      <c r="K56" s="349"/>
      <c r="L56" s="349"/>
      <c r="M56" s="350"/>
    </row>
    <row r="57" spans="1:13" x14ac:dyDescent="0.2">
      <c r="A57" s="351"/>
      <c r="B57" s="352"/>
      <c r="C57" s="352"/>
      <c r="D57" s="352"/>
      <c r="E57" s="352"/>
      <c r="F57" s="352"/>
      <c r="G57" s="352"/>
      <c r="H57" s="352"/>
      <c r="I57" s="352"/>
      <c r="J57" s="352"/>
      <c r="K57" s="352"/>
      <c r="L57" s="352"/>
      <c r="M57" s="353"/>
    </row>
    <row r="58" spans="1:13" x14ac:dyDescent="0.2">
      <c r="A58" s="351"/>
      <c r="B58" s="352"/>
      <c r="C58" s="352"/>
      <c r="D58" s="352"/>
      <c r="E58" s="352"/>
      <c r="F58" s="352"/>
      <c r="G58" s="352"/>
      <c r="H58" s="352"/>
      <c r="I58" s="352"/>
      <c r="J58" s="352"/>
      <c r="K58" s="352"/>
      <c r="L58" s="352"/>
      <c r="M58" s="353"/>
    </row>
    <row r="59" spans="1:13" x14ac:dyDescent="0.2">
      <c r="A59" s="351"/>
      <c r="B59" s="352"/>
      <c r="C59" s="352"/>
      <c r="D59" s="352"/>
      <c r="E59" s="352"/>
      <c r="F59" s="352"/>
      <c r="G59" s="352"/>
      <c r="H59" s="352"/>
      <c r="I59" s="352"/>
      <c r="J59" s="352"/>
      <c r="K59" s="352"/>
      <c r="L59" s="352"/>
      <c r="M59" s="353"/>
    </row>
    <row r="60" spans="1:13" x14ac:dyDescent="0.2">
      <c r="A60" s="351"/>
      <c r="B60" s="352"/>
      <c r="C60" s="352"/>
      <c r="D60" s="352"/>
      <c r="E60" s="352"/>
      <c r="F60" s="352"/>
      <c r="G60" s="352"/>
      <c r="H60" s="352"/>
      <c r="I60" s="352"/>
      <c r="J60" s="352"/>
      <c r="K60" s="352"/>
      <c r="L60" s="352"/>
      <c r="M60" s="353"/>
    </row>
    <row r="61" spans="1:13" x14ac:dyDescent="0.2">
      <c r="A61" s="351"/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353"/>
    </row>
    <row r="62" spans="1:13" x14ac:dyDescent="0.2">
      <c r="A62" s="351"/>
      <c r="B62" s="352"/>
      <c r="C62" s="352"/>
      <c r="D62" s="352"/>
      <c r="E62" s="352"/>
      <c r="F62" s="352"/>
      <c r="G62" s="352"/>
      <c r="H62" s="352"/>
      <c r="I62" s="352"/>
      <c r="J62" s="352"/>
      <c r="K62" s="352"/>
      <c r="L62" s="352"/>
      <c r="M62" s="353"/>
    </row>
    <row r="63" spans="1:13" x14ac:dyDescent="0.2">
      <c r="A63" s="351"/>
      <c r="B63" s="352"/>
      <c r="C63" s="352"/>
      <c r="D63" s="352"/>
      <c r="E63" s="352"/>
      <c r="F63" s="352"/>
      <c r="G63" s="352"/>
      <c r="H63" s="352"/>
      <c r="I63" s="352"/>
      <c r="J63" s="352"/>
      <c r="K63" s="352"/>
      <c r="L63" s="352"/>
      <c r="M63" s="353"/>
    </row>
    <row r="64" spans="1:13" x14ac:dyDescent="0.2">
      <c r="A64" s="354"/>
      <c r="B64" s="355"/>
      <c r="C64" s="355"/>
      <c r="D64" s="355"/>
      <c r="E64" s="355"/>
      <c r="F64" s="355"/>
      <c r="G64" s="355"/>
      <c r="H64" s="355"/>
      <c r="I64" s="355"/>
      <c r="J64" s="355"/>
      <c r="K64" s="355"/>
      <c r="L64" s="355"/>
      <c r="M64" s="356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Props1.xml><?xml version="1.0" encoding="utf-8"?>
<ds:datastoreItem xmlns:ds="http://schemas.openxmlformats.org/officeDocument/2006/customXml" ds:itemID="{160A328F-47B5-4869-82EF-2D52845094FA}"/>
</file>

<file path=customXml/itemProps2.xml><?xml version="1.0" encoding="utf-8"?>
<ds:datastoreItem xmlns:ds="http://schemas.openxmlformats.org/officeDocument/2006/customXml" ds:itemID="{1CDA0C49-7947-41E2-A643-E7032B32CD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0259A1-60AA-45F4-B3D6-5505105754AD}">
  <ds:schemaRefs>
    <ds:schemaRef ds:uri="http://schemas.microsoft.com/office/2006/metadata/properties"/>
    <ds:schemaRef ds:uri="http://schemas.microsoft.com/office/infopath/2007/PartnerControls"/>
    <ds:schemaRef ds:uri="8436d569-77cd-4048-9af0-56c28c76dd8c"/>
    <ds:schemaRef ds:uri="507f32b5-c2bf-4ca4-b2bc-2cd50667c7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R&amp;P Accounts</vt:lpstr>
      <vt:lpstr>R&amp;P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Mary Tulloch</cp:lastModifiedBy>
  <cp:lastPrinted>2007-12-14T14:44:53Z</cp:lastPrinted>
  <dcterms:created xsi:type="dcterms:W3CDTF">2007-04-10T16:51:52Z</dcterms:created>
  <dcterms:modified xsi:type="dcterms:W3CDTF">2026-06-22T20:51:55Z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  <property fmtid="{D5CDD505-2E9C-101B-9397-08002B2CF9AE}" pid="26" name="MediaServiceImageTags">
    <vt:lpwstr/>
  </property>
</Properties>
</file>