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<sst xmlns="http://schemas.openxmlformats.org/spreadsheetml/2006/main" count="134" uniqueCount="128">
  <si>
    <t xml:space="preserve">MID KINTYRE AND GIGHA ( CHURCH  OF SCOTLAND )</t>
  </si>
  <si>
    <t xml:space="preserve">RECEIPTS AND PAYMENTS ACCOUNT</t>
  </si>
  <si>
    <r>
      <rPr>
        <sz val="10"/>
        <rFont val="Arial"/>
        <family val="2"/>
        <charset val="1"/>
      </rPr>
      <t xml:space="preserve">for the year ended 31</t>
    </r>
    <r>
      <rPr>
        <vertAlign val="superscript"/>
        <sz val="10"/>
        <rFont val="Arial"/>
        <family val="2"/>
        <charset val="1"/>
      </rPr>
      <t xml:space="preserve">st</t>
    </r>
    <r>
      <rPr>
        <sz val="10"/>
        <rFont val="Arial"/>
        <family val="2"/>
        <charset val="1"/>
      </rPr>
      <t xml:space="preserve"> December 2025</t>
    </r>
  </si>
  <si>
    <t xml:space="preserve">Unrestricted</t>
  </si>
  <si>
    <t xml:space="preserve">Restricted </t>
  </si>
  <si>
    <t xml:space="preserve">Note</t>
  </si>
  <si>
    <t xml:space="preserve">Funds</t>
  </si>
  <si>
    <t xml:space="preserve">TOTAL</t>
  </si>
  <si>
    <t xml:space="preserve">RECEIPTS</t>
  </si>
  <si>
    <t xml:space="preserve">Donations/ Offerings</t>
  </si>
  <si>
    <t xml:space="preserve">Fund Raising</t>
  </si>
  <si>
    <t xml:space="preserve">Bank Interest</t>
  </si>
  <si>
    <t xml:space="preserve">Investment Income</t>
  </si>
  <si>
    <t xml:space="preserve">Hall Rentals</t>
  </si>
  <si>
    <t xml:space="preserve">Grants</t>
  </si>
  <si>
    <t xml:space="preserve">Weddings/Funerals /Christenings</t>
  </si>
  <si>
    <t xml:space="preserve">Drawdown</t>
  </si>
  <si>
    <t xml:space="preserve">Grazing Income</t>
  </si>
  <si>
    <t xml:space="preserve">SSE Compensation</t>
  </si>
  <si>
    <t xml:space="preserve">Vat Refunds</t>
  </si>
  <si>
    <t xml:space="preserve">Total Receipts</t>
  </si>
  <si>
    <t xml:space="preserve">PAYMENTS</t>
  </si>
  <si>
    <t xml:space="preserve">Congregational Expenses</t>
  </si>
  <si>
    <t xml:space="preserve">Property Repairs</t>
  </si>
  <si>
    <t xml:space="preserve">Total Payments</t>
  </si>
  <si>
    <t xml:space="preserve">Surplus ( deficit ) for year</t>
  </si>
  <si>
    <t xml:space="preserve">Accounting Policies</t>
  </si>
  <si>
    <t xml:space="preserve">The above  Accounts have  been prepared  on a  Receipts and Payments basis.</t>
  </si>
  <si>
    <t xml:space="preserve">Normal  repairs  and maintenance are  charged to  the  General  Fund. </t>
  </si>
  <si>
    <t xml:space="preserve">Major  repairs  are funded  from drawdowns</t>
  </si>
  <si>
    <t xml:space="preserve">STATEMENT OF BALANCES</t>
  </si>
  <si>
    <r>
      <rPr>
        <sz val="10"/>
        <rFont val="Arial"/>
        <family val="2"/>
        <charset val="1"/>
      </rPr>
      <t xml:space="preserve">as at  31</t>
    </r>
    <r>
      <rPr>
        <vertAlign val="superscript"/>
        <sz val="10"/>
        <rFont val="Arial"/>
        <family val="2"/>
        <charset val="1"/>
      </rPr>
      <t xml:space="preserve">st</t>
    </r>
    <r>
      <rPr>
        <sz val="10"/>
        <rFont val="Arial"/>
        <family val="2"/>
        <charset val="1"/>
      </rPr>
      <t xml:space="preserve"> December 2025</t>
    </r>
  </si>
  <si>
    <t xml:space="preserve">Bank Balances</t>
  </si>
  <si>
    <t xml:space="preserve">Brought Forward</t>
  </si>
  <si>
    <t xml:space="preserve">Adjustment</t>
  </si>
  <si>
    <t xml:space="preserve">Movement in Year</t>
  </si>
  <si>
    <t xml:space="preserve"> </t>
  </si>
  <si>
    <t xml:space="preserve">Carried Forward</t>
  </si>
  <si>
    <t xml:space="preserve">Investments </t>
  </si>
  <si>
    <t xml:space="preserve">Amounts Recoverable</t>
  </si>
  <si>
    <t xml:space="preserve">Gift Aid </t>
  </si>
  <si>
    <t xml:space="preserve">Vat </t>
  </si>
  <si>
    <r>
      <rPr>
        <sz val="10"/>
        <rFont val="Arial"/>
        <family val="2"/>
        <charset val="1"/>
      </rPr>
      <t xml:space="preserve">The Kirk Session  approved the accounts on date 2</t>
    </r>
    <r>
      <rPr>
        <vertAlign val="superscript"/>
        <sz val="10"/>
        <rFont val="Arial"/>
        <family val="2"/>
        <charset val="1"/>
      </rPr>
      <t xml:space="preserve">nd</t>
    </r>
    <r>
      <rPr>
        <sz val="10"/>
        <rFont val="Arial"/>
        <family val="2"/>
        <charset val="1"/>
      </rPr>
      <t xml:space="preserve"> February  2026</t>
    </r>
  </si>
  <si>
    <t xml:space="preserve">For and on behalf of the Kirk Session </t>
  </si>
  <si>
    <t xml:space="preserve">signed</t>
  </si>
  <si>
    <t xml:space="preserve">Elizabeth Ball</t>
  </si>
  <si>
    <t xml:space="preserve">Session Clerk</t>
  </si>
  <si>
    <r>
      <rPr>
        <sz val="10"/>
        <rFont val="Arial"/>
        <family val="2"/>
        <charset val="1"/>
      </rPr>
      <t xml:space="preserve">2</t>
    </r>
    <r>
      <rPr>
        <vertAlign val="superscript"/>
        <sz val="10"/>
        <rFont val="Arial"/>
        <family val="2"/>
        <charset val="1"/>
      </rPr>
      <t xml:space="preserve">nd</t>
    </r>
    <r>
      <rPr>
        <sz val="10"/>
        <rFont val="Arial"/>
        <family val="2"/>
        <charset val="1"/>
      </rPr>
      <t xml:space="preserve"> February  2026</t>
    </r>
  </si>
  <si>
    <t xml:space="preserve">Margaret Graham</t>
  </si>
  <si>
    <t xml:space="preserve">Treasurer</t>
  </si>
  <si>
    <t xml:space="preserve">Notes to the  accounts</t>
  </si>
  <si>
    <t xml:space="preserve">1. Trustee Remuneration and related Party Transactions</t>
  </si>
  <si>
    <t xml:space="preserve">During the year Mrs Margaret Graham received the sum of £ 100 as reimbursement of  </t>
  </si>
  <si>
    <t xml:space="preserve">Treasurer’s Expenses .</t>
  </si>
  <si>
    <t xml:space="preserve">No other trustee received remuneration or reimbursement during the year. No trustee or a </t>
  </si>
  <si>
    <t xml:space="preserve"> person related to  a trustee had any personal interest in any contract or transaction entered </t>
  </si>
  <si>
    <t xml:space="preserve"> into by the Church during the year.</t>
  </si>
  <si>
    <t xml:space="preserve">2.  Movement in Funds</t>
  </si>
  <si>
    <t xml:space="preserve">As at</t>
  </si>
  <si>
    <t xml:space="preserve">Transfer/</t>
  </si>
  <si>
    <t xml:space="preserve">As at </t>
  </si>
  <si>
    <t xml:space="preserve">Receipts</t>
  </si>
  <si>
    <t xml:space="preserve">Payments</t>
  </si>
  <si>
    <t xml:space="preserve">adjustment</t>
  </si>
  <si>
    <t xml:space="preserve">Unrestricted Funds</t>
  </si>
  <si>
    <t xml:space="preserve">General/ Fabric Fund</t>
  </si>
  <si>
    <t xml:space="preserve">Restricted Funds</t>
  </si>
  <si>
    <t xml:space="preserve">Skipness Fabric Fund</t>
  </si>
  <si>
    <t xml:space="preserve">Chleit Reserve Fund</t>
  </si>
  <si>
    <t xml:space="preserve">Macalister Mortification</t>
  </si>
  <si>
    <t xml:space="preserve">Gigha – building</t>
  </si>
  <si>
    <t xml:space="preserve">Skipness – windows</t>
  </si>
  <si>
    <t xml:space="preserve">TOTAL FUNDS</t>
  </si>
  <si>
    <t xml:space="preserve">Purpose of Designated Funds.</t>
  </si>
  <si>
    <t xml:space="preserve">Chleit Reserve Fund </t>
  </si>
  <si>
    <t xml:space="preserve"> The Trustees have been set aside funds for the upgrading of the </t>
  </si>
  <si>
    <t xml:space="preserve">Church.</t>
  </si>
  <si>
    <t xml:space="preserve">These funds are for  the specific purpose  of repairing the church.</t>
  </si>
  <si>
    <t xml:space="preserve">Gigha Building Fund</t>
  </si>
  <si>
    <t xml:space="preserve">Skipness Windows Fund</t>
  </si>
  <si>
    <t xml:space="preserve">These funds are for  the specific purpose  of repairing church  windows</t>
  </si>
  <si>
    <t xml:space="preserve">Notes to  the Accounts ( continued )</t>
  </si>
  <si>
    <t xml:space="preserve">3. Analysis of Donations</t>
  </si>
  <si>
    <t xml:space="preserve">FWO Scheme </t>
  </si>
  <si>
    <t xml:space="preserve">Gift Aid Donations</t>
  </si>
  <si>
    <t xml:space="preserve">Tax recovered from Gift Aid</t>
  </si>
  <si>
    <t xml:space="preserve">Door Offerings</t>
  </si>
  <si>
    <t xml:space="preserve">Other Offerings and Donations</t>
  </si>
  <si>
    <t xml:space="preserve">4. Analysis of Payments</t>
  </si>
  <si>
    <t xml:space="preserve">Giving to  Growth</t>
  </si>
  <si>
    <t xml:space="preserve">Presbytery Dues</t>
  </si>
  <si>
    <t xml:space="preserve">Minister’s Travelling Expenses</t>
  </si>
  <si>
    <t xml:space="preserve">Pulpit supply</t>
  </si>
  <si>
    <t xml:space="preserve">Church Officers</t>
  </si>
  <si>
    <t xml:space="preserve">Electricity</t>
  </si>
  <si>
    <t xml:space="preserve">Domain Name</t>
  </si>
  <si>
    <t xml:space="preserve">Tarbert Manse Shared Costs</t>
  </si>
  <si>
    <t xml:space="preserve">Insurance</t>
  </si>
  <si>
    <t xml:space="preserve">Fund Raising Expenses</t>
  </si>
  <si>
    <t xml:space="preserve">Sundry Expenses</t>
  </si>
  <si>
    <t xml:space="preserve">Labrynth</t>
  </si>
  <si>
    <t xml:space="preserve">5.  Minister's Stipend</t>
  </si>
  <si>
    <t xml:space="preserve">All Church of Scotland congregations contribute to the National Stipend Fund which bears the </t>
  </si>
  <si>
    <t xml:space="preserve">cost of all ministers' stipends and employers contributions for national insurance, pension </t>
  </si>
  <si>
    <t xml:space="preserve">and housing and loan fund. Ministers' stipend is paid in accordance with the National Stipend </t>
  </si>
  <si>
    <t xml:space="preserve">Scale, which is related to years of service. </t>
  </si>
  <si>
    <r>
      <rPr>
        <sz val="10"/>
        <rFont val="Arial"/>
        <family val="2"/>
        <charset val="1"/>
      </rPr>
      <t xml:space="preserve">Minimum Stipend - £ 32433; Maximum Stipend in 5</t>
    </r>
    <r>
      <rPr>
        <vertAlign val="superscript"/>
        <sz val="10"/>
        <rFont val="Arial"/>
        <family val="2"/>
        <charset val="1"/>
      </rPr>
      <t xml:space="preserve">th</t>
    </r>
    <r>
      <rPr>
        <sz val="10"/>
        <rFont val="Arial"/>
        <family val="2"/>
        <charset val="1"/>
      </rPr>
      <t xml:space="preserve"> and subsequent years of service - £ 39856</t>
    </r>
  </si>
  <si>
    <t xml:space="preserve">Net payment made</t>
  </si>
  <si>
    <t xml:space="preserve">Stipend  Endowment Income of £ 10125 and Glebe rent  of £ 614 was applied to</t>
  </si>
  <si>
    <t xml:space="preserve">the Giving to  Growth Contribution statement on behalf  of  the  congregation.</t>
  </si>
  <si>
    <t xml:space="preserve">6. Funds Held  on Behalf  of Congregation</t>
  </si>
  <si>
    <t xml:space="preserve">by Church  of Scotland General  Trustees</t>
  </si>
  <si>
    <t xml:space="preserve">Church  of Scotland  -General Trustees</t>
  </si>
  <si>
    <t xml:space="preserve">Temporary Funds</t>
  </si>
  <si>
    <t xml:space="preserve">Consol. Fabric Fund  - Capital</t>
  </si>
  <si>
    <t xml:space="preserve">Consol. Fabric Fund  - Revenue</t>
  </si>
  <si>
    <t xml:space="preserve">Investments at Market  </t>
  </si>
  <si>
    <t xml:space="preserve"> Income Fund  3000 units  cost £ 29760 </t>
  </si>
  <si>
    <t xml:space="preserve"> Deposit  Fund</t>
  </si>
  <si>
    <t xml:space="preserve"> Growth Fund  2293 units  cost  £ 6650 </t>
  </si>
  <si>
    <t xml:space="preserve">Others</t>
  </si>
  <si>
    <t xml:space="preserve">Dr D Coutts Bequest cost £ 1815</t>
  </si>
  <si>
    <t xml:space="preserve">Lucy Campbell bequest  120 units cost £ 886</t>
  </si>
  <si>
    <t xml:space="preserve">Total Funds held by General Trustees</t>
  </si>
  <si>
    <t xml:space="preserve">7. Collections  for Third Parties</t>
  </si>
  <si>
    <t xml:space="preserve">World  Day  of Prayer</t>
  </si>
  <si>
    <t xml:space="preserve">CHAS</t>
  </si>
  <si>
    <t xml:space="preserve">Kintyre Food Bank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</si>
</sst>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vertAlign val="superscript"/>
      <sz val="10"/>
      <name val="Arial"/>
      <family val="2"/>
      <charset val="1"/>
    </font>
    <font>
      <u val="singl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1.xml"/><Relationship Id="rId7" Type="http://schemas.openxmlformats.org/officeDocument/2006/relationships/customXml" Target="../customXml/item1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60" colorId="64" zoomScale="100" zoomScaleNormal="100" zoomScalePageLayoutView="100" workbookViewId="0">
      <selection pane="topLeft" activeCell="A92" activeCellId="0" sqref="A92"/>
    </sheetView>
  </sheetViews>
  <sheetFormatPr defaultColWidth="10.7578125" defaultRowHeight="14.65" customHeight="false" zeroHeight="false" outlineLevelRow="0" outlineLevelCol="0"/>
  <sheetData>
    <row r="1" customFormat="false" ht="14.65" hidden="false" customHeight="false" outlineLevel="0" collapsed="false">
      <c r="A1" s="1" t="s">
        <v>0</v>
      </c>
    </row>
    <row r="3" customFormat="false" ht="14.65" hidden="false" customHeight="false" outlineLevel="0" collapsed="false">
      <c r="A3" s="1" t="s">
        <v>1</v>
      </c>
    </row>
    <row r="4" customFormat="false" ht="14.65" hidden="false" customHeight="false" outlineLevel="0" collapsed="false">
      <c r="A4" s="1" t="s">
        <v>2</v>
      </c>
    </row>
    <row r="5" customFormat="false" ht="14.65" hidden="false" customHeight="false" outlineLevel="0" collapsed="false">
      <c r="A5" s="1"/>
    </row>
    <row r="6" customFormat="false" ht="14.65" hidden="false" customHeight="false" outlineLevel="0" collapsed="false">
      <c r="F6" s="1" t="n">
        <v>2025</v>
      </c>
      <c r="G6" s="1" t="n">
        <v>2024</v>
      </c>
    </row>
    <row r="7" customFormat="false" ht="14.65" hidden="false" customHeight="false" outlineLevel="0" collapsed="false">
      <c r="D7" s="2" t="s">
        <v>3</v>
      </c>
      <c r="E7" s="2" t="s">
        <v>4</v>
      </c>
    </row>
    <row r="8" customFormat="false" ht="14.65" hidden="false" customHeight="false" outlineLevel="0" collapsed="false">
      <c r="C8" s="3" t="s">
        <v>5</v>
      </c>
      <c r="D8" s="2" t="s">
        <v>6</v>
      </c>
      <c r="E8" s="2" t="s">
        <v>6</v>
      </c>
      <c r="F8" s="2" t="s">
        <v>7</v>
      </c>
      <c r="G8" s="2" t="s">
        <v>7</v>
      </c>
    </row>
    <row r="9" customFormat="false" ht="14.65" hidden="false" customHeight="false" outlineLevel="0" collapsed="false">
      <c r="A9" s="4" t="s">
        <v>8</v>
      </c>
      <c r="B9" s="4"/>
    </row>
    <row r="11" customFormat="false" ht="14.65" hidden="false" customHeight="false" outlineLevel="0" collapsed="false">
      <c r="A11" s="1" t="s">
        <v>9</v>
      </c>
      <c r="C11" s="3" t="n">
        <v>3</v>
      </c>
      <c r="D11" s="5" t="n">
        <v>30203</v>
      </c>
      <c r="E11" s="1" t="n">
        <v>18939</v>
      </c>
      <c r="F11" s="5" t="n">
        <f aca="false">+D11+E11</f>
        <v>49142</v>
      </c>
      <c r="G11" s="5" t="n">
        <v>30313</v>
      </c>
    </row>
    <row r="12" customFormat="false" ht="14.65" hidden="false" customHeight="false" outlineLevel="0" collapsed="false">
      <c r="A12" s="1" t="s">
        <v>10</v>
      </c>
      <c r="D12" s="1" t="n">
        <v>4436</v>
      </c>
      <c r="E12" s="1" t="n">
        <v>0</v>
      </c>
      <c r="F12" s="5" t="n">
        <f aca="false">+D12+E12</f>
        <v>4436</v>
      </c>
      <c r="G12" s="1" t="n">
        <v>4159</v>
      </c>
    </row>
    <row r="13" customFormat="false" ht="14.65" hidden="false" customHeight="false" outlineLevel="0" collapsed="false">
      <c r="A13" s="1" t="s">
        <v>11</v>
      </c>
      <c r="D13" s="1" t="n">
        <v>1084</v>
      </c>
      <c r="E13" s="1" t="n">
        <v>0</v>
      </c>
      <c r="F13" s="5" t="n">
        <f aca="false">+D13+E13</f>
        <v>1084</v>
      </c>
      <c r="G13" s="1" t="n">
        <v>1416</v>
      </c>
    </row>
    <row r="14" customFormat="false" ht="14.65" hidden="false" customHeight="false" outlineLevel="0" collapsed="false">
      <c r="A14" s="1" t="s">
        <v>12</v>
      </c>
      <c r="D14" s="1" t="n">
        <v>712</v>
      </c>
      <c r="E14" s="1" t="n">
        <v>0</v>
      </c>
      <c r="F14" s="5" t="n">
        <f aca="false">+D14+E14</f>
        <v>712</v>
      </c>
      <c r="G14" s="1" t="n">
        <v>754</v>
      </c>
    </row>
    <row r="15" customFormat="false" ht="14.65" hidden="false" customHeight="false" outlineLevel="0" collapsed="false">
      <c r="A15" s="1" t="s">
        <v>13</v>
      </c>
      <c r="D15" s="1" t="n">
        <v>3440</v>
      </c>
      <c r="E15" s="1" t="n">
        <v>0</v>
      </c>
      <c r="F15" s="5" t="n">
        <f aca="false">+D15+E15</f>
        <v>3440</v>
      </c>
      <c r="G15" s="1" t="n">
        <v>1960</v>
      </c>
    </row>
    <row r="16" customFormat="false" ht="14.65" hidden="false" customHeight="false" outlineLevel="0" collapsed="false">
      <c r="A16" s="1" t="s">
        <v>14</v>
      </c>
      <c r="D16" s="1" t="n">
        <v>0</v>
      </c>
      <c r="E16" s="1" t="n">
        <v>3850</v>
      </c>
      <c r="F16" s="1" t="n">
        <f aca="false">+D16+E16</f>
        <v>3850</v>
      </c>
      <c r="G16" s="1" t="n">
        <v>0</v>
      </c>
    </row>
    <row r="17" customFormat="false" ht="14.65" hidden="false" customHeight="false" outlineLevel="0" collapsed="false">
      <c r="A17" s="1" t="s">
        <v>15</v>
      </c>
      <c r="D17" s="1" t="n">
        <v>500</v>
      </c>
      <c r="E17" s="1" t="n">
        <v>0</v>
      </c>
      <c r="F17" s="1" t="n">
        <f aca="false">+D17+E17</f>
        <v>500</v>
      </c>
      <c r="G17" s="1" t="n">
        <v>550</v>
      </c>
    </row>
    <row r="18" customFormat="false" ht="14.65" hidden="false" customHeight="false" outlineLevel="0" collapsed="false">
      <c r="A18" s="1" t="s">
        <v>16</v>
      </c>
      <c r="D18" s="1" t="n">
        <v>0</v>
      </c>
      <c r="E18" s="1" t="n">
        <v>66301</v>
      </c>
      <c r="F18" s="1" t="n">
        <f aca="false">+D18+E18</f>
        <v>66301</v>
      </c>
      <c r="G18" s="1" t="n">
        <v>5334</v>
      </c>
    </row>
    <row r="19" customFormat="false" ht="14.65" hidden="false" customHeight="false" outlineLevel="0" collapsed="false">
      <c r="A19" s="1" t="s">
        <v>17</v>
      </c>
      <c r="D19" s="1" t="n">
        <v>300</v>
      </c>
      <c r="E19" s="1" t="n">
        <v>0</v>
      </c>
      <c r="F19" s="1" t="n">
        <f aca="false">+D19+E19</f>
        <v>300</v>
      </c>
      <c r="G19" s="1" t="n">
        <v>600</v>
      </c>
    </row>
    <row r="20" customFormat="false" ht="14.65" hidden="false" customHeight="false" outlineLevel="0" collapsed="false">
      <c r="A20" s="5" t="s">
        <v>18</v>
      </c>
      <c r="C20" s="6"/>
      <c r="D20" s="1" t="n">
        <v>1705</v>
      </c>
      <c r="E20" s="1" t="n">
        <v>0</v>
      </c>
      <c r="F20" s="1" t="n">
        <f aca="false">+D20+E20</f>
        <v>1705</v>
      </c>
      <c r="G20" s="1" t="n">
        <v>0</v>
      </c>
    </row>
    <row r="21" customFormat="false" ht="14.65" hidden="false" customHeight="false" outlineLevel="0" collapsed="false">
      <c r="A21" s="5" t="s">
        <v>19</v>
      </c>
      <c r="C21" s="6"/>
      <c r="D21" s="4" t="n">
        <v>358</v>
      </c>
      <c r="E21" s="4" t="n">
        <v>3194</v>
      </c>
      <c r="F21" s="4" t="n">
        <f aca="false">+D21+E21</f>
        <v>3552</v>
      </c>
      <c r="G21" s="4" t="n">
        <v>0</v>
      </c>
    </row>
    <row r="22" customFormat="false" ht="14.65" hidden="false" customHeight="false" outlineLevel="0" collapsed="false">
      <c r="F22" s="1"/>
    </row>
    <row r="23" customFormat="false" ht="14.65" hidden="false" customHeight="false" outlineLevel="0" collapsed="false">
      <c r="A23" s="4" t="s">
        <v>20</v>
      </c>
      <c r="D23" s="4" t="n">
        <f aca="false">SUM(D11:D21)</f>
        <v>42738</v>
      </c>
      <c r="E23" s="4" t="n">
        <f aca="false">SUM(E11:E21)</f>
        <v>92284</v>
      </c>
      <c r="F23" s="4" t="n">
        <f aca="false">SUM(F11:F21)</f>
        <v>135022</v>
      </c>
      <c r="G23" s="4" t="n">
        <f aca="false">SUM(G11:G21)</f>
        <v>45086</v>
      </c>
    </row>
    <row r="26" customFormat="false" ht="14.65" hidden="false" customHeight="false" outlineLevel="0" collapsed="false">
      <c r="A26" s="4" t="s">
        <v>21</v>
      </c>
      <c r="C26" s="3"/>
    </row>
    <row r="28" customFormat="false" ht="14.65" hidden="false" customHeight="false" outlineLevel="0" collapsed="false">
      <c r="A28" s="1" t="s">
        <v>22</v>
      </c>
      <c r="C28" s="6" t="n">
        <v>4</v>
      </c>
      <c r="D28" s="1" t="n">
        <v>41267</v>
      </c>
      <c r="E28" s="1" t="n">
        <v>0</v>
      </c>
      <c r="F28" s="5" t="n">
        <f aca="false">+D28+E28</f>
        <v>41267</v>
      </c>
      <c r="G28" s="1" t="n">
        <v>38072</v>
      </c>
    </row>
    <row r="29" customFormat="false" ht="14.65" hidden="false" customHeight="false" outlineLevel="0" collapsed="false">
      <c r="A29" s="1" t="s">
        <v>23</v>
      </c>
      <c r="D29" s="4" t="n">
        <v>5020</v>
      </c>
      <c r="E29" s="4" t="n">
        <v>87722</v>
      </c>
      <c r="F29" s="4" t="n">
        <f aca="false">+D29+E29</f>
        <v>92742</v>
      </c>
      <c r="G29" s="4" t="n">
        <v>33884</v>
      </c>
    </row>
    <row r="31" customFormat="false" ht="14.65" hidden="false" customHeight="false" outlineLevel="0" collapsed="false">
      <c r="A31" s="4" t="s">
        <v>24</v>
      </c>
      <c r="D31" s="4" t="n">
        <f aca="false">SUM(D28:D29)</f>
        <v>46287</v>
      </c>
      <c r="E31" s="4" t="n">
        <f aca="false">SUM(E28:E29)</f>
        <v>87722</v>
      </c>
      <c r="F31" s="4" t="n">
        <f aca="false">SUM(F28:F29)</f>
        <v>134009</v>
      </c>
      <c r="G31" s="4" t="n">
        <f aca="false">SUM(G28:G29)</f>
        <v>71956</v>
      </c>
    </row>
    <row r="32" customFormat="false" ht="14.65" hidden="false" customHeight="false" outlineLevel="0" collapsed="false">
      <c r="A32" s="4"/>
      <c r="D32" s="1"/>
      <c r="E32" s="1"/>
      <c r="F32" s="1"/>
      <c r="G32" s="1"/>
    </row>
    <row r="33" customFormat="false" ht="14.65" hidden="false" customHeight="false" outlineLevel="0" collapsed="false">
      <c r="A33" s="4" t="s">
        <v>25</v>
      </c>
      <c r="D33" s="4" t="n">
        <f aca="false">+D23-D31</f>
        <v>-3549</v>
      </c>
      <c r="E33" s="4" t="n">
        <f aca="false">+E23-E31</f>
        <v>4562</v>
      </c>
      <c r="F33" s="4" t="n">
        <f aca="false">+F23-F31</f>
        <v>1013</v>
      </c>
      <c r="G33" s="4" t="n">
        <f aca="false">+G23-G31</f>
        <v>-26870</v>
      </c>
    </row>
    <row r="34" customFormat="false" ht="14.65" hidden="false" customHeight="false" outlineLevel="0" collapsed="false">
      <c r="F34" s="1"/>
      <c r="G34" s="1"/>
    </row>
    <row r="36" customFormat="false" ht="14.65" hidden="false" customHeight="false" outlineLevel="0" collapsed="false">
      <c r="A36" s="5" t="s">
        <v>26</v>
      </c>
    </row>
    <row r="38" customFormat="false" ht="14.65" hidden="false" customHeight="false" outlineLevel="0" collapsed="false">
      <c r="A38" s="5" t="s">
        <v>27</v>
      </c>
    </row>
    <row r="40" customFormat="false" ht="14.65" hidden="false" customHeight="false" outlineLevel="0" collapsed="false">
      <c r="A40" s="5" t="s">
        <v>28</v>
      </c>
      <c r="D40" s="6"/>
    </row>
    <row r="41" customFormat="false" ht="14.65" hidden="false" customHeight="false" outlineLevel="0" collapsed="false">
      <c r="A41" s="5" t="s">
        <v>29</v>
      </c>
    </row>
    <row r="46" customFormat="false" ht="14.65" hidden="false" customHeight="false" outlineLevel="0" collapsed="false">
      <c r="D46" s="6" t="n">
        <v>1</v>
      </c>
    </row>
    <row r="50" customFormat="false" ht="14.65" hidden="false" customHeight="false" outlineLevel="0" collapsed="false">
      <c r="A50" s="1" t="str">
        <f aca="false">A1</f>
        <v>MID KINTYRE AND GIGHA ( CHURCH  OF SCOTLAND )</v>
      </c>
    </row>
    <row r="52" customFormat="false" ht="14.65" hidden="false" customHeight="false" outlineLevel="0" collapsed="false">
      <c r="A52" s="1" t="s">
        <v>30</v>
      </c>
    </row>
    <row r="53" customFormat="false" ht="14.65" hidden="false" customHeight="false" outlineLevel="0" collapsed="false">
      <c r="A53" s="1" t="s">
        <v>31</v>
      </c>
    </row>
    <row r="54" customFormat="false" ht="14.65" hidden="false" customHeight="false" outlineLevel="0" collapsed="false">
      <c r="F54" s="1" t="n">
        <v>2025</v>
      </c>
      <c r="G54" s="1" t="n">
        <v>2024</v>
      </c>
    </row>
    <row r="56" customFormat="false" ht="14.65" hidden="false" customHeight="false" outlineLevel="0" collapsed="false">
      <c r="D56" s="2" t="str">
        <f aca="false">D7</f>
        <v>Unrestricted</v>
      </c>
      <c r="E56" s="2" t="str">
        <f aca="false">E7</f>
        <v>Restricted </v>
      </c>
    </row>
    <row r="57" customFormat="false" ht="14.65" hidden="false" customHeight="false" outlineLevel="0" collapsed="false">
      <c r="D57" s="2" t="str">
        <f aca="false">D8</f>
        <v>Funds</v>
      </c>
      <c r="E57" s="2" t="str">
        <f aca="false">E8</f>
        <v>Funds</v>
      </c>
      <c r="F57" s="2" t="str">
        <f aca="false">F8</f>
        <v>TOTAL</v>
      </c>
      <c r="G57" s="2" t="str">
        <f aca="false">G8</f>
        <v>TOTAL</v>
      </c>
    </row>
    <row r="59" customFormat="false" ht="14.65" hidden="false" customHeight="false" outlineLevel="0" collapsed="false">
      <c r="A59" s="4" t="s">
        <v>32</v>
      </c>
    </row>
    <row r="62" customFormat="false" ht="14.65" hidden="false" customHeight="false" outlineLevel="0" collapsed="false">
      <c r="A62" s="1" t="s">
        <v>33</v>
      </c>
      <c r="D62" s="1" t="n">
        <v>64237</v>
      </c>
      <c r="E62" s="1" t="n">
        <v>49471</v>
      </c>
      <c r="F62" s="5" t="n">
        <f aca="false">+D62+E62</f>
        <v>113708</v>
      </c>
      <c r="G62" s="1" t="n">
        <v>140578</v>
      </c>
    </row>
    <row r="63" customFormat="false" ht="14.65" hidden="false" customHeight="false" outlineLevel="0" collapsed="false">
      <c r="F63" s="5"/>
    </row>
    <row r="64" customFormat="false" ht="14.65" hidden="false" customHeight="false" outlineLevel="0" collapsed="false">
      <c r="A64" s="5" t="s">
        <v>34</v>
      </c>
      <c r="D64" s="5" t="n">
        <v>-70</v>
      </c>
      <c r="E64" s="5" t="n">
        <v>70</v>
      </c>
      <c r="F64" s="5" t="n">
        <v>0</v>
      </c>
      <c r="G64" s="5" t="n">
        <v>0</v>
      </c>
    </row>
    <row r="65" customFormat="false" ht="14.65" hidden="false" customHeight="false" outlineLevel="0" collapsed="false">
      <c r="F65" s="5"/>
    </row>
    <row r="66" customFormat="false" ht="14.65" hidden="false" customHeight="false" outlineLevel="0" collapsed="false">
      <c r="A66" s="1" t="s">
        <v>35</v>
      </c>
      <c r="D66" s="4" t="n">
        <f aca="false">D33</f>
        <v>-3549</v>
      </c>
      <c r="E66" s="4" t="n">
        <f aca="false">E33</f>
        <v>4562</v>
      </c>
      <c r="F66" s="4" t="n">
        <f aca="false">+D66+E66</f>
        <v>1013</v>
      </c>
      <c r="G66" s="4" t="n">
        <v>-26870</v>
      </c>
    </row>
    <row r="67" customFormat="false" ht="14.65" hidden="false" customHeight="false" outlineLevel="0" collapsed="false">
      <c r="F67" s="1" t="s">
        <v>36</v>
      </c>
    </row>
    <row r="68" customFormat="false" ht="14.65" hidden="false" customHeight="false" outlineLevel="0" collapsed="false">
      <c r="A68" s="1" t="s">
        <v>37</v>
      </c>
      <c r="D68" s="4" t="n">
        <f aca="false">+D62+D66+D64</f>
        <v>60618</v>
      </c>
      <c r="E68" s="4" t="n">
        <f aca="false">+E62+E66+E64</f>
        <v>54103</v>
      </c>
      <c r="F68" s="4" t="n">
        <f aca="false">+F62+F66+F64</f>
        <v>114721</v>
      </c>
      <c r="G68" s="4" t="n">
        <f aca="false">+G62+G66+G64</f>
        <v>113708</v>
      </c>
    </row>
    <row r="72" customFormat="false" ht="14.65" hidden="false" customHeight="false" outlineLevel="0" collapsed="false">
      <c r="A72" s="4" t="s">
        <v>38</v>
      </c>
      <c r="C72" s="6" t="n">
        <v>6</v>
      </c>
    </row>
    <row r="73" customFormat="false" ht="14.65" hidden="false" customHeight="false" outlineLevel="0" collapsed="false">
      <c r="A73" s="4"/>
    </row>
    <row r="75" customFormat="false" ht="14.65" hidden="false" customHeight="false" outlineLevel="0" collapsed="false">
      <c r="A75" s="4" t="s">
        <v>39</v>
      </c>
    </row>
    <row r="77" customFormat="false" ht="14.65" hidden="false" customHeight="false" outlineLevel="0" collapsed="false">
      <c r="A77" s="1" t="s">
        <v>40</v>
      </c>
      <c r="D77" s="1" t="n">
        <v>5673</v>
      </c>
      <c r="E77" s="1" t="n">
        <v>4125</v>
      </c>
      <c r="F77" s="1" t="n">
        <v>9798</v>
      </c>
      <c r="G77" s="1" t="n">
        <v>5332</v>
      </c>
    </row>
    <row r="78" customFormat="false" ht="14.65" hidden="false" customHeight="false" outlineLevel="0" collapsed="false">
      <c r="A78" s="5" t="s">
        <v>41</v>
      </c>
      <c r="D78" s="4" t="n">
        <v>0</v>
      </c>
      <c r="E78" s="4" t="n">
        <v>10913</v>
      </c>
      <c r="F78" s="4" t="n">
        <v>10913</v>
      </c>
      <c r="G78" s="4" t="n">
        <v>0</v>
      </c>
    </row>
    <row r="79" customFormat="false" ht="14.65" hidden="false" customHeight="false" outlineLevel="0" collapsed="false">
      <c r="D79" s="4"/>
    </row>
    <row r="80" customFormat="false" ht="14.65" hidden="false" customHeight="false" outlineLevel="0" collapsed="false">
      <c r="D80" s="4" t="n">
        <f aca="false">+D77+D78</f>
        <v>5673</v>
      </c>
      <c r="E80" s="4" t="n">
        <f aca="false">+E77+E78</f>
        <v>15038</v>
      </c>
      <c r="F80" s="4" t="n">
        <f aca="false">+F77+F78</f>
        <v>20711</v>
      </c>
      <c r="G80" s="4" t="n">
        <f aca="false">+G77+G78</f>
        <v>5332</v>
      </c>
    </row>
    <row r="82" customFormat="false" ht="14.65" hidden="false" customHeight="false" outlineLevel="0" collapsed="false">
      <c r="A82" s="1" t="s">
        <v>42</v>
      </c>
    </row>
    <row r="85" customFormat="false" ht="14.65" hidden="false" customHeight="false" outlineLevel="0" collapsed="false">
      <c r="A85" s="1" t="s">
        <v>43</v>
      </c>
    </row>
    <row r="87" customFormat="false" ht="14.65" hidden="false" customHeight="false" outlineLevel="0" collapsed="false">
      <c r="A87" s="0" t="s">
        <v>44</v>
      </c>
    </row>
    <row r="88" customFormat="false" ht="14.65" hidden="false" customHeight="false" outlineLevel="0" collapsed="false">
      <c r="A88" s="5" t="s">
        <v>45</v>
      </c>
    </row>
    <row r="89" customFormat="false" ht="14.65" hidden="false" customHeight="false" outlineLevel="0" collapsed="false">
      <c r="A89" s="1" t="s">
        <v>46</v>
      </c>
    </row>
    <row r="90" customFormat="false" ht="14.65" hidden="false" customHeight="false" outlineLevel="0" collapsed="false">
      <c r="D90" s="1" t="s">
        <v>47</v>
      </c>
    </row>
    <row r="91" customFormat="false" ht="14.65" hidden="false" customHeight="false" outlineLevel="0" collapsed="false">
      <c r="A91" s="0" t="s">
        <v>44</v>
      </c>
      <c r="D91" s="1"/>
    </row>
    <row r="92" customFormat="false" ht="14.65" hidden="false" customHeight="false" outlineLevel="0" collapsed="false">
      <c r="A92" s="5" t="s">
        <v>48</v>
      </c>
    </row>
    <row r="93" customFormat="false" ht="14.65" hidden="false" customHeight="false" outlineLevel="0" collapsed="false">
      <c r="A93" s="1" t="s">
        <v>49</v>
      </c>
    </row>
    <row r="94" customFormat="false" ht="14.65" hidden="false" customHeight="false" outlineLevel="0" collapsed="false">
      <c r="D94" s="6"/>
    </row>
    <row r="95" customFormat="false" ht="14.65" hidden="false" customHeight="false" outlineLevel="0" collapsed="false">
      <c r="D95" s="6"/>
    </row>
    <row r="96" customFormat="false" ht="14.65" hidden="false" customHeight="false" outlineLevel="0" collapsed="false">
      <c r="D96" s="6" t="n">
        <v>2</v>
      </c>
    </row>
    <row r="97" customFormat="false" ht="14.65" hidden="false" customHeight="false" outlineLevel="0" collapsed="false">
      <c r="D97" s="6"/>
    </row>
    <row r="98" customFormat="false" ht="14.65" hidden="false" customHeight="false" outlineLevel="0" collapsed="false">
      <c r="D98" s="6"/>
    </row>
    <row r="99" customFormat="false" ht="14.65" hidden="false" customHeight="false" outlineLevel="0" collapsed="false">
      <c r="D99" s="6"/>
    </row>
    <row r="100" customFormat="false" ht="14.65" hidden="false" customHeight="false" outlineLevel="0" collapsed="false">
      <c r="A100" s="1" t="str">
        <f aca="false">A1</f>
        <v>MID KINTYRE AND GIGHA ( CHURCH  OF SCOTLAND )</v>
      </c>
    </row>
    <row r="101" customFormat="false" ht="14.65" hidden="false" customHeight="false" outlineLevel="0" collapsed="false">
      <c r="A101" s="1" t="s">
        <v>50</v>
      </c>
    </row>
    <row r="103" customFormat="false" ht="14.65" hidden="false" customHeight="false" outlineLevel="0" collapsed="false">
      <c r="A103" s="1" t="s">
        <v>51</v>
      </c>
    </row>
    <row r="105" customFormat="false" ht="14.65" hidden="false" customHeight="false" outlineLevel="0" collapsed="false">
      <c r="A105" s="1" t="s">
        <v>52</v>
      </c>
    </row>
    <row r="106" customFormat="false" ht="14.65" hidden="false" customHeight="false" outlineLevel="0" collapsed="false">
      <c r="A106" s="1" t="s">
        <v>53</v>
      </c>
    </row>
    <row r="108" customFormat="false" ht="14.65" hidden="false" customHeight="false" outlineLevel="0" collapsed="false">
      <c r="A108" s="1" t="s">
        <v>54</v>
      </c>
    </row>
    <row r="109" customFormat="false" ht="14.65" hidden="false" customHeight="false" outlineLevel="0" collapsed="false">
      <c r="A109" s="1" t="s">
        <v>55</v>
      </c>
    </row>
    <row r="110" customFormat="false" ht="14.65" hidden="false" customHeight="false" outlineLevel="0" collapsed="false">
      <c r="A110" s="1" t="s">
        <v>56</v>
      </c>
    </row>
    <row r="112" customFormat="false" ht="14.65" hidden="false" customHeight="false" outlineLevel="0" collapsed="false">
      <c r="A112" s="1" t="s">
        <v>57</v>
      </c>
    </row>
    <row r="113" customFormat="false" ht="14.65" hidden="false" customHeight="false" outlineLevel="0" collapsed="false">
      <c r="C113" s="2" t="s">
        <v>58</v>
      </c>
      <c r="F113" s="2" t="s">
        <v>59</v>
      </c>
      <c r="G113" s="2" t="s">
        <v>60</v>
      </c>
    </row>
    <row r="114" customFormat="false" ht="14.65" hidden="false" customHeight="false" outlineLevel="0" collapsed="false">
      <c r="C114" s="7" t="n">
        <v>45658</v>
      </c>
      <c r="D114" s="2" t="s">
        <v>61</v>
      </c>
      <c r="E114" s="2" t="s">
        <v>62</v>
      </c>
      <c r="F114" s="8" t="s">
        <v>63</v>
      </c>
      <c r="G114" s="7" t="n">
        <v>46022</v>
      </c>
    </row>
    <row r="115" customFormat="false" ht="14.65" hidden="false" customHeight="false" outlineLevel="0" collapsed="false">
      <c r="A115" s="4" t="s">
        <v>64</v>
      </c>
    </row>
    <row r="117" customFormat="false" ht="14.65" hidden="false" customHeight="false" outlineLevel="0" collapsed="false">
      <c r="A117" s="1" t="s">
        <v>65</v>
      </c>
      <c r="C117" s="4" t="n">
        <v>64237</v>
      </c>
      <c r="D117" s="4" t="n">
        <f aca="false">D23</f>
        <v>42738</v>
      </c>
      <c r="E117" s="4" t="n">
        <f aca="false">D31</f>
        <v>46287</v>
      </c>
      <c r="F117" s="4" t="n">
        <v>70</v>
      </c>
      <c r="G117" s="4" t="n">
        <f aca="false">+C117+D117-E117-F117</f>
        <v>60618</v>
      </c>
    </row>
    <row r="118" customFormat="false" ht="14.65" hidden="false" customHeight="false" outlineLevel="0" collapsed="false">
      <c r="G118" s="4"/>
    </row>
    <row r="119" customFormat="false" ht="14.65" hidden="false" customHeight="false" outlineLevel="0" collapsed="false">
      <c r="A119" s="4" t="s">
        <v>66</v>
      </c>
      <c r="G119" s="4"/>
    </row>
    <row r="120" customFormat="false" ht="14.65" hidden="false" customHeight="false" outlineLevel="0" collapsed="false">
      <c r="G120" s="4"/>
    </row>
    <row r="121" customFormat="false" ht="14.65" hidden="false" customHeight="false" outlineLevel="0" collapsed="false">
      <c r="A121" s="1" t="s">
        <v>67</v>
      </c>
      <c r="C121" s="1" t="n">
        <v>21814</v>
      </c>
      <c r="D121" s="1" t="n">
        <v>20</v>
      </c>
      <c r="E121" s="1" t="n">
        <v>0</v>
      </c>
      <c r="F121" s="5" t="n">
        <v>2722</v>
      </c>
      <c r="G121" s="1" t="n">
        <f aca="false">+C121+D121-E121+F121</f>
        <v>24556</v>
      </c>
    </row>
    <row r="122" customFormat="false" ht="14.65" hidden="false" customHeight="false" outlineLevel="0" collapsed="false">
      <c r="A122" s="1" t="s">
        <v>68</v>
      </c>
      <c r="C122" s="1" t="n">
        <v>26830</v>
      </c>
      <c r="D122" s="1" t="n">
        <v>0</v>
      </c>
      <c r="E122" s="1" t="n">
        <v>0</v>
      </c>
      <c r="F122" s="1"/>
      <c r="G122" s="1" t="n">
        <f aca="false">+C122+D122-E122</f>
        <v>26830</v>
      </c>
    </row>
    <row r="123" customFormat="false" ht="14.65" hidden="false" customHeight="false" outlineLevel="0" collapsed="false">
      <c r="A123" s="1" t="s">
        <v>69</v>
      </c>
      <c r="C123" s="1" t="n">
        <v>0</v>
      </c>
      <c r="D123" s="1" t="n">
        <v>3850</v>
      </c>
      <c r="E123" s="1" t="n">
        <v>1489</v>
      </c>
      <c r="F123" s="1"/>
      <c r="G123" s="1" t="n">
        <f aca="false">+C123+D123-E123</f>
        <v>2361</v>
      </c>
    </row>
    <row r="124" customFormat="false" ht="14.65" hidden="false" customHeight="false" outlineLevel="0" collapsed="false">
      <c r="A124" s="1" t="s">
        <v>70</v>
      </c>
      <c r="C124" s="1" t="n">
        <v>427</v>
      </c>
      <c r="D124" s="1" t="n">
        <v>66998</v>
      </c>
      <c r="E124" s="1" t="n">
        <v>67069</v>
      </c>
      <c r="F124" s="4"/>
      <c r="G124" s="1" t="n">
        <f aca="false">+C124+D124-E124</f>
        <v>356</v>
      </c>
    </row>
    <row r="125" customFormat="false" ht="14.65" hidden="false" customHeight="false" outlineLevel="0" collapsed="false">
      <c r="A125" s="1" t="s">
        <v>71</v>
      </c>
      <c r="C125" s="4" t="n">
        <v>400</v>
      </c>
      <c r="D125" s="4" t="n">
        <v>21416</v>
      </c>
      <c r="E125" s="4" t="n">
        <v>19164</v>
      </c>
      <c r="F125" s="4" t="n">
        <v>2652</v>
      </c>
      <c r="G125" s="4" t="n">
        <f aca="false">+C125+D125-E125-F125</f>
        <v>0</v>
      </c>
    </row>
    <row r="126" customFormat="false" ht="14.65" hidden="false" customHeight="false" outlineLevel="0" collapsed="false">
      <c r="A126" s="1"/>
      <c r="C126" s="4"/>
      <c r="D126" s="1"/>
      <c r="E126" s="1"/>
      <c r="F126" s="4"/>
      <c r="G126" s="4"/>
    </row>
    <row r="127" customFormat="false" ht="14.65" hidden="false" customHeight="false" outlineLevel="0" collapsed="false">
      <c r="A127" s="1"/>
      <c r="C127" s="4" t="n">
        <f aca="false">SUM(C121:C125)</f>
        <v>49471</v>
      </c>
      <c r="D127" s="4" t="n">
        <f aca="false">SUM(D121:D125)</f>
        <v>92284</v>
      </c>
      <c r="E127" s="4" t="n">
        <f aca="false">SUM(E121:E125)</f>
        <v>87722</v>
      </c>
      <c r="F127" s="4" t="n">
        <f aca="false">+F121-F125</f>
        <v>70</v>
      </c>
      <c r="G127" s="4" t="n">
        <f aca="false">SUM(G121:G125)</f>
        <v>54103</v>
      </c>
    </row>
    <row r="129" customFormat="false" ht="14.65" hidden="false" customHeight="false" outlineLevel="0" collapsed="false">
      <c r="A129" s="4" t="s">
        <v>72</v>
      </c>
      <c r="C129" s="4" t="n">
        <f aca="false">+C117+C127</f>
        <v>113708</v>
      </c>
      <c r="D129" s="4" t="n">
        <f aca="false">+D117+D127</f>
        <v>135022</v>
      </c>
      <c r="E129" s="4" t="n">
        <f aca="false">+E117+E127</f>
        <v>134009</v>
      </c>
      <c r="F129" s="4"/>
      <c r="G129" s="4" t="n">
        <f aca="false">+G117+G127</f>
        <v>114721</v>
      </c>
    </row>
    <row r="131" customFormat="false" ht="14.65" hidden="false" customHeight="false" outlineLevel="0" collapsed="false">
      <c r="A131" s="4" t="s">
        <v>73</v>
      </c>
    </row>
    <row r="133" customFormat="false" ht="14.65" hidden="false" customHeight="false" outlineLevel="0" collapsed="false">
      <c r="A133" s="1" t="s">
        <v>74</v>
      </c>
      <c r="C133" s="1" t="s">
        <v>75</v>
      </c>
    </row>
    <row r="134" customFormat="false" ht="14.65" hidden="false" customHeight="false" outlineLevel="0" collapsed="false">
      <c r="C134" s="1" t="s">
        <v>76</v>
      </c>
    </row>
    <row r="136" customFormat="false" ht="14.65" hidden="false" customHeight="false" outlineLevel="0" collapsed="false">
      <c r="A136" s="1" t="s">
        <v>67</v>
      </c>
      <c r="C136" s="5" t="s">
        <v>77</v>
      </c>
    </row>
    <row r="138" customFormat="false" ht="14.65" hidden="false" customHeight="false" outlineLevel="0" collapsed="false">
      <c r="A138" s="1" t="s">
        <v>78</v>
      </c>
      <c r="C138" s="1" t="s">
        <v>77</v>
      </c>
    </row>
    <row r="140" customFormat="false" ht="14.65" hidden="false" customHeight="false" outlineLevel="0" collapsed="false">
      <c r="A140" s="1" t="s">
        <v>79</v>
      </c>
      <c r="C140" s="1" t="s">
        <v>80</v>
      </c>
    </row>
    <row r="141" customFormat="false" ht="14.65" hidden="false" customHeight="false" outlineLevel="0" collapsed="false">
      <c r="C141" s="1"/>
    </row>
    <row r="143" customFormat="false" ht="14.65" hidden="false" customHeight="false" outlineLevel="0" collapsed="false">
      <c r="A143" s="1"/>
      <c r="C143" s="1"/>
    </row>
    <row r="144" customFormat="false" ht="14.65" hidden="false" customHeight="false" outlineLevel="0" collapsed="false">
      <c r="C144" s="1"/>
    </row>
    <row r="145" customFormat="false" ht="14.65" hidden="false" customHeight="false" outlineLevel="0" collapsed="false">
      <c r="A145" s="1"/>
      <c r="C145" s="1"/>
      <c r="D145" s="6" t="n">
        <v>3</v>
      </c>
    </row>
    <row r="146" customFormat="false" ht="14.65" hidden="false" customHeight="false" outlineLevel="0" collapsed="false">
      <c r="D146" s="6"/>
    </row>
    <row r="147" customFormat="false" ht="14.65" hidden="false" customHeight="false" outlineLevel="0" collapsed="false">
      <c r="D147" s="6"/>
    </row>
    <row r="148" customFormat="false" ht="14.65" hidden="false" customHeight="false" outlineLevel="0" collapsed="false">
      <c r="A148" s="1" t="str">
        <f aca="false">A1</f>
        <v>MID KINTYRE AND GIGHA ( CHURCH  OF SCOTLAND )</v>
      </c>
    </row>
    <row r="149" customFormat="false" ht="14.65" hidden="false" customHeight="false" outlineLevel="0" collapsed="false">
      <c r="A149" s="1" t="s">
        <v>81</v>
      </c>
      <c r="F149" s="1" t="n">
        <v>2025</v>
      </c>
      <c r="G149" s="1" t="n">
        <v>2024</v>
      </c>
    </row>
    <row r="150" customFormat="false" ht="14.65" hidden="false" customHeight="false" outlineLevel="0" collapsed="false">
      <c r="D150" s="2" t="str">
        <f aca="false">D7</f>
        <v>Unrestricted</v>
      </c>
      <c r="E150" s="2" t="str">
        <f aca="false">E7</f>
        <v>Restricted </v>
      </c>
    </row>
    <row r="151" customFormat="false" ht="14.65" hidden="false" customHeight="false" outlineLevel="0" collapsed="false">
      <c r="D151" s="2" t="str">
        <f aca="false">D8</f>
        <v>Funds</v>
      </c>
      <c r="E151" s="2" t="str">
        <f aca="false">E8</f>
        <v>Funds</v>
      </c>
      <c r="F151" s="2" t="str">
        <f aca="false">F8</f>
        <v>TOTAL</v>
      </c>
      <c r="G151" s="2" t="str">
        <f aca="false">G8</f>
        <v>TOTAL</v>
      </c>
    </row>
    <row r="152" customFormat="false" ht="14.65" hidden="false" customHeight="false" outlineLevel="0" collapsed="false">
      <c r="A152" s="1" t="s">
        <v>82</v>
      </c>
    </row>
    <row r="154" customFormat="false" ht="14.65" hidden="false" customHeight="false" outlineLevel="0" collapsed="false">
      <c r="A154" s="1" t="s">
        <v>83</v>
      </c>
      <c r="D154" s="1" t="n">
        <v>0</v>
      </c>
      <c r="E154" s="1" t="n">
        <v>0</v>
      </c>
      <c r="F154" s="5" t="n">
        <f aca="false">+D154+E154</f>
        <v>0</v>
      </c>
      <c r="G154" s="1" t="n">
        <v>817</v>
      </c>
    </row>
    <row r="155" customFormat="false" ht="14.65" hidden="false" customHeight="false" outlineLevel="0" collapsed="false">
      <c r="A155" s="1" t="s">
        <v>84</v>
      </c>
      <c r="D155" s="1" t="n">
        <v>13448</v>
      </c>
      <c r="E155" s="1" t="n">
        <v>17100</v>
      </c>
      <c r="F155" s="5" t="n">
        <f aca="false">+D155+E155</f>
        <v>30548</v>
      </c>
      <c r="G155" s="1" t="n">
        <v>12943</v>
      </c>
    </row>
    <row r="156" customFormat="false" ht="14.65" hidden="false" customHeight="false" outlineLevel="0" collapsed="false">
      <c r="A156" s="1" t="s">
        <v>85</v>
      </c>
      <c r="D156" s="1" t="n">
        <v>5351</v>
      </c>
      <c r="E156" s="1" t="n">
        <v>0</v>
      </c>
      <c r="F156" s="5" t="n">
        <f aca="false">+D156+E156</f>
        <v>5351</v>
      </c>
      <c r="G156" s="1" t="n">
        <v>4825</v>
      </c>
    </row>
    <row r="157" customFormat="false" ht="14.65" hidden="false" customHeight="false" outlineLevel="0" collapsed="false">
      <c r="A157" s="1" t="s">
        <v>86</v>
      </c>
      <c r="D157" s="1" t="n">
        <v>8642</v>
      </c>
      <c r="E157" s="1" t="n">
        <v>0</v>
      </c>
      <c r="F157" s="5" t="n">
        <f aca="false">+D157+E157</f>
        <v>8642</v>
      </c>
      <c r="G157" s="1" t="n">
        <v>7570</v>
      </c>
    </row>
    <row r="158" customFormat="false" ht="14.65" hidden="false" customHeight="false" outlineLevel="0" collapsed="false">
      <c r="A158" s="1" t="s">
        <v>87</v>
      </c>
      <c r="D158" s="4" t="n">
        <v>2762</v>
      </c>
      <c r="E158" s="4" t="n">
        <v>1839</v>
      </c>
      <c r="F158" s="4" t="n">
        <f aca="false">+D158+E158</f>
        <v>4601</v>
      </c>
      <c r="G158" s="4" t="n">
        <v>4158</v>
      </c>
      <c r="H158" s="4"/>
    </row>
    <row r="159" customFormat="false" ht="14.65" hidden="false" customHeight="false" outlineLevel="0" collapsed="false">
      <c r="F159" s="5"/>
    </row>
    <row r="160" customFormat="false" ht="14.65" hidden="false" customHeight="false" outlineLevel="0" collapsed="false">
      <c r="D160" s="4" t="n">
        <f aca="false">SUM(D154:D158)</f>
        <v>30203</v>
      </c>
      <c r="E160" s="4" t="n">
        <f aca="false">SUM(E154:E158)</f>
        <v>18939</v>
      </c>
      <c r="F160" s="4" t="n">
        <f aca="false">+D160+E160</f>
        <v>49142</v>
      </c>
      <c r="G160" s="4" t="n">
        <f aca="false">SUM(G154:G158)</f>
        <v>30313</v>
      </c>
    </row>
    <row r="162" customFormat="false" ht="14.65" hidden="false" customHeight="false" outlineLevel="0" collapsed="false">
      <c r="A162" s="1" t="s">
        <v>88</v>
      </c>
    </row>
    <row r="164" customFormat="false" ht="14.65" hidden="false" customHeight="false" outlineLevel="0" collapsed="false">
      <c r="A164" s="1" t="s">
        <v>89</v>
      </c>
      <c r="D164" s="1" t="n">
        <v>18634</v>
      </c>
      <c r="E164" s="1" t="n">
        <v>0</v>
      </c>
      <c r="F164" s="5" t="n">
        <f aca="false">+D164+E164</f>
        <v>18634</v>
      </c>
      <c r="G164" s="1" t="n">
        <v>16136</v>
      </c>
    </row>
    <row r="165" customFormat="false" ht="14.65" hidden="false" customHeight="false" outlineLevel="0" collapsed="false">
      <c r="A165" s="1" t="s">
        <v>90</v>
      </c>
      <c r="D165" s="1" t="n">
        <v>939</v>
      </c>
      <c r="E165" s="1" t="n">
        <v>0</v>
      </c>
      <c r="F165" s="5" t="n">
        <f aca="false">+D165+E165</f>
        <v>939</v>
      </c>
      <c r="G165" s="1" t="n">
        <v>542</v>
      </c>
    </row>
    <row r="166" customFormat="false" ht="14.65" hidden="false" customHeight="false" outlineLevel="0" collapsed="false">
      <c r="A166" s="1" t="s">
        <v>91</v>
      </c>
      <c r="D166" s="1" t="n">
        <v>1889</v>
      </c>
      <c r="E166" s="1" t="n">
        <v>0</v>
      </c>
      <c r="F166" s="5" t="n">
        <f aca="false">+D166+E166</f>
        <v>1889</v>
      </c>
      <c r="G166" s="1" t="n">
        <v>1243</v>
      </c>
    </row>
    <row r="167" customFormat="false" ht="14.65" hidden="false" customHeight="false" outlineLevel="0" collapsed="false">
      <c r="A167" s="1" t="s">
        <v>92</v>
      </c>
      <c r="D167" s="1" t="n">
        <v>3550</v>
      </c>
      <c r="E167" s="1" t="n">
        <v>0</v>
      </c>
      <c r="F167" s="5" t="n">
        <f aca="false">+D167+E167</f>
        <v>3550</v>
      </c>
      <c r="G167" s="1" t="n">
        <v>3384</v>
      </c>
    </row>
    <row r="168" customFormat="false" ht="14.65" hidden="false" customHeight="false" outlineLevel="0" collapsed="false">
      <c r="A168" s="1" t="s">
        <v>93</v>
      </c>
      <c r="D168" s="1" t="n">
        <v>200</v>
      </c>
      <c r="E168" s="1" t="n">
        <v>0</v>
      </c>
      <c r="F168" s="5" t="n">
        <f aca="false">+D168+E168</f>
        <v>200</v>
      </c>
      <c r="G168" s="1" t="n">
        <v>300</v>
      </c>
    </row>
    <row r="169" customFormat="false" ht="14.65" hidden="false" customHeight="false" outlineLevel="0" collapsed="false">
      <c r="A169" s="1" t="s">
        <v>94</v>
      </c>
      <c r="D169" s="1" t="n">
        <v>6839</v>
      </c>
      <c r="E169" s="1" t="n">
        <v>0</v>
      </c>
      <c r="F169" s="5" t="n">
        <f aca="false">+D169+E169</f>
        <v>6839</v>
      </c>
      <c r="G169" s="1" t="n">
        <v>9091</v>
      </c>
    </row>
    <row r="170" customFormat="false" ht="14.65" hidden="false" customHeight="false" outlineLevel="0" collapsed="false">
      <c r="A170" s="1" t="s">
        <v>95</v>
      </c>
      <c r="D170" s="1" t="n">
        <v>332</v>
      </c>
      <c r="E170" s="1" t="n">
        <v>0</v>
      </c>
      <c r="F170" s="5" t="n">
        <f aca="false">+D170+E170</f>
        <v>332</v>
      </c>
      <c r="G170" s="1" t="n">
        <v>321</v>
      </c>
    </row>
    <row r="171" customFormat="false" ht="14.65" hidden="false" customHeight="false" outlineLevel="0" collapsed="false">
      <c r="A171" s="1" t="s">
        <v>96</v>
      </c>
      <c r="D171" s="1" t="n">
        <v>1884</v>
      </c>
      <c r="E171" s="1" t="n">
        <v>0</v>
      </c>
      <c r="F171" s="5" t="n">
        <f aca="false">+D171+E171</f>
        <v>1884</v>
      </c>
      <c r="G171" s="1" t="n">
        <v>956</v>
      </c>
    </row>
    <row r="172" customFormat="false" ht="14.65" hidden="false" customHeight="false" outlineLevel="0" collapsed="false">
      <c r="A172" s="1" t="s">
        <v>97</v>
      </c>
      <c r="D172" s="1" t="n">
        <v>4334</v>
      </c>
      <c r="E172" s="1" t="n">
        <v>0</v>
      </c>
      <c r="F172" s="5" t="n">
        <f aca="false">+D172+E172</f>
        <v>4334</v>
      </c>
      <c r="G172" s="1" t="n">
        <v>4118</v>
      </c>
    </row>
    <row r="173" customFormat="false" ht="14.65" hidden="false" customHeight="false" outlineLevel="0" collapsed="false">
      <c r="A173" s="1" t="s">
        <v>98</v>
      </c>
      <c r="D173" s="1" t="n">
        <v>1536</v>
      </c>
      <c r="E173" s="1" t="n">
        <v>0</v>
      </c>
      <c r="F173" s="5" t="n">
        <f aca="false">+D173+E173</f>
        <v>1536</v>
      </c>
      <c r="G173" s="1" t="n">
        <v>1325</v>
      </c>
    </row>
    <row r="174" customFormat="false" ht="14.65" hidden="false" customHeight="false" outlineLevel="0" collapsed="false">
      <c r="A174" s="1" t="s">
        <v>99</v>
      </c>
      <c r="D174" s="1" t="n">
        <v>420</v>
      </c>
      <c r="E174" s="1" t="n">
        <v>0</v>
      </c>
      <c r="F174" s="1" t="n">
        <f aca="false">+D174+E174</f>
        <v>420</v>
      </c>
      <c r="G174" s="1" t="n">
        <v>656</v>
      </c>
    </row>
    <row r="175" customFormat="false" ht="14.65" hidden="false" customHeight="false" outlineLevel="0" collapsed="false">
      <c r="A175" s="1" t="s">
        <v>100</v>
      </c>
      <c r="D175" s="4" t="n">
        <v>710</v>
      </c>
      <c r="E175" s="4" t="n">
        <v>0</v>
      </c>
      <c r="F175" s="4" t="n">
        <f aca="false">+D175+E175</f>
        <v>710</v>
      </c>
      <c r="G175" s="4" t="n">
        <v>0</v>
      </c>
    </row>
    <row r="176" customFormat="false" ht="14.65" hidden="false" customHeight="false" outlineLevel="0" collapsed="false">
      <c r="D176" s="4"/>
      <c r="E176" s="4"/>
      <c r="F176" s="4"/>
      <c r="G176" s="4"/>
    </row>
    <row r="177" customFormat="false" ht="14.65" hidden="false" customHeight="false" outlineLevel="0" collapsed="false">
      <c r="D177" s="4" t="n">
        <f aca="false">SUM(D164:D175)</f>
        <v>41267</v>
      </c>
      <c r="E177" s="4" t="n">
        <f aca="false">SUM(E164:E175)</f>
        <v>0</v>
      </c>
      <c r="F177" s="4" t="n">
        <f aca="false">SUM(F164:F175)</f>
        <v>41267</v>
      </c>
      <c r="G177" s="4" t="n">
        <f aca="false">SUM(G164:G175)</f>
        <v>38072</v>
      </c>
    </row>
    <row r="179" customFormat="false" ht="14.65" hidden="false" customHeight="false" outlineLevel="0" collapsed="false">
      <c r="A179" s="1" t="s">
        <v>101</v>
      </c>
    </row>
    <row r="181" customFormat="false" ht="14.65" hidden="false" customHeight="false" outlineLevel="0" collapsed="false">
      <c r="A181" s="1" t="s">
        <v>102</v>
      </c>
    </row>
    <row r="182" customFormat="false" ht="14.65" hidden="false" customHeight="false" outlineLevel="0" collapsed="false">
      <c r="A182" s="1" t="s">
        <v>103</v>
      </c>
    </row>
    <row r="183" customFormat="false" ht="14.65" hidden="false" customHeight="false" outlineLevel="0" collapsed="false">
      <c r="A183" s="1" t="s">
        <v>104</v>
      </c>
    </row>
    <row r="184" customFormat="false" ht="14.65" hidden="false" customHeight="false" outlineLevel="0" collapsed="false">
      <c r="A184" s="1" t="s">
        <v>105</v>
      </c>
    </row>
    <row r="185" customFormat="false" ht="14.65" hidden="false" customHeight="false" outlineLevel="0" collapsed="false">
      <c r="E185" s="1" t="s">
        <v>36</v>
      </c>
    </row>
    <row r="186" customFormat="false" ht="14.65" hidden="false" customHeight="false" outlineLevel="0" collapsed="false">
      <c r="A186" s="1" t="s">
        <v>106</v>
      </c>
    </row>
    <row r="188" customFormat="false" ht="14.65" hidden="false" customHeight="false" outlineLevel="0" collapsed="false">
      <c r="F188" s="1" t="n">
        <v>2025</v>
      </c>
      <c r="G188" s="1" t="n">
        <v>2024</v>
      </c>
    </row>
    <row r="190" customFormat="false" ht="14.65" hidden="false" customHeight="false" outlineLevel="0" collapsed="false">
      <c r="A190" s="1" t="s">
        <v>107</v>
      </c>
      <c r="F190" s="4" t="n">
        <v>18634</v>
      </c>
      <c r="G190" s="4" t="n">
        <v>16136</v>
      </c>
    </row>
    <row r="191" customFormat="false" ht="14.65" hidden="false" customHeight="false" outlineLevel="0" collapsed="false">
      <c r="D191" s="6"/>
      <c r="F191" s="4"/>
      <c r="G191" s="4"/>
    </row>
    <row r="192" customFormat="false" ht="14.65" hidden="false" customHeight="false" outlineLevel="0" collapsed="false">
      <c r="A192" s="5" t="s">
        <v>108</v>
      </c>
    </row>
    <row r="193" customFormat="false" ht="14.65" hidden="false" customHeight="false" outlineLevel="0" collapsed="false">
      <c r="A193" s="5" t="s">
        <v>109</v>
      </c>
    </row>
    <row r="196" customFormat="false" ht="14.65" hidden="false" customHeight="false" outlineLevel="0" collapsed="false">
      <c r="D196" s="6" t="n">
        <v>4</v>
      </c>
    </row>
    <row r="197" customFormat="false" ht="14.65" hidden="false" customHeight="false" outlineLevel="0" collapsed="false">
      <c r="A197" s="5" t="str">
        <f aca="false">A1</f>
        <v>MID KINTYRE AND GIGHA ( CHURCH  OF SCOTLAND )</v>
      </c>
    </row>
    <row r="199" customFormat="false" ht="14.65" hidden="false" customHeight="false" outlineLevel="0" collapsed="false">
      <c r="A199" s="5" t="str">
        <f aca="false">A149</f>
        <v>Notes to  the Accounts ( continued )</v>
      </c>
    </row>
    <row r="201" customFormat="false" ht="14.65" hidden="false" customHeight="false" outlineLevel="0" collapsed="false">
      <c r="A201" s="5" t="s">
        <v>110</v>
      </c>
    </row>
    <row r="202" customFormat="false" ht="14.65" hidden="false" customHeight="false" outlineLevel="0" collapsed="false">
      <c r="A202" s="5" t="s">
        <v>111</v>
      </c>
      <c r="F202" s="5" t="n">
        <v>2025</v>
      </c>
      <c r="G202" s="5" t="n">
        <v>2024</v>
      </c>
    </row>
    <row r="204" customFormat="false" ht="14.65" hidden="false" customHeight="false" outlineLevel="0" collapsed="false">
      <c r="A204" s="4" t="s">
        <v>112</v>
      </c>
    </row>
    <row r="206" customFormat="false" ht="14.65" hidden="false" customHeight="false" outlineLevel="0" collapsed="false">
      <c r="A206" s="5" t="s">
        <v>113</v>
      </c>
      <c r="F206" s="5" t="n">
        <v>0</v>
      </c>
      <c r="G206" s="5" t="n">
        <v>359078</v>
      </c>
    </row>
    <row r="208" customFormat="false" ht="14.65" hidden="false" customHeight="false" outlineLevel="0" collapsed="false">
      <c r="A208" s="5" t="s">
        <v>114</v>
      </c>
      <c r="F208" s="5" t="n">
        <v>312324</v>
      </c>
      <c r="G208" s="5" t="n">
        <v>40914</v>
      </c>
    </row>
    <row r="210" customFormat="false" ht="14.65" hidden="false" customHeight="false" outlineLevel="0" collapsed="false">
      <c r="A210" s="5" t="s">
        <v>115</v>
      </c>
      <c r="F210" s="4" t="n">
        <v>38020</v>
      </c>
      <c r="G210" s="4" t="n">
        <v>22605</v>
      </c>
    </row>
    <row r="212" customFormat="false" ht="14.65" hidden="false" customHeight="false" outlineLevel="0" collapsed="false">
      <c r="F212" s="4" t="n">
        <f aca="false">SUM(F206:F210)</f>
        <v>350344</v>
      </c>
      <c r="G212" s="4" t="n">
        <f aca="false">SUM(G206:G210)</f>
        <v>422597</v>
      </c>
    </row>
    <row r="213" customFormat="false" ht="14.65" hidden="false" customHeight="false" outlineLevel="0" collapsed="false">
      <c r="A213" s="4" t="s">
        <v>116</v>
      </c>
    </row>
    <row r="215" customFormat="false" ht="14.65" hidden="false" customHeight="false" outlineLevel="0" collapsed="false">
      <c r="A215" s="5" t="s">
        <v>117</v>
      </c>
      <c r="F215" s="5" t="n">
        <v>33180</v>
      </c>
      <c r="G215" s="5" t="n">
        <v>33180</v>
      </c>
    </row>
    <row r="217" customFormat="false" ht="14.65" hidden="false" customHeight="false" outlineLevel="0" collapsed="false">
      <c r="A217" s="5" t="s">
        <v>118</v>
      </c>
      <c r="F217" s="5" t="n">
        <v>11154</v>
      </c>
      <c r="G217" s="5" t="n">
        <v>11154</v>
      </c>
    </row>
    <row r="219" customFormat="false" ht="14.65" hidden="false" customHeight="false" outlineLevel="0" collapsed="false">
      <c r="A219" s="5" t="s">
        <v>119</v>
      </c>
      <c r="F219" s="4" t="n">
        <v>15775</v>
      </c>
      <c r="G219" s="4" t="n">
        <v>14629</v>
      </c>
    </row>
    <row r="221" customFormat="false" ht="14.65" hidden="false" customHeight="false" outlineLevel="0" collapsed="false">
      <c r="F221" s="4" t="n">
        <f aca="false">SUM(F215:F219)</f>
        <v>60109</v>
      </c>
      <c r="G221" s="4" t="n">
        <f aca="false">SUM(G215:G219)</f>
        <v>58963</v>
      </c>
    </row>
    <row r="222" customFormat="false" ht="14.65" hidden="false" customHeight="false" outlineLevel="0" collapsed="false">
      <c r="A222" s="4" t="s">
        <v>120</v>
      </c>
    </row>
    <row r="224" customFormat="false" ht="14.65" hidden="false" customHeight="false" outlineLevel="0" collapsed="false">
      <c r="A224" s="5" t="s">
        <v>121</v>
      </c>
      <c r="F224" s="5" t="n">
        <v>1815</v>
      </c>
      <c r="G224" s="5" t="n">
        <v>1815</v>
      </c>
    </row>
    <row r="226" customFormat="false" ht="14.65" hidden="false" customHeight="false" outlineLevel="0" collapsed="false">
      <c r="A226" s="5" t="s">
        <v>122</v>
      </c>
      <c r="F226" s="4" t="n">
        <v>1367</v>
      </c>
      <c r="G226" s="4" t="n">
        <v>1327</v>
      </c>
    </row>
    <row r="228" customFormat="false" ht="14.65" hidden="false" customHeight="false" outlineLevel="0" collapsed="false">
      <c r="F228" s="4" t="n">
        <f aca="false">+F224+F226</f>
        <v>3182</v>
      </c>
      <c r="G228" s="4" t="n">
        <f aca="false">+G224+G226</f>
        <v>3142</v>
      </c>
    </row>
    <row r="230" customFormat="false" ht="14.65" hidden="false" customHeight="false" outlineLevel="0" collapsed="false">
      <c r="A230" s="5" t="s">
        <v>123</v>
      </c>
      <c r="F230" s="4" t="n">
        <f aca="false">+F212+F221+F228</f>
        <v>413635</v>
      </c>
      <c r="G230" s="4" t="n">
        <f aca="false">+G212+G221+G228</f>
        <v>484702</v>
      </c>
    </row>
    <row r="232" customFormat="false" ht="14.65" hidden="false" customHeight="false" outlineLevel="0" collapsed="false">
      <c r="A232" s="1" t="s">
        <v>124</v>
      </c>
      <c r="F232" s="5" t="n">
        <v>2025</v>
      </c>
      <c r="G232" s="5" t="n">
        <v>2024</v>
      </c>
    </row>
    <row r="234" customFormat="false" ht="14.65" hidden="false" customHeight="false" outlineLevel="0" collapsed="false">
      <c r="A234" s="5" t="s">
        <v>125</v>
      </c>
      <c r="F234" s="1" t="n">
        <v>122</v>
      </c>
      <c r="G234" s="1" t="n">
        <v>0</v>
      </c>
    </row>
    <row r="235" customFormat="false" ht="14.65" hidden="false" customHeight="false" outlineLevel="0" collapsed="false">
      <c r="A235" s="5" t="s">
        <v>126</v>
      </c>
      <c r="F235" s="1" t="n">
        <v>170</v>
      </c>
      <c r="G235" s="1" t="n">
        <v>0</v>
      </c>
    </row>
    <row r="236" customFormat="false" ht="14.65" hidden="false" customHeight="false" outlineLevel="0" collapsed="false">
      <c r="A236" s="5" t="s">
        <v>127</v>
      </c>
      <c r="F236" s="4" t="n">
        <v>0</v>
      </c>
      <c r="G236" s="4" t="n">
        <v>100</v>
      </c>
    </row>
    <row r="237" customFormat="false" ht="14.65" hidden="false" customHeight="false" outlineLevel="0" collapsed="false">
      <c r="F237" s="4"/>
      <c r="G237" s="4"/>
    </row>
    <row r="238" customFormat="false" ht="14.65" hidden="false" customHeight="false" outlineLevel="0" collapsed="false">
      <c r="F238" s="4" t="n">
        <v>292</v>
      </c>
      <c r="G238" s="4" t="n">
        <v>150</v>
      </c>
    </row>
    <row r="244" customFormat="false" ht="14.65" hidden="false" customHeight="false" outlineLevel="0" collapsed="false">
      <c r="D244" s="6" t="n">
        <v>5</v>
      </c>
    </row>
    <row r="245" customFormat="false" ht="14.65" hidden="false" customHeight="false" outlineLevel="0" collapsed="false">
      <c r="D245" s="6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578125" defaultRowHeight="12.85" customHeight="false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578125" defaultRowHeight="12.85" customHeight="false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0CC7A74A-1B95-4C84-A824-DB42D3355701}"/>
</file>

<file path=customXml/itemProps2.xml><?xml version="1.0" encoding="utf-8"?>
<ds:datastoreItem xmlns:ds="http://schemas.openxmlformats.org/officeDocument/2006/customXml" ds:itemID="{C90BC420-E5F8-481E-A109-68F760DE1D41}"/>
</file>

<file path=customXml/itemProps3.xml><?xml version="1.0" encoding="utf-8"?>
<ds:datastoreItem xmlns:ds="http://schemas.openxmlformats.org/officeDocument/2006/customXml" ds:itemID="{7856932F-C626-482B-9DC8-5E79101A50D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982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Margaret Graham</dc:creator>
  <dc:description/>
  <cp:lastModifiedBy/>
  <cp:revision>188</cp:revision>
  <cp:lastPrinted>2026-04-01T11:26:33Z</cp:lastPrinted>
  <dcterms:created xsi:type="dcterms:W3CDTF">2011-03-02T15:23:41Z</dcterms:created>
  <dcterms:modified xsi:type="dcterms:W3CDTF">2026-08-03T14:36:39Z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