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5bb2e4a3b0375217/Documents/OneDriveFiles/02  ORGANISATIONS/Various/LYCT/TREASURER/ACCOUNTS/For YE 311225/"/>
    </mc:Choice>
  </mc:AlternateContent>
  <xr:revisionPtr revIDLastSave="6" documentId="13_ncr:1_{287B7B90-AC3C-4DC2-A735-096D3967E826}" xr6:coauthVersionLast="47" xr6:coauthVersionMax="47" xr10:uidLastSave="{3736F80E-4E98-4F81-80D6-471086767A90}"/>
  <bookViews>
    <workbookView xWindow="-108" yWindow="-108" windowWidth="23256" windowHeight="12456" tabRatio="666" activeTab="2" xr2:uid="{00000000-000D-0000-FFFF-FFFF00000000}"/>
  </bookViews>
  <sheets>
    <sheet name="Bank Reconciliation" sheetId="1" r:id="rId1"/>
    <sheet name="Bank Income" sheetId="2" r:id="rId2"/>
    <sheet name="Bank Expenditure" sheetId="3" r:id="rId3"/>
  </sheets>
  <definedNames>
    <definedName name="_xlnm.Print_Area" localSheetId="2">'Bank Expenditure'!$A$1:$AG$43</definedName>
    <definedName name="_xlnm.Print_Area" localSheetId="1">'Bank Income'!$A$1:$K$27</definedName>
    <definedName name="_xlnm.Print_Area" localSheetId="0">'Bank Reconciliation'!$A$1:$K$13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5" i="3" l="1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J24" i="2"/>
  <c r="J19" i="2"/>
  <c r="J18" i="2"/>
  <c r="J22" i="2"/>
  <c r="J17" i="2"/>
  <c r="J23" i="2"/>
  <c r="J20" i="2"/>
  <c r="J21" i="2"/>
  <c r="AF19" i="3"/>
  <c r="AF20" i="3"/>
  <c r="AF21" i="3"/>
  <c r="AF17" i="3"/>
  <c r="AF18" i="3"/>
  <c r="AF13" i="3"/>
  <c r="AF14" i="3"/>
  <c r="AF15" i="3"/>
  <c r="AF16" i="3"/>
  <c r="AF8" i="3"/>
  <c r="AF9" i="3"/>
  <c r="AF11" i="3"/>
  <c r="AF12" i="3"/>
  <c r="J16" i="2"/>
  <c r="J14" i="2"/>
  <c r="J15" i="2"/>
  <c r="J13" i="2"/>
  <c r="J12" i="2"/>
  <c r="J11" i="2"/>
  <c r="J8" i="2"/>
  <c r="J9" i="2"/>
  <c r="J10" i="2"/>
  <c r="F42" i="3"/>
  <c r="E11" i="1" s="1"/>
  <c r="AF6" i="3"/>
  <c r="AF7" i="3"/>
  <c r="AF10" i="3"/>
  <c r="U42" i="3" l="1"/>
  <c r="J8" i="1"/>
  <c r="G42" i="3" l="1"/>
  <c r="J42" i="3"/>
  <c r="K42" i="3"/>
  <c r="L42" i="3"/>
  <c r="M42" i="3"/>
  <c r="N42" i="3"/>
  <c r="F11" i="1" l="1"/>
  <c r="F12" i="1" s="1"/>
  <c r="B42" i="3"/>
  <c r="I42" i="3" l="1"/>
  <c r="H11" i="1" s="1"/>
  <c r="O42" i="3"/>
  <c r="P42" i="3"/>
  <c r="Q42" i="3"/>
  <c r="R42" i="3"/>
  <c r="S42" i="3"/>
  <c r="T42" i="3"/>
  <c r="V42" i="3"/>
  <c r="I11" i="1" l="1"/>
  <c r="I12" i="1" s="1"/>
  <c r="J7" i="2" l="1"/>
  <c r="H42" i="3"/>
  <c r="G11" i="1" s="1"/>
  <c r="X42" i="3" l="1"/>
  <c r="Y42" i="3"/>
  <c r="Z42" i="3"/>
  <c r="AA42" i="3"/>
  <c r="AB42" i="3"/>
  <c r="AC42" i="3"/>
  <c r="AD42" i="3"/>
  <c r="AE42" i="3"/>
  <c r="W42" i="3"/>
  <c r="H12" i="1"/>
  <c r="H26" i="2"/>
  <c r="F26" i="2"/>
  <c r="G26" i="2"/>
  <c r="E10" i="1" s="1"/>
  <c r="E12" i="1" s="1"/>
  <c r="I26" i="2"/>
  <c r="E26" i="2"/>
  <c r="D9" i="1" l="1"/>
  <c r="D11" i="1"/>
  <c r="AF42" i="3"/>
  <c r="J10" i="1"/>
  <c r="G12" i="1" l="1"/>
  <c r="B26" i="2" l="1"/>
  <c r="J26" i="2" l="1"/>
  <c r="J9" i="1" l="1"/>
  <c r="A2" i="2"/>
  <c r="J11" i="1" l="1"/>
  <c r="D12" i="1"/>
  <c r="J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Ashford</author>
  </authors>
  <commentList>
    <comment ref="D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David Ashford: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EC = Expenses Claim.</t>
        </r>
      </text>
    </comment>
    <comment ref="AA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David Ashford: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YH = Youth Highland.</t>
        </r>
      </text>
    </comment>
  </commentList>
</comments>
</file>

<file path=xl/sharedStrings.xml><?xml version="1.0" encoding="utf-8"?>
<sst xmlns="http://schemas.openxmlformats.org/spreadsheetml/2006/main" count="140" uniqueCount="113">
  <si>
    <t>Lochalsh Youth Community Trust</t>
  </si>
  <si>
    <t>Unrestricted Funds</t>
  </si>
  <si>
    <t>Total Cash at Bank</t>
  </si>
  <si>
    <t>EXPENDITURE</t>
  </si>
  <si>
    <t xml:space="preserve">Date </t>
  </si>
  <si>
    <t>Amount</t>
  </si>
  <si>
    <t xml:space="preserve">Description </t>
  </si>
  <si>
    <t>Total</t>
  </si>
  <si>
    <t>Date</t>
  </si>
  <si>
    <t>Donations</t>
  </si>
  <si>
    <t>Website</t>
  </si>
  <si>
    <t>Food &amp; drink supplies</t>
  </si>
  <si>
    <t>Equipment</t>
  </si>
  <si>
    <t>Totals:</t>
  </si>
  <si>
    <t>Invoice/B-stmt #</t>
  </si>
  <si>
    <t>Remittance/B-stmt #</t>
  </si>
  <si>
    <t>Analysis of Unrestricted Bank Income</t>
  </si>
  <si>
    <t>Postage, Stationary, etc.</t>
  </si>
  <si>
    <t>Payee or Description</t>
  </si>
  <si>
    <t>Excursions</t>
  </si>
  <si>
    <t>Insurance &amp; Memberships</t>
  </si>
  <si>
    <t>Junior Club</t>
  </si>
  <si>
    <t>Senior Club</t>
  </si>
  <si>
    <t>Sundry</t>
  </si>
  <si>
    <t>Sundries</t>
  </si>
  <si>
    <t>Highland Council - 'Just a Habit'</t>
  </si>
  <si>
    <t>Hall hire</t>
  </si>
  <si>
    <t>Professional Fees</t>
  </si>
  <si>
    <t>Allocation to Scottish Mental Health AF</t>
  </si>
  <si>
    <t xml:space="preserve">Allocation to Scottish Mental Health Arts Festival </t>
  </si>
  <si>
    <t>BANK INCOME</t>
  </si>
  <si>
    <t>Additional Income</t>
  </si>
  <si>
    <t>Highland Cares</t>
  </si>
  <si>
    <t>HC - Project Co-ordinator</t>
  </si>
  <si>
    <t>HC - Cooking workshops</t>
  </si>
  <si>
    <t>HC - Food budget for meals</t>
  </si>
  <si>
    <t>HC - Workshopps at LHYCDI</t>
  </si>
  <si>
    <t xml:space="preserve">HC - JYC Kyle Hall rent </t>
  </si>
  <si>
    <t>HC - JYC materials at LHYCDI</t>
  </si>
  <si>
    <t>HC - Snacks for JYC</t>
  </si>
  <si>
    <t>HC - Trainers for young people £40 per pair</t>
  </si>
  <si>
    <t>HC - Fitness Training sessions.£1600</t>
  </si>
  <si>
    <t>HC - Active sportswear (including Rokman t-shirt) £600</t>
  </si>
  <si>
    <t>HC - Accomodation/food for Rokman weekend £1300</t>
  </si>
  <si>
    <t>Entry to Rokman challenge 20 x £19.99</t>
  </si>
  <si>
    <t>£15 per hour 5 hours a week for 16 week. £1200</t>
  </si>
  <si>
    <t>Staffing £15 x 2 for 16 weeks £480 total</t>
  </si>
  <si>
    <t>18 sessions @£40 two community days £720</t>
  </si>
  <si>
    <t>£20 for 16 sessions £320 total</t>
  </si>
  <si>
    <t>16 sessions @ £6 £576</t>
  </si>
  <si>
    <t>20 young people,£8 per sessions. 10 session. £1600 total</t>
  </si>
  <si>
    <t>Highland Third Sector</t>
  </si>
  <si>
    <t>Inverness Trip</t>
  </si>
  <si>
    <t>Highland Third Sector Interface</t>
  </si>
  <si>
    <t>Year Ended 31st December 2025</t>
  </si>
  <si>
    <t>Lochalsh Youth Community Trust - Analysis of Bank Expenditure - Year Ended 31st December 2025</t>
  </si>
  <si>
    <t>BALANCES AT 1st JANUARY 2025</t>
  </si>
  <si>
    <t>3597 Co-op Group 1</t>
  </si>
  <si>
    <t>BS-169</t>
  </si>
  <si>
    <t>Juniors Youth Club takings on 180125</t>
  </si>
  <si>
    <t>JONES S Shonzey (Fish &amp; Chips van charity box)</t>
  </si>
  <si>
    <t>LYCT - Sens - Juns Caroline Langlands</t>
  </si>
  <si>
    <t>Juniors Youth Club takings on 250125</t>
  </si>
  <si>
    <t>Juniors Youth Club takings on 010225</t>
  </si>
  <si>
    <t>Juniors Youth Club takings on 080225</t>
  </si>
  <si>
    <t>BS-170</t>
  </si>
  <si>
    <t>Juniors Youth Club takings on 220225</t>
  </si>
  <si>
    <t>Juniors Youth Club takings on 010325</t>
  </si>
  <si>
    <t>LYCT -  Caroline Langlands</t>
  </si>
  <si>
    <t>BS-171</t>
  </si>
  <si>
    <t>Kyle Public Hall</t>
  </si>
  <si>
    <t>Seniors Youth Club takings in the season</t>
  </si>
  <si>
    <t>Juniors Youth Club takings on 220325</t>
  </si>
  <si>
    <t>Juniors Youth Club takings on 290325</t>
  </si>
  <si>
    <t>Living Hope</t>
  </si>
  <si>
    <t>Alberto Morales Utrera</t>
  </si>
  <si>
    <t>BS-172</t>
  </si>
  <si>
    <t>Voluntary Action Lochaber</t>
  </si>
  <si>
    <t>3597 SUMUP *SKYE</t>
  </si>
  <si>
    <t>Caroline Langlands Invoice 017</t>
  </si>
  <si>
    <t>The Highland Council (Rokman)</t>
  </si>
  <si>
    <t>Caroline Langlands - Expenses Claim</t>
  </si>
  <si>
    <t>Rokman</t>
  </si>
  <si>
    <t>3597 SP ROKMAN</t>
  </si>
  <si>
    <t>3597 SPORTSDIRECT</t>
  </si>
  <si>
    <t>HIGHLIFE HIGHLAND</t>
  </si>
  <si>
    <t>3597 SP PARKRUN ST</t>
  </si>
  <si>
    <t>Caroline Langlands Invoice 019</t>
  </si>
  <si>
    <t>Caroline Langlands Invoice 018</t>
  </si>
  <si>
    <t>Donna MacDiarmid</t>
  </si>
  <si>
    <t>3597 TESCO STORE 2</t>
  </si>
  <si>
    <t>Jennifer Carr Cloe Carr Rokman</t>
  </si>
  <si>
    <t>BS-175</t>
  </si>
  <si>
    <t>S MacVicar C NacV Trainers</t>
  </si>
  <si>
    <t>C Boyle Charis Nike</t>
  </si>
  <si>
    <t>WHITE MISS HV/CA Cormac Ua Velocity</t>
  </si>
  <si>
    <t>SHANKS LYNNE M JUN JessCNikesize5whit</t>
  </si>
  <si>
    <t>MILENA GRIFFITHS Ian Asics GEL-Exci</t>
  </si>
  <si>
    <t>STEWART MRS C/RYG Maria Zoom X Inv</t>
  </si>
  <si>
    <t>3597 SP ROKMAN - Refund</t>
  </si>
  <si>
    <t>Emma Noble  Invoice 1819</t>
  </si>
  <si>
    <t>JACQUELINE BENNEBR Trainers for LYCT</t>
  </si>
  <si>
    <t>Gus Louudon - Invoice 01-10-2025</t>
  </si>
  <si>
    <t>Caroline Langlands Invoice 020</t>
  </si>
  <si>
    <t>Susan MacVicar</t>
  </si>
  <si>
    <t>Youth Highland</t>
  </si>
  <si>
    <t>David Ashford (HostWorld)</t>
  </si>
  <si>
    <t>Skye &amp; Lochalsh Co</t>
  </si>
  <si>
    <t>Caroline Langlands Invoice - 021</t>
  </si>
  <si>
    <t>Bank Reconciliation as at 31st December 2025</t>
  </si>
  <si>
    <t>BALANCES at 31st December 2025</t>
  </si>
  <si>
    <t>BS 178</t>
  </si>
  <si>
    <t>Highland Council (Rokman)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</si>
</sst>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&quot;£&quot;#,##0.00"/>
  </numFmts>
  <fonts count="5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Trebuchet MS"/>
      <family val="2"/>
    </font>
    <font>
      <b/>
      <sz val="14"/>
      <name val="Trebuchet MS"/>
      <family val="2"/>
    </font>
    <font>
      <b/>
      <sz val="10"/>
      <name val="Trebuchet MS"/>
      <family val="2"/>
    </font>
    <font>
      <sz val="14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u/>
      <sz val="1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  <font>
      <u/>
      <sz val="9"/>
      <name val="Trebuchet MS"/>
      <family val="2"/>
    </font>
    <font>
      <b/>
      <sz val="11"/>
      <name val="Trebuchet MS"/>
      <family val="2"/>
    </font>
    <font>
      <b/>
      <sz val="16"/>
      <name val="Trebuchet MS"/>
      <family val="2"/>
    </font>
    <font>
      <b/>
      <sz val="16"/>
      <name val="Arial"/>
      <family val="2"/>
    </font>
    <font>
      <b/>
      <sz val="12"/>
      <name val="Trebuchet MS"/>
      <family val="2"/>
    </font>
    <font>
      <b/>
      <u/>
      <sz val="18"/>
      <name val="Trebuchet MS"/>
      <family val="2"/>
    </font>
    <font>
      <b/>
      <u/>
      <sz val="18"/>
      <color rgb="FF0070C0"/>
      <name val="Trebuchet MS"/>
      <family val="2"/>
    </font>
    <font>
      <sz val="12"/>
      <name val="Trebuchet MS"/>
      <family val="2"/>
    </font>
    <font>
      <b/>
      <u/>
      <sz val="12"/>
      <name val="Trebuchet MS"/>
      <family val="2"/>
    </font>
    <font>
      <b/>
      <sz val="22"/>
      <name val="Trebuchet MS"/>
      <family val="2"/>
    </font>
    <font>
      <b/>
      <sz val="20"/>
      <name val="Trebuchet MS"/>
      <family val="2"/>
    </font>
    <font>
      <b/>
      <sz val="12"/>
      <color rgb="FF002060"/>
      <name val="Trebuchet MS"/>
      <family val="2"/>
    </font>
    <font>
      <sz val="12"/>
      <color rgb="FFC00000"/>
      <name val="Trebuchet MS"/>
      <family val="2"/>
    </font>
    <font>
      <sz val="8"/>
      <name val="Arial"/>
      <family val="2"/>
    </font>
    <font>
      <sz val="11"/>
      <name val="Arial"/>
      <family val="2"/>
    </font>
    <font>
      <sz val="11"/>
      <name val="Trebuchet MS"/>
      <family val="2"/>
    </font>
    <font>
      <b/>
      <sz val="12"/>
      <color rgb="FFC00000"/>
      <name val="Trebuchet MS"/>
      <family val="2"/>
    </font>
    <font>
      <sz val="9"/>
      <name val="Trebuchet MS"/>
      <family val="2"/>
    </font>
    <font>
      <b/>
      <sz val="11"/>
      <color rgb="FFFF0000"/>
      <name val="Trebuchet MS"/>
      <family val="2"/>
    </font>
    <font>
      <sz val="12"/>
      <color rgb="FF002060"/>
      <name val="Trebuchet MS"/>
      <family val="2"/>
    </font>
    <font>
      <b/>
      <u/>
      <sz val="20"/>
      <name val="Trebuchet MS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92CDDC"/>
        <bgColor indexed="34"/>
      </patternFill>
    </fill>
    <fill>
      <patternFill patternType="solid">
        <fgColor rgb="FFD8E4B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B0F0"/>
      </left>
      <right style="medium">
        <color indexed="64"/>
      </right>
      <top style="medium">
        <color indexed="64"/>
      </top>
      <bottom style="thin">
        <color rgb="FF00B0F0"/>
      </bottom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indexed="64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/>
      <top style="medium">
        <color indexed="64"/>
      </top>
      <bottom style="thin">
        <color rgb="FF00B0F0"/>
      </bottom>
      <diagonal/>
    </border>
    <border>
      <left/>
      <right/>
      <top style="medium">
        <color indexed="64"/>
      </top>
      <bottom style="thin">
        <color rgb="FF00B0F0"/>
      </bottom>
      <diagonal/>
    </border>
    <border>
      <left/>
      <right style="thin">
        <color rgb="FF00B0F0"/>
      </right>
      <top style="medium">
        <color indexed="64"/>
      </top>
      <bottom style="thin">
        <color rgb="FF00B0F0"/>
      </bottom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/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70C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B0F0"/>
      </right>
      <top/>
      <bottom style="medium">
        <color indexed="64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70C0"/>
      </right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B0F0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30">
    <xf numFmtId="0" fontId="0" fillId="0" borderId="0" xfId="0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4" fillId="0" borderId="17" xfId="0" applyFont="1" applyBorder="1" applyAlignment="1">
      <alignment horizontal="left"/>
    </xf>
    <xf numFmtId="0" fontId="24" fillId="0" borderId="1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4" fillId="24" borderId="10" xfId="0" applyFont="1" applyFill="1" applyBorder="1" applyAlignment="1">
      <alignment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12" xfId="0" applyFont="1" applyFill="1" applyBorder="1" applyAlignment="1">
      <alignment horizontal="left"/>
    </xf>
    <xf numFmtId="0" fontId="26" fillId="24" borderId="13" xfId="0" applyFont="1" applyFill="1" applyBorder="1" applyAlignment="1">
      <alignment horizontal="right" vertical="center"/>
    </xf>
    <xf numFmtId="0" fontId="25" fillId="24" borderId="13" xfId="0" applyFont="1" applyFill="1" applyBorder="1" applyAlignment="1">
      <alignment horizontal="center" vertical="center"/>
    </xf>
    <xf numFmtId="0" fontId="27" fillId="24" borderId="16" xfId="0" applyFont="1" applyFill="1" applyBorder="1" applyAlignment="1">
      <alignment horizontal="right" vertical="center"/>
    </xf>
    <xf numFmtId="0" fontId="24" fillId="24" borderId="11" xfId="0" applyFont="1" applyFill="1" applyBorder="1" applyAlignment="1">
      <alignment horizontal="center"/>
    </xf>
    <xf numFmtId="16" fontId="27" fillId="26" borderId="11" xfId="0" applyNumberFormat="1" applyFont="1" applyFill="1" applyBorder="1" applyAlignment="1">
      <alignment horizontal="center"/>
    </xf>
    <xf numFmtId="4" fontId="27" fillId="26" borderId="12" xfId="0" applyNumberFormat="1" applyFont="1" applyFill="1" applyBorder="1" applyAlignment="1">
      <alignment horizontal="right"/>
    </xf>
    <xf numFmtId="0" fontId="27" fillId="26" borderId="12" xfId="0" applyFont="1" applyFill="1" applyBorder="1" applyAlignment="1">
      <alignment horizontal="right"/>
    </xf>
    <xf numFmtId="43" fontId="27" fillId="26" borderId="12" xfId="0" applyNumberFormat="1" applyFont="1" applyFill="1" applyBorder="1" applyAlignment="1">
      <alignment horizontal="right"/>
    </xf>
    <xf numFmtId="0" fontId="27" fillId="26" borderId="13" xfId="0" applyFont="1" applyFill="1" applyBorder="1" applyAlignment="1">
      <alignment horizontal="right" vertical="center"/>
    </xf>
    <xf numFmtId="0" fontId="24" fillId="0" borderId="17" xfId="0" applyFont="1" applyBorder="1" applyAlignment="1">
      <alignment horizontal="center"/>
    </xf>
    <xf numFmtId="0" fontId="28" fillId="24" borderId="12" xfId="0" applyFont="1" applyFill="1" applyBorder="1" applyAlignment="1">
      <alignment horizontal="center" wrapText="1"/>
    </xf>
    <xf numFmtId="0" fontId="24" fillId="24" borderId="12" xfId="0" applyFont="1" applyFill="1" applyBorder="1" applyAlignment="1">
      <alignment horizontal="center"/>
    </xf>
    <xf numFmtId="0" fontId="33" fillId="33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vertical="center"/>
    </xf>
    <xf numFmtId="0" fontId="18" fillId="34" borderId="13" xfId="0" applyFont="1" applyFill="1" applyBorder="1" applyAlignment="1">
      <alignment horizontal="left" vertical="center"/>
    </xf>
    <xf numFmtId="0" fontId="24" fillId="28" borderId="12" xfId="0" applyFont="1" applyFill="1" applyBorder="1" applyAlignment="1">
      <alignment horizontal="left" vertical="center"/>
    </xf>
    <xf numFmtId="0" fontId="24" fillId="28" borderId="12" xfId="0" applyFont="1" applyFill="1" applyBorder="1" applyAlignment="1">
      <alignment horizontal="right"/>
    </xf>
    <xf numFmtId="0" fontId="25" fillId="28" borderId="12" xfId="0" applyFont="1" applyFill="1" applyBorder="1" applyAlignment="1">
      <alignment horizontal="left" vertical="center"/>
    </xf>
    <xf numFmtId="0" fontId="27" fillId="28" borderId="12" xfId="0" applyFont="1" applyFill="1" applyBorder="1"/>
    <xf numFmtId="0" fontId="0" fillId="34" borderId="13" xfId="0" applyFill="1" applyBorder="1"/>
    <xf numFmtId="0" fontId="0" fillId="34" borderId="15" xfId="0" applyFill="1" applyBorder="1"/>
    <xf numFmtId="0" fontId="0" fillId="34" borderId="16" xfId="0" applyFill="1" applyBorder="1"/>
    <xf numFmtId="16" fontId="37" fillId="35" borderId="28" xfId="0" applyNumberFormat="1" applyFont="1" applyFill="1" applyBorder="1" applyAlignment="1">
      <alignment horizontal="center"/>
    </xf>
    <xf numFmtId="0" fontId="24" fillId="0" borderId="17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7" fillId="26" borderId="12" xfId="0" applyFont="1" applyFill="1" applyBorder="1" applyAlignment="1">
      <alignment horizontal="center"/>
    </xf>
    <xf numFmtId="0" fontId="24" fillId="28" borderId="11" xfId="0" applyFont="1" applyFill="1" applyBorder="1" applyAlignment="1">
      <alignment horizontal="center" vertical="center"/>
    </xf>
    <xf numFmtId="0" fontId="25" fillId="28" borderId="11" xfId="0" applyFont="1" applyFill="1" applyBorder="1" applyAlignment="1">
      <alignment horizontal="center" vertical="center"/>
    </xf>
    <xf numFmtId="0" fontId="27" fillId="28" borderId="11" xfId="0" applyFont="1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28" fillId="24" borderId="12" xfId="0" applyFont="1" applyFill="1" applyBorder="1" applyAlignment="1">
      <alignment horizontal="center" vertical="center" wrapText="1"/>
    </xf>
    <xf numFmtId="0" fontId="24" fillId="40" borderId="19" xfId="0" applyFont="1" applyFill="1" applyBorder="1" applyAlignment="1">
      <alignment horizontal="left" vertical="center"/>
    </xf>
    <xf numFmtId="0" fontId="27" fillId="40" borderId="19" xfId="0" applyFont="1" applyFill="1" applyBorder="1"/>
    <xf numFmtId="0" fontId="0" fillId="40" borderId="37" xfId="0" applyFill="1" applyBorder="1"/>
    <xf numFmtId="0" fontId="0" fillId="40" borderId="35" xfId="0" applyFill="1" applyBorder="1" applyAlignment="1">
      <alignment horizontal="center"/>
    </xf>
    <xf numFmtId="0" fontId="0" fillId="40" borderId="36" xfId="0" applyFill="1" applyBorder="1"/>
    <xf numFmtId="0" fontId="0" fillId="40" borderId="36" xfId="0" applyFill="1" applyBorder="1" applyAlignment="1">
      <alignment horizontal="center" wrapText="1"/>
    </xf>
    <xf numFmtId="0" fontId="0" fillId="40" borderId="36" xfId="0" applyFill="1" applyBorder="1" applyAlignment="1">
      <alignment horizontal="center"/>
    </xf>
    <xf numFmtId="0" fontId="37" fillId="39" borderId="29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0" fillId="34" borderId="42" xfId="0" applyFill="1" applyBorder="1"/>
    <xf numFmtId="0" fontId="27" fillId="28" borderId="41" xfId="0" applyFont="1" applyFill="1" applyBorder="1"/>
    <xf numFmtId="0" fontId="37" fillId="24" borderId="42" xfId="0" applyFont="1" applyFill="1" applyBorder="1" applyAlignment="1">
      <alignment horizontal="right" vertical="center"/>
    </xf>
    <xf numFmtId="43" fontId="27" fillId="26" borderId="30" xfId="0" applyNumberFormat="1" applyFont="1" applyFill="1" applyBorder="1" applyAlignment="1">
      <alignment horizontal="right"/>
    </xf>
    <xf numFmtId="0" fontId="27" fillId="24" borderId="43" xfId="0" applyFont="1" applyFill="1" applyBorder="1" applyAlignment="1">
      <alignment horizontal="right"/>
    </xf>
    <xf numFmtId="0" fontId="44" fillId="28" borderId="11" xfId="0" applyFont="1" applyFill="1" applyBorder="1" applyAlignment="1">
      <alignment horizontal="center"/>
    </xf>
    <xf numFmtId="0" fontId="49" fillId="28" borderId="11" xfId="0" applyFont="1" applyFill="1" applyBorder="1" applyAlignment="1">
      <alignment horizontal="center"/>
    </xf>
    <xf numFmtId="164" fontId="37" fillId="28" borderId="46" xfId="0" applyNumberFormat="1" applyFont="1" applyFill="1" applyBorder="1" applyAlignment="1">
      <alignment horizontal="right"/>
    </xf>
    <xf numFmtId="0" fontId="19" fillId="34" borderId="42" xfId="0" applyFont="1" applyFill="1" applyBorder="1"/>
    <xf numFmtId="0" fontId="36" fillId="34" borderId="42" xfId="0" applyFont="1" applyFill="1" applyBorder="1" applyAlignment="1">
      <alignment horizontal="center"/>
    </xf>
    <xf numFmtId="0" fontId="0" fillId="34" borderId="43" xfId="0" applyFill="1" applyBorder="1" applyAlignment="1">
      <alignment horizontal="right"/>
    </xf>
    <xf numFmtId="165" fontId="43" fillId="28" borderId="46" xfId="0" applyNumberFormat="1" applyFont="1" applyFill="1" applyBorder="1" applyAlignment="1">
      <alignment horizontal="right"/>
    </xf>
    <xf numFmtId="16" fontId="25" fillId="24" borderId="11" xfId="0" applyNumberFormat="1" applyFont="1" applyFill="1" applyBorder="1" applyAlignment="1">
      <alignment horizontal="center" wrapText="1"/>
    </xf>
    <xf numFmtId="0" fontId="25" fillId="24" borderId="12" xfId="0" applyFont="1" applyFill="1" applyBorder="1" applyAlignment="1">
      <alignment horizontal="center" wrapText="1"/>
    </xf>
    <xf numFmtId="0" fontId="50" fillId="33" borderId="12" xfId="0" applyFont="1" applyFill="1" applyBorder="1" applyAlignment="1">
      <alignment horizontal="center" wrapText="1"/>
    </xf>
    <xf numFmtId="2" fontId="25" fillId="24" borderId="12" xfId="0" applyNumberFormat="1" applyFont="1" applyFill="1" applyBorder="1" applyAlignment="1">
      <alignment horizontal="center" wrapText="1"/>
    </xf>
    <xf numFmtId="2" fontId="34" fillId="29" borderId="30" xfId="0" applyNumberFormat="1" applyFont="1" applyFill="1" applyBorder="1" applyAlignment="1">
      <alignment horizontal="center" wrapText="1"/>
    </xf>
    <xf numFmtId="0" fontId="25" fillId="24" borderId="1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" fontId="27" fillId="24" borderId="49" xfId="0" applyNumberFormat="1" applyFont="1" applyFill="1" applyBorder="1" applyAlignment="1">
      <alignment horizontal="center"/>
    </xf>
    <xf numFmtId="4" fontId="27" fillId="24" borderId="43" xfId="0" applyNumberFormat="1" applyFont="1" applyFill="1" applyBorder="1" applyAlignment="1">
      <alignment horizontal="right"/>
    </xf>
    <xf numFmtId="0" fontId="27" fillId="24" borderId="43" xfId="0" applyFont="1" applyFill="1" applyBorder="1" applyAlignment="1">
      <alignment horizontal="center"/>
    </xf>
    <xf numFmtId="165" fontId="37" fillId="29" borderId="40" xfId="0" applyNumberFormat="1" applyFont="1" applyFill="1" applyBorder="1" applyAlignment="1">
      <alignment horizontal="center"/>
    </xf>
    <xf numFmtId="4" fontId="25" fillId="24" borderId="12" xfId="0" applyNumberFormat="1" applyFont="1" applyFill="1" applyBorder="1" applyAlignment="1">
      <alignment horizontal="center" wrapText="1"/>
    </xf>
    <xf numFmtId="16" fontId="40" fillId="0" borderId="46" xfId="0" applyNumberFormat="1" applyFont="1" applyBorder="1" applyAlignment="1">
      <alignment horizontal="center" wrapText="1"/>
    </xf>
    <xf numFmtId="0" fontId="40" fillId="0" borderId="46" xfId="0" applyFont="1" applyBorder="1" applyAlignment="1">
      <alignment horizontal="center" wrapText="1"/>
    </xf>
    <xf numFmtId="4" fontId="37" fillId="35" borderId="29" xfId="0" applyNumberFormat="1" applyFont="1" applyFill="1" applyBorder="1" applyAlignment="1">
      <alignment horizontal="center"/>
    </xf>
    <xf numFmtId="2" fontId="37" fillId="36" borderId="29" xfId="0" applyNumberFormat="1" applyFont="1" applyFill="1" applyBorder="1" applyAlignment="1">
      <alignment horizontal="center"/>
    </xf>
    <xf numFmtId="2" fontId="48" fillId="40" borderId="44" xfId="0" applyNumberFormat="1" applyFont="1" applyFill="1" applyBorder="1" applyAlignment="1">
      <alignment horizontal="center"/>
    </xf>
    <xf numFmtId="2" fontId="47" fillId="0" borderId="0" xfId="0" applyNumberFormat="1" applyFont="1" applyAlignment="1">
      <alignment horizontal="center"/>
    </xf>
    <xf numFmtId="0" fontId="23" fillId="31" borderId="39" xfId="0" applyFont="1" applyFill="1" applyBorder="1" applyAlignment="1">
      <alignment horizontal="center" vertical="center"/>
    </xf>
    <xf numFmtId="0" fontId="23" fillId="31" borderId="45" xfId="0" applyFont="1" applyFill="1" applyBorder="1" applyAlignment="1">
      <alignment horizontal="center" vertical="center"/>
    </xf>
    <xf numFmtId="4" fontId="41" fillId="39" borderId="20" xfId="0" applyNumberFormat="1" applyFont="1" applyFill="1" applyBorder="1" applyAlignment="1">
      <alignment horizontal="center" vertical="center" wrapText="1"/>
    </xf>
    <xf numFmtId="0" fontId="51" fillId="27" borderId="46" xfId="0" applyFont="1" applyFill="1" applyBorder="1" applyAlignment="1">
      <alignment horizontal="center"/>
    </xf>
    <xf numFmtId="4" fontId="40" fillId="0" borderId="46" xfId="0" applyNumberFormat="1" applyFont="1" applyBorder="1" applyAlignment="1">
      <alignment horizontal="center" wrapText="1"/>
    </xf>
    <xf numFmtId="16" fontId="27" fillId="25" borderId="46" xfId="0" applyNumberFormat="1" applyFont="1" applyFill="1" applyBorder="1" applyAlignment="1">
      <alignment horizontal="center"/>
    </xf>
    <xf numFmtId="4" fontId="27" fillId="25" borderId="46" xfId="0" applyNumberFormat="1" applyFont="1" applyFill="1" applyBorder="1" applyAlignment="1">
      <alignment horizontal="right"/>
    </xf>
    <xf numFmtId="0" fontId="27" fillId="25" borderId="46" xfId="0" applyFont="1" applyFill="1" applyBorder="1" applyAlignment="1">
      <alignment horizontal="center" wrapText="1"/>
    </xf>
    <xf numFmtId="0" fontId="27" fillId="25" borderId="46" xfId="0" applyFont="1" applyFill="1" applyBorder="1" applyAlignment="1">
      <alignment horizontal="center"/>
    </xf>
    <xf numFmtId="0" fontId="24" fillId="28" borderId="12" xfId="0" applyFont="1" applyFill="1" applyBorder="1" applyAlignment="1">
      <alignment horizontal="center" vertical="center"/>
    </xf>
    <xf numFmtId="0" fontId="25" fillId="28" borderId="12" xfId="0" applyFont="1" applyFill="1" applyBorder="1" applyAlignment="1">
      <alignment horizontal="center" vertical="center"/>
    </xf>
    <xf numFmtId="0" fontId="27" fillId="28" borderId="12" xfId="0" applyFont="1" applyFill="1" applyBorder="1" applyAlignment="1">
      <alignment horizontal="center"/>
    </xf>
    <xf numFmtId="0" fontId="52" fillId="28" borderId="12" xfId="0" applyFont="1" applyFill="1" applyBorder="1" applyAlignment="1">
      <alignment horizontal="center"/>
    </xf>
    <xf numFmtId="0" fontId="0" fillId="34" borderId="15" xfId="0" applyFill="1" applyBorder="1" applyAlignment="1">
      <alignment horizontal="center"/>
    </xf>
    <xf numFmtId="4" fontId="41" fillId="41" borderId="20" xfId="0" applyNumberFormat="1" applyFont="1" applyFill="1" applyBorder="1" applyAlignment="1">
      <alignment horizontal="center" vertical="center" wrapText="1"/>
    </xf>
    <xf numFmtId="4" fontId="41" fillId="41" borderId="47" xfId="0" applyNumberFormat="1" applyFont="1" applyFill="1" applyBorder="1" applyAlignment="1">
      <alignment horizontal="center" vertical="center" wrapText="1"/>
    </xf>
    <xf numFmtId="0" fontId="27" fillId="40" borderId="1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2" fillId="40" borderId="19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" fontId="41" fillId="31" borderId="46" xfId="0" applyNumberFormat="1" applyFont="1" applyFill="1" applyBorder="1" applyAlignment="1">
      <alignment horizontal="center" wrapText="1"/>
    </xf>
    <xf numFmtId="0" fontId="24" fillId="42" borderId="17" xfId="0" applyFont="1" applyFill="1" applyBorder="1" applyAlignment="1">
      <alignment horizontal="center"/>
    </xf>
    <xf numFmtId="0" fontId="42" fillId="42" borderId="0" xfId="0" applyFont="1" applyFill="1" applyAlignment="1">
      <alignment horizontal="center" vertical="center"/>
    </xf>
    <xf numFmtId="0" fontId="42" fillId="42" borderId="0" xfId="0" applyFont="1" applyFill="1" applyAlignment="1">
      <alignment horizontal="left" vertical="center"/>
    </xf>
    <xf numFmtId="0" fontId="0" fillId="42" borderId="0" xfId="0" applyFill="1" applyAlignment="1">
      <alignment horizontal="center"/>
    </xf>
    <xf numFmtId="0" fontId="37" fillId="43" borderId="31" xfId="0" applyFont="1" applyFill="1" applyBorder="1" applyAlignment="1">
      <alignment horizontal="center" vertical="center" wrapText="1"/>
    </xf>
    <xf numFmtId="0" fontId="24" fillId="43" borderId="31" xfId="0" applyFont="1" applyFill="1" applyBorder="1" applyAlignment="1">
      <alignment horizontal="center" vertical="center" wrapText="1"/>
    </xf>
    <xf numFmtId="0" fontId="27" fillId="42" borderId="51" xfId="0" applyFont="1" applyFill="1" applyBorder="1" applyAlignment="1">
      <alignment horizontal="center"/>
    </xf>
    <xf numFmtId="0" fontId="24" fillId="0" borderId="20" xfId="0" applyFont="1" applyBorder="1" applyAlignment="1">
      <alignment horizontal="center"/>
    </xf>
    <xf numFmtId="2" fontId="24" fillId="45" borderId="33" xfId="0" applyNumberFormat="1" applyFont="1" applyFill="1" applyBorder="1" applyAlignment="1">
      <alignment horizontal="center"/>
    </xf>
    <xf numFmtId="2" fontId="24" fillId="45" borderId="34" xfId="0" applyNumberFormat="1" applyFont="1" applyFill="1" applyBorder="1" applyAlignment="1">
      <alignment horizontal="center"/>
    </xf>
    <xf numFmtId="2" fontId="20" fillId="45" borderId="34" xfId="0" applyNumberFormat="1" applyFont="1" applyFill="1" applyBorder="1" applyAlignment="1">
      <alignment horizontal="center" wrapText="1"/>
    </xf>
    <xf numFmtId="43" fontId="40" fillId="43" borderId="46" xfId="0" applyNumberFormat="1" applyFont="1" applyFill="1" applyBorder="1" applyAlignment="1">
      <alignment horizontal="right"/>
    </xf>
    <xf numFmtId="164" fontId="37" fillId="43" borderId="46" xfId="0" applyNumberFormat="1" applyFont="1" applyFill="1" applyBorder="1" applyAlignment="1">
      <alignment horizontal="right"/>
    </xf>
    <xf numFmtId="164" fontId="44" fillId="43" borderId="46" xfId="0" applyNumberFormat="1" applyFont="1" applyFill="1" applyBorder="1" applyAlignment="1">
      <alignment horizontal="right"/>
    </xf>
    <xf numFmtId="164" fontId="45" fillId="43" borderId="46" xfId="0" applyNumberFormat="1" applyFont="1" applyFill="1" applyBorder="1" applyAlignment="1">
      <alignment horizontal="right"/>
    </xf>
    <xf numFmtId="164" fontId="35" fillId="43" borderId="46" xfId="0" applyNumberFormat="1" applyFont="1" applyFill="1" applyBorder="1" applyAlignment="1">
      <alignment horizontal="right"/>
    </xf>
    <xf numFmtId="0" fontId="28" fillId="42" borderId="0" xfId="0" applyFont="1" applyFill="1" applyAlignment="1">
      <alignment horizontal="center" wrapText="1"/>
    </xf>
    <xf numFmtId="2" fontId="40" fillId="44" borderId="46" xfId="0" applyNumberFormat="1" applyFont="1" applyFill="1" applyBorder="1" applyAlignment="1">
      <alignment horizontal="center" wrapText="1"/>
    </xf>
    <xf numFmtId="4" fontId="41" fillId="31" borderId="54" xfId="0" applyNumberFormat="1" applyFont="1" applyFill="1" applyBorder="1" applyAlignment="1">
      <alignment horizontal="center" wrapText="1"/>
    </xf>
    <xf numFmtId="4" fontId="41" fillId="41" borderId="56" xfId="0" applyNumberFormat="1" applyFont="1" applyFill="1" applyBorder="1" applyAlignment="1">
      <alignment horizontal="center" vertical="center" wrapText="1"/>
    </xf>
    <xf numFmtId="4" fontId="41" fillId="41" borderId="46" xfId="0" applyNumberFormat="1" applyFont="1" applyFill="1" applyBorder="1" applyAlignment="1">
      <alignment horizontal="center" vertical="center" wrapText="1"/>
    </xf>
    <xf numFmtId="4" fontId="40" fillId="31" borderId="57" xfId="0" applyNumberFormat="1" applyFont="1" applyFill="1" applyBorder="1" applyAlignment="1">
      <alignment horizontal="center" wrapText="1"/>
    </xf>
    <xf numFmtId="0" fontId="40" fillId="41" borderId="47" xfId="0" applyFont="1" applyFill="1" applyBorder="1" applyAlignment="1">
      <alignment horizontal="center" vertical="center" wrapText="1"/>
    </xf>
    <xf numFmtId="2" fontId="24" fillId="25" borderId="60" xfId="0" applyNumberFormat="1" applyFont="1" applyFill="1" applyBorder="1" applyAlignment="1">
      <alignment horizontal="center"/>
    </xf>
    <xf numFmtId="0" fontId="27" fillId="32" borderId="46" xfId="0" applyFont="1" applyFill="1" applyBorder="1" applyAlignment="1">
      <alignment horizontal="center"/>
    </xf>
    <xf numFmtId="0" fontId="27" fillId="25" borderId="46" xfId="0" applyFont="1" applyFill="1" applyBorder="1" applyAlignment="1">
      <alignment horizontal="right"/>
    </xf>
    <xf numFmtId="0" fontId="27" fillId="25" borderId="46" xfId="0" applyFont="1" applyFill="1" applyBorder="1"/>
    <xf numFmtId="0" fontId="27" fillId="40" borderId="61" xfId="0" applyFont="1" applyFill="1" applyBorder="1"/>
    <xf numFmtId="4" fontId="40" fillId="25" borderId="21" xfId="0" applyNumberFormat="1" applyFont="1" applyFill="1" applyBorder="1" applyAlignment="1">
      <alignment horizontal="center" wrapText="1"/>
    </xf>
    <xf numFmtId="0" fontId="0" fillId="0" borderId="39" xfId="0" applyBorder="1" applyAlignment="1">
      <alignment horizontal="left" vertical="center"/>
    </xf>
    <xf numFmtId="0" fontId="24" fillId="42" borderId="20" xfId="0" applyFont="1" applyFill="1" applyBorder="1" applyAlignment="1">
      <alignment horizontal="center"/>
    </xf>
    <xf numFmtId="0" fontId="28" fillId="43" borderId="46" xfId="0" applyFont="1" applyFill="1" applyBorder="1" applyAlignment="1">
      <alignment horizontal="center" wrapText="1"/>
    </xf>
    <xf numFmtId="0" fontId="27" fillId="43" borderId="46" xfId="0" applyFont="1" applyFill="1" applyBorder="1" applyAlignment="1">
      <alignment horizontal="center"/>
    </xf>
    <xf numFmtId="2" fontId="24" fillId="43" borderId="46" xfId="0" applyNumberFormat="1" applyFont="1" applyFill="1" applyBorder="1" applyAlignment="1">
      <alignment horizontal="center"/>
    </xf>
    <xf numFmtId="2" fontId="24" fillId="43" borderId="59" xfId="0" applyNumberFormat="1" applyFont="1" applyFill="1" applyBorder="1" applyAlignment="1">
      <alignment horizontal="center"/>
    </xf>
    <xf numFmtId="2" fontId="24" fillId="43" borderId="60" xfId="0" applyNumberFormat="1" applyFont="1" applyFill="1" applyBorder="1" applyAlignment="1">
      <alignment horizontal="center"/>
    </xf>
    <xf numFmtId="2" fontId="40" fillId="43" borderId="58" xfId="0" applyNumberFormat="1" applyFont="1" applyFill="1" applyBorder="1" applyAlignment="1">
      <alignment horizontal="center" wrapText="1"/>
    </xf>
    <xf numFmtId="0" fontId="27" fillId="43" borderId="58" xfId="0" applyFont="1" applyFill="1" applyBorder="1" applyAlignment="1">
      <alignment horizontal="center"/>
    </xf>
    <xf numFmtId="0" fontId="37" fillId="43" borderId="46" xfId="0" applyFont="1" applyFill="1" applyBorder="1" applyAlignment="1">
      <alignment horizontal="center" vertical="center" wrapText="1"/>
    </xf>
    <xf numFmtId="164" fontId="44" fillId="43" borderId="46" xfId="0" quotePrefix="1" applyNumberFormat="1" applyFont="1" applyFill="1" applyBorder="1" applyAlignment="1">
      <alignment horizontal="right"/>
    </xf>
    <xf numFmtId="0" fontId="28" fillId="43" borderId="46" xfId="0" applyFont="1" applyFill="1" applyBorder="1" applyAlignment="1">
      <alignment horizontal="center" vertical="center" wrapText="1"/>
    </xf>
    <xf numFmtId="0" fontId="25" fillId="28" borderId="41" xfId="0" applyFont="1" applyFill="1" applyBorder="1"/>
    <xf numFmtId="39" fontId="25" fillId="44" borderId="52" xfId="0" applyNumberFormat="1" applyFont="1" applyFill="1" applyBorder="1" applyAlignment="1">
      <alignment horizontal="right"/>
    </xf>
    <xf numFmtId="39" fontId="25" fillId="43" borderId="54" xfId="0" applyNumberFormat="1" applyFont="1" applyFill="1" applyBorder="1" applyAlignment="1">
      <alignment horizontal="right"/>
    </xf>
    <xf numFmtId="39" fontId="25" fillId="43" borderId="62" xfId="0" applyNumberFormat="1" applyFont="1" applyFill="1" applyBorder="1" applyAlignment="1">
      <alignment horizontal="right"/>
    </xf>
    <xf numFmtId="39" fontId="27" fillId="43" borderId="54" xfId="0" applyNumberFormat="1" applyFont="1" applyFill="1" applyBorder="1" applyAlignment="1">
      <alignment horizontal="right"/>
    </xf>
    <xf numFmtId="39" fontId="27" fillId="28" borderId="54" xfId="0" applyNumberFormat="1" applyFont="1" applyFill="1" applyBorder="1" applyAlignment="1">
      <alignment horizontal="right"/>
    </xf>
    <xf numFmtId="164" fontId="37" fillId="44" borderId="46" xfId="0" applyNumberFormat="1" applyFont="1" applyFill="1" applyBorder="1" applyAlignment="1">
      <alignment horizontal="right"/>
    </xf>
    <xf numFmtId="164" fontId="44" fillId="44" borderId="46" xfId="0" quotePrefix="1" applyNumberFormat="1" applyFont="1" applyFill="1" applyBorder="1" applyAlignment="1">
      <alignment horizontal="right"/>
    </xf>
    <xf numFmtId="164" fontId="44" fillId="44" borderId="46" xfId="0" applyNumberFormat="1" applyFont="1" applyFill="1" applyBorder="1" applyAlignment="1">
      <alignment horizontal="right"/>
    </xf>
    <xf numFmtId="164" fontId="45" fillId="44" borderId="46" xfId="0" applyNumberFormat="1" applyFont="1" applyFill="1" applyBorder="1" applyAlignment="1">
      <alignment horizontal="right"/>
    </xf>
    <xf numFmtId="164" fontId="35" fillId="44" borderId="46" xfId="0" applyNumberFormat="1" applyFont="1" applyFill="1" applyBorder="1" applyAlignment="1">
      <alignment horizontal="right"/>
    </xf>
    <xf numFmtId="4" fontId="41" fillId="43" borderId="55" xfId="0" applyNumberFormat="1" applyFont="1" applyFill="1" applyBorder="1" applyAlignment="1">
      <alignment horizontal="center" wrapText="1"/>
    </xf>
    <xf numFmtId="4" fontId="41" fillId="43" borderId="56" xfId="0" applyNumberFormat="1" applyFont="1" applyFill="1" applyBorder="1" applyAlignment="1">
      <alignment horizontal="center" wrapText="1"/>
    </xf>
    <xf numFmtId="4" fontId="41" fillId="43" borderId="46" xfId="0" applyNumberFormat="1" applyFont="1" applyFill="1" applyBorder="1" applyAlignment="1">
      <alignment horizontal="center" wrapText="1"/>
    </xf>
    <xf numFmtId="4" fontId="40" fillId="41" borderId="55" xfId="0" applyNumberFormat="1" applyFont="1" applyFill="1" applyBorder="1" applyAlignment="1">
      <alignment horizontal="center" vertical="center" wrapText="1"/>
    </xf>
    <xf numFmtId="4" fontId="40" fillId="41" borderId="47" xfId="0" applyNumberFormat="1" applyFont="1" applyFill="1" applyBorder="1" applyAlignment="1">
      <alignment horizontal="center" vertical="center" wrapText="1"/>
    </xf>
    <xf numFmtId="165" fontId="40" fillId="41" borderId="47" xfId="0" applyNumberFormat="1" applyFont="1" applyFill="1" applyBorder="1" applyAlignment="1">
      <alignment horizontal="center" vertical="center" wrapText="1"/>
    </xf>
    <xf numFmtId="4" fontId="40" fillId="31" borderId="46" xfId="0" applyNumberFormat="1" applyFont="1" applyFill="1" applyBorder="1" applyAlignment="1">
      <alignment horizontal="center" wrapText="1"/>
    </xf>
    <xf numFmtId="4" fontId="40" fillId="31" borderId="54" xfId="0" applyNumberFormat="1" applyFont="1" applyFill="1" applyBorder="1" applyAlignment="1">
      <alignment horizontal="center" wrapText="1"/>
    </xf>
    <xf numFmtId="0" fontId="41" fillId="44" borderId="48" xfId="0" applyFont="1" applyFill="1" applyBorder="1" applyAlignment="1">
      <alignment horizontal="center" wrapText="1"/>
    </xf>
    <xf numFmtId="0" fontId="40" fillId="44" borderId="20" xfId="0" applyFont="1" applyFill="1" applyBorder="1" applyAlignment="1">
      <alignment horizontal="center" wrapText="1"/>
    </xf>
    <xf numFmtId="0" fontId="41" fillId="44" borderId="20" xfId="0" applyFont="1" applyFill="1" applyBorder="1" applyAlignment="1">
      <alignment horizontal="center" wrapText="1"/>
    </xf>
    <xf numFmtId="0" fontId="41" fillId="44" borderId="47" xfId="0" applyFont="1" applyFill="1" applyBorder="1" applyAlignment="1">
      <alignment horizontal="center" wrapText="1"/>
    </xf>
    <xf numFmtId="0" fontId="41" fillId="44" borderId="56" xfId="0" applyFont="1" applyFill="1" applyBorder="1" applyAlignment="1">
      <alignment horizontal="center" wrapText="1"/>
    </xf>
    <xf numFmtId="0" fontId="41" fillId="44" borderId="46" xfId="0" applyFont="1" applyFill="1" applyBorder="1" applyAlignment="1">
      <alignment horizontal="center" wrapText="1"/>
    </xf>
    <xf numFmtId="0" fontId="40" fillId="44" borderId="46" xfId="0" applyFont="1" applyFill="1" applyBorder="1" applyAlignment="1">
      <alignment horizontal="center" wrapText="1"/>
    </xf>
    <xf numFmtId="4" fontId="40" fillId="38" borderId="48" xfId="0" applyNumberFormat="1" applyFont="1" applyFill="1" applyBorder="1" applyAlignment="1">
      <alignment horizontal="center" wrapText="1"/>
    </xf>
    <xf numFmtId="2" fontId="25" fillId="43" borderId="46" xfId="0" applyNumberFormat="1" applyFont="1" applyFill="1" applyBorder="1" applyAlignment="1">
      <alignment horizontal="center" wrapText="1"/>
    </xf>
    <xf numFmtId="2" fontId="27" fillId="43" borderId="46" xfId="0" applyNumberFormat="1" applyFont="1" applyFill="1" applyBorder="1" applyAlignment="1">
      <alignment horizontal="center" wrapText="1"/>
    </xf>
    <xf numFmtId="0" fontId="35" fillId="28" borderId="22" xfId="0" applyFont="1" applyFill="1" applyBorder="1" applyAlignment="1">
      <alignment horizontal="center"/>
    </xf>
    <xf numFmtId="0" fontId="35" fillId="28" borderId="23" xfId="0" applyFont="1" applyFill="1" applyBorder="1" applyAlignment="1">
      <alignment horizontal="center"/>
    </xf>
    <xf numFmtId="0" fontId="24" fillId="28" borderId="22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0" fontId="37" fillId="44" borderId="30" xfId="0" applyFont="1" applyFill="1" applyBorder="1" applyAlignment="1">
      <alignment horizontal="center" vertical="center" wrapText="1"/>
    </xf>
    <xf numFmtId="0" fontId="37" fillId="44" borderId="53" xfId="0" applyFont="1" applyFill="1" applyBorder="1" applyAlignment="1">
      <alignment horizontal="center" vertical="center" wrapText="1"/>
    </xf>
    <xf numFmtId="0" fontId="24" fillId="28" borderId="30" xfId="0" applyFont="1" applyFill="1" applyBorder="1" applyAlignment="1">
      <alignment horizontal="center" vertical="center" wrapText="1"/>
    </xf>
    <xf numFmtId="0" fontId="24" fillId="28" borderId="64" xfId="0" applyFont="1" applyFill="1" applyBorder="1" applyAlignment="1">
      <alignment horizontal="center" vertical="center" wrapText="1"/>
    </xf>
    <xf numFmtId="0" fontId="43" fillId="30" borderId="25" xfId="0" applyFont="1" applyFill="1" applyBorder="1" applyAlignment="1">
      <alignment horizontal="center" vertical="center"/>
    </xf>
    <xf numFmtId="0" fontId="43" fillId="30" borderId="26" xfId="0" applyFont="1" applyFill="1" applyBorder="1" applyAlignment="1">
      <alignment horizontal="center" vertical="center"/>
    </xf>
    <xf numFmtId="0" fontId="43" fillId="30" borderId="27" xfId="0" applyFont="1" applyFill="1" applyBorder="1" applyAlignment="1">
      <alignment horizontal="center" vertical="center"/>
    </xf>
    <xf numFmtId="0" fontId="43" fillId="28" borderId="22" xfId="0" applyFont="1" applyFill="1" applyBorder="1" applyAlignment="1">
      <alignment horizontal="center" vertical="center"/>
    </xf>
    <xf numFmtId="0" fontId="43" fillId="28" borderId="23" xfId="0" applyFont="1" applyFill="1" applyBorder="1" applyAlignment="1">
      <alignment horizontal="center" vertical="center"/>
    </xf>
    <xf numFmtId="0" fontId="43" fillId="28" borderId="24" xfId="0" applyFont="1" applyFill="1" applyBorder="1" applyAlignment="1">
      <alignment horizontal="center" vertical="center"/>
    </xf>
    <xf numFmtId="0" fontId="53" fillId="28" borderId="22" xfId="0" applyFont="1" applyFill="1" applyBorder="1" applyAlignment="1">
      <alignment horizontal="center" vertical="center"/>
    </xf>
    <xf numFmtId="0" fontId="53" fillId="28" borderId="23" xfId="0" applyFont="1" applyFill="1" applyBorder="1" applyAlignment="1">
      <alignment horizontal="center" vertical="center"/>
    </xf>
    <xf numFmtId="0" fontId="53" fillId="28" borderId="24" xfId="0" applyFont="1" applyFill="1" applyBorder="1" applyAlignment="1">
      <alignment horizontal="center" vertical="center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center" vertical="center"/>
    </xf>
    <xf numFmtId="0" fontId="39" fillId="37" borderId="22" xfId="0" applyFont="1" applyFill="1" applyBorder="1" applyAlignment="1">
      <alignment horizontal="center" vertical="center"/>
    </xf>
    <xf numFmtId="0" fontId="38" fillId="37" borderId="23" xfId="0" applyFont="1" applyFill="1" applyBorder="1" applyAlignment="1">
      <alignment horizontal="center" vertical="center"/>
    </xf>
    <xf numFmtId="0" fontId="38" fillId="37" borderId="24" xfId="0" applyFont="1" applyFill="1" applyBorder="1" applyAlignment="1">
      <alignment horizontal="center" vertical="center"/>
    </xf>
    <xf numFmtId="0" fontId="28" fillId="24" borderId="12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9" fillId="29" borderId="12" xfId="0" applyFont="1" applyFill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" fontId="41" fillId="0" borderId="20" xfId="0" applyNumberFormat="1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28" fillId="27" borderId="20" xfId="0" applyFont="1" applyFill="1" applyBorder="1" applyAlignment="1">
      <alignment horizontal="center" vertical="center" wrapText="1"/>
    </xf>
    <xf numFmtId="0" fontId="28" fillId="27" borderId="47" xfId="0" applyFont="1" applyFill="1" applyBorder="1" applyAlignment="1">
      <alignment horizontal="center" vertical="center" wrapText="1"/>
    </xf>
    <xf numFmtId="0" fontId="37" fillId="43" borderId="62" xfId="0" applyFont="1" applyFill="1" applyBorder="1" applyAlignment="1">
      <alignment horizontal="center" vertical="center" wrapText="1"/>
    </xf>
    <xf numFmtId="0" fontId="37" fillId="43" borderId="63" xfId="0" applyFont="1" applyFill="1" applyBorder="1" applyAlignment="1">
      <alignment horizontal="center" vertical="center" wrapText="1"/>
    </xf>
    <xf numFmtId="0" fontId="37" fillId="43" borderId="46" xfId="0" applyFont="1" applyFill="1" applyBorder="1" applyAlignment="1">
      <alignment horizontal="center" vertical="center" wrapText="1"/>
    </xf>
    <xf numFmtId="0" fontId="23" fillId="31" borderId="38" xfId="0" applyFont="1" applyFill="1" applyBorder="1" applyAlignment="1">
      <alignment horizontal="center" vertical="center"/>
    </xf>
    <xf numFmtId="0" fontId="23" fillId="31" borderId="39" xfId="0" applyFont="1" applyFill="1" applyBorder="1" applyAlignment="1">
      <alignment horizontal="center" vertical="center"/>
    </xf>
    <xf numFmtId="0" fontId="41" fillId="38" borderId="17" xfId="0" applyFont="1" applyFill="1" applyBorder="1" applyAlignment="1">
      <alignment horizontal="center" vertical="center" wrapText="1"/>
    </xf>
    <xf numFmtId="0" fontId="41" fillId="44" borderId="20" xfId="0" applyFont="1" applyFill="1" applyBorder="1" applyAlignment="1">
      <alignment horizontal="center" vertical="center" wrapText="1"/>
    </xf>
    <xf numFmtId="0" fontId="41" fillId="44" borderId="21" xfId="0" applyFont="1" applyFill="1" applyBorder="1" applyAlignment="1">
      <alignment horizontal="center" vertical="center" wrapText="1"/>
    </xf>
    <xf numFmtId="4" fontId="41" fillId="43" borderId="48" xfId="0" applyNumberFormat="1" applyFont="1" applyFill="1" applyBorder="1" applyAlignment="1">
      <alignment horizontal="center" vertical="center" wrapText="1"/>
    </xf>
    <xf numFmtId="4" fontId="41" fillId="43" borderId="50" xfId="0" applyNumberFormat="1" applyFont="1" applyFill="1" applyBorder="1" applyAlignment="1">
      <alignment horizontal="center" vertical="center" wrapText="1"/>
    </xf>
    <xf numFmtId="0" fontId="41" fillId="44" borderId="17" xfId="0" applyFont="1" applyFill="1" applyBorder="1" applyAlignment="1">
      <alignment horizontal="center" vertical="center" wrapText="1"/>
    </xf>
    <xf numFmtId="4" fontId="41" fillId="43" borderId="20" xfId="0" applyNumberFormat="1" applyFont="1" applyFill="1" applyBorder="1" applyAlignment="1">
      <alignment horizontal="center" vertical="center" wrapText="1"/>
    </xf>
    <xf numFmtId="0" fontId="0" fillId="43" borderId="21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D8E4BC"/>
      <color rgb="FF00CCFF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opLeftCell="A2" zoomScale="85" zoomScaleNormal="85" workbookViewId="0">
      <selection activeCell="F12" sqref="F12"/>
    </sheetView>
  </sheetViews>
  <sheetFormatPr defaultRowHeight="13.2" x14ac:dyDescent="0.25"/>
  <cols>
    <col min="1" max="1" width="23.88671875" style="10" customWidth="1"/>
    <col min="2" max="2" width="28.5546875" style="10" customWidth="1"/>
    <col min="3" max="3" width="11.44140625" customWidth="1"/>
    <col min="4" max="4" width="20.5546875" style="9" customWidth="1"/>
    <col min="5" max="5" width="21.21875" style="9" customWidth="1"/>
    <col min="6" max="7" width="18.5546875" style="9" customWidth="1"/>
    <col min="8" max="8" width="19.33203125" style="9" customWidth="1"/>
    <col min="9" max="9" width="18.44140625" style="9" customWidth="1"/>
    <col min="10" max="10" width="23.6640625" style="9" customWidth="1"/>
    <col min="11" max="11" width="5.6640625" customWidth="1"/>
  </cols>
  <sheetData>
    <row r="1" spans="1:11" s="8" customFormat="1" ht="58.5" customHeight="1" x14ac:dyDescent="0.25">
      <c r="A1" s="187" t="s">
        <v>0</v>
      </c>
      <c r="B1" s="188"/>
      <c r="C1" s="188"/>
      <c r="D1" s="188"/>
      <c r="E1" s="188"/>
      <c r="F1" s="188"/>
      <c r="G1" s="188"/>
      <c r="H1" s="188"/>
      <c r="I1" s="188"/>
      <c r="J1" s="189"/>
      <c r="K1" s="31"/>
    </row>
    <row r="2" spans="1:11" s="1" customFormat="1" ht="53.25" customHeight="1" x14ac:dyDescent="0.25">
      <c r="A2" s="190" t="s">
        <v>54</v>
      </c>
      <c r="B2" s="191"/>
      <c r="C2" s="191"/>
      <c r="D2" s="191"/>
      <c r="E2" s="191"/>
      <c r="F2" s="191"/>
      <c r="G2" s="191"/>
      <c r="H2" s="191"/>
      <c r="I2" s="191"/>
      <c r="J2" s="192"/>
      <c r="K2" s="32"/>
    </row>
    <row r="3" spans="1:11" s="1" customFormat="1" ht="59.25" customHeight="1" x14ac:dyDescent="0.25">
      <c r="A3" s="193" t="s">
        <v>109</v>
      </c>
      <c r="B3" s="194"/>
      <c r="C3" s="194"/>
      <c r="D3" s="194"/>
      <c r="E3" s="194"/>
      <c r="F3" s="194"/>
      <c r="G3" s="194"/>
      <c r="H3" s="194"/>
      <c r="I3" s="194"/>
      <c r="J3" s="195"/>
      <c r="K3" s="32"/>
    </row>
    <row r="4" spans="1:11" s="1" customFormat="1" ht="20.100000000000001" customHeight="1" x14ac:dyDescent="0.35">
      <c r="A4" s="44"/>
      <c r="B4" s="97"/>
      <c r="C4" s="33"/>
      <c r="D4" s="34"/>
      <c r="E4" s="34"/>
      <c r="F4" s="34"/>
      <c r="G4" s="34"/>
      <c r="H4" s="34"/>
      <c r="I4" s="34"/>
      <c r="J4" s="34"/>
      <c r="K4" s="32"/>
    </row>
    <row r="5" spans="1:11" s="1" customFormat="1" ht="27.6" customHeight="1" x14ac:dyDescent="0.25">
      <c r="A5" s="45"/>
      <c r="B5" s="98"/>
      <c r="C5" s="35"/>
      <c r="D5" s="183" t="s">
        <v>1</v>
      </c>
      <c r="E5" s="113"/>
      <c r="F5" s="113"/>
      <c r="G5" s="114"/>
      <c r="H5" s="114"/>
      <c r="I5" s="114"/>
      <c r="J5" s="185" t="s">
        <v>2</v>
      </c>
      <c r="K5" s="32"/>
    </row>
    <row r="6" spans="1:11" ht="70.5" customHeight="1" x14ac:dyDescent="0.35">
      <c r="A6" s="46"/>
      <c r="B6" s="99"/>
      <c r="C6" s="36"/>
      <c r="D6" s="184"/>
      <c r="E6" s="147" t="s">
        <v>112</v>
      </c>
      <c r="F6" s="147" t="s">
        <v>51</v>
      </c>
      <c r="G6" s="149" t="s">
        <v>25</v>
      </c>
      <c r="H6" s="149" t="s">
        <v>29</v>
      </c>
      <c r="I6" s="149" t="s">
        <v>32</v>
      </c>
      <c r="J6" s="186"/>
      <c r="K6" s="37"/>
    </row>
    <row r="7" spans="1:11" ht="18.75" customHeight="1" x14ac:dyDescent="0.35">
      <c r="A7" s="46"/>
      <c r="B7" s="99"/>
      <c r="C7" s="36"/>
      <c r="D7" s="151"/>
      <c r="E7" s="152"/>
      <c r="F7" s="153"/>
      <c r="G7" s="154"/>
      <c r="H7" s="154"/>
      <c r="I7" s="154"/>
      <c r="J7" s="155"/>
      <c r="K7" s="58"/>
    </row>
    <row r="8" spans="1:11" s="2" customFormat="1" ht="36.9" customHeight="1" x14ac:dyDescent="0.35">
      <c r="A8" s="181" t="s">
        <v>56</v>
      </c>
      <c r="B8" s="182"/>
      <c r="C8" s="150"/>
      <c r="D8" s="156">
        <v>602.76</v>
      </c>
      <c r="E8" s="121">
        <v>4000</v>
      </c>
      <c r="F8" s="121">
        <v>4087.35</v>
      </c>
      <c r="G8" s="121">
        <v>653.01</v>
      </c>
      <c r="H8" s="121">
        <v>286.3</v>
      </c>
      <c r="I8" s="121">
        <v>1996.42</v>
      </c>
      <c r="J8" s="65">
        <f>SUM(D8:I8)</f>
        <v>11625.84</v>
      </c>
      <c r="K8" s="66"/>
    </row>
    <row r="9" spans="1:11" ht="36.9" customHeight="1" x14ac:dyDescent="0.35">
      <c r="A9" s="63" t="s">
        <v>30</v>
      </c>
      <c r="B9" s="99"/>
      <c r="C9" s="59"/>
      <c r="D9" s="157">
        <f>SUM('Bank Income'!E26)+SUM('Bank Income'!F26)+SUM('Bank Income'!H26)</f>
        <v>402.18</v>
      </c>
      <c r="E9" s="148"/>
      <c r="F9" s="122"/>
      <c r="G9" s="120"/>
      <c r="H9" s="120"/>
      <c r="I9" s="120"/>
      <c r="J9" s="65">
        <f>SUM(D9:G9)</f>
        <v>402.18</v>
      </c>
      <c r="K9" s="58"/>
    </row>
    <row r="10" spans="1:11" ht="36.9" customHeight="1" x14ac:dyDescent="0.35">
      <c r="A10" s="63" t="s">
        <v>31</v>
      </c>
      <c r="B10" s="100"/>
      <c r="C10" s="59"/>
      <c r="D10" s="158"/>
      <c r="E10" s="122">
        <f>SUM('Bank Income'!G26)</f>
        <v>153.99</v>
      </c>
      <c r="F10" s="122"/>
      <c r="G10" s="120"/>
      <c r="H10" s="120"/>
      <c r="I10" s="120"/>
      <c r="J10" s="65">
        <f>SUM(D10:G10)</f>
        <v>153.99</v>
      </c>
      <c r="K10" s="58"/>
    </row>
    <row r="11" spans="1:11" ht="36.9" customHeight="1" x14ac:dyDescent="0.35">
      <c r="A11" s="64" t="s">
        <v>3</v>
      </c>
      <c r="B11" s="99"/>
      <c r="C11" s="59"/>
      <c r="D11" s="159">
        <f>-SUM('Bank Expenditure'!W42:AE42)</f>
        <v>-749.7</v>
      </c>
      <c r="E11" s="123">
        <f>-SUM('Bank Expenditure'!F42)</f>
        <v>-4619.74</v>
      </c>
      <c r="F11" s="123">
        <f>-SUM('Bank Expenditure'!G42)</f>
        <v>-720</v>
      </c>
      <c r="G11" s="123">
        <f>-SUM('Bank Expenditure'!H42)</f>
        <v>0</v>
      </c>
      <c r="H11" s="123">
        <f>-SUM('Bank Expenditure'!I42)</f>
        <v>0</v>
      </c>
      <c r="I11" s="123">
        <f>-SUM('Bank Expenditure'!J42:V42)</f>
        <v>-606.33999999999992</v>
      </c>
      <c r="J11" s="65">
        <f>SUM(D11:I11)</f>
        <v>-6695.78</v>
      </c>
      <c r="K11" s="58"/>
    </row>
    <row r="12" spans="1:11" s="57" customFormat="1" ht="53.25" customHeight="1" x14ac:dyDescent="0.5">
      <c r="A12" s="179" t="s">
        <v>110</v>
      </c>
      <c r="B12" s="180"/>
      <c r="C12" s="180"/>
      <c r="D12" s="160">
        <f t="shared" ref="D12:I12" si="0">SUM(D8:D11)</f>
        <v>255.24</v>
      </c>
      <c r="E12" s="124">
        <f t="shared" si="0"/>
        <v>-465.75</v>
      </c>
      <c r="F12" s="124">
        <f t="shared" si="0"/>
        <v>3367.35</v>
      </c>
      <c r="G12" s="124">
        <f t="shared" si="0"/>
        <v>653.01</v>
      </c>
      <c r="H12" s="124">
        <f t="shared" si="0"/>
        <v>286.3</v>
      </c>
      <c r="I12" s="124">
        <f t="shared" si="0"/>
        <v>1390.0800000000002</v>
      </c>
      <c r="J12" s="69">
        <f>SUM(D12:I12)</f>
        <v>5486.2300000000005</v>
      </c>
      <c r="K12" s="67"/>
    </row>
    <row r="13" spans="1:11" ht="21" customHeight="1" thickBot="1" x14ac:dyDescent="0.3">
      <c r="A13" s="47"/>
      <c r="B13" s="101"/>
      <c r="C13" s="38"/>
      <c r="D13" s="68"/>
      <c r="E13" s="68"/>
      <c r="F13" s="68"/>
      <c r="G13" s="68"/>
      <c r="H13" s="68"/>
      <c r="I13" s="68"/>
      <c r="J13" s="68"/>
      <c r="K13" s="39"/>
    </row>
  </sheetData>
  <mergeCells count="7">
    <mergeCell ref="A12:C12"/>
    <mergeCell ref="A8:B8"/>
    <mergeCell ref="D5:D6"/>
    <mergeCell ref="J5:J6"/>
    <mergeCell ref="A1:J1"/>
    <mergeCell ref="A2:J2"/>
    <mergeCell ref="A3:J3"/>
  </mergeCells>
  <printOptions horizontalCentered="1" verticalCentered="1"/>
  <pageMargins left="0.74803149606299213" right="0.74803149606299213" top="0.78740157480314965" bottom="0.78740157480314965" header="0.51181102362204722" footer="0.51181102362204722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6"/>
  <sheetViews>
    <sheetView zoomScaleNormal="100" workbookViewId="0">
      <pane ySplit="3840" topLeftCell="A22" activePane="bottomLeft"/>
      <selection activeCell="G6" sqref="G6"/>
      <selection pane="bottomLeft" activeCell="A25" sqref="A25:XFD25"/>
    </sheetView>
  </sheetViews>
  <sheetFormatPr defaultColWidth="9.109375" defaultRowHeight="13.2" x14ac:dyDescent="0.25"/>
  <cols>
    <col min="1" max="1" width="16.109375" style="10" customWidth="1"/>
    <col min="2" max="2" width="14" style="9" customWidth="1"/>
    <col min="3" max="3" width="47" style="10" customWidth="1"/>
    <col min="4" max="4" width="10.33203125" style="10" customWidth="1"/>
    <col min="5" max="10" width="15.6640625" style="9" customWidth="1"/>
    <col min="11" max="11" width="6.109375" style="3" customWidth="1"/>
    <col min="12" max="16384" width="9.109375" style="3"/>
  </cols>
  <sheetData>
    <row r="1" spans="1:11" s="8" customFormat="1" ht="43.5" customHeight="1" x14ac:dyDescent="0.25">
      <c r="A1" s="196" t="s">
        <v>0</v>
      </c>
      <c r="B1" s="197"/>
      <c r="C1" s="197"/>
      <c r="D1" s="197"/>
      <c r="E1" s="197"/>
      <c r="F1" s="197"/>
      <c r="G1" s="197"/>
      <c r="H1" s="197"/>
      <c r="I1" s="197"/>
      <c r="J1" s="198"/>
      <c r="K1" s="15"/>
    </row>
    <row r="2" spans="1:11" s="1" customFormat="1" ht="36" customHeight="1" x14ac:dyDescent="0.25">
      <c r="A2" s="199" t="str">
        <f>'Bank Reconciliation'!A2</f>
        <v>Year Ended 31st December 2025</v>
      </c>
      <c r="B2" s="200"/>
      <c r="C2" s="200"/>
      <c r="D2" s="200"/>
      <c r="E2" s="200"/>
      <c r="F2" s="200"/>
      <c r="G2" s="200"/>
      <c r="H2" s="200"/>
      <c r="I2" s="200"/>
      <c r="J2" s="201"/>
      <c r="K2" s="16"/>
    </row>
    <row r="3" spans="1:11" s="1" customFormat="1" ht="37.5" customHeight="1" x14ac:dyDescent="0.25">
      <c r="A3" s="202" t="s">
        <v>16</v>
      </c>
      <c r="B3" s="203"/>
      <c r="C3" s="203"/>
      <c r="D3" s="203"/>
      <c r="E3" s="203"/>
      <c r="F3" s="203"/>
      <c r="G3" s="203"/>
      <c r="H3" s="203"/>
      <c r="I3" s="203"/>
      <c r="J3" s="204"/>
      <c r="K3" s="16"/>
    </row>
    <row r="4" spans="1:11" s="1" customFormat="1" ht="20.100000000000001" customHeight="1" x14ac:dyDescent="0.35">
      <c r="A4" s="21"/>
      <c r="B4" s="17"/>
      <c r="C4" s="29"/>
      <c r="D4" s="29"/>
      <c r="E4" s="17"/>
      <c r="F4" s="17"/>
      <c r="G4" s="17"/>
      <c r="H4" s="17"/>
      <c r="I4" s="17"/>
      <c r="J4" s="17"/>
      <c r="K4" s="16"/>
    </row>
    <row r="5" spans="1:11" s="4" customFormat="1" ht="0.75" customHeight="1" x14ac:dyDescent="0.35">
      <c r="A5" s="206" t="s">
        <v>4</v>
      </c>
      <c r="B5" s="205" t="s">
        <v>5</v>
      </c>
      <c r="C5" s="205" t="s">
        <v>6</v>
      </c>
      <c r="D5" s="28"/>
      <c r="E5" s="205" t="s">
        <v>22</v>
      </c>
      <c r="F5" s="48"/>
      <c r="G5" s="48"/>
      <c r="H5" s="205" t="s">
        <v>9</v>
      </c>
      <c r="I5" s="48"/>
      <c r="J5" s="207" t="s">
        <v>7</v>
      </c>
      <c r="K5" s="18"/>
    </row>
    <row r="6" spans="1:11" s="7" customFormat="1" ht="42" customHeight="1" x14ac:dyDescent="0.25">
      <c r="A6" s="206"/>
      <c r="B6" s="205"/>
      <c r="C6" s="205"/>
      <c r="D6" s="30" t="s">
        <v>15</v>
      </c>
      <c r="E6" s="205"/>
      <c r="F6" s="48" t="s">
        <v>21</v>
      </c>
      <c r="G6" s="48" t="s">
        <v>82</v>
      </c>
      <c r="H6" s="205"/>
      <c r="I6" s="48" t="s">
        <v>23</v>
      </c>
      <c r="J6" s="207"/>
      <c r="K6" s="19"/>
    </row>
    <row r="7" spans="1:11" s="76" customFormat="1" ht="42" customHeight="1" x14ac:dyDescent="0.35">
      <c r="A7" s="70">
        <v>45677</v>
      </c>
      <c r="B7" s="81">
        <v>206.78</v>
      </c>
      <c r="C7" s="71" t="s">
        <v>60</v>
      </c>
      <c r="D7" s="72" t="s">
        <v>58</v>
      </c>
      <c r="E7" s="71"/>
      <c r="F7" s="73"/>
      <c r="G7" s="71"/>
      <c r="H7" s="73">
        <v>206.78</v>
      </c>
      <c r="I7" s="73"/>
      <c r="J7" s="74">
        <f t="shared" ref="J7:J24" si="0">SUM(E7:I7)</f>
        <v>206.78</v>
      </c>
      <c r="K7" s="75"/>
    </row>
    <row r="8" spans="1:11" s="76" customFormat="1" ht="42" customHeight="1" x14ac:dyDescent="0.35">
      <c r="A8" s="70">
        <v>45684</v>
      </c>
      <c r="B8" s="81">
        <v>39</v>
      </c>
      <c r="C8" s="71" t="s">
        <v>59</v>
      </c>
      <c r="D8" s="72" t="s">
        <v>58</v>
      </c>
      <c r="E8" s="71"/>
      <c r="F8" s="73">
        <v>39</v>
      </c>
      <c r="G8" s="71"/>
      <c r="H8" s="73"/>
      <c r="I8" s="73"/>
      <c r="J8" s="74">
        <f t="shared" si="0"/>
        <v>39</v>
      </c>
      <c r="K8" s="75"/>
    </row>
    <row r="9" spans="1:11" s="76" customFormat="1" ht="42" customHeight="1" x14ac:dyDescent="0.35">
      <c r="A9" s="70">
        <v>45691</v>
      </c>
      <c r="B9" s="81">
        <v>19.3</v>
      </c>
      <c r="C9" s="71" t="s">
        <v>62</v>
      </c>
      <c r="D9" s="72" t="s">
        <v>65</v>
      </c>
      <c r="E9" s="71"/>
      <c r="F9" s="73">
        <v>19.3</v>
      </c>
      <c r="G9" s="71"/>
      <c r="H9" s="73"/>
      <c r="I9" s="73"/>
      <c r="J9" s="74">
        <f t="shared" si="0"/>
        <v>19.3</v>
      </c>
      <c r="K9" s="75"/>
    </row>
    <row r="10" spans="1:11" s="76" customFormat="1" ht="42" customHeight="1" x14ac:dyDescent="0.35">
      <c r="A10" s="70">
        <v>45698</v>
      </c>
      <c r="B10" s="81">
        <v>20</v>
      </c>
      <c r="C10" s="71" t="s">
        <v>63</v>
      </c>
      <c r="D10" s="72" t="s">
        <v>65</v>
      </c>
      <c r="E10" s="71"/>
      <c r="F10" s="73">
        <v>20</v>
      </c>
      <c r="G10" s="71"/>
      <c r="H10" s="73"/>
      <c r="I10" s="73"/>
      <c r="J10" s="74">
        <f t="shared" si="0"/>
        <v>20</v>
      </c>
      <c r="K10" s="75"/>
    </row>
    <row r="11" spans="1:11" s="76" customFormat="1" ht="42" customHeight="1" x14ac:dyDescent="0.35">
      <c r="A11" s="70">
        <v>45712</v>
      </c>
      <c r="B11" s="81">
        <v>24</v>
      </c>
      <c r="C11" s="71" t="s">
        <v>64</v>
      </c>
      <c r="D11" s="72" t="s">
        <v>65</v>
      </c>
      <c r="E11" s="71"/>
      <c r="F11" s="73">
        <v>24</v>
      </c>
      <c r="G11" s="71"/>
      <c r="H11" s="73"/>
      <c r="I11" s="73"/>
      <c r="J11" s="74">
        <f t="shared" si="0"/>
        <v>24</v>
      </c>
      <c r="K11" s="75"/>
    </row>
    <row r="12" spans="1:11" s="76" customFormat="1" ht="42" customHeight="1" x14ac:dyDescent="0.35">
      <c r="A12" s="70">
        <v>45719</v>
      </c>
      <c r="B12" s="81">
        <v>20</v>
      </c>
      <c r="C12" s="71" t="s">
        <v>66</v>
      </c>
      <c r="D12" s="72" t="s">
        <v>69</v>
      </c>
      <c r="E12" s="71"/>
      <c r="F12" s="73">
        <v>20</v>
      </c>
      <c r="G12" s="71"/>
      <c r="H12" s="73"/>
      <c r="I12" s="73"/>
      <c r="J12" s="74">
        <f t="shared" si="0"/>
        <v>20</v>
      </c>
      <c r="K12" s="75"/>
    </row>
    <row r="13" spans="1:11" s="76" customFormat="1" ht="42" customHeight="1" x14ac:dyDescent="0.35">
      <c r="A13" s="70">
        <v>45726</v>
      </c>
      <c r="B13" s="81">
        <v>11</v>
      </c>
      <c r="C13" s="71" t="s">
        <v>67</v>
      </c>
      <c r="D13" s="72" t="s">
        <v>69</v>
      </c>
      <c r="E13" s="71"/>
      <c r="F13" s="73">
        <v>11</v>
      </c>
      <c r="G13" s="71"/>
      <c r="H13" s="73"/>
      <c r="I13" s="73"/>
      <c r="J13" s="74">
        <f t="shared" si="0"/>
        <v>11</v>
      </c>
      <c r="K13" s="75"/>
    </row>
    <row r="14" spans="1:11" s="76" customFormat="1" ht="42" customHeight="1" x14ac:dyDescent="0.35">
      <c r="A14" s="70">
        <v>45747</v>
      </c>
      <c r="B14" s="81">
        <v>21</v>
      </c>
      <c r="C14" s="71" t="s">
        <v>71</v>
      </c>
      <c r="D14" s="72" t="s">
        <v>69</v>
      </c>
      <c r="E14" s="73">
        <v>21</v>
      </c>
      <c r="F14" s="73"/>
      <c r="G14" s="71"/>
      <c r="H14" s="73"/>
      <c r="I14" s="73"/>
      <c r="J14" s="74">
        <f t="shared" si="0"/>
        <v>21</v>
      </c>
      <c r="K14" s="75"/>
    </row>
    <row r="15" spans="1:11" s="76" customFormat="1" ht="42" customHeight="1" x14ac:dyDescent="0.35">
      <c r="A15" s="70">
        <v>45747</v>
      </c>
      <c r="B15" s="81">
        <v>21.5</v>
      </c>
      <c r="C15" s="71" t="s">
        <v>72</v>
      </c>
      <c r="D15" s="72" t="s">
        <v>69</v>
      </c>
      <c r="E15" s="71"/>
      <c r="F15" s="73">
        <v>21.5</v>
      </c>
      <c r="G15" s="71"/>
      <c r="H15" s="73"/>
      <c r="I15" s="73"/>
      <c r="J15" s="74">
        <f t="shared" si="0"/>
        <v>21.5</v>
      </c>
      <c r="K15" s="75"/>
    </row>
    <row r="16" spans="1:11" s="76" customFormat="1" ht="42" customHeight="1" x14ac:dyDescent="0.35">
      <c r="A16" s="70">
        <v>45749</v>
      </c>
      <c r="B16" s="81">
        <v>19.600000000000001</v>
      </c>
      <c r="C16" s="71" t="s">
        <v>73</v>
      </c>
      <c r="D16" s="72" t="s">
        <v>76</v>
      </c>
      <c r="E16" s="71"/>
      <c r="F16" s="73">
        <v>19.600000000000001</v>
      </c>
      <c r="G16" s="71"/>
      <c r="H16" s="73"/>
      <c r="I16" s="73"/>
      <c r="J16" s="74">
        <f t="shared" si="0"/>
        <v>19.600000000000001</v>
      </c>
      <c r="K16" s="75"/>
    </row>
    <row r="17" spans="1:11" s="76" customFormat="1" ht="42" customHeight="1" x14ac:dyDescent="0.35">
      <c r="A17" s="70">
        <v>45908</v>
      </c>
      <c r="B17" s="81">
        <v>2</v>
      </c>
      <c r="C17" s="71" t="s">
        <v>91</v>
      </c>
      <c r="D17" s="72" t="s">
        <v>92</v>
      </c>
      <c r="E17" s="71"/>
      <c r="F17" s="73"/>
      <c r="G17" s="73">
        <v>2</v>
      </c>
      <c r="H17" s="73"/>
      <c r="I17" s="73"/>
      <c r="J17" s="74">
        <f t="shared" ref="J17:J22" si="1">SUM(E17:I17)</f>
        <v>2</v>
      </c>
      <c r="K17" s="75"/>
    </row>
    <row r="18" spans="1:11" s="76" customFormat="1" ht="42" customHeight="1" x14ac:dyDescent="0.35">
      <c r="A18" s="70">
        <v>45908</v>
      </c>
      <c r="B18" s="81">
        <v>2</v>
      </c>
      <c r="C18" s="71" t="s">
        <v>93</v>
      </c>
      <c r="D18" s="72" t="s">
        <v>92</v>
      </c>
      <c r="E18" s="71"/>
      <c r="F18" s="73"/>
      <c r="G18" s="73">
        <v>2</v>
      </c>
      <c r="H18" s="73"/>
      <c r="I18" s="73"/>
      <c r="J18" s="74">
        <f t="shared" si="1"/>
        <v>2</v>
      </c>
      <c r="K18" s="75"/>
    </row>
    <row r="19" spans="1:11" s="76" customFormat="1" ht="42" customHeight="1" x14ac:dyDescent="0.35">
      <c r="A19" s="70">
        <v>45908</v>
      </c>
      <c r="B19" s="81">
        <v>2</v>
      </c>
      <c r="C19" s="71" t="s">
        <v>94</v>
      </c>
      <c r="D19" s="72" t="s">
        <v>92</v>
      </c>
      <c r="E19" s="71"/>
      <c r="F19" s="73"/>
      <c r="G19" s="73">
        <v>2</v>
      </c>
      <c r="H19" s="73"/>
      <c r="I19" s="73"/>
      <c r="J19" s="74">
        <f t="shared" si="1"/>
        <v>2</v>
      </c>
      <c r="K19" s="75"/>
    </row>
    <row r="20" spans="1:11" s="76" customFormat="1" ht="42" customHeight="1" x14ac:dyDescent="0.35">
      <c r="A20" s="70">
        <v>45908</v>
      </c>
      <c r="B20" s="81">
        <v>5</v>
      </c>
      <c r="C20" s="71" t="s">
        <v>95</v>
      </c>
      <c r="D20" s="72" t="s">
        <v>92</v>
      </c>
      <c r="E20" s="71"/>
      <c r="F20" s="73"/>
      <c r="G20" s="73">
        <v>5</v>
      </c>
      <c r="H20" s="73"/>
      <c r="I20" s="73"/>
      <c r="J20" s="74">
        <f t="shared" si="1"/>
        <v>5</v>
      </c>
      <c r="K20" s="75"/>
    </row>
    <row r="21" spans="1:11" s="76" customFormat="1" ht="42" customHeight="1" x14ac:dyDescent="0.35">
      <c r="A21" s="70">
        <v>45908</v>
      </c>
      <c r="B21" s="81">
        <v>20</v>
      </c>
      <c r="C21" s="71" t="s">
        <v>96</v>
      </c>
      <c r="D21" s="72" t="s">
        <v>92</v>
      </c>
      <c r="E21" s="71"/>
      <c r="F21" s="73"/>
      <c r="G21" s="73">
        <v>20</v>
      </c>
      <c r="H21" s="73"/>
      <c r="I21" s="73"/>
      <c r="J21" s="74">
        <f t="shared" si="1"/>
        <v>20</v>
      </c>
      <c r="K21" s="75"/>
    </row>
    <row r="22" spans="1:11" s="76" customFormat="1" ht="42" customHeight="1" x14ac:dyDescent="0.35">
      <c r="A22" s="70">
        <v>45908</v>
      </c>
      <c r="B22" s="81">
        <v>24.99</v>
      </c>
      <c r="C22" s="71" t="s">
        <v>97</v>
      </c>
      <c r="D22" s="72" t="s">
        <v>92</v>
      </c>
      <c r="E22" s="71"/>
      <c r="F22" s="73"/>
      <c r="G22" s="73">
        <v>24.99</v>
      </c>
      <c r="H22" s="73"/>
      <c r="I22" s="73"/>
      <c r="J22" s="74">
        <f t="shared" si="1"/>
        <v>24.99</v>
      </c>
      <c r="K22" s="75"/>
    </row>
    <row r="23" spans="1:11" s="76" customFormat="1" ht="42" customHeight="1" x14ac:dyDescent="0.35">
      <c r="A23" s="70">
        <v>45908</v>
      </c>
      <c r="B23" s="81">
        <v>48</v>
      </c>
      <c r="C23" s="71" t="s">
        <v>98</v>
      </c>
      <c r="D23" s="72" t="s">
        <v>92</v>
      </c>
      <c r="E23" s="71"/>
      <c r="F23" s="73"/>
      <c r="G23" s="73">
        <v>48</v>
      </c>
      <c r="H23" s="73"/>
      <c r="I23" s="73"/>
      <c r="J23" s="74">
        <f t="shared" si="0"/>
        <v>48</v>
      </c>
      <c r="K23" s="75"/>
    </row>
    <row r="24" spans="1:11" s="76" customFormat="1" ht="42" customHeight="1" x14ac:dyDescent="0.35">
      <c r="A24" s="70">
        <v>45917</v>
      </c>
      <c r="B24" s="81">
        <v>50</v>
      </c>
      <c r="C24" s="71" t="s">
        <v>99</v>
      </c>
      <c r="D24" s="72" t="s">
        <v>92</v>
      </c>
      <c r="E24" s="71"/>
      <c r="F24" s="73"/>
      <c r="G24" s="73">
        <v>50</v>
      </c>
      <c r="H24" s="73"/>
      <c r="I24" s="73"/>
      <c r="J24" s="74">
        <f t="shared" si="0"/>
        <v>50</v>
      </c>
      <c r="K24" s="75"/>
    </row>
    <row r="25" spans="1:11" ht="16.8" customHeight="1" thickBot="1" x14ac:dyDescent="0.4">
      <c r="A25" s="22"/>
      <c r="B25" s="23"/>
      <c r="C25" s="43"/>
      <c r="D25" s="24"/>
      <c r="E25" s="25"/>
      <c r="F25" s="25"/>
      <c r="G25" s="25"/>
      <c r="H25" s="25"/>
      <c r="I25" s="25"/>
      <c r="J25" s="61"/>
      <c r="K25" s="26"/>
    </row>
    <row r="26" spans="1:11" s="5" customFormat="1" ht="30" customHeight="1" thickBot="1" x14ac:dyDescent="0.4">
      <c r="A26" s="40" t="s">
        <v>13</v>
      </c>
      <c r="B26" s="84">
        <f>SUM(B25:B25)</f>
        <v>0</v>
      </c>
      <c r="C26" s="56"/>
      <c r="D26" s="56"/>
      <c r="E26" s="85">
        <f>SUM(E7:E25)</f>
        <v>21</v>
      </c>
      <c r="F26" s="85">
        <f>SUM(F7:F25)</f>
        <v>174.4</v>
      </c>
      <c r="G26" s="85">
        <f>SUM(G7:G25)</f>
        <v>153.99</v>
      </c>
      <c r="H26" s="85">
        <f>SUM(H7:H25)</f>
        <v>206.78</v>
      </c>
      <c r="I26" s="85">
        <f>SUM(I7:I25)</f>
        <v>0</v>
      </c>
      <c r="J26" s="80">
        <f>SUM(E26:I26)</f>
        <v>556.16999999999996</v>
      </c>
      <c r="K26" s="60"/>
    </row>
    <row r="27" spans="1:11" ht="15.75" customHeight="1" thickBot="1" x14ac:dyDescent="0.4">
      <c r="A27" s="77"/>
      <c r="B27" s="78"/>
      <c r="C27" s="79"/>
      <c r="D27" s="79"/>
      <c r="E27" s="62"/>
      <c r="F27" s="62"/>
      <c r="G27" s="62"/>
      <c r="H27" s="62"/>
      <c r="I27" s="62"/>
      <c r="J27" s="62"/>
      <c r="K27" s="20"/>
    </row>
    <row r="56" spans="1:10" s="6" customFormat="1" ht="24" customHeight="1" x14ac:dyDescent="0.3">
      <c r="A56" s="13"/>
      <c r="B56" s="14"/>
      <c r="C56" s="13"/>
      <c r="D56" s="13"/>
      <c r="E56" s="14"/>
      <c r="F56" s="14"/>
      <c r="G56" s="14"/>
      <c r="H56" s="14"/>
      <c r="I56" s="14"/>
      <c r="J56" s="14"/>
    </row>
  </sheetData>
  <mergeCells count="9">
    <mergeCell ref="A1:J1"/>
    <mergeCell ref="A2:J2"/>
    <mergeCell ref="A3:J3"/>
    <mergeCell ref="C5:C6"/>
    <mergeCell ref="B5:B6"/>
    <mergeCell ref="A5:A6"/>
    <mergeCell ref="J5:J6"/>
    <mergeCell ref="H5:H6"/>
    <mergeCell ref="E5:E6"/>
  </mergeCells>
  <phoneticPr fontId="46" type="noConversion"/>
  <printOptions horizontalCentered="1" verticalCentered="1"/>
  <pageMargins left="0.11811023622047245" right="0.11811023622047245" top="0.55118110236220474" bottom="0.51181102362204722" header="0.51181102362204722" footer="0.51181102362204722"/>
  <pageSetup paperSize="9" scale="46" firstPageNumber="0" orientation="landscape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83"/>
  <sheetViews>
    <sheetView tabSelected="1" topLeftCell="Q1" zoomScale="70" zoomScaleNormal="70" workbookViewId="0">
      <pane ySplit="3528" topLeftCell="A2" activePane="bottomLeft"/>
      <selection activeCell="G3" sqref="G3:G4"/>
      <selection pane="bottomLeft" activeCell="AF5" sqref="AF5"/>
    </sheetView>
  </sheetViews>
  <sheetFormatPr defaultRowHeight="13.2" x14ac:dyDescent="0.25"/>
  <cols>
    <col min="1" max="1" width="14.109375" style="10" customWidth="1"/>
    <col min="2" max="2" width="13.88671875" customWidth="1"/>
    <col min="3" max="3" width="42.88671875" style="42" customWidth="1"/>
    <col min="4" max="4" width="14.33203125" style="10" customWidth="1"/>
    <col min="5" max="5" width="2" style="112" customWidth="1"/>
    <col min="6" max="6" width="21.88671875" style="112" customWidth="1"/>
    <col min="7" max="7" width="22.21875" style="10" customWidth="1"/>
    <col min="8" max="8" width="21.88671875" customWidth="1"/>
    <col min="9" max="22" width="21" customWidth="1"/>
    <col min="23" max="23" width="14.44140625" customWidth="1"/>
    <col min="24" max="24" width="14.5546875" customWidth="1"/>
    <col min="25" max="25" width="15.33203125" customWidth="1"/>
    <col min="26" max="28" width="15.6640625" customWidth="1"/>
    <col min="29" max="29" width="13.88671875" customWidth="1"/>
    <col min="30" max="31" width="15.44140625" customWidth="1"/>
    <col min="32" max="32" width="15.6640625" customWidth="1"/>
    <col min="33" max="33" width="5.5546875" customWidth="1"/>
  </cols>
  <sheetData>
    <row r="1" spans="1:33" s="8" customFormat="1" ht="68.400000000000006" customHeight="1" x14ac:dyDescent="0.25">
      <c r="A1" s="219" t="s">
        <v>55</v>
      </c>
      <c r="B1" s="220"/>
      <c r="C1" s="220"/>
      <c r="D1" s="220"/>
      <c r="E1" s="220"/>
      <c r="F1" s="220"/>
      <c r="G1" s="220"/>
      <c r="H1" s="220"/>
      <c r="I1" s="220"/>
      <c r="J1" s="220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9"/>
    </row>
    <row r="2" spans="1:33" s="1" customFormat="1" ht="9.75" customHeight="1" x14ac:dyDescent="0.35">
      <c r="A2" s="12"/>
      <c r="B2" s="11"/>
      <c r="C2" s="41"/>
      <c r="D2" s="27"/>
      <c r="E2" s="109"/>
      <c r="F2" s="139"/>
      <c r="G2" s="11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49"/>
    </row>
    <row r="3" spans="1:33" s="107" customFormat="1" ht="101.25" customHeight="1" x14ac:dyDescent="0.25">
      <c r="A3" s="208" t="s">
        <v>8</v>
      </c>
      <c r="B3" s="210" t="s">
        <v>5</v>
      </c>
      <c r="C3" s="212" t="s">
        <v>18</v>
      </c>
      <c r="D3" s="214" t="s">
        <v>14</v>
      </c>
      <c r="E3" s="110"/>
      <c r="F3" s="218" t="s">
        <v>80</v>
      </c>
      <c r="G3" s="216" t="s">
        <v>53</v>
      </c>
      <c r="H3" s="224" t="s">
        <v>25</v>
      </c>
      <c r="I3" s="227" t="s">
        <v>28</v>
      </c>
      <c r="J3" s="90" t="s">
        <v>41</v>
      </c>
      <c r="K3" s="90" t="s">
        <v>40</v>
      </c>
      <c r="L3" s="90" t="s">
        <v>42</v>
      </c>
      <c r="M3" s="90" t="s">
        <v>43</v>
      </c>
      <c r="N3" s="90" t="s">
        <v>44</v>
      </c>
      <c r="O3" s="90" t="s">
        <v>33</v>
      </c>
      <c r="P3" s="90" t="s">
        <v>34</v>
      </c>
      <c r="Q3" s="90" t="s">
        <v>35</v>
      </c>
      <c r="R3" s="90" t="s">
        <v>39</v>
      </c>
      <c r="S3" s="90" t="s">
        <v>36</v>
      </c>
      <c r="T3" s="90" t="s">
        <v>37</v>
      </c>
      <c r="U3" s="90" t="s">
        <v>52</v>
      </c>
      <c r="V3" s="90" t="s">
        <v>38</v>
      </c>
      <c r="W3" s="226" t="s">
        <v>26</v>
      </c>
      <c r="X3" s="226" t="s">
        <v>11</v>
      </c>
      <c r="Y3" s="226" t="s">
        <v>12</v>
      </c>
      <c r="Z3" s="226" t="s">
        <v>27</v>
      </c>
      <c r="AA3" s="222" t="s">
        <v>20</v>
      </c>
      <c r="AB3" s="222" t="s">
        <v>17</v>
      </c>
      <c r="AC3" s="226" t="s">
        <v>10</v>
      </c>
      <c r="AD3" s="222" t="s">
        <v>19</v>
      </c>
      <c r="AE3" s="222" t="s">
        <v>24</v>
      </c>
      <c r="AF3" s="221" t="s">
        <v>7</v>
      </c>
      <c r="AG3" s="106"/>
    </row>
    <row r="4" spans="1:33" s="105" customFormat="1" ht="71.25" customHeight="1" x14ac:dyDescent="0.25">
      <c r="A4" s="209"/>
      <c r="B4" s="211"/>
      <c r="C4" s="213"/>
      <c r="D4" s="215"/>
      <c r="E4" s="111"/>
      <c r="F4" s="218"/>
      <c r="G4" s="217"/>
      <c r="H4" s="225"/>
      <c r="I4" s="228"/>
      <c r="J4" s="131" t="s">
        <v>50</v>
      </c>
      <c r="K4" s="102"/>
      <c r="L4" s="103"/>
      <c r="M4" s="128"/>
      <c r="N4" s="129"/>
      <c r="O4" s="164" t="s">
        <v>45</v>
      </c>
      <c r="P4" s="165" t="s">
        <v>46</v>
      </c>
      <c r="Q4" s="165" t="s">
        <v>47</v>
      </c>
      <c r="R4" s="165" t="s">
        <v>48</v>
      </c>
      <c r="S4" s="165"/>
      <c r="T4" s="165" t="s">
        <v>49</v>
      </c>
      <c r="U4" s="165"/>
      <c r="V4" s="166">
        <v>1000</v>
      </c>
      <c r="W4" s="226"/>
      <c r="X4" s="226"/>
      <c r="Y4" s="226"/>
      <c r="Z4" s="226"/>
      <c r="AA4" s="223"/>
      <c r="AB4" s="223"/>
      <c r="AC4" s="226"/>
      <c r="AD4" s="223"/>
      <c r="AE4" s="229"/>
      <c r="AF4" s="221"/>
      <c r="AG4" s="104"/>
    </row>
    <row r="5" spans="1:33" ht="39" customHeight="1" x14ac:dyDescent="0.35">
      <c r="A5" s="82">
        <v>45677</v>
      </c>
      <c r="B5" s="92">
        <v>13.48</v>
      </c>
      <c r="C5" s="83" t="s">
        <v>57</v>
      </c>
      <c r="D5" s="91">
        <v>1</v>
      </c>
      <c r="E5" s="125"/>
      <c r="F5" s="140"/>
      <c r="G5" s="145"/>
      <c r="H5" s="161"/>
      <c r="I5" s="162"/>
      <c r="J5" s="127"/>
      <c r="K5" s="127"/>
      <c r="L5" s="127"/>
      <c r="M5" s="130"/>
      <c r="N5" s="108"/>
      <c r="O5" s="167"/>
      <c r="P5" s="167"/>
      <c r="Q5" s="167"/>
      <c r="R5" s="167">
        <v>13.48</v>
      </c>
      <c r="S5" s="167"/>
      <c r="T5" s="167"/>
      <c r="U5" s="167"/>
      <c r="V5" s="168"/>
      <c r="W5" s="169"/>
      <c r="X5" s="170"/>
      <c r="Y5" s="171"/>
      <c r="Z5" s="171"/>
      <c r="AA5" s="172"/>
      <c r="AB5" s="172"/>
      <c r="AC5" s="171"/>
      <c r="AD5" s="173"/>
      <c r="AE5" s="126"/>
      <c r="AF5" s="176">
        <f t="shared" ref="AF5:AF40" si="0">SUM(W5:AE5)</f>
        <v>0</v>
      </c>
      <c r="AG5" s="50"/>
    </row>
    <row r="6" spans="1:33" ht="39" customHeight="1" x14ac:dyDescent="0.35">
      <c r="A6" s="82">
        <v>45684</v>
      </c>
      <c r="B6" s="92">
        <v>15.35</v>
      </c>
      <c r="C6" s="83" t="s">
        <v>57</v>
      </c>
      <c r="D6" s="91">
        <v>2</v>
      </c>
      <c r="E6" s="125"/>
      <c r="F6" s="140"/>
      <c r="G6" s="145"/>
      <c r="H6" s="163"/>
      <c r="I6" s="163"/>
      <c r="J6" s="127"/>
      <c r="K6" s="127"/>
      <c r="L6" s="127"/>
      <c r="M6" s="130"/>
      <c r="N6" s="108"/>
      <c r="O6" s="167"/>
      <c r="P6" s="167"/>
      <c r="Q6" s="167"/>
      <c r="R6" s="167">
        <v>15.35</v>
      </c>
      <c r="S6" s="167"/>
      <c r="T6" s="167"/>
      <c r="U6" s="167"/>
      <c r="V6" s="167"/>
      <c r="W6" s="174"/>
      <c r="X6" s="175"/>
      <c r="Y6" s="174"/>
      <c r="Z6" s="174"/>
      <c r="AA6" s="174"/>
      <c r="AB6" s="174"/>
      <c r="AC6" s="174"/>
      <c r="AD6" s="174"/>
      <c r="AE6" s="126"/>
      <c r="AF6" s="176">
        <f t="shared" si="0"/>
        <v>0</v>
      </c>
      <c r="AG6" s="136"/>
    </row>
    <row r="7" spans="1:33" ht="39" customHeight="1" x14ac:dyDescent="0.35">
      <c r="A7" s="82">
        <v>45688</v>
      </c>
      <c r="B7" s="92">
        <v>6.1</v>
      </c>
      <c r="C7" s="83" t="s">
        <v>57</v>
      </c>
      <c r="D7" s="91">
        <v>3</v>
      </c>
      <c r="E7" s="125"/>
      <c r="F7" s="140"/>
      <c r="G7" s="145"/>
      <c r="H7" s="163"/>
      <c r="I7" s="163"/>
      <c r="J7" s="127"/>
      <c r="K7" s="127"/>
      <c r="L7" s="127"/>
      <c r="M7" s="130"/>
      <c r="N7" s="108"/>
      <c r="O7" s="167"/>
      <c r="P7" s="167"/>
      <c r="Q7" s="167"/>
      <c r="R7" s="167">
        <v>6.1</v>
      </c>
      <c r="S7" s="167"/>
      <c r="T7" s="167"/>
      <c r="U7" s="167"/>
      <c r="V7" s="167"/>
      <c r="W7" s="174"/>
      <c r="X7" s="175"/>
      <c r="Y7" s="174"/>
      <c r="Z7" s="174"/>
      <c r="AA7" s="174"/>
      <c r="AB7" s="174"/>
      <c r="AC7" s="174"/>
      <c r="AD7" s="174"/>
      <c r="AE7" s="126"/>
      <c r="AF7" s="176">
        <f t="shared" si="0"/>
        <v>0</v>
      </c>
      <c r="AG7" s="136"/>
    </row>
    <row r="8" spans="1:33" ht="39" customHeight="1" x14ac:dyDescent="0.35">
      <c r="A8" s="82">
        <v>45691</v>
      </c>
      <c r="B8" s="92">
        <v>24.2</v>
      </c>
      <c r="C8" s="83" t="s">
        <v>61</v>
      </c>
      <c r="D8" s="91">
        <v>4</v>
      </c>
      <c r="E8" s="125"/>
      <c r="F8" s="140"/>
      <c r="G8" s="145"/>
      <c r="H8" s="163"/>
      <c r="I8" s="163"/>
      <c r="J8" s="127"/>
      <c r="K8" s="127"/>
      <c r="L8" s="127"/>
      <c r="M8" s="130"/>
      <c r="N8" s="108"/>
      <c r="O8" s="167"/>
      <c r="P8" s="167"/>
      <c r="Q8" s="167"/>
      <c r="R8" s="167">
        <v>24.2</v>
      </c>
      <c r="S8" s="167"/>
      <c r="T8" s="167"/>
      <c r="U8" s="167"/>
      <c r="V8" s="167"/>
      <c r="W8" s="174"/>
      <c r="X8" s="175"/>
      <c r="Y8" s="174"/>
      <c r="Z8" s="174"/>
      <c r="AA8" s="174"/>
      <c r="AB8" s="174"/>
      <c r="AC8" s="174"/>
      <c r="AD8" s="174"/>
      <c r="AE8" s="126"/>
      <c r="AF8" s="176">
        <f t="shared" si="0"/>
        <v>0</v>
      </c>
      <c r="AG8" s="136"/>
    </row>
    <row r="9" spans="1:33" ht="39" customHeight="1" x14ac:dyDescent="0.35">
      <c r="A9" s="82">
        <v>45698</v>
      </c>
      <c r="B9" s="92">
        <v>22.35</v>
      </c>
      <c r="C9" s="83" t="s">
        <v>57</v>
      </c>
      <c r="D9" s="91">
        <v>5</v>
      </c>
      <c r="E9" s="125"/>
      <c r="F9" s="140"/>
      <c r="G9" s="145"/>
      <c r="H9" s="163"/>
      <c r="I9" s="163"/>
      <c r="J9" s="127"/>
      <c r="K9" s="127"/>
      <c r="L9" s="127"/>
      <c r="M9" s="130"/>
      <c r="N9" s="108"/>
      <c r="O9" s="167"/>
      <c r="P9" s="167"/>
      <c r="Q9" s="167"/>
      <c r="R9" s="167">
        <v>22.35</v>
      </c>
      <c r="S9" s="167"/>
      <c r="T9" s="167"/>
      <c r="U9" s="167"/>
      <c r="V9" s="167"/>
      <c r="W9" s="174"/>
      <c r="X9" s="175"/>
      <c r="Y9" s="174"/>
      <c r="Z9" s="174"/>
      <c r="AA9" s="174"/>
      <c r="AB9" s="174"/>
      <c r="AC9" s="174"/>
      <c r="AD9" s="174"/>
      <c r="AE9" s="126"/>
      <c r="AF9" s="176">
        <f t="shared" si="0"/>
        <v>0</v>
      </c>
      <c r="AG9" s="136"/>
    </row>
    <row r="10" spans="1:33" ht="39" customHeight="1" x14ac:dyDescent="0.35">
      <c r="A10" s="82">
        <v>45698</v>
      </c>
      <c r="B10" s="92">
        <v>49.1</v>
      </c>
      <c r="C10" s="83" t="s">
        <v>57</v>
      </c>
      <c r="D10" s="91">
        <v>6</v>
      </c>
      <c r="E10" s="125"/>
      <c r="F10" s="140"/>
      <c r="G10" s="145"/>
      <c r="H10" s="163"/>
      <c r="I10" s="163"/>
      <c r="J10" s="127"/>
      <c r="K10" s="127"/>
      <c r="L10" s="127"/>
      <c r="M10" s="130"/>
      <c r="N10" s="108"/>
      <c r="O10" s="167"/>
      <c r="P10" s="167"/>
      <c r="Q10" s="167"/>
      <c r="R10" s="167">
        <v>49.1</v>
      </c>
      <c r="S10" s="167"/>
      <c r="T10" s="167"/>
      <c r="U10" s="167"/>
      <c r="V10" s="167"/>
      <c r="W10" s="174"/>
      <c r="X10" s="175"/>
      <c r="Y10" s="174"/>
      <c r="Z10" s="174"/>
      <c r="AA10" s="174"/>
      <c r="AB10" s="174"/>
      <c r="AC10" s="174"/>
      <c r="AD10" s="174"/>
      <c r="AE10" s="126"/>
      <c r="AF10" s="176">
        <f t="shared" si="0"/>
        <v>0</v>
      </c>
      <c r="AG10" s="136"/>
    </row>
    <row r="11" spans="1:33" ht="39" customHeight="1" x14ac:dyDescent="0.35">
      <c r="A11" s="82">
        <v>45715</v>
      </c>
      <c r="B11" s="92">
        <v>385</v>
      </c>
      <c r="C11" s="83" t="s">
        <v>75</v>
      </c>
      <c r="D11" s="91">
        <v>7</v>
      </c>
      <c r="E11" s="125"/>
      <c r="F11" s="140"/>
      <c r="G11" s="145"/>
      <c r="H11" s="163"/>
      <c r="I11" s="163"/>
      <c r="J11" s="127"/>
      <c r="K11" s="127"/>
      <c r="L11" s="127"/>
      <c r="M11" s="130"/>
      <c r="N11" s="108"/>
      <c r="O11" s="167"/>
      <c r="P11" s="167"/>
      <c r="Q11" s="167"/>
      <c r="R11" s="167">
        <v>385</v>
      </c>
      <c r="S11" s="167"/>
      <c r="T11" s="167"/>
      <c r="U11" s="167"/>
      <c r="V11" s="167"/>
      <c r="W11" s="174"/>
      <c r="X11" s="175"/>
      <c r="Y11" s="174"/>
      <c r="Z11" s="174"/>
      <c r="AA11" s="174"/>
      <c r="AB11" s="174"/>
      <c r="AC11" s="174"/>
      <c r="AD11" s="174"/>
      <c r="AE11" s="126"/>
      <c r="AF11" s="176">
        <f t="shared" si="0"/>
        <v>0</v>
      </c>
      <c r="AG11" s="136"/>
    </row>
    <row r="12" spans="1:33" ht="39" customHeight="1" x14ac:dyDescent="0.35">
      <c r="A12" s="82">
        <v>45719</v>
      </c>
      <c r="B12" s="92">
        <v>19.87</v>
      </c>
      <c r="C12" s="83" t="s">
        <v>57</v>
      </c>
      <c r="D12" s="91">
        <v>8</v>
      </c>
      <c r="E12" s="125"/>
      <c r="F12" s="140"/>
      <c r="G12" s="145"/>
      <c r="H12" s="163"/>
      <c r="I12" s="163"/>
      <c r="J12" s="127"/>
      <c r="K12" s="127"/>
      <c r="L12" s="127"/>
      <c r="M12" s="130"/>
      <c r="N12" s="108"/>
      <c r="O12" s="167"/>
      <c r="P12" s="167"/>
      <c r="Q12" s="167"/>
      <c r="R12" s="167">
        <v>19.87</v>
      </c>
      <c r="S12" s="167"/>
      <c r="T12" s="167"/>
      <c r="U12" s="167"/>
      <c r="V12" s="167"/>
      <c r="W12" s="174"/>
      <c r="X12" s="175"/>
      <c r="Y12" s="174"/>
      <c r="Z12" s="174"/>
      <c r="AA12" s="174"/>
      <c r="AB12" s="174"/>
      <c r="AC12" s="174"/>
      <c r="AD12" s="174"/>
      <c r="AE12" s="126"/>
      <c r="AF12" s="176">
        <f t="shared" si="0"/>
        <v>0</v>
      </c>
      <c r="AG12" s="136"/>
    </row>
    <row r="13" spans="1:33" ht="39" customHeight="1" x14ac:dyDescent="0.35">
      <c r="A13" s="82">
        <v>45730</v>
      </c>
      <c r="B13" s="92">
        <v>8.86</v>
      </c>
      <c r="C13" s="83" t="s">
        <v>68</v>
      </c>
      <c r="D13" s="91">
        <v>9</v>
      </c>
      <c r="E13" s="125"/>
      <c r="F13" s="140"/>
      <c r="G13" s="145"/>
      <c r="H13" s="163"/>
      <c r="I13" s="163"/>
      <c r="J13" s="127"/>
      <c r="K13" s="127"/>
      <c r="L13" s="127"/>
      <c r="M13" s="130"/>
      <c r="N13" s="108"/>
      <c r="O13" s="167"/>
      <c r="P13" s="167"/>
      <c r="Q13" s="167"/>
      <c r="R13" s="167">
        <v>8.86</v>
      </c>
      <c r="S13" s="167"/>
      <c r="T13" s="167"/>
      <c r="U13" s="167"/>
      <c r="V13" s="167"/>
      <c r="W13" s="174"/>
      <c r="X13" s="175"/>
      <c r="Y13" s="174"/>
      <c r="Z13" s="174"/>
      <c r="AA13" s="174"/>
      <c r="AB13" s="174"/>
      <c r="AC13" s="174"/>
      <c r="AD13" s="174"/>
      <c r="AE13" s="126"/>
      <c r="AF13" s="176">
        <f t="shared" si="0"/>
        <v>0</v>
      </c>
      <c r="AG13" s="136"/>
    </row>
    <row r="14" spans="1:33" ht="39" customHeight="1" x14ac:dyDescent="0.35">
      <c r="A14" s="82">
        <v>45747</v>
      </c>
      <c r="B14" s="92">
        <v>146</v>
      </c>
      <c r="C14" s="83" t="s">
        <v>70</v>
      </c>
      <c r="D14" s="91">
        <v>10</v>
      </c>
      <c r="E14" s="125"/>
      <c r="F14" s="140"/>
      <c r="G14" s="145"/>
      <c r="H14" s="163"/>
      <c r="I14" s="163"/>
      <c r="J14" s="127"/>
      <c r="K14" s="127"/>
      <c r="L14" s="127"/>
      <c r="M14" s="130"/>
      <c r="N14" s="108"/>
      <c r="O14" s="167"/>
      <c r="P14" s="167"/>
      <c r="Q14" s="167"/>
      <c r="R14" s="167"/>
      <c r="S14" s="167"/>
      <c r="T14" s="167"/>
      <c r="U14" s="167"/>
      <c r="V14" s="167"/>
      <c r="W14" s="126">
        <v>146</v>
      </c>
      <c r="X14" s="175"/>
      <c r="Y14" s="174"/>
      <c r="Z14" s="174"/>
      <c r="AA14" s="174"/>
      <c r="AB14" s="174"/>
      <c r="AC14" s="174"/>
      <c r="AD14" s="174"/>
      <c r="AE14" s="126"/>
      <c r="AF14" s="176">
        <f t="shared" si="0"/>
        <v>146</v>
      </c>
      <c r="AG14" s="136"/>
    </row>
    <row r="15" spans="1:33" ht="39" customHeight="1" x14ac:dyDescent="0.35">
      <c r="A15" s="82">
        <v>45750</v>
      </c>
      <c r="B15" s="92">
        <v>200</v>
      </c>
      <c r="C15" s="83" t="s">
        <v>74</v>
      </c>
      <c r="D15" s="91">
        <v>11</v>
      </c>
      <c r="E15" s="125"/>
      <c r="F15" s="140"/>
      <c r="G15" s="145"/>
      <c r="H15" s="163"/>
      <c r="I15" s="163"/>
      <c r="J15" s="127"/>
      <c r="K15" s="127"/>
      <c r="L15" s="127"/>
      <c r="M15" s="130"/>
      <c r="N15" s="108"/>
      <c r="O15" s="167"/>
      <c r="P15" s="167"/>
      <c r="Q15" s="167"/>
      <c r="R15" s="167"/>
      <c r="S15" s="167"/>
      <c r="T15" s="167"/>
      <c r="U15" s="167"/>
      <c r="V15" s="167"/>
      <c r="W15" s="126">
        <v>200</v>
      </c>
      <c r="X15" s="175"/>
      <c r="Y15" s="174"/>
      <c r="Z15" s="174"/>
      <c r="AA15" s="174"/>
      <c r="AB15" s="174"/>
      <c r="AC15" s="174"/>
      <c r="AD15" s="174"/>
      <c r="AE15" s="126"/>
      <c r="AF15" s="176">
        <f t="shared" si="0"/>
        <v>200</v>
      </c>
      <c r="AG15" s="136"/>
    </row>
    <row r="16" spans="1:33" ht="39" customHeight="1" x14ac:dyDescent="0.35">
      <c r="A16" s="82">
        <v>45769</v>
      </c>
      <c r="B16" s="92">
        <v>45</v>
      </c>
      <c r="C16" s="83" t="s">
        <v>75</v>
      </c>
      <c r="D16" s="91">
        <v>12</v>
      </c>
      <c r="E16" s="125"/>
      <c r="F16" s="140"/>
      <c r="G16" s="145"/>
      <c r="H16" s="163"/>
      <c r="I16" s="163"/>
      <c r="J16" s="127"/>
      <c r="K16" s="127"/>
      <c r="L16" s="127"/>
      <c r="M16" s="130"/>
      <c r="N16" s="108"/>
      <c r="O16" s="167"/>
      <c r="P16" s="167"/>
      <c r="Q16" s="167"/>
      <c r="R16" s="167">
        <v>45</v>
      </c>
      <c r="S16" s="167"/>
      <c r="T16" s="167"/>
      <c r="U16" s="167"/>
      <c r="V16" s="167"/>
      <c r="W16" s="174"/>
      <c r="X16" s="175"/>
      <c r="Y16" s="174"/>
      <c r="Z16" s="174"/>
      <c r="AA16" s="174"/>
      <c r="AB16" s="174"/>
      <c r="AC16" s="174"/>
      <c r="AD16" s="174"/>
      <c r="AE16" s="126"/>
      <c r="AF16" s="176">
        <f t="shared" si="0"/>
        <v>0</v>
      </c>
      <c r="AG16" s="136"/>
    </row>
    <row r="17" spans="1:33" ht="39" customHeight="1" x14ac:dyDescent="0.35">
      <c r="A17" s="82">
        <v>45810</v>
      </c>
      <c r="B17" s="92">
        <v>150</v>
      </c>
      <c r="C17" s="83" t="s">
        <v>77</v>
      </c>
      <c r="D17" s="91">
        <v>13</v>
      </c>
      <c r="E17" s="125"/>
      <c r="F17" s="140"/>
      <c r="G17" s="145"/>
      <c r="H17" s="163"/>
      <c r="I17" s="163"/>
      <c r="J17" s="127"/>
      <c r="K17" s="127"/>
      <c r="L17" s="127"/>
      <c r="M17" s="130"/>
      <c r="N17" s="108"/>
      <c r="O17" s="167"/>
      <c r="P17" s="167"/>
      <c r="Q17" s="167"/>
      <c r="R17" s="167"/>
      <c r="S17" s="167"/>
      <c r="T17" s="167"/>
      <c r="U17" s="167"/>
      <c r="V17" s="167"/>
      <c r="W17" s="174"/>
      <c r="X17" s="175"/>
      <c r="Y17" s="174"/>
      <c r="Z17" s="126">
        <v>150</v>
      </c>
      <c r="AA17" s="174"/>
      <c r="AB17" s="174"/>
      <c r="AC17" s="174"/>
      <c r="AD17" s="174"/>
      <c r="AE17" s="126"/>
      <c r="AF17" s="176">
        <f t="shared" si="0"/>
        <v>150</v>
      </c>
      <c r="AG17" s="136"/>
    </row>
    <row r="18" spans="1:33" ht="39" customHeight="1" x14ac:dyDescent="0.35">
      <c r="A18" s="82">
        <v>45845</v>
      </c>
      <c r="B18" s="92">
        <v>17.03</v>
      </c>
      <c r="C18" s="83" t="s">
        <v>68</v>
      </c>
      <c r="D18" s="91">
        <v>14</v>
      </c>
      <c r="E18" s="125"/>
      <c r="F18" s="140"/>
      <c r="G18" s="145"/>
      <c r="H18" s="163"/>
      <c r="I18" s="163"/>
      <c r="J18" s="127"/>
      <c r="K18" s="127"/>
      <c r="L18" s="127"/>
      <c r="M18" s="130"/>
      <c r="N18" s="108"/>
      <c r="O18" s="167"/>
      <c r="P18" s="167"/>
      <c r="Q18" s="167"/>
      <c r="R18" s="167"/>
      <c r="S18" s="167"/>
      <c r="T18" s="167"/>
      <c r="U18" s="167"/>
      <c r="V18" s="167">
        <v>17.03</v>
      </c>
      <c r="W18" s="174"/>
      <c r="X18" s="175"/>
      <c r="Y18" s="174"/>
      <c r="Z18" s="174"/>
      <c r="AA18" s="174"/>
      <c r="AB18" s="174"/>
      <c r="AC18" s="174"/>
      <c r="AD18" s="174"/>
      <c r="AE18" s="126"/>
      <c r="AF18" s="176">
        <f t="shared" si="0"/>
        <v>0</v>
      </c>
      <c r="AG18" s="136"/>
    </row>
    <row r="19" spans="1:33" ht="39" customHeight="1" x14ac:dyDescent="0.35">
      <c r="A19" s="82">
        <v>45859</v>
      </c>
      <c r="B19" s="92">
        <v>315</v>
      </c>
      <c r="C19" s="83" t="s">
        <v>78</v>
      </c>
      <c r="D19" s="91">
        <v>15</v>
      </c>
      <c r="E19" s="125"/>
      <c r="F19" s="177"/>
      <c r="G19" s="145">
        <v>315</v>
      </c>
      <c r="H19" s="163"/>
      <c r="I19" s="163"/>
      <c r="J19" s="127"/>
      <c r="K19" s="127"/>
      <c r="L19" s="127"/>
      <c r="M19" s="130"/>
      <c r="N19" s="108"/>
      <c r="O19" s="167"/>
      <c r="P19" s="167"/>
      <c r="Q19" s="167"/>
      <c r="R19" s="167"/>
      <c r="S19" s="167"/>
      <c r="T19" s="167"/>
      <c r="U19" s="167"/>
      <c r="V19" s="167"/>
      <c r="W19" s="174"/>
      <c r="X19" s="175"/>
      <c r="Y19" s="174"/>
      <c r="Z19" s="174"/>
      <c r="AA19" s="174"/>
      <c r="AB19" s="174"/>
      <c r="AC19" s="174"/>
      <c r="AD19" s="174"/>
      <c r="AE19" s="126"/>
      <c r="AF19" s="176">
        <f t="shared" si="0"/>
        <v>0</v>
      </c>
      <c r="AG19" s="136"/>
    </row>
    <row r="20" spans="1:33" ht="39" customHeight="1" x14ac:dyDescent="0.35">
      <c r="A20" s="82">
        <v>45861</v>
      </c>
      <c r="B20" s="92">
        <v>315</v>
      </c>
      <c r="C20" s="83" t="s">
        <v>78</v>
      </c>
      <c r="D20" s="91">
        <v>16</v>
      </c>
      <c r="E20" s="125"/>
      <c r="F20" s="177"/>
      <c r="G20" s="145">
        <v>315</v>
      </c>
      <c r="H20" s="163"/>
      <c r="I20" s="163"/>
      <c r="J20" s="127"/>
      <c r="K20" s="127"/>
      <c r="L20" s="127"/>
      <c r="M20" s="130"/>
      <c r="N20" s="108"/>
      <c r="O20" s="167"/>
      <c r="P20" s="167"/>
      <c r="Q20" s="167"/>
      <c r="R20" s="167"/>
      <c r="S20" s="167"/>
      <c r="T20" s="167"/>
      <c r="U20" s="167"/>
      <c r="V20" s="167"/>
      <c r="W20" s="174"/>
      <c r="X20" s="175"/>
      <c r="Y20" s="174"/>
      <c r="Z20" s="174"/>
      <c r="AA20" s="174"/>
      <c r="AB20" s="174"/>
      <c r="AC20" s="174"/>
      <c r="AD20" s="174"/>
      <c r="AE20" s="126"/>
      <c r="AF20" s="176">
        <f t="shared" si="0"/>
        <v>0</v>
      </c>
      <c r="AG20" s="136"/>
    </row>
    <row r="21" spans="1:33" ht="39" customHeight="1" x14ac:dyDescent="0.35">
      <c r="A21" s="82">
        <v>45861</v>
      </c>
      <c r="B21" s="92">
        <v>45</v>
      </c>
      <c r="C21" s="83" t="s">
        <v>79</v>
      </c>
      <c r="D21" s="91">
        <v>17</v>
      </c>
      <c r="E21" s="125"/>
      <c r="F21" s="178"/>
      <c r="G21" s="145">
        <v>45</v>
      </c>
      <c r="H21" s="163"/>
      <c r="I21" s="163"/>
      <c r="J21" s="127"/>
      <c r="K21" s="127"/>
      <c r="L21" s="127"/>
      <c r="M21" s="130"/>
      <c r="N21" s="108"/>
      <c r="O21" s="167"/>
      <c r="P21" s="167"/>
      <c r="Q21" s="167"/>
      <c r="R21" s="167"/>
      <c r="S21" s="167"/>
      <c r="T21" s="167"/>
      <c r="U21" s="167"/>
      <c r="V21" s="167"/>
      <c r="W21" s="174"/>
      <c r="X21" s="175"/>
      <c r="Y21" s="174"/>
      <c r="Z21" s="174"/>
      <c r="AA21" s="174"/>
      <c r="AB21" s="174"/>
      <c r="AC21" s="174"/>
      <c r="AD21" s="174"/>
      <c r="AE21" s="126"/>
      <c r="AF21" s="176">
        <f t="shared" si="0"/>
        <v>0</v>
      </c>
      <c r="AG21" s="136"/>
    </row>
    <row r="22" spans="1:33" ht="39" customHeight="1" x14ac:dyDescent="0.35">
      <c r="A22" s="82">
        <v>45901</v>
      </c>
      <c r="B22" s="92">
        <v>240</v>
      </c>
      <c r="C22" s="83" t="s">
        <v>81</v>
      </c>
      <c r="D22" s="91">
        <v>18</v>
      </c>
      <c r="E22" s="125"/>
      <c r="F22" s="178">
        <v>240</v>
      </c>
      <c r="G22" s="145"/>
      <c r="H22" s="163"/>
      <c r="I22" s="163"/>
      <c r="J22" s="127"/>
      <c r="K22" s="127"/>
      <c r="L22" s="127"/>
      <c r="M22" s="130"/>
      <c r="N22" s="108"/>
      <c r="O22" s="167"/>
      <c r="P22" s="167"/>
      <c r="Q22" s="167"/>
      <c r="R22" s="167"/>
      <c r="S22" s="167"/>
      <c r="T22" s="167"/>
      <c r="U22" s="167"/>
      <c r="V22" s="167"/>
      <c r="W22" s="174"/>
      <c r="X22" s="175"/>
      <c r="Y22" s="174"/>
      <c r="Z22" s="174"/>
      <c r="AA22" s="174"/>
      <c r="AB22" s="174"/>
      <c r="AC22" s="174"/>
      <c r="AD22" s="174"/>
      <c r="AE22" s="126"/>
      <c r="AF22" s="176">
        <f t="shared" si="0"/>
        <v>0</v>
      </c>
      <c r="AG22" s="136"/>
    </row>
    <row r="23" spans="1:33" ht="39" customHeight="1" x14ac:dyDescent="0.35">
      <c r="A23" s="82">
        <v>45908</v>
      </c>
      <c r="B23" s="92">
        <v>718.51</v>
      </c>
      <c r="C23" s="83" t="s">
        <v>83</v>
      </c>
      <c r="D23" s="91">
        <v>19</v>
      </c>
      <c r="E23" s="125"/>
      <c r="F23" s="178">
        <v>718.51</v>
      </c>
      <c r="G23" s="145"/>
      <c r="H23" s="163"/>
      <c r="I23" s="163"/>
      <c r="J23" s="127"/>
      <c r="K23" s="127"/>
      <c r="L23" s="127"/>
      <c r="M23" s="130"/>
      <c r="N23" s="108"/>
      <c r="O23" s="167"/>
      <c r="P23" s="167"/>
      <c r="Q23" s="167"/>
      <c r="R23" s="167"/>
      <c r="S23" s="167"/>
      <c r="T23" s="167"/>
      <c r="U23" s="167"/>
      <c r="V23" s="167"/>
      <c r="W23" s="174"/>
      <c r="X23" s="175"/>
      <c r="Y23" s="174"/>
      <c r="Z23" s="174"/>
      <c r="AA23" s="174"/>
      <c r="AB23" s="174"/>
      <c r="AC23" s="174"/>
      <c r="AD23" s="174"/>
      <c r="AE23" s="126"/>
      <c r="AF23" s="176">
        <f t="shared" si="0"/>
        <v>0</v>
      </c>
      <c r="AG23" s="136"/>
    </row>
    <row r="24" spans="1:33" ht="39" customHeight="1" x14ac:dyDescent="0.35">
      <c r="A24" s="82">
        <v>45908</v>
      </c>
      <c r="B24" s="92">
        <v>872.93</v>
      </c>
      <c r="C24" s="83" t="s">
        <v>84</v>
      </c>
      <c r="D24" s="91">
        <v>20</v>
      </c>
      <c r="E24" s="125"/>
      <c r="F24" s="178">
        <v>872.93</v>
      </c>
      <c r="G24" s="145"/>
      <c r="H24" s="163"/>
      <c r="I24" s="163"/>
      <c r="J24" s="127"/>
      <c r="K24" s="127"/>
      <c r="L24" s="127"/>
      <c r="M24" s="130"/>
      <c r="N24" s="108"/>
      <c r="O24" s="167"/>
      <c r="P24" s="167"/>
      <c r="Q24" s="167"/>
      <c r="R24" s="167"/>
      <c r="S24" s="167"/>
      <c r="T24" s="167"/>
      <c r="U24" s="167"/>
      <c r="V24" s="167"/>
      <c r="W24" s="174"/>
      <c r="X24" s="175"/>
      <c r="Y24" s="174"/>
      <c r="Z24" s="174"/>
      <c r="AA24" s="174"/>
      <c r="AB24" s="174"/>
      <c r="AC24" s="174"/>
      <c r="AD24" s="174"/>
      <c r="AE24" s="126"/>
      <c r="AF24" s="176">
        <f t="shared" si="0"/>
        <v>0</v>
      </c>
      <c r="AG24" s="136"/>
    </row>
    <row r="25" spans="1:33" ht="39" customHeight="1" x14ac:dyDescent="0.35">
      <c r="A25" s="82">
        <v>45908</v>
      </c>
      <c r="B25" s="92">
        <v>720</v>
      </c>
      <c r="C25" s="83" t="s">
        <v>85</v>
      </c>
      <c r="D25" s="91">
        <v>21</v>
      </c>
      <c r="E25" s="125"/>
      <c r="F25" s="178">
        <v>720</v>
      </c>
      <c r="G25" s="145"/>
      <c r="H25" s="163"/>
      <c r="I25" s="163"/>
      <c r="J25" s="127"/>
      <c r="K25" s="127"/>
      <c r="L25" s="127"/>
      <c r="M25" s="130"/>
      <c r="N25" s="108"/>
      <c r="O25" s="167"/>
      <c r="P25" s="167"/>
      <c r="Q25" s="167"/>
      <c r="R25" s="167"/>
      <c r="S25" s="167"/>
      <c r="T25" s="167"/>
      <c r="U25" s="167"/>
      <c r="V25" s="167"/>
      <c r="W25" s="174"/>
      <c r="X25" s="175"/>
      <c r="Y25" s="174"/>
      <c r="Z25" s="174"/>
      <c r="AA25" s="174"/>
      <c r="AB25" s="174"/>
      <c r="AC25" s="174"/>
      <c r="AD25" s="174"/>
      <c r="AE25" s="126"/>
      <c r="AF25" s="176">
        <f t="shared" si="0"/>
        <v>0</v>
      </c>
      <c r="AG25" s="136"/>
    </row>
    <row r="26" spans="1:33" ht="39" customHeight="1" x14ac:dyDescent="0.35">
      <c r="A26" s="82">
        <v>45915</v>
      </c>
      <c r="B26" s="92">
        <v>33.99</v>
      </c>
      <c r="C26" s="83" t="s">
        <v>83</v>
      </c>
      <c r="D26" s="91">
        <v>22</v>
      </c>
      <c r="E26" s="125"/>
      <c r="F26" s="178">
        <v>33.99</v>
      </c>
      <c r="G26" s="145"/>
      <c r="H26" s="163"/>
      <c r="I26" s="163"/>
      <c r="J26" s="127"/>
      <c r="K26" s="127"/>
      <c r="L26" s="127"/>
      <c r="M26" s="130"/>
      <c r="N26" s="108"/>
      <c r="O26" s="167"/>
      <c r="P26" s="167"/>
      <c r="Q26" s="167"/>
      <c r="R26" s="167"/>
      <c r="S26" s="167"/>
      <c r="T26" s="167"/>
      <c r="U26" s="167"/>
      <c r="V26" s="167"/>
      <c r="W26" s="174"/>
      <c r="X26" s="175"/>
      <c r="Y26" s="174"/>
      <c r="Z26" s="174"/>
      <c r="AA26" s="174"/>
      <c r="AB26" s="174"/>
      <c r="AC26" s="174"/>
      <c r="AD26" s="174"/>
      <c r="AE26" s="126"/>
      <c r="AF26" s="176">
        <f t="shared" si="0"/>
        <v>0</v>
      </c>
      <c r="AG26" s="136"/>
    </row>
    <row r="27" spans="1:33" ht="39" customHeight="1" x14ac:dyDescent="0.35">
      <c r="A27" s="82">
        <v>45915</v>
      </c>
      <c r="B27" s="92">
        <v>45</v>
      </c>
      <c r="C27" s="83" t="s">
        <v>86</v>
      </c>
      <c r="D27" s="91">
        <v>23</v>
      </c>
      <c r="E27" s="125"/>
      <c r="F27" s="178">
        <v>45</v>
      </c>
      <c r="G27" s="145"/>
      <c r="H27" s="163"/>
      <c r="I27" s="163"/>
      <c r="J27" s="127"/>
      <c r="K27" s="127"/>
      <c r="L27" s="127"/>
      <c r="M27" s="130"/>
      <c r="N27" s="108"/>
      <c r="O27" s="167"/>
      <c r="P27" s="167"/>
      <c r="Q27" s="167"/>
      <c r="R27" s="167"/>
      <c r="S27" s="167"/>
      <c r="T27" s="167"/>
      <c r="U27" s="167"/>
      <c r="V27" s="167"/>
      <c r="W27" s="174"/>
      <c r="X27" s="175"/>
      <c r="Y27" s="174"/>
      <c r="Z27" s="174"/>
      <c r="AA27" s="174"/>
      <c r="AB27" s="174"/>
      <c r="AC27" s="174"/>
      <c r="AD27" s="174"/>
      <c r="AE27" s="126"/>
      <c r="AF27" s="176">
        <f t="shared" si="0"/>
        <v>0</v>
      </c>
      <c r="AG27" s="136"/>
    </row>
    <row r="28" spans="1:33" ht="39" customHeight="1" x14ac:dyDescent="0.35">
      <c r="A28" s="82">
        <v>45919</v>
      </c>
      <c r="B28" s="92">
        <v>40</v>
      </c>
      <c r="C28" s="83" t="s">
        <v>89</v>
      </c>
      <c r="D28" s="91">
        <v>24</v>
      </c>
      <c r="E28" s="125"/>
      <c r="F28" s="178">
        <v>40</v>
      </c>
      <c r="G28" s="145"/>
      <c r="H28" s="163"/>
      <c r="I28" s="163"/>
      <c r="J28" s="127"/>
      <c r="K28" s="127"/>
      <c r="L28" s="127"/>
      <c r="M28" s="130"/>
      <c r="N28" s="108"/>
      <c r="O28" s="167"/>
      <c r="P28" s="167"/>
      <c r="Q28" s="167"/>
      <c r="R28" s="167"/>
      <c r="S28" s="167"/>
      <c r="T28" s="167"/>
      <c r="U28" s="167"/>
      <c r="V28" s="167"/>
      <c r="W28" s="174"/>
      <c r="X28" s="175"/>
      <c r="Y28" s="174"/>
      <c r="Z28" s="174"/>
      <c r="AA28" s="174"/>
      <c r="AB28" s="174"/>
      <c r="AC28" s="174"/>
      <c r="AD28" s="174"/>
      <c r="AE28" s="126"/>
      <c r="AF28" s="176">
        <f t="shared" si="0"/>
        <v>0</v>
      </c>
      <c r="AG28" s="136"/>
    </row>
    <row r="29" spans="1:33" ht="39" customHeight="1" x14ac:dyDescent="0.35">
      <c r="A29" s="82">
        <v>45919</v>
      </c>
      <c r="B29" s="92">
        <v>45</v>
      </c>
      <c r="C29" s="83" t="s">
        <v>88</v>
      </c>
      <c r="D29" s="91">
        <v>25</v>
      </c>
      <c r="E29" s="125"/>
      <c r="F29" s="178"/>
      <c r="G29" s="145">
        <v>45</v>
      </c>
      <c r="H29" s="163"/>
      <c r="I29" s="163"/>
      <c r="J29" s="127"/>
      <c r="K29" s="127"/>
      <c r="L29" s="127"/>
      <c r="M29" s="130"/>
      <c r="N29" s="108"/>
      <c r="O29" s="167"/>
      <c r="P29" s="167"/>
      <c r="Q29" s="167"/>
      <c r="R29" s="167"/>
      <c r="S29" s="167"/>
      <c r="T29" s="167"/>
      <c r="U29" s="167"/>
      <c r="V29" s="167"/>
      <c r="W29" s="174"/>
      <c r="X29" s="175"/>
      <c r="Y29" s="174"/>
      <c r="Z29" s="174"/>
      <c r="AA29" s="174"/>
      <c r="AB29" s="174"/>
      <c r="AC29" s="174"/>
      <c r="AD29" s="174"/>
      <c r="AE29" s="126"/>
      <c r="AF29" s="176">
        <f t="shared" si="0"/>
        <v>0</v>
      </c>
      <c r="AG29" s="136"/>
    </row>
    <row r="30" spans="1:33" ht="39" customHeight="1" x14ac:dyDescent="0.35">
      <c r="A30" s="82">
        <v>45919</v>
      </c>
      <c r="B30" s="92">
        <v>50</v>
      </c>
      <c r="C30" s="83" t="s">
        <v>100</v>
      </c>
      <c r="D30" s="91">
        <v>26</v>
      </c>
      <c r="E30" s="125"/>
      <c r="F30" s="178">
        <v>50</v>
      </c>
      <c r="G30" s="145"/>
      <c r="H30" s="163"/>
      <c r="I30" s="163"/>
      <c r="J30" s="127"/>
      <c r="K30" s="127"/>
      <c r="L30" s="127"/>
      <c r="M30" s="130"/>
      <c r="N30" s="108"/>
      <c r="O30" s="167"/>
      <c r="P30" s="167"/>
      <c r="Q30" s="167"/>
      <c r="R30" s="167"/>
      <c r="S30" s="167"/>
      <c r="T30" s="167"/>
      <c r="U30" s="167"/>
      <c r="V30" s="167"/>
      <c r="W30" s="174"/>
      <c r="X30" s="175"/>
      <c r="Y30" s="174"/>
      <c r="Z30" s="174"/>
      <c r="AA30" s="174"/>
      <c r="AB30" s="174"/>
      <c r="AC30" s="174"/>
      <c r="AD30" s="174"/>
      <c r="AE30" s="126"/>
      <c r="AF30" s="176">
        <f t="shared" si="0"/>
        <v>0</v>
      </c>
      <c r="AG30" s="136"/>
    </row>
    <row r="31" spans="1:33" ht="39" customHeight="1" x14ac:dyDescent="0.35">
      <c r="A31" s="82">
        <v>45919</v>
      </c>
      <c r="B31" s="92">
        <v>86.75</v>
      </c>
      <c r="C31" s="83" t="s">
        <v>101</v>
      </c>
      <c r="D31" s="91">
        <v>27</v>
      </c>
      <c r="E31" s="125"/>
      <c r="F31" s="178">
        <v>86.75</v>
      </c>
      <c r="G31" s="145"/>
      <c r="H31" s="163"/>
      <c r="I31" s="163"/>
      <c r="J31" s="127"/>
      <c r="K31" s="127"/>
      <c r="L31" s="127"/>
      <c r="M31" s="130"/>
      <c r="N31" s="108"/>
      <c r="O31" s="167"/>
      <c r="P31" s="167"/>
      <c r="Q31" s="167"/>
      <c r="R31" s="167"/>
      <c r="S31" s="167"/>
      <c r="T31" s="167"/>
      <c r="U31" s="167"/>
      <c r="V31" s="167"/>
      <c r="W31" s="174"/>
      <c r="X31" s="175"/>
      <c r="Y31" s="174"/>
      <c r="Z31" s="174"/>
      <c r="AA31" s="174"/>
      <c r="AB31" s="174"/>
      <c r="AC31" s="174"/>
      <c r="AD31" s="174"/>
      <c r="AE31" s="126"/>
      <c r="AF31" s="176">
        <f t="shared" si="0"/>
        <v>0</v>
      </c>
      <c r="AG31" s="136"/>
    </row>
    <row r="32" spans="1:33" ht="39" customHeight="1" x14ac:dyDescent="0.35">
      <c r="A32" s="82">
        <v>45919</v>
      </c>
      <c r="B32" s="92">
        <v>195</v>
      </c>
      <c r="C32" s="83" t="s">
        <v>87</v>
      </c>
      <c r="D32" s="91">
        <v>28</v>
      </c>
      <c r="E32" s="125"/>
      <c r="F32" s="178">
        <v>195</v>
      </c>
      <c r="G32" s="145"/>
      <c r="H32" s="163"/>
      <c r="I32" s="163"/>
      <c r="J32" s="127"/>
      <c r="K32" s="127"/>
      <c r="L32" s="127"/>
      <c r="M32" s="130"/>
      <c r="N32" s="108"/>
      <c r="O32" s="167"/>
      <c r="P32" s="167"/>
      <c r="Q32" s="167"/>
      <c r="R32" s="167"/>
      <c r="S32" s="167"/>
      <c r="T32" s="167"/>
      <c r="U32" s="167"/>
      <c r="V32" s="167"/>
      <c r="W32" s="174"/>
      <c r="X32" s="175"/>
      <c r="Y32" s="174"/>
      <c r="Z32" s="174"/>
      <c r="AA32" s="174"/>
      <c r="AB32" s="174"/>
      <c r="AC32" s="174"/>
      <c r="AD32" s="174"/>
      <c r="AE32" s="126"/>
      <c r="AF32" s="176">
        <f t="shared" si="0"/>
        <v>0</v>
      </c>
      <c r="AG32" s="136"/>
    </row>
    <row r="33" spans="1:33" ht="39" customHeight="1" x14ac:dyDescent="0.35">
      <c r="A33" s="82">
        <v>45925</v>
      </c>
      <c r="B33" s="92">
        <v>200.2</v>
      </c>
      <c r="C33" s="83" t="s">
        <v>90</v>
      </c>
      <c r="D33" s="91">
        <v>29</v>
      </c>
      <c r="E33" s="125"/>
      <c r="F33" s="178">
        <v>200.2</v>
      </c>
      <c r="G33" s="145"/>
      <c r="H33" s="163"/>
      <c r="I33" s="163"/>
      <c r="J33" s="127"/>
      <c r="K33" s="127"/>
      <c r="L33" s="127"/>
      <c r="M33" s="130"/>
      <c r="N33" s="108"/>
      <c r="O33" s="167"/>
      <c r="P33" s="167"/>
      <c r="Q33" s="167"/>
      <c r="R33" s="167"/>
      <c r="S33" s="167"/>
      <c r="T33" s="167"/>
      <c r="U33" s="167"/>
      <c r="V33" s="167"/>
      <c r="W33" s="174"/>
      <c r="X33" s="175"/>
      <c r="Y33" s="174"/>
      <c r="Z33" s="174"/>
      <c r="AA33" s="174"/>
      <c r="AB33" s="174"/>
      <c r="AC33" s="174"/>
      <c r="AD33" s="174"/>
      <c r="AE33" s="126"/>
      <c r="AF33" s="176">
        <f t="shared" si="0"/>
        <v>0</v>
      </c>
      <c r="AG33" s="136"/>
    </row>
    <row r="34" spans="1:33" ht="39" customHeight="1" x14ac:dyDescent="0.35">
      <c r="A34" s="82">
        <v>45933</v>
      </c>
      <c r="B34" s="92">
        <v>795</v>
      </c>
      <c r="C34" s="83" t="s">
        <v>102</v>
      </c>
      <c r="D34" s="91">
        <v>30</v>
      </c>
      <c r="E34" s="125"/>
      <c r="F34" s="178">
        <v>795</v>
      </c>
      <c r="G34" s="145"/>
      <c r="H34" s="163"/>
      <c r="I34" s="163"/>
      <c r="J34" s="127"/>
      <c r="K34" s="127"/>
      <c r="L34" s="127"/>
      <c r="M34" s="130"/>
      <c r="N34" s="108"/>
      <c r="O34" s="167"/>
      <c r="P34" s="167"/>
      <c r="Q34" s="167"/>
      <c r="R34" s="167"/>
      <c r="S34" s="167"/>
      <c r="T34" s="167"/>
      <c r="U34" s="167"/>
      <c r="V34" s="167"/>
      <c r="W34" s="174"/>
      <c r="X34" s="175"/>
      <c r="Y34" s="174"/>
      <c r="Z34" s="174"/>
      <c r="AA34" s="174"/>
      <c r="AB34" s="174"/>
      <c r="AC34" s="174"/>
      <c r="AD34" s="174"/>
      <c r="AE34" s="126"/>
      <c r="AF34" s="176">
        <f t="shared" si="0"/>
        <v>0</v>
      </c>
      <c r="AG34" s="136"/>
    </row>
    <row r="35" spans="1:33" ht="39" customHeight="1" x14ac:dyDescent="0.35">
      <c r="A35" s="82">
        <v>45953</v>
      </c>
      <c r="B35" s="92">
        <v>530</v>
      </c>
      <c r="C35" s="83" t="s">
        <v>103</v>
      </c>
      <c r="D35" s="91">
        <v>31</v>
      </c>
      <c r="E35" s="125"/>
      <c r="F35" s="178">
        <v>530</v>
      </c>
      <c r="G35" s="145"/>
      <c r="H35" s="163"/>
      <c r="I35" s="163"/>
      <c r="J35" s="127"/>
      <c r="K35" s="127"/>
      <c r="L35" s="127"/>
      <c r="M35" s="130"/>
      <c r="N35" s="108"/>
      <c r="O35" s="167"/>
      <c r="P35" s="167"/>
      <c r="Q35" s="167"/>
      <c r="R35" s="167"/>
      <c r="S35" s="167"/>
      <c r="T35" s="167"/>
      <c r="U35" s="167"/>
      <c r="V35" s="167"/>
      <c r="W35" s="174"/>
      <c r="X35" s="175"/>
      <c r="Y35" s="174"/>
      <c r="Z35" s="174"/>
      <c r="AA35" s="174"/>
      <c r="AB35" s="174"/>
      <c r="AC35" s="174"/>
      <c r="AD35" s="174"/>
      <c r="AE35" s="126"/>
      <c r="AF35" s="176">
        <f t="shared" si="0"/>
        <v>0</v>
      </c>
      <c r="AG35" s="136"/>
    </row>
    <row r="36" spans="1:33" ht="39" customHeight="1" x14ac:dyDescent="0.35">
      <c r="A36" s="82">
        <v>45964</v>
      </c>
      <c r="B36" s="92">
        <v>70.349999999999994</v>
      </c>
      <c r="C36" s="83" t="s">
        <v>104</v>
      </c>
      <c r="D36" s="91">
        <v>32</v>
      </c>
      <c r="E36" s="125"/>
      <c r="F36" s="178">
        <v>70.349999999999994</v>
      </c>
      <c r="G36" s="145"/>
      <c r="H36" s="163"/>
      <c r="I36" s="163"/>
      <c r="J36" s="127"/>
      <c r="K36" s="127"/>
      <c r="L36" s="127"/>
      <c r="M36" s="130"/>
      <c r="N36" s="108"/>
      <c r="O36" s="167"/>
      <c r="P36" s="167"/>
      <c r="Q36" s="167"/>
      <c r="R36" s="167"/>
      <c r="S36" s="167"/>
      <c r="T36" s="167"/>
      <c r="U36" s="167"/>
      <c r="V36" s="167"/>
      <c r="W36" s="174"/>
      <c r="X36" s="175"/>
      <c r="Y36" s="174"/>
      <c r="Z36" s="174"/>
      <c r="AA36" s="174"/>
      <c r="AB36" s="174"/>
      <c r="AC36" s="174"/>
      <c r="AD36" s="174"/>
      <c r="AE36" s="126"/>
      <c r="AF36" s="176">
        <f t="shared" si="0"/>
        <v>0</v>
      </c>
      <c r="AG36" s="136"/>
    </row>
    <row r="37" spans="1:33" ht="39" customHeight="1" x14ac:dyDescent="0.35">
      <c r="A37" s="82">
        <v>45964</v>
      </c>
      <c r="B37" s="92">
        <v>205</v>
      </c>
      <c r="C37" s="83" t="s">
        <v>105</v>
      </c>
      <c r="D37" s="91">
        <v>33</v>
      </c>
      <c r="E37" s="125"/>
      <c r="F37" s="178"/>
      <c r="G37" s="145"/>
      <c r="H37" s="163"/>
      <c r="I37" s="163"/>
      <c r="J37" s="127"/>
      <c r="K37" s="127"/>
      <c r="L37" s="127"/>
      <c r="M37" s="130"/>
      <c r="N37" s="108"/>
      <c r="O37" s="167"/>
      <c r="P37" s="167"/>
      <c r="Q37" s="167"/>
      <c r="R37" s="167"/>
      <c r="S37" s="167"/>
      <c r="T37" s="167"/>
      <c r="U37" s="167"/>
      <c r="V37" s="167"/>
      <c r="W37" s="174"/>
      <c r="X37" s="175"/>
      <c r="Y37" s="174"/>
      <c r="Z37" s="174"/>
      <c r="AA37" s="126">
        <v>205</v>
      </c>
      <c r="AB37" s="174"/>
      <c r="AC37" s="174"/>
      <c r="AD37" s="174"/>
      <c r="AE37" s="126"/>
      <c r="AF37" s="176">
        <f t="shared" si="0"/>
        <v>205</v>
      </c>
      <c r="AG37" s="136"/>
    </row>
    <row r="38" spans="1:33" ht="39" customHeight="1" x14ac:dyDescent="0.35">
      <c r="A38" s="82">
        <v>45992</v>
      </c>
      <c r="B38" s="92">
        <v>33.700000000000003</v>
      </c>
      <c r="C38" s="83" t="s">
        <v>106</v>
      </c>
      <c r="D38" s="91">
        <v>34</v>
      </c>
      <c r="E38" s="125"/>
      <c r="F38" s="178"/>
      <c r="G38" s="145"/>
      <c r="H38" s="163"/>
      <c r="I38" s="163"/>
      <c r="J38" s="127"/>
      <c r="K38" s="127"/>
      <c r="L38" s="127"/>
      <c r="M38" s="130"/>
      <c r="N38" s="108"/>
      <c r="O38" s="167"/>
      <c r="P38" s="167"/>
      <c r="Q38" s="167"/>
      <c r="R38" s="167"/>
      <c r="S38" s="167"/>
      <c r="T38" s="167"/>
      <c r="U38" s="167"/>
      <c r="V38" s="167"/>
      <c r="W38" s="174"/>
      <c r="X38" s="175"/>
      <c r="Y38" s="174"/>
      <c r="Z38" s="174"/>
      <c r="AA38" s="126"/>
      <c r="AB38" s="174"/>
      <c r="AC38" s="126">
        <v>33.700000000000003</v>
      </c>
      <c r="AD38" s="174"/>
      <c r="AE38" s="126"/>
      <c r="AF38" s="176">
        <f t="shared" si="0"/>
        <v>33.700000000000003</v>
      </c>
      <c r="AG38" s="136"/>
    </row>
    <row r="39" spans="1:33" ht="39" customHeight="1" x14ac:dyDescent="0.35">
      <c r="A39" s="82">
        <v>45992</v>
      </c>
      <c r="B39" s="92">
        <v>15</v>
      </c>
      <c r="C39" s="83" t="s">
        <v>107</v>
      </c>
      <c r="D39" s="91" t="s">
        <v>111</v>
      </c>
      <c r="E39" s="125"/>
      <c r="F39" s="178"/>
      <c r="G39" s="145"/>
      <c r="H39" s="163"/>
      <c r="I39" s="163"/>
      <c r="J39" s="127"/>
      <c r="K39" s="127"/>
      <c r="L39" s="127"/>
      <c r="M39" s="130"/>
      <c r="N39" s="108"/>
      <c r="O39" s="167"/>
      <c r="P39" s="167"/>
      <c r="Q39" s="167"/>
      <c r="R39" s="167"/>
      <c r="S39" s="167"/>
      <c r="T39" s="167"/>
      <c r="U39" s="167"/>
      <c r="V39" s="167"/>
      <c r="W39" s="174"/>
      <c r="X39" s="175"/>
      <c r="Y39" s="174"/>
      <c r="Z39" s="174"/>
      <c r="AA39" s="126"/>
      <c r="AB39" s="174"/>
      <c r="AC39" s="174"/>
      <c r="AD39" s="174"/>
      <c r="AE39" s="126">
        <v>15</v>
      </c>
      <c r="AF39" s="176">
        <f t="shared" si="0"/>
        <v>15</v>
      </c>
      <c r="AG39" s="136"/>
    </row>
    <row r="40" spans="1:33" ht="39" customHeight="1" x14ac:dyDescent="0.35">
      <c r="A40" s="82">
        <v>45992</v>
      </c>
      <c r="B40" s="92">
        <v>22.01</v>
      </c>
      <c r="C40" s="83" t="s">
        <v>108</v>
      </c>
      <c r="D40" s="91">
        <v>35</v>
      </c>
      <c r="E40" s="125"/>
      <c r="F40" s="178">
        <v>22.01</v>
      </c>
      <c r="G40" s="145"/>
      <c r="H40" s="163"/>
      <c r="I40" s="163"/>
      <c r="J40" s="127"/>
      <c r="K40" s="127"/>
      <c r="L40" s="127"/>
      <c r="M40" s="130"/>
      <c r="N40" s="108"/>
      <c r="O40" s="167"/>
      <c r="P40" s="167"/>
      <c r="Q40" s="167"/>
      <c r="R40" s="167"/>
      <c r="S40" s="167"/>
      <c r="T40" s="167"/>
      <c r="U40" s="167"/>
      <c r="V40" s="167"/>
      <c r="W40" s="174"/>
      <c r="X40" s="175"/>
      <c r="Y40" s="174"/>
      <c r="Z40" s="174"/>
      <c r="AA40" s="126"/>
      <c r="AB40" s="174"/>
      <c r="AC40" s="174"/>
      <c r="AD40" s="174"/>
      <c r="AE40" s="126"/>
      <c r="AF40" s="176">
        <f t="shared" si="0"/>
        <v>0</v>
      </c>
      <c r="AG40" s="136"/>
    </row>
    <row r="41" spans="1:33" ht="12.6" customHeight="1" x14ac:dyDescent="0.35">
      <c r="A41" s="93"/>
      <c r="B41" s="94"/>
      <c r="C41" s="95"/>
      <c r="D41" s="96"/>
      <c r="E41" s="115"/>
      <c r="F41" s="141"/>
      <c r="G41" s="146"/>
      <c r="H41" s="141"/>
      <c r="I41" s="141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94"/>
      <c r="X41" s="134"/>
      <c r="Y41" s="135"/>
      <c r="Z41" s="94"/>
      <c r="AA41" s="94"/>
      <c r="AB41" s="94"/>
      <c r="AC41" s="135"/>
      <c r="AD41" s="135"/>
      <c r="AE41" s="135"/>
      <c r="AF41" s="135"/>
      <c r="AG41" s="136"/>
    </row>
    <row r="42" spans="1:33" s="87" customFormat="1" ht="50.25" customHeight="1" thickBot="1" x14ac:dyDescent="0.4">
      <c r="A42" s="117" t="s">
        <v>7</v>
      </c>
      <c r="B42" s="118">
        <f>SUM(B5:B41)</f>
        <v>6695.78</v>
      </c>
      <c r="C42" s="119"/>
      <c r="D42" s="118"/>
      <c r="E42" s="115"/>
      <c r="F42" s="142">
        <f t="shared" ref="F42:AE42" si="1">SUM(F5:F41)</f>
        <v>4619.74</v>
      </c>
      <c r="G42" s="142">
        <f t="shared" si="1"/>
        <v>720</v>
      </c>
      <c r="H42" s="143">
        <f t="shared" si="1"/>
        <v>0</v>
      </c>
      <c r="I42" s="144">
        <f t="shared" si="1"/>
        <v>0</v>
      </c>
      <c r="J42" s="132">
        <f t="shared" si="1"/>
        <v>0</v>
      </c>
      <c r="K42" s="132">
        <f t="shared" si="1"/>
        <v>0</v>
      </c>
      <c r="L42" s="132">
        <f t="shared" si="1"/>
        <v>0</v>
      </c>
      <c r="M42" s="132">
        <f t="shared" si="1"/>
        <v>0</v>
      </c>
      <c r="N42" s="132">
        <f t="shared" si="1"/>
        <v>0</v>
      </c>
      <c r="O42" s="132">
        <f t="shared" si="1"/>
        <v>0</v>
      </c>
      <c r="P42" s="132">
        <f t="shared" si="1"/>
        <v>0</v>
      </c>
      <c r="Q42" s="132">
        <f t="shared" si="1"/>
        <v>0</v>
      </c>
      <c r="R42" s="132">
        <f t="shared" si="1"/>
        <v>589.30999999999995</v>
      </c>
      <c r="S42" s="132">
        <f t="shared" si="1"/>
        <v>0</v>
      </c>
      <c r="T42" s="132">
        <f t="shared" si="1"/>
        <v>0</v>
      </c>
      <c r="U42" s="132">
        <f t="shared" si="1"/>
        <v>0</v>
      </c>
      <c r="V42" s="132">
        <f t="shared" si="1"/>
        <v>17.03</v>
      </c>
      <c r="W42" s="132">
        <f t="shared" si="1"/>
        <v>346</v>
      </c>
      <c r="X42" s="132">
        <f t="shared" si="1"/>
        <v>0</v>
      </c>
      <c r="Y42" s="132">
        <f t="shared" si="1"/>
        <v>0</v>
      </c>
      <c r="Z42" s="132">
        <f t="shared" si="1"/>
        <v>150</v>
      </c>
      <c r="AA42" s="132">
        <f t="shared" si="1"/>
        <v>205</v>
      </c>
      <c r="AB42" s="132">
        <f t="shared" si="1"/>
        <v>0</v>
      </c>
      <c r="AC42" s="132">
        <f t="shared" si="1"/>
        <v>33.700000000000003</v>
      </c>
      <c r="AD42" s="132">
        <f t="shared" si="1"/>
        <v>0</v>
      </c>
      <c r="AE42" s="132">
        <f t="shared" si="1"/>
        <v>15</v>
      </c>
      <c r="AF42" s="137">
        <f>SUM(W42:AE42)</f>
        <v>749.7</v>
      </c>
      <c r="AG42" s="86"/>
    </row>
    <row r="43" spans="1:33" ht="21.75" customHeight="1" thickBot="1" x14ac:dyDescent="0.3">
      <c r="A43" s="52"/>
      <c r="B43" s="53"/>
      <c r="C43" s="54"/>
      <c r="D43" s="55"/>
      <c r="E43" s="55"/>
      <c r="F43" s="55"/>
      <c r="G43" s="55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1"/>
    </row>
    <row r="44" spans="1:33" x14ac:dyDescent="0.25">
      <c r="E44" s="10"/>
      <c r="F44" s="10"/>
    </row>
    <row r="45" spans="1:33" x14ac:dyDescent="0.25">
      <c r="E45" s="10"/>
      <c r="F45" s="10"/>
    </row>
    <row r="46" spans="1:33" x14ac:dyDescent="0.25">
      <c r="E46" s="10"/>
      <c r="F46" s="10"/>
    </row>
    <row r="47" spans="1:33" x14ac:dyDescent="0.25">
      <c r="E47" s="10"/>
      <c r="F47" s="10"/>
    </row>
    <row r="48" spans="1:33" x14ac:dyDescent="0.25">
      <c r="E48" s="10"/>
      <c r="F48" s="10"/>
    </row>
    <row r="49" spans="5:6" x14ac:dyDescent="0.25">
      <c r="E49" s="10"/>
      <c r="F49" s="10"/>
    </row>
    <row r="50" spans="5:6" x14ac:dyDescent="0.25">
      <c r="E50" s="10"/>
      <c r="F50" s="10"/>
    </row>
    <row r="51" spans="5:6" x14ac:dyDescent="0.25">
      <c r="E51" s="10"/>
      <c r="F51" s="10"/>
    </row>
    <row r="52" spans="5:6" x14ac:dyDescent="0.25">
      <c r="E52" s="10"/>
      <c r="F52" s="10"/>
    </row>
    <row r="53" spans="5:6" x14ac:dyDescent="0.25">
      <c r="E53" s="10"/>
      <c r="F53" s="10"/>
    </row>
    <row r="54" spans="5:6" x14ac:dyDescent="0.25">
      <c r="E54" s="10"/>
      <c r="F54" s="10"/>
    </row>
    <row r="55" spans="5:6" x14ac:dyDescent="0.25">
      <c r="E55" s="10"/>
      <c r="F55" s="10"/>
    </row>
    <row r="56" spans="5:6" x14ac:dyDescent="0.25">
      <c r="E56" s="10"/>
      <c r="F56" s="10"/>
    </row>
    <row r="57" spans="5:6" x14ac:dyDescent="0.25">
      <c r="E57" s="10"/>
      <c r="F57" s="10"/>
    </row>
    <row r="58" spans="5:6" x14ac:dyDescent="0.25">
      <c r="E58" s="10"/>
      <c r="F58" s="10"/>
    </row>
    <row r="59" spans="5:6" x14ac:dyDescent="0.25">
      <c r="E59" s="10"/>
      <c r="F59" s="10"/>
    </row>
    <row r="60" spans="5:6" x14ac:dyDescent="0.25">
      <c r="E60" s="10"/>
      <c r="F60" s="10"/>
    </row>
    <row r="61" spans="5:6" x14ac:dyDescent="0.25">
      <c r="E61" s="10"/>
      <c r="F61" s="10"/>
    </row>
    <row r="62" spans="5:6" x14ac:dyDescent="0.25">
      <c r="E62" s="10"/>
      <c r="F62" s="10"/>
    </row>
    <row r="63" spans="5:6" x14ac:dyDescent="0.25">
      <c r="E63" s="10"/>
      <c r="F63" s="10"/>
    </row>
    <row r="64" spans="5:6" x14ac:dyDescent="0.25">
      <c r="E64" s="10"/>
      <c r="F64" s="10"/>
    </row>
    <row r="65" spans="5:6" x14ac:dyDescent="0.25">
      <c r="E65" s="10"/>
      <c r="F65" s="10"/>
    </row>
    <row r="66" spans="5:6" x14ac:dyDescent="0.25">
      <c r="E66" s="10"/>
      <c r="F66" s="10"/>
    </row>
    <row r="67" spans="5:6" x14ac:dyDescent="0.25">
      <c r="E67" s="10"/>
      <c r="F67" s="10"/>
    </row>
    <row r="68" spans="5:6" x14ac:dyDescent="0.25">
      <c r="E68" s="10"/>
      <c r="F68" s="10"/>
    </row>
    <row r="69" spans="5:6" x14ac:dyDescent="0.25">
      <c r="E69" s="10"/>
      <c r="F69" s="10"/>
    </row>
    <row r="70" spans="5:6" x14ac:dyDescent="0.25">
      <c r="E70" s="10"/>
      <c r="F70" s="10"/>
    </row>
    <row r="71" spans="5:6" x14ac:dyDescent="0.25">
      <c r="E71" s="10"/>
      <c r="F71" s="10"/>
    </row>
    <row r="72" spans="5:6" x14ac:dyDescent="0.25">
      <c r="E72" s="10"/>
      <c r="F72" s="10"/>
    </row>
    <row r="73" spans="5:6" x14ac:dyDescent="0.25">
      <c r="E73" s="10"/>
      <c r="F73" s="10"/>
    </row>
    <row r="74" spans="5:6" x14ac:dyDescent="0.25">
      <c r="E74" s="10"/>
      <c r="F74" s="10"/>
    </row>
    <row r="75" spans="5:6" x14ac:dyDescent="0.25">
      <c r="E75" s="10"/>
      <c r="F75" s="10"/>
    </row>
    <row r="76" spans="5:6" x14ac:dyDescent="0.25">
      <c r="E76" s="10"/>
      <c r="F76" s="10"/>
    </row>
    <row r="77" spans="5:6" x14ac:dyDescent="0.25">
      <c r="E77" s="10"/>
      <c r="F77" s="10"/>
    </row>
    <row r="78" spans="5:6" x14ac:dyDescent="0.25">
      <c r="E78" s="10"/>
      <c r="F78" s="10"/>
    </row>
    <row r="79" spans="5:6" x14ac:dyDescent="0.25">
      <c r="E79" s="10"/>
      <c r="F79" s="10"/>
    </row>
    <row r="80" spans="5:6" x14ac:dyDescent="0.25">
      <c r="E80" s="10"/>
      <c r="F80" s="10"/>
    </row>
    <row r="81" spans="5:6" x14ac:dyDescent="0.25">
      <c r="E81" s="10"/>
      <c r="F81" s="10"/>
    </row>
    <row r="82" spans="5:6" x14ac:dyDescent="0.25">
      <c r="E82" s="10"/>
      <c r="F82" s="10"/>
    </row>
    <row r="83" spans="5:6" x14ac:dyDescent="0.25">
      <c r="E83" s="10"/>
      <c r="F83" s="10"/>
    </row>
  </sheetData>
  <mergeCells count="19">
    <mergeCell ref="A1:J1"/>
    <mergeCell ref="AF3:AF4"/>
    <mergeCell ref="AD3:AD4"/>
    <mergeCell ref="H3:H4"/>
    <mergeCell ref="AC3:AC4"/>
    <mergeCell ref="I3:I4"/>
    <mergeCell ref="W3:W4"/>
    <mergeCell ref="X3:X4"/>
    <mergeCell ref="AB3:AB4"/>
    <mergeCell ref="Y3:Y4"/>
    <mergeCell ref="AA3:AA4"/>
    <mergeCell ref="Z3:Z4"/>
    <mergeCell ref="AE3:AE4"/>
    <mergeCell ref="A3:A4"/>
    <mergeCell ref="B3:B4"/>
    <mergeCell ref="C3:C4"/>
    <mergeCell ref="D3:D4"/>
    <mergeCell ref="G3:G4"/>
    <mergeCell ref="F3:F4"/>
  </mergeCells>
  <phoneticPr fontId="46" type="noConversion"/>
  <printOptions verticalCentered="1"/>
  <pageMargins left="0.74803149606299213" right="0.74803149606299213" top="0.19685039370078741" bottom="0.98425196850393704" header="0.51181102362204722" footer="0.51181102362204722"/>
  <pageSetup paperSize="9" scale="49" firstPageNumber="0" orientation="landscape" horizontalDpi="4294967295" verticalDpi="300" r:id="rId1"/>
  <headerFooter alignWithMargins="0"/>
  <ignoredErrors>
    <ignoredError sqref="V42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55FB50A8-21B6-4CD1-9E83-EB51403025AB}"/>
</file>

<file path=customXml/itemProps2.xml><?xml version="1.0" encoding="utf-8"?>
<ds:datastoreItem xmlns:ds="http://schemas.openxmlformats.org/officeDocument/2006/customXml" ds:itemID="{00DBDEAD-7FC5-49B3-A4AA-7A1EE965E90A}"/>
</file>

<file path=customXml/itemProps3.xml><?xml version="1.0" encoding="utf-8"?>
<ds:datastoreItem xmlns:ds="http://schemas.openxmlformats.org/officeDocument/2006/customXml" ds:itemID="{1216CE26-CC3A-4923-8A3E-FC36CAA1E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Bank Reconciliation</vt:lpstr>
      <vt:lpstr>Bank Income</vt:lpstr>
      <vt:lpstr>Bank Expenditure</vt:lpstr>
      <vt:lpstr>'Bank Expenditure'!Print_Area</vt:lpstr>
      <vt:lpstr>'Bank Income'!Print_Area</vt:lpstr>
      <vt:lpstr>'Bank Reconciliation'!Print_Area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</dc:creator>
  <cp:lastModifiedBy>David Ashford</cp:lastModifiedBy>
  <cp:lastPrinted>2017-11-22T15:06:39Z</cp:lastPrinted>
  <dcterms:created xsi:type="dcterms:W3CDTF">2014-08-05T21:52:59Z</dcterms:created>
  <dcterms:modified xsi:type="dcterms:W3CDTF">2026-04-20T11:49:42Z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