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docs.live.net/99bfa267361009ed/Documents/KILBIRNIE NEW PARISH CHURCH/2026/KNPC ANNUAL ACCOUNTS FOR 2025/OSCR/"/>
    </mc:Choice>
  </mc:AlternateContent>
  <xr:revisionPtr revIDLastSave="28" documentId="8_{88EFC38A-C78B-4397-8C90-FD5F398E8B8E}" xr6:coauthVersionLast="47" xr6:coauthVersionMax="47" xr10:uidLastSave="{0B682FC7-ABE2-4542-9210-5526D985D7EB}"/>
  <bookViews>
    <workbookView xWindow="-108" yWindow="-108" windowWidth="23256" windowHeight="12456" activeTab="1" xr2:uid="{06AA0003-8602-4B41-B6A1-42A27803B565}"/>
  </bookViews>
  <sheets>
    <sheet name="Front Page" sheetId="1" r:id="rId1"/>
    <sheet name="Ref &amp; Admin" sheetId="12" r:id="rId2"/>
    <sheet name="Trustees' Annual Report" sheetId="13" r:id="rId3"/>
    <sheet name="Independent Examiner " sheetId="10" r:id="rId4"/>
    <sheet name="Receipts &amp; Payments Acc" sheetId="5" r:id="rId5"/>
    <sheet name="Statement of Balances" sheetId="6" r:id="rId6"/>
    <sheet name="Notes to Accounts" sheetId="9" r:id="rId7"/>
    <sheet name="Appendix" sheetId="14" r:id="rId8"/>
  </sheets>
  <definedNames>
    <definedName name="_xlnm.Print_Area" localSheetId="3">'Independent Examiner '!$A$1:$K$30</definedName>
    <definedName name="_xlnm.Print_Area" localSheetId="6">'Notes to Accounts'!$A$1:$O$225</definedName>
    <definedName name="_xlnm.Print_Area" localSheetId="4">'Receipts &amp; Payments Acc'!$A$1:$O$52</definedName>
    <definedName name="_xlnm.Print_Area" localSheetId="5">'Statement of Balances'!$A$1:$O$43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9" l="1"/>
  <c r="I16" i="6"/>
  <c r="G16" i="6"/>
  <c r="K24" i="5"/>
  <c r="G25" i="5"/>
  <c r="K9" i="5"/>
  <c r="K12" i="5" s="1"/>
  <c r="I9" i="5"/>
  <c r="I12" i="5" s="1"/>
  <c r="G9" i="5"/>
  <c r="G12" i="5" s="1"/>
  <c r="E9" i="5"/>
  <c r="E11" i="5"/>
  <c r="M139" i="9" l="1"/>
  <c r="M135" i="9"/>
  <c r="E32" i="5"/>
  <c r="E16" i="6" s="1"/>
  <c r="M16" i="6" s="1"/>
  <c r="K32" i="5"/>
  <c r="K16" i="6" s="1"/>
  <c r="E13" i="14"/>
  <c r="C13" i="14"/>
  <c r="M73" i="9" l="1"/>
  <c r="O143" i="9"/>
  <c r="K143" i="9"/>
  <c r="I143" i="9"/>
  <c r="G143" i="9"/>
  <c r="E143" i="9"/>
  <c r="E23" i="5" s="1"/>
  <c r="O198" i="9"/>
  <c r="M198" i="9"/>
  <c r="E91" i="9"/>
  <c r="E14" i="5" s="1"/>
  <c r="O91" i="9"/>
  <c r="I91" i="9"/>
  <c r="I14" i="5" s="1"/>
  <c r="K91" i="9"/>
  <c r="K14" i="5" s="1"/>
  <c r="G91" i="9"/>
  <c r="G14" i="5" s="1"/>
  <c r="O70" i="9" l="1"/>
  <c r="K70" i="9"/>
  <c r="I70" i="9"/>
  <c r="G70" i="9"/>
  <c r="O14" i="5"/>
  <c r="O9" i="5"/>
  <c r="O12" i="5" s="1"/>
  <c r="O84" i="9"/>
  <c r="K84" i="9"/>
  <c r="K13" i="5" s="1"/>
  <c r="K20" i="5" s="1"/>
  <c r="I19" i="9" s="1"/>
  <c r="I84" i="9"/>
  <c r="I13" i="5" s="1"/>
  <c r="G84" i="9"/>
  <c r="G13" i="5" s="1"/>
  <c r="G20" i="5" s="1"/>
  <c r="I20" i="9" s="1"/>
  <c r="E69" i="9"/>
  <c r="E70" i="9" l="1"/>
  <c r="E10" i="5"/>
  <c r="O20" i="5"/>
  <c r="E12" i="5"/>
  <c r="M32" i="5" l="1"/>
  <c r="M25" i="5"/>
  <c r="M24" i="5"/>
  <c r="M18" i="5"/>
  <c r="M17" i="5"/>
  <c r="M15" i="5"/>
  <c r="M10" i="5"/>
  <c r="M16" i="5"/>
  <c r="M11" i="5"/>
  <c r="M11" i="6"/>
  <c r="M18" i="9"/>
  <c r="M19" i="9"/>
  <c r="G23" i="9"/>
  <c r="G20" i="9"/>
  <c r="G18" i="9"/>
  <c r="M128" i="9"/>
  <c r="M129" i="9"/>
  <c r="M130" i="9"/>
  <c r="M131" i="9"/>
  <c r="M132" i="9"/>
  <c r="M133" i="9"/>
  <c r="M141" i="9"/>
  <c r="M142" i="9"/>
  <c r="M138" i="9"/>
  <c r="M140" i="9"/>
  <c r="M21" i="9" l="1"/>
  <c r="M25" i="9" s="1"/>
  <c r="G21" i="9"/>
  <c r="G25" i="9" s="1"/>
  <c r="M65" i="9"/>
  <c r="M69" i="9"/>
  <c r="M67" i="9"/>
  <c r="M66" i="9"/>
  <c r="M68" i="9"/>
  <c r="M74" i="9"/>
  <c r="M79" i="9"/>
  <c r="M76" i="9"/>
  <c r="M77" i="9"/>
  <c r="M83" i="9"/>
  <c r="M78" i="9"/>
  <c r="M80" i="9"/>
  <c r="M81" i="9"/>
  <c r="M82" i="9"/>
  <c r="M88" i="9"/>
  <c r="M87" i="9"/>
  <c r="M89" i="9"/>
  <c r="M90" i="9"/>
  <c r="M64" i="9"/>
  <c r="M14" i="5"/>
  <c r="O28" i="5"/>
  <c r="I20" i="5"/>
  <c r="I23" i="9" s="1"/>
  <c r="K28" i="5"/>
  <c r="G28" i="5"/>
  <c r="I28" i="5"/>
  <c r="O188" i="9"/>
  <c r="M188" i="9"/>
  <c r="E75" i="9" s="1"/>
  <c r="O146" i="9"/>
  <c r="M145" i="9"/>
  <c r="M146" i="9" s="1"/>
  <c r="K146" i="9"/>
  <c r="K148" i="9" s="1"/>
  <c r="K19" i="9" s="1"/>
  <c r="I146" i="9"/>
  <c r="I148" i="9" s="1"/>
  <c r="K23" i="9" s="1"/>
  <c r="G146" i="9"/>
  <c r="E146" i="9"/>
  <c r="M123" i="9"/>
  <c r="M124" i="9"/>
  <c r="M125" i="9"/>
  <c r="M127" i="9"/>
  <c r="M134" i="9"/>
  <c r="M136" i="9"/>
  <c r="M137" i="9"/>
  <c r="M126" i="9"/>
  <c r="M122" i="9"/>
  <c r="E148" i="9" l="1"/>
  <c r="K18" i="9" s="1"/>
  <c r="E26" i="5"/>
  <c r="M26" i="5" s="1"/>
  <c r="M75" i="9"/>
  <c r="E84" i="9"/>
  <c r="E13" i="5" s="1"/>
  <c r="M143" i="9"/>
  <c r="M148" i="9" s="1"/>
  <c r="O148" i="9"/>
  <c r="G148" i="9"/>
  <c r="K20" i="9" s="1"/>
  <c r="M91" i="9"/>
  <c r="M70" i="9"/>
  <c r="M84" i="9"/>
  <c r="E28" i="5"/>
  <c r="M23" i="5"/>
  <c r="M9" i="5"/>
  <c r="M12" i="5" s="1"/>
  <c r="M13" i="5" l="1"/>
  <c r="M20" i="5" s="1"/>
  <c r="E20" i="5"/>
  <c r="I18" i="9" s="1"/>
  <c r="M28" i="5"/>
  <c r="K21" i="9"/>
  <c r="K25" i="9" s="1"/>
  <c r="O30" i="5" l="1"/>
  <c r="O34" i="5" s="1"/>
  <c r="O14" i="6" s="1"/>
  <c r="O18" i="6" s="1"/>
  <c r="M30" i="5"/>
  <c r="M34" i="5" s="1"/>
  <c r="O18" i="9" l="1"/>
  <c r="E30" i="5"/>
  <c r="E14" i="6" s="1"/>
  <c r="E34" i="5" l="1"/>
  <c r="E18" i="6"/>
  <c r="K30" i="5"/>
  <c r="K14" i="6" s="1"/>
  <c r="O23" i="9"/>
  <c r="I30" i="5"/>
  <c r="I14" i="6" s="1"/>
  <c r="O20" i="9"/>
  <c r="G30" i="5"/>
  <c r="G14" i="6" s="1"/>
  <c r="K34" i="5" l="1"/>
  <c r="I34" i="5"/>
  <c r="G34" i="5"/>
  <c r="M14" i="6"/>
  <c r="O19" i="9"/>
  <c r="O21" i="9" s="1"/>
  <c r="O25" i="9" s="1"/>
  <c r="I21" i="9"/>
  <c r="I25" i="9" s="1"/>
  <c r="G18" i="6"/>
  <c r="M18" i="6" l="1"/>
  <c r="K18" i="6"/>
  <c r="I18" i="6"/>
</calcChain>
</file>

<file path=xl/sharedStrings.xml><?xml version="1.0" encoding="utf-8"?>
<sst xmlns="http://schemas.openxmlformats.org/spreadsheetml/2006/main" count="417" uniqueCount="291">
  <si>
    <t>The Church of Scotland</t>
  </si>
  <si>
    <t>RECEIPTS AND PAYMENTS ACCOUNTS</t>
  </si>
  <si>
    <t>Reference and Administrative Information</t>
  </si>
  <si>
    <t>Charity Name:</t>
  </si>
  <si>
    <t>Charity Registration Number:</t>
  </si>
  <si>
    <t>Congregation Reference No:</t>
  </si>
  <si>
    <t>Contact Address:</t>
  </si>
  <si>
    <t>Trustees</t>
  </si>
  <si>
    <t>Principal Office-bearers</t>
  </si>
  <si>
    <t>Minister:</t>
  </si>
  <si>
    <t>Session Clerk</t>
  </si>
  <si>
    <t>Independent Examiner</t>
  </si>
  <si>
    <t>Bankers</t>
  </si>
  <si>
    <t>Royal Bank of Scotland,</t>
  </si>
  <si>
    <t>Trustees’ Annual Report</t>
  </si>
  <si>
    <t>Structure, Governance and Management</t>
  </si>
  <si>
    <t>Governing Document</t>
  </si>
  <si>
    <t>Recruitment and Appointment of Trustees</t>
  </si>
  <si>
    <t>Members of the Kirk Session and the Congregational Board are the charity trustees.  The Kirk Session members are the elders of the church and are chosen from those members of the church who are considered to have the appropriate gifts and skills. The minister, who is a member of the Kirk Session, is elected by the congregation and inducted by Presbytery. The Congregational Board is appointed from within the congregation and members of the congregation are invited to nominate individuals who are believed to have the skills and commitment to contribute to the management affairs of the Church, to become members of the Board. Board Members are then appointed at the Stated Annual Meeting and serve for a period of three years after which they must seek re-election at the next Stated Annual Meeting.</t>
  </si>
  <si>
    <t>Organisational Structure</t>
  </si>
  <si>
    <t>Objectives and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</si>
  <si>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</si>
  <si>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Trustees’ Annual Report (cont)</t>
  </si>
  <si>
    <t>Achievements and Performance</t>
  </si>
  <si>
    <t>Financial Review</t>
  </si>
  <si>
    <t>Reserves Policy</t>
  </si>
  <si>
    <t>Statement of Trustees' Responsibilities</t>
  </si>
  <si>
    <t>The members of the Kirk Session / Congregational Board must prepare financial statements which give sufficient detail to enable an appreciation of the transactions of the Church during the financial year. The members of the Kirk Session / Congregational Board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and the Regulations Anent Congregational Finance approved by the General Assembly of the Church of Scotland in 2007. They are also responsible for safeguarding the assets of the Church and must take reasonable steps for the prevention and/or detection of fraud and other irregularities.</t>
  </si>
  <si>
    <t>Approved by the Trustees and signed on their behalf,</t>
  </si>
  <si>
    <t>Respective responsibilities of trustees and examiner</t>
  </si>
  <si>
    <t>The charity's trustees are responsible for the preparation of the accounts in accordance with the terms of the Charities and Trustee Investment (Scotland) Act 2005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</si>
  <si>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</si>
  <si>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An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</si>
  <si>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Independent examiner’s statement</t>
  </si>
  <si>
    <t>1.</t>
  </si>
  <si>
    <t xml:space="preserve">which gives me reasonable cause to believe that in any material respect the requirements: </t>
  </si>
  <si>
    <t></t>
  </si>
  <si>
    <t>to keep accounting records in accordance with Section 44 (1)(a) of the 2005 Act and Regulation 4 of the 2006  Accounts Regulations, and</t>
  </si>
  <si>
    <t>2.</t>
  </si>
  <si>
    <t>Receipts and Payments Account</t>
  </si>
  <si>
    <t>Unrestricted</t>
  </si>
  <si>
    <t>Total</t>
  </si>
  <si>
    <t>Receipts</t>
  </si>
  <si>
    <t>Note</t>
  </si>
  <si>
    <t>£</t>
  </si>
  <si>
    <t>Donations</t>
  </si>
  <si>
    <t>Legacies</t>
  </si>
  <si>
    <t>Activities for Generating Funds</t>
  </si>
  <si>
    <t>Bank &amp; Deposit interest</t>
  </si>
  <si>
    <t>Rental of premises</t>
  </si>
  <si>
    <t>Receipts from General Trustees</t>
  </si>
  <si>
    <t>Transfer of Union Balance</t>
  </si>
  <si>
    <t>Other Receipts</t>
  </si>
  <si>
    <t>Total Receipts</t>
  </si>
  <si>
    <t>Payments</t>
  </si>
  <si>
    <t>Costs of generating funds</t>
  </si>
  <si>
    <t>Charitable activities</t>
  </si>
  <si>
    <t>Governance costs</t>
  </si>
  <si>
    <t>Total Payments</t>
  </si>
  <si>
    <t>Excess of Receipts over Payments for the year before transfers</t>
  </si>
  <si>
    <t>Transfers</t>
  </si>
  <si>
    <t>Statement of Balances</t>
  </si>
  <si>
    <t>Bank &amp; Deposit Balances</t>
  </si>
  <si>
    <t xml:space="preserve">Bank &amp; deposit balances </t>
  </si>
  <si>
    <t>brought forward</t>
  </si>
  <si>
    <t>Movement in year:</t>
  </si>
  <si>
    <t>Bank &amp; deposit balances</t>
  </si>
  <si>
    <t>carried forward</t>
  </si>
  <si>
    <t>For and on behalf of the Kirk Session and Financial Board</t>
  </si>
  <si>
    <t>__________________________________________________       Session Clerk</t>
  </si>
  <si>
    <t>__________________________________________________       Treasurer</t>
  </si>
  <si>
    <t>Notes to the Accounts</t>
  </si>
  <si>
    <t>Trustee Remuneration and Related Party Transactions</t>
  </si>
  <si>
    <t>Movements in Funds</t>
  </si>
  <si>
    <t>At 1 Jan</t>
  </si>
  <si>
    <t>Unrestricted funds</t>
  </si>
  <si>
    <t>Designated Fabric Fund</t>
  </si>
  <si>
    <t>General Fund</t>
  </si>
  <si>
    <t>Restricted funds</t>
  </si>
  <si>
    <t>Total funds</t>
  </si>
  <si>
    <t>Purposes of Designated Funds</t>
  </si>
  <si>
    <t>Fabric Fund: The Trustees have set aside funds for the maintenance of the Church property</t>
  </si>
  <si>
    <t>3.</t>
  </si>
  <si>
    <t>Analysis of Donations</t>
  </si>
  <si>
    <t>5.</t>
  </si>
  <si>
    <t>Analysis of Payments</t>
  </si>
  <si>
    <t>Presbytery dues</t>
  </si>
  <si>
    <t>Pulpit supply</t>
  </si>
  <si>
    <t>Fabric repairs &amp; maintenance</t>
  </si>
  <si>
    <t>Independent examiner’s fees</t>
  </si>
  <si>
    <t>6.</t>
  </si>
  <si>
    <t>Minister’s Stipend</t>
  </si>
  <si>
    <t>APPENDIX</t>
  </si>
  <si>
    <t>FUNDS HELD ON BEHALF OF THE CONGREGATION</t>
  </si>
  <si>
    <t>BY THE CHURCH OF SCOTLAND GENERAL TRUSTEES</t>
  </si>
  <si>
    <t>REVENUE ACCOUNT</t>
  </si>
  <si>
    <t>TEMPORARY ACCOUNT</t>
  </si>
  <si>
    <t>KILBIRNIE NEW PARISH CHURCH</t>
  </si>
  <si>
    <t>Congregation No: 070439</t>
  </si>
  <si>
    <t>Charity No: SC 013750</t>
  </si>
  <si>
    <t>Kilbirnie New Parish Church</t>
  </si>
  <si>
    <t>SC013750</t>
  </si>
  <si>
    <t>Mrs Margaret Murphy</t>
  </si>
  <si>
    <t xml:space="preserve">Kilbirnie </t>
  </si>
  <si>
    <t>KA257DT</t>
  </si>
  <si>
    <t>Rev Fiona Ross BD.Dip.Min</t>
  </si>
  <si>
    <t>Elspeth Golder</t>
  </si>
  <si>
    <t>Sheena Hatcliffe</t>
  </si>
  <si>
    <t>Elizabeth Johnstone</t>
  </si>
  <si>
    <t>Elizabeth Law</t>
  </si>
  <si>
    <t>Helen Law</t>
  </si>
  <si>
    <t>Nancy Martin</t>
  </si>
  <si>
    <t>Margaret Murphy</t>
  </si>
  <si>
    <t>Margaret Peacock</t>
  </si>
  <si>
    <t>Margaret Ross</t>
  </si>
  <si>
    <t>Carol Wilson</t>
  </si>
  <si>
    <t>Anne Campbell</t>
  </si>
  <si>
    <t>Christine Gorrian</t>
  </si>
  <si>
    <t>Aileen Chesney</t>
  </si>
  <si>
    <t>Sandra Marshall</t>
  </si>
  <si>
    <t>Elizabeth Graham</t>
  </si>
  <si>
    <t>Julie Rose</t>
  </si>
  <si>
    <t>Jim Whiteford</t>
  </si>
  <si>
    <t>William Duffield</t>
  </si>
  <si>
    <t>David Fulton</t>
  </si>
  <si>
    <t>Martin Graham</t>
  </si>
  <si>
    <t>Donald Hatcliffe</t>
  </si>
  <si>
    <t>John King</t>
  </si>
  <si>
    <t>Hugh Law</t>
  </si>
  <si>
    <t>Andrew Peacock</t>
  </si>
  <si>
    <t>John Taylor</t>
  </si>
  <si>
    <t>Alex Rose</t>
  </si>
  <si>
    <t>Christine Johnstone</t>
  </si>
  <si>
    <t>Archie Currie</t>
  </si>
  <si>
    <t>Keith Murray</t>
  </si>
  <si>
    <t>Jean Murray</t>
  </si>
  <si>
    <t>Andrew Graham</t>
  </si>
  <si>
    <t>Mae Henderson</t>
  </si>
  <si>
    <t>Jim Darroch</t>
  </si>
  <si>
    <t>Famie Curr</t>
  </si>
  <si>
    <t>Allan Richardson</t>
  </si>
  <si>
    <t>Jean Campbell</t>
  </si>
  <si>
    <t>Isabel Teale</t>
  </si>
  <si>
    <t>Irene McFarlane</t>
  </si>
  <si>
    <t>George Campbell</t>
  </si>
  <si>
    <t>Janice Parker</t>
  </si>
  <si>
    <t>Laura Conlan</t>
  </si>
  <si>
    <t>Carol King</t>
  </si>
  <si>
    <t>Michael Parker</t>
  </si>
  <si>
    <t>Nanette Whiteford</t>
  </si>
  <si>
    <t>Anne Pierce</t>
  </si>
  <si>
    <t>Rev. Fiona Ross</t>
  </si>
  <si>
    <t>Miss Christine Johnstone</t>
  </si>
  <si>
    <t>Mrs Margaret Murphy &amp; Mrs Irene McFarlane</t>
  </si>
  <si>
    <t>1 Moncrieff Street</t>
  </si>
  <si>
    <t>Paisley</t>
  </si>
  <si>
    <t>Renfrewshire</t>
  </si>
  <si>
    <t>PA3 2AW</t>
  </si>
  <si>
    <t>21 Stoneyholm Road</t>
  </si>
  <si>
    <t>Viewforth</t>
  </si>
  <si>
    <t>Our main source of Income is our weekly/monthly offerings.  As we are a newly united church we are at present promoting the use of monthly standing orders.  This is an ongoing activity. We are currently reviewing Gift Aid as well. 
The purpose of the Special Appeal Fund is to Finance future repair and expenditure of the Church Roof and Windows.</t>
  </si>
  <si>
    <t>C Johnstone</t>
  </si>
  <si>
    <t>Independent Examiner's Report to the Trustees of Kilbirnie New Parish Church</t>
  </si>
  <si>
    <t>Benevolent</t>
  </si>
  <si>
    <t>Fund</t>
  </si>
  <si>
    <t>Restricted</t>
  </si>
  <si>
    <t>Special Appeal</t>
  </si>
  <si>
    <t>Fabric Fund</t>
  </si>
  <si>
    <t>Tax Recovered</t>
  </si>
  <si>
    <t xml:space="preserve">Special </t>
  </si>
  <si>
    <t>Appeal Fund</t>
  </si>
  <si>
    <t xml:space="preserve">Current </t>
  </si>
  <si>
    <t>Period</t>
  </si>
  <si>
    <t>Last</t>
  </si>
  <si>
    <t>Giving to Grow (Ministry &amp; Mission)</t>
  </si>
  <si>
    <t>Salaries</t>
  </si>
  <si>
    <t>Travel Expenses</t>
  </si>
  <si>
    <t>Heat &amp; Light</t>
  </si>
  <si>
    <t>Council Tax &amp; Insurance</t>
  </si>
  <si>
    <t>Christian Copyright Licence</t>
  </si>
  <si>
    <t>Photocopier Expenses</t>
  </si>
  <si>
    <t>Postage</t>
  </si>
  <si>
    <t>Stationery</t>
  </si>
  <si>
    <t>Computer Costs</t>
  </si>
  <si>
    <t>Cleaning Materials</t>
  </si>
  <si>
    <t>Auld Kirk Gifts</t>
  </si>
  <si>
    <t>Locum Fees (Auld Kirk)</t>
  </si>
  <si>
    <t>S/O Non Gift Aid</t>
  </si>
  <si>
    <t>S/O Gift Aid</t>
  </si>
  <si>
    <t>Open Plate</t>
  </si>
  <si>
    <t>From C of S Fabric Fund Revenue</t>
  </si>
  <si>
    <t>Funerals</t>
  </si>
  <si>
    <t>Weddings</t>
  </si>
  <si>
    <t>Newsletter</t>
  </si>
  <si>
    <t>Coin a Day</t>
  </si>
  <si>
    <t>Wednesday Club</t>
  </si>
  <si>
    <t>Book of Memories</t>
  </si>
  <si>
    <t>1st Kilbirnie B.B.</t>
  </si>
  <si>
    <t>Ladies Group</t>
  </si>
  <si>
    <t>Choir Concert</t>
  </si>
  <si>
    <t>Rainbows</t>
  </si>
  <si>
    <t>Pulpit Supply recovered</t>
  </si>
  <si>
    <t>Fabric Repairs</t>
  </si>
  <si>
    <t>Special</t>
  </si>
  <si>
    <t>Fabric</t>
  </si>
  <si>
    <t>Returned cheque</t>
  </si>
  <si>
    <t>Transfer of funds</t>
  </si>
  <si>
    <t>Collections for Third Parties</t>
  </si>
  <si>
    <t>7.</t>
  </si>
  <si>
    <t>The Congregational Board is chaired by the minister and meets eight times in a year. Certain responsibilities are delegated to the Finance Committee and the Property Committee as appropriate. The Kirk Session which meets eight times a year is responsible for spiritual affairs within the church.</t>
  </si>
  <si>
    <t>In the course of my examination, no matter has come to my attention</t>
  </si>
  <si>
    <t>Harvest</t>
  </si>
  <si>
    <t>Christmas Eve</t>
  </si>
  <si>
    <t>070439</t>
  </si>
  <si>
    <t>page 1.</t>
  </si>
  <si>
    <t>page 2.</t>
  </si>
  <si>
    <t>page 3.</t>
  </si>
  <si>
    <t>page.7</t>
  </si>
  <si>
    <t>page.9</t>
  </si>
  <si>
    <t>page.10</t>
  </si>
  <si>
    <t>page.12</t>
  </si>
  <si>
    <t>page.13</t>
  </si>
  <si>
    <t>General</t>
  </si>
  <si>
    <t>Special Appeal Fund</t>
  </si>
  <si>
    <t>Benevolent Fund</t>
  </si>
  <si>
    <t>Benevolent Fund : To be used at the discretion of the Minister</t>
  </si>
  <si>
    <t>Purposes of Restricted Funds</t>
  </si>
  <si>
    <t>Special Appeal Fund: To Finance future repair and expenditure of the Church Roof and Windows</t>
  </si>
  <si>
    <t>Signed:</t>
  </si>
  <si>
    <t>Date:</t>
  </si>
  <si>
    <t>page.4</t>
  </si>
  <si>
    <t>page. 5</t>
  </si>
  <si>
    <t>page. 6</t>
  </si>
  <si>
    <t>page. 8</t>
  </si>
  <si>
    <t>page.11</t>
  </si>
  <si>
    <t>page. 14</t>
  </si>
  <si>
    <t>The Church is administered in accordance with the terms of the Deed of Constitution or Deed of Constitution (Unitary Form).</t>
  </si>
  <si>
    <t xml:space="preserve">Unrestricted </t>
  </si>
  <si>
    <t>Church Treasurers:</t>
  </si>
  <si>
    <t>to prepare accounts which accord with the accounting records and comply with Regulation 9 of the 2006 Accounts Regulations have been met.</t>
  </si>
  <si>
    <t>Ewan Findlay</t>
  </si>
  <si>
    <t>At 31 December 2025</t>
  </si>
  <si>
    <t>Year ended 31 December 2025</t>
  </si>
  <si>
    <t>Credit Balance held at 31 December 2025</t>
  </si>
  <si>
    <r>
      <t>I report on the accounts of the charity for the year ended 31 December 2025  which are set out on pages 8</t>
    </r>
    <r>
      <rPr>
        <sz val="12"/>
        <color rgb="FFFF0000"/>
        <rFont val="Times New Roman"/>
        <family val="1"/>
      </rPr>
      <t xml:space="preserve"> </t>
    </r>
    <r>
      <rPr>
        <sz val="12"/>
        <rFont val="Times New Roman"/>
        <family val="1"/>
      </rPr>
      <t>to</t>
    </r>
    <r>
      <rPr>
        <sz val="12"/>
        <color rgb="FFFF0000"/>
        <rFont val="Times New Roman"/>
        <family val="1"/>
      </rPr>
      <t xml:space="preserve"> </t>
    </r>
    <r>
      <rPr>
        <sz val="12"/>
        <rFont val="Times New Roman"/>
        <family val="1"/>
      </rPr>
      <t>14.</t>
    </r>
  </si>
  <si>
    <t>Ian Ferguson</t>
  </si>
  <si>
    <t>61 Aitken Drive</t>
  </si>
  <si>
    <t>Beith</t>
  </si>
  <si>
    <t>KA15 2ER</t>
  </si>
  <si>
    <t>Ministers expenses</t>
  </si>
  <si>
    <t>Other</t>
  </si>
  <si>
    <t>Leprosy Mission</t>
  </si>
  <si>
    <t>Donations to Third Parties</t>
  </si>
  <si>
    <t>Legacy</t>
  </si>
  <si>
    <t>Fund Raising Committee</t>
  </si>
  <si>
    <t>All Church of Scotland congregations contribute to the National Stipend Fund which bears the costs of all ministers' stipends and employer's contributions for national insurance, pension and housing and loan fund. Ministers' stipends are paid in accordance with the National Stipend Scale, which is related to years of service.  For the year under review, the minimum Stipend was £32,433 and the maximum was £39,856 in the 5th and subsequent years of service.</t>
  </si>
  <si>
    <t>Harvest - Hillhead Hope</t>
  </si>
  <si>
    <t>Harvest - Moorpark Primary</t>
  </si>
  <si>
    <t>Christmas Eve - 2024</t>
  </si>
  <si>
    <t>Christmas Eve - 2025</t>
  </si>
  <si>
    <t>Excess of Receipts over Payments</t>
  </si>
  <si>
    <t>for the year</t>
  </si>
  <si>
    <t>Benevolence payments</t>
  </si>
  <si>
    <t xml:space="preserve"> </t>
  </si>
  <si>
    <t>4.</t>
  </si>
  <si>
    <t>The 2024 Christmas Eve collection was disbursed during 2025.</t>
  </si>
  <si>
    <t>Special Collections</t>
  </si>
  <si>
    <t>Ayrshire Hospice</t>
  </si>
  <si>
    <t>Breast Cancer Coffee Morning</t>
  </si>
  <si>
    <t>Allan Richardson £2,297</t>
  </si>
  <si>
    <t>Archie Currie £2,400 pulpit supply and funerals</t>
  </si>
  <si>
    <t>Year ended 31st December 2025</t>
  </si>
  <si>
    <t>The Church also held £78,189 of restricted funds which have been provided for the purpose of financing future repair and expenditure of the Church Roof and Windows.</t>
  </si>
  <si>
    <t>resigned 04/06/2025</t>
  </si>
  <si>
    <t>Interim Moderator 01/01/2025 to 07/11/2025</t>
  </si>
  <si>
    <t>resigned 03/09/2025</t>
  </si>
  <si>
    <t>Worship is held at 11:00 am every Sunday, also at Easter and Christmas.  A Service of Remembrance is held at 10:45am to enable us to observe the 2 minute silence at 11:00 am. Thereafter the local Churches gather at the local Cenotaph for community remembrance. Rainbows and Brownies meet weekly during school term.  Our Choir leads worship on a Sunday with various concerts/events during the year. We also have a quarterly Newsletter, Flower Committee, Ladies Fellowship and a Fundraising Committee.</t>
  </si>
  <si>
    <t>We support a local charity with donations at our Christmas Eve Service.  This year the Donation was given to Kilbirnie &amp; Glengarnock Age Concern.  During the year we also supported The Ayrshire Hospice and Leprosy Mission, and we held a successful fundraising event donating the proceeds to Breast Cancer Now.
The local Orange Lodge and Line Dancing Group currently rent the Church/Hall on a regular basis providing a regular income.
Various Fundraising events take place involving the community e.g. Coffee morning, Bingo Night.</t>
  </si>
  <si>
    <t>INVESTMENT ACCOUNT</t>
  </si>
  <si>
    <t>CONSOLIDATED FABRIC FUND</t>
  </si>
  <si>
    <t>Credit/Debit Balance held at 31 December 2025</t>
  </si>
  <si>
    <t>The accounts were approved by the Kirk Session and Financial Board on 4th March 2026</t>
  </si>
  <si>
    <r>
      <t xml:space="preserve">  </t>
    </r>
    <r>
      <rPr>
        <sz val="10"/>
        <rFont val="Times New Roman"/>
        <family val="1"/>
      </rPr>
      <t xml:space="preserve">Excess of Receipts over Payments for the year </t>
    </r>
  </si>
  <si>
    <t>7</t>
  </si>
  <si>
    <t>Benevolence Payments</t>
  </si>
  <si>
    <t>5th March 2026</t>
  </si>
  <si>
    <t>It is the Trustees’ policy to hold reserves of approximately six months expenditure including designated funds. At the year end the Church held unrestricted cash funds of £14,293 of which £178 had been designated for fabric fund and £657 for Benevolent Fund, which is to be used at the ministers discretion.  The remaining balance of £13,458 represents about two months expenditure.</t>
  </si>
  <si>
    <t>During the year two Trustees received the sum of £4,697 in total:</t>
  </si>
  <si>
    <t>Date …04th March 2026………………………..</t>
  </si>
  <si>
    <t>Margaret Murphy 
Irene McFarlane 
Treasurers</t>
  </si>
  <si>
    <t>Christine Johnstone   Session Clerk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</si>
</sst>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name val="Times New Roman"/>
    </font>
    <font>
      <sz val="12"/>
      <name val="Times New Roman"/>
      <family val="1"/>
    </font>
    <font>
      <b/>
      <sz val="12"/>
      <name val="Times New Roman"/>
      <family val="1"/>
    </font>
    <font>
      <b/>
      <sz val="18"/>
      <name val="Times New Roman"/>
      <family val="1"/>
    </font>
    <font>
      <b/>
      <sz val="14"/>
      <name val="Times New Roman"/>
      <family val="1"/>
    </font>
    <font>
      <sz val="8"/>
      <name val="Times New Roman"/>
      <family val="1"/>
    </font>
    <font>
      <i/>
      <sz val="12"/>
      <name val="Times New Roman"/>
      <family val="1"/>
    </font>
    <font>
      <sz val="12"/>
      <name val="Wingdings 2"/>
      <family val="1"/>
      <charset val="2"/>
    </font>
    <font>
      <sz val="10"/>
      <name val="Times New Roman"/>
      <family val="1"/>
    </font>
    <font>
      <b/>
      <u/>
      <sz val="12"/>
      <name val="Times New Roman"/>
      <family val="1"/>
    </font>
    <font>
      <b/>
      <u/>
      <sz val="14"/>
      <name val="Times New Roman"/>
      <family val="1"/>
    </font>
    <font>
      <b/>
      <sz val="10"/>
      <name val="Times New Roman"/>
      <family val="1"/>
    </font>
    <font>
      <sz val="10"/>
      <name val="Times New Roman"/>
      <family val="1"/>
    </font>
    <font>
      <b/>
      <sz val="10"/>
      <name val="Times New Roman"/>
      <family val="1"/>
    </font>
    <font>
      <u/>
      <sz val="12"/>
      <name val="Times New Roman"/>
      <family val="1"/>
    </font>
    <font>
      <i/>
      <sz val="12"/>
      <color rgb="FF000000"/>
      <name val="Times New Roman"/>
      <family val="1"/>
    </font>
    <font>
      <sz val="12"/>
      <color rgb="FFFF0000"/>
      <name val="Times New Roman"/>
      <family val="1"/>
    </font>
    <font>
      <sz val="10"/>
      <color rgb="FFFF0000"/>
      <name val="Times New Roman"/>
      <family val="1"/>
    </font>
    <font>
      <i/>
      <sz val="10"/>
      <name val="Times New Roman"/>
      <family val="1"/>
    </font>
    <font>
      <b/>
      <sz val="12"/>
      <color rgb="FFFF0000"/>
      <name val="Times New Roman"/>
      <family val="1"/>
    </font>
    <font>
      <b/>
      <sz val="16"/>
      <name val="Times New Roman"/>
      <family val="1"/>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s>
  <cellStyleXfs count="1">
    <xf numFmtId="0" fontId="0" fillId="0" borderId="0"/>
  </cellStyleXfs>
  <cellXfs count="79">
    <xf numFmtId="0" fontId="0" fillId="0" borderId="0" xfId="0"/>
    <xf numFmtId="0" fontId="4" fillId="0" borderId="0" xfId="0" applyFont="1"/>
    <xf numFmtId="0" fontId="2" fillId="0" borderId="0" xfId="0" applyFont="1"/>
    <xf numFmtId="49" fontId="2" fillId="0" borderId="0" xfId="0" applyNumberFormat="1" applyFont="1" applyAlignment="1">
      <alignment horizontal="right"/>
    </xf>
    <xf numFmtId="0" fontId="1" fillId="0" borderId="0" xfId="0" applyFont="1"/>
    <xf numFmtId="0" fontId="6" fillId="0" borderId="0" xfId="0" applyFont="1"/>
    <xf numFmtId="0" fontId="2"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0" fillId="0" borderId="0" xfId="0" applyAlignment="1">
      <alignment horizontal="justify" vertical="center"/>
    </xf>
    <xf numFmtId="49" fontId="1" fillId="0" borderId="0" xfId="0" applyNumberFormat="1" applyFont="1" applyAlignment="1">
      <alignment horizontal="left"/>
    </xf>
    <xf numFmtId="0" fontId="7" fillId="0" borderId="0" xfId="0" applyFont="1" applyAlignment="1">
      <alignment vertical="top"/>
    </xf>
    <xf numFmtId="0" fontId="2" fillId="0" borderId="0" xfId="0" applyFont="1" applyAlignment="1">
      <alignment horizontal="right"/>
    </xf>
    <xf numFmtId="0" fontId="10" fillId="0" borderId="0" xfId="0" applyFont="1"/>
    <xf numFmtId="0" fontId="9" fillId="0" borderId="0" xfId="0" applyFont="1"/>
    <xf numFmtId="0" fontId="8" fillId="0" borderId="0" xfId="0" applyFont="1"/>
    <xf numFmtId="0" fontId="12" fillId="0" borderId="0" xfId="0" applyFont="1"/>
    <xf numFmtId="0" fontId="13" fillId="0" borderId="0" xfId="0" applyFont="1" applyAlignment="1">
      <alignment horizontal="center"/>
    </xf>
    <xf numFmtId="0" fontId="12" fillId="0" borderId="0" xfId="0" applyFont="1" applyAlignment="1">
      <alignment horizontal="center"/>
    </xf>
    <xf numFmtId="0" fontId="11" fillId="0" borderId="0" xfId="0" applyFont="1"/>
    <xf numFmtId="0" fontId="1" fillId="0" borderId="0" xfId="0" applyFont="1" applyAlignment="1">
      <alignment horizontal="center"/>
    </xf>
    <xf numFmtId="0" fontId="8" fillId="0" borderId="2" xfId="0" applyFont="1" applyBorder="1"/>
    <xf numFmtId="0" fontId="8" fillId="0" borderId="3" xfId="0" applyFont="1" applyBorder="1"/>
    <xf numFmtId="0" fontId="8" fillId="0" borderId="1" xfId="0" applyFont="1" applyBorder="1"/>
    <xf numFmtId="0" fontId="2" fillId="0" borderId="0" xfId="0" applyFont="1" applyAlignment="1">
      <alignment horizontal="justify" vertical="top"/>
    </xf>
    <xf numFmtId="0" fontId="11" fillId="0" borderId="0" xfId="0" applyFont="1" applyAlignment="1">
      <alignment horizontal="center"/>
    </xf>
    <xf numFmtId="49" fontId="2" fillId="0" borderId="0" xfId="0" applyNumberFormat="1" applyFont="1"/>
    <xf numFmtId="49" fontId="6" fillId="0" borderId="0" xfId="0" applyNumberFormat="1" applyFont="1" applyAlignment="1">
      <alignment vertical="top"/>
    </xf>
    <xf numFmtId="0" fontId="0" fillId="0" borderId="0" xfId="0" applyAlignment="1">
      <alignment horizontal="center"/>
    </xf>
    <xf numFmtId="0" fontId="2" fillId="0" borderId="0" xfId="0" applyFont="1" applyAlignment="1">
      <alignment horizontal="center"/>
    </xf>
    <xf numFmtId="0" fontId="0" fillId="0" borderId="0" xfId="0" applyAlignment="1">
      <alignment horizontal="justify" vertical="top"/>
    </xf>
    <xf numFmtId="0" fontId="15" fillId="0" borderId="0" xfId="0" applyFont="1" applyAlignment="1">
      <alignment horizontal="justify" vertical="center"/>
    </xf>
    <xf numFmtId="0" fontId="11" fillId="0" borderId="0" xfId="0" applyFont="1" applyAlignment="1">
      <alignment horizontal="center" vertical="center"/>
    </xf>
    <xf numFmtId="0" fontId="8" fillId="0" borderId="0" xfId="0" applyFont="1" applyAlignment="1">
      <alignment horizontal="right"/>
    </xf>
    <xf numFmtId="49" fontId="2" fillId="0" borderId="0" xfId="0" applyNumberFormat="1" applyFont="1" applyAlignment="1">
      <alignment horizontal="left"/>
    </xf>
    <xf numFmtId="0" fontId="1" fillId="0" borderId="0" xfId="0" applyFont="1" applyAlignment="1">
      <alignment horizontal="justify" vertical="top"/>
    </xf>
    <xf numFmtId="0" fontId="1" fillId="0" borderId="0" xfId="0" applyFont="1" applyAlignment="1">
      <alignment horizontal="justify" vertical="top" wrapText="1"/>
    </xf>
    <xf numFmtId="0" fontId="0" fillId="0" borderId="0" xfId="0" applyAlignment="1">
      <alignment horizontal="justify" vertical="top" wrapText="1"/>
    </xf>
    <xf numFmtId="0" fontId="14" fillId="0" borderId="0" xfId="0" applyFont="1"/>
    <xf numFmtId="0" fontId="6" fillId="0" borderId="0" xfId="0" applyFont="1" applyAlignment="1">
      <alignment horizontal="justify" vertical="top" wrapText="1"/>
    </xf>
    <xf numFmtId="2" fontId="8" fillId="0" borderId="0" xfId="0" applyNumberFormat="1" applyFont="1"/>
    <xf numFmtId="0" fontId="0" fillId="0" borderId="0" xfId="0" applyAlignment="1">
      <alignment wrapText="1"/>
    </xf>
    <xf numFmtId="0" fontId="18" fillId="0" borderId="0" xfId="0" applyFont="1"/>
    <xf numFmtId="0" fontId="11" fillId="0" borderId="3" xfId="0" applyFont="1" applyBorder="1"/>
    <xf numFmtId="0" fontId="16" fillId="0" borderId="0" xfId="0" applyFont="1"/>
    <xf numFmtId="0" fontId="17" fillId="0" borderId="0" xfId="0" applyFont="1"/>
    <xf numFmtId="0" fontId="19" fillId="0" borderId="0" xfId="0" applyFont="1"/>
    <xf numFmtId="0" fontId="2" fillId="0" borderId="0" xfId="0" applyFont="1" applyAlignment="1">
      <alignment horizontal="left"/>
    </xf>
    <xf numFmtId="0" fontId="0" fillId="0" borderId="0" xfId="0" applyAlignment="1">
      <alignment horizontal="left" vertical="top"/>
    </xf>
    <xf numFmtId="0" fontId="10"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vertical="top"/>
    </xf>
    <xf numFmtId="49" fontId="2" fillId="0" borderId="0" xfId="0" applyNumberFormat="1" applyFont="1" applyAlignment="1">
      <alignment horizontal="center"/>
    </xf>
    <xf numFmtId="0" fontId="15" fillId="2" borderId="0" xfId="0" applyFont="1" applyFill="1"/>
    <xf numFmtId="0" fontId="0" fillId="2" borderId="0" xfId="0" applyFill="1"/>
    <xf numFmtId="0" fontId="15" fillId="2" borderId="0" xfId="0" applyFont="1" applyFill="1" applyAlignment="1">
      <alignment horizontal="justify" vertical="center"/>
    </xf>
    <xf numFmtId="0" fontId="1" fillId="2" borderId="0" xfId="0" applyFont="1" applyFill="1"/>
    <xf numFmtId="0" fontId="2" fillId="2" borderId="0" xfId="0" applyFont="1" applyFill="1"/>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2" fillId="0" borderId="0" xfId="0" applyFont="1"/>
    <xf numFmtId="0" fontId="0" fillId="0" borderId="0" xfId="0"/>
    <xf numFmtId="0" fontId="2" fillId="0" borderId="0" xfId="0" applyFont="1" applyAlignment="1">
      <alignment horizontal="center"/>
    </xf>
    <xf numFmtId="0" fontId="20" fillId="0" borderId="0" xfId="0" applyFont="1" applyAlignment="1">
      <alignment horizontal="center"/>
    </xf>
    <xf numFmtId="0" fontId="1" fillId="0" borderId="0" xfId="0" applyFont="1" applyAlignment="1">
      <alignment horizontal="justify" vertical="top" wrapText="1"/>
    </xf>
    <xf numFmtId="0" fontId="0" fillId="0" borderId="0" xfId="0" applyAlignment="1">
      <alignment horizontal="justify" vertical="top" wrapText="1"/>
    </xf>
    <xf numFmtId="0" fontId="1" fillId="0" borderId="0" xfId="0" applyFont="1" applyAlignment="1">
      <alignment horizontal="justify" vertical="top"/>
    </xf>
    <xf numFmtId="0" fontId="0" fillId="0" borderId="0" xfId="0" applyAlignment="1">
      <alignment horizontal="justify" vertical="top"/>
    </xf>
    <xf numFmtId="0" fontId="1" fillId="0" borderId="0" xfId="0" applyFont="1"/>
    <xf numFmtId="0" fontId="4" fillId="0" borderId="0" xfId="0" applyFont="1"/>
    <xf numFmtId="0" fontId="2" fillId="0" borderId="0" xfId="0" applyFont="1" applyAlignment="1">
      <alignment horizontal="justify" vertical="top"/>
    </xf>
    <xf numFmtId="0" fontId="14" fillId="0" borderId="0" xfId="0" applyFont="1"/>
    <xf numFmtId="0" fontId="1" fillId="3" borderId="0" xfId="0" applyFont="1" applyFill="1"/>
    <xf numFmtId="0" fontId="0" fillId="3" borderId="0" xfId="0" applyFill="1"/>
    <xf numFmtId="0" fontId="2" fillId="3" borderId="0" xfId="0" applyFont="1" applyFill="1"/>
    <xf numFmtId="0" fontId="8" fillId="3" borderId="0" xfId="0" applyFont="1" applyFill="1"/>
    <xf numFmtId="0" fontId="8"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0D6B2-C710-4AF7-8661-1AF663152D74}">
  <sheetPr codeName="Sheet1">
    <tabColor indexed="49"/>
  </sheetPr>
  <dimension ref="A1:I10"/>
  <sheetViews>
    <sheetView zoomScaleNormal="100" workbookViewId="0">
      <selection activeCell="L8" sqref="L8"/>
    </sheetView>
  </sheetViews>
  <sheetFormatPr defaultRowHeight="15.6" x14ac:dyDescent="0.3"/>
  <sheetData>
    <row r="1" spans="1:9" ht="22.8" x14ac:dyDescent="0.4">
      <c r="A1" s="59" t="s">
        <v>0</v>
      </c>
      <c r="B1" s="60"/>
      <c r="C1" s="60"/>
      <c r="D1" s="60"/>
      <c r="E1" s="60"/>
      <c r="F1" s="60"/>
      <c r="G1" s="60"/>
      <c r="H1" s="60"/>
      <c r="I1" s="60"/>
    </row>
    <row r="2" spans="1:9" ht="39.75" customHeight="1" x14ac:dyDescent="0.4">
      <c r="A2" s="59" t="s">
        <v>97</v>
      </c>
      <c r="B2" s="60"/>
      <c r="C2" s="60"/>
      <c r="D2" s="60"/>
      <c r="E2" s="60"/>
      <c r="F2" s="60"/>
      <c r="G2" s="60"/>
      <c r="H2" s="60"/>
      <c r="I2" s="60"/>
    </row>
    <row r="3" spans="1:9" ht="212.25" customHeight="1" x14ac:dyDescent="0.3">
      <c r="A3" s="61"/>
      <c r="B3" s="60"/>
      <c r="C3" s="60"/>
      <c r="D3" s="60"/>
      <c r="E3" s="60"/>
      <c r="F3" s="60"/>
      <c r="G3" s="60"/>
      <c r="H3" s="60"/>
      <c r="I3" s="60"/>
    </row>
    <row r="4" spans="1:9" ht="33" customHeight="1" x14ac:dyDescent="0.3">
      <c r="A4" s="61" t="s">
        <v>1</v>
      </c>
      <c r="B4" s="60"/>
      <c r="C4" s="60"/>
      <c r="D4" s="60"/>
      <c r="E4" s="60"/>
      <c r="F4" s="60"/>
      <c r="G4" s="60"/>
      <c r="H4" s="60"/>
      <c r="I4" s="60"/>
    </row>
    <row r="5" spans="1:9" ht="33" customHeight="1" x14ac:dyDescent="0.35">
      <c r="A5" s="65" t="s">
        <v>271</v>
      </c>
      <c r="B5" s="65"/>
      <c r="C5" s="65"/>
      <c r="D5" s="65"/>
      <c r="E5" s="65"/>
      <c r="F5" s="65"/>
      <c r="G5" s="65"/>
      <c r="H5" s="65"/>
      <c r="I5" s="65"/>
    </row>
    <row r="6" spans="1:9" ht="80.25" customHeight="1" x14ac:dyDescent="0.3">
      <c r="A6" s="64" t="s">
        <v>98</v>
      </c>
      <c r="B6" s="60"/>
      <c r="C6" s="60"/>
      <c r="D6" s="60"/>
      <c r="E6" s="60"/>
      <c r="F6" s="60"/>
      <c r="G6" s="60"/>
      <c r="H6" s="60"/>
      <c r="I6" s="60"/>
    </row>
    <row r="7" spans="1:9" ht="43.5" customHeight="1" x14ac:dyDescent="0.3">
      <c r="A7" s="64" t="s">
        <v>99</v>
      </c>
      <c r="B7" s="63"/>
      <c r="C7" s="63"/>
      <c r="D7" s="63"/>
      <c r="E7" s="63"/>
      <c r="F7" s="63"/>
      <c r="G7" s="63"/>
      <c r="H7" s="63"/>
      <c r="I7" s="63"/>
    </row>
    <row r="8" spans="1:9" ht="234.75" customHeight="1" x14ac:dyDescent="0.3">
      <c r="A8" s="62"/>
      <c r="B8" s="63"/>
      <c r="C8" s="63"/>
      <c r="D8" s="63"/>
      <c r="E8" s="63"/>
      <c r="F8" s="63"/>
      <c r="G8" s="63"/>
      <c r="H8" s="63"/>
      <c r="I8" s="63"/>
    </row>
    <row r="9" spans="1:9" ht="20.25" customHeight="1" x14ac:dyDescent="0.3">
      <c r="A9" s="2"/>
    </row>
    <row r="10" spans="1:9" x14ac:dyDescent="0.3">
      <c r="I10" s="3"/>
    </row>
  </sheetData>
  <mergeCells count="8">
    <mergeCell ref="A1:I1"/>
    <mergeCell ref="A2:I2"/>
    <mergeCell ref="A3:I3"/>
    <mergeCell ref="A8:I8"/>
    <mergeCell ref="A4:I4"/>
    <mergeCell ref="A6:I6"/>
    <mergeCell ref="A7:I7"/>
    <mergeCell ref="A5:I5"/>
  </mergeCells>
  <phoneticPr fontId="5" type="noConversion"/>
  <pageMargins left="0.55118110236220474" right="0.55118110236220474" top="0.59055118110236227" bottom="0.39370078740157483" header="0.51181102362204722" footer="0.51181102362204722"/>
  <pageSetup paperSize="9"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82037-42FA-4346-8461-061689000FD3}">
  <sheetPr>
    <tabColor indexed="47"/>
  </sheetPr>
  <dimension ref="A1:G146"/>
  <sheetViews>
    <sheetView tabSelected="1" topLeftCell="A99" zoomScaleNormal="100" workbookViewId="0">
      <selection activeCell="F104" sqref="F104"/>
    </sheetView>
  </sheetViews>
  <sheetFormatPr defaultRowHeight="15.6" x14ac:dyDescent="0.3"/>
  <cols>
    <col min="1" max="1" width="34.69921875" customWidth="1"/>
  </cols>
  <sheetData>
    <row r="1" spans="1:7" ht="18" customHeight="1" x14ac:dyDescent="0.3">
      <c r="A1" s="1" t="s">
        <v>2</v>
      </c>
      <c r="G1" s="5"/>
    </row>
    <row r="2" spans="1:7" ht="45.75" customHeight="1" x14ac:dyDescent="0.3">
      <c r="A2" s="4" t="s">
        <v>3</v>
      </c>
      <c r="B2" s="4" t="s">
        <v>100</v>
      </c>
    </row>
    <row r="3" spans="1:7" ht="45.75" customHeight="1" x14ac:dyDescent="0.3">
      <c r="A3" s="4" t="s">
        <v>4</v>
      </c>
      <c r="B3" s="4" t="s">
        <v>101</v>
      </c>
    </row>
    <row r="4" spans="1:7" ht="45.75" customHeight="1" x14ac:dyDescent="0.3">
      <c r="A4" s="4" t="s">
        <v>5</v>
      </c>
      <c r="B4" s="10" t="s">
        <v>213</v>
      </c>
    </row>
    <row r="5" spans="1:7" ht="45.75" customHeight="1" x14ac:dyDescent="0.3">
      <c r="A5" s="4" t="s">
        <v>6</v>
      </c>
      <c r="B5" s="74" t="s">
        <v>102</v>
      </c>
      <c r="C5" s="75"/>
      <c r="D5" s="75"/>
    </row>
    <row r="6" spans="1:7" x14ac:dyDescent="0.3">
      <c r="B6" s="74" t="s">
        <v>159</v>
      </c>
      <c r="C6" s="75"/>
      <c r="D6" s="75"/>
    </row>
    <row r="7" spans="1:7" x14ac:dyDescent="0.3">
      <c r="B7" s="4" t="s">
        <v>158</v>
      </c>
    </row>
    <row r="8" spans="1:7" x14ac:dyDescent="0.3">
      <c r="B8" s="4" t="s">
        <v>103</v>
      </c>
    </row>
    <row r="9" spans="1:7" x14ac:dyDescent="0.3">
      <c r="B9" s="4" t="s">
        <v>104</v>
      </c>
    </row>
    <row r="10" spans="1:7" x14ac:dyDescent="0.3">
      <c r="B10" s="4"/>
    </row>
    <row r="29" spans="2:2" x14ac:dyDescent="0.3">
      <c r="B29" s="4"/>
    </row>
    <row r="30" spans="2:2" x14ac:dyDescent="0.3">
      <c r="B30" s="4"/>
    </row>
    <row r="31" spans="2:2" x14ac:dyDescent="0.3">
      <c r="B31" s="4"/>
    </row>
    <row r="32" spans="2:2" x14ac:dyDescent="0.3">
      <c r="B32" s="4"/>
    </row>
    <row r="33" spans="1:7" x14ac:dyDescent="0.3">
      <c r="B33" s="4"/>
    </row>
    <row r="34" spans="1:7" x14ac:dyDescent="0.3">
      <c r="B34" s="4"/>
    </row>
    <row r="35" spans="1:7" x14ac:dyDescent="0.3">
      <c r="B35" s="4"/>
    </row>
    <row r="36" spans="1:7" x14ac:dyDescent="0.3">
      <c r="B36" s="4"/>
    </row>
    <row r="37" spans="1:7" x14ac:dyDescent="0.3">
      <c r="B37" s="4"/>
    </row>
    <row r="38" spans="1:7" x14ac:dyDescent="0.3">
      <c r="B38" s="4"/>
    </row>
    <row r="39" spans="1:7" x14ac:dyDescent="0.3">
      <c r="B39" s="4"/>
    </row>
    <row r="40" spans="1:7" x14ac:dyDescent="0.3">
      <c r="B40" s="4"/>
    </row>
    <row r="41" spans="1:7" x14ac:dyDescent="0.3">
      <c r="B41" s="4"/>
    </row>
    <row r="42" spans="1:7" x14ac:dyDescent="0.3">
      <c r="B42" s="4"/>
    </row>
    <row r="43" spans="1:7" x14ac:dyDescent="0.3">
      <c r="B43" s="4"/>
    </row>
    <row r="44" spans="1:7" x14ac:dyDescent="0.3">
      <c r="B44" s="4"/>
    </row>
    <row r="45" spans="1:7" x14ac:dyDescent="0.3">
      <c r="B45" s="4"/>
    </row>
    <row r="46" spans="1:7" ht="26.25" customHeight="1" x14ac:dyDescent="0.3">
      <c r="A46" s="5"/>
      <c r="B46" s="4"/>
      <c r="G46" s="5" t="s">
        <v>214</v>
      </c>
    </row>
    <row r="47" spans="1:7" ht="32.25" customHeight="1" x14ac:dyDescent="0.3">
      <c r="A47" s="2" t="s">
        <v>7</v>
      </c>
      <c r="G47" s="5"/>
    </row>
    <row r="48" spans="1:7" ht="15.6" customHeight="1" x14ac:dyDescent="0.3">
      <c r="A48" s="54" t="s">
        <v>105</v>
      </c>
      <c r="B48" s="55"/>
      <c r="C48" s="55"/>
      <c r="D48" s="55"/>
      <c r="E48" s="55"/>
      <c r="F48" s="55"/>
      <c r="G48" s="55"/>
    </row>
    <row r="49" spans="1:7" ht="15.6" customHeight="1" x14ac:dyDescent="0.3">
      <c r="A49" s="54" t="s">
        <v>106</v>
      </c>
      <c r="B49" s="55"/>
      <c r="C49" s="55"/>
      <c r="D49" s="55"/>
      <c r="E49" s="55"/>
      <c r="F49" s="55"/>
      <c r="G49" s="55"/>
    </row>
    <row r="50" spans="1:7" ht="15.6" customHeight="1" x14ac:dyDescent="0.3">
      <c r="A50" s="54" t="s">
        <v>107</v>
      </c>
      <c r="B50" s="55"/>
      <c r="C50" s="55"/>
      <c r="D50" s="55"/>
      <c r="E50" s="55"/>
      <c r="F50" s="55"/>
      <c r="G50" s="55"/>
    </row>
    <row r="51" spans="1:7" ht="15.6" customHeight="1" x14ac:dyDescent="0.3">
      <c r="A51" s="54" t="s">
        <v>108</v>
      </c>
      <c r="B51" s="55"/>
      <c r="C51" s="55"/>
      <c r="D51" s="55"/>
      <c r="E51" s="55"/>
      <c r="F51" s="55"/>
      <c r="G51" s="55"/>
    </row>
    <row r="52" spans="1:7" ht="15.6" customHeight="1" x14ac:dyDescent="0.3">
      <c r="A52" s="54" t="s">
        <v>109</v>
      </c>
      <c r="B52" s="55"/>
      <c r="C52" s="55"/>
      <c r="D52" s="55"/>
      <c r="E52" s="55"/>
      <c r="F52" s="55"/>
      <c r="G52" s="55"/>
    </row>
    <row r="53" spans="1:7" ht="15.6" customHeight="1" x14ac:dyDescent="0.3">
      <c r="A53" s="54" t="s">
        <v>110</v>
      </c>
      <c r="B53" s="55"/>
      <c r="C53" s="55"/>
      <c r="D53" s="55"/>
      <c r="E53" s="55"/>
      <c r="F53" s="55"/>
      <c r="G53" s="55"/>
    </row>
    <row r="54" spans="1:7" ht="15.6" customHeight="1" x14ac:dyDescent="0.3">
      <c r="A54" s="54" t="s">
        <v>111</v>
      </c>
      <c r="B54" s="55"/>
      <c r="C54" s="55"/>
      <c r="D54" s="55"/>
      <c r="E54" s="55"/>
      <c r="F54" s="55"/>
      <c r="G54" s="55"/>
    </row>
    <row r="55" spans="1:7" ht="15.6" customHeight="1" x14ac:dyDescent="0.3">
      <c r="A55" s="54" t="s">
        <v>112</v>
      </c>
      <c r="B55" s="55"/>
      <c r="C55" s="55"/>
      <c r="D55" s="55"/>
      <c r="E55" s="55"/>
      <c r="F55" s="55"/>
      <c r="G55" s="55"/>
    </row>
    <row r="56" spans="1:7" ht="15.6" customHeight="1" x14ac:dyDescent="0.3">
      <c r="A56" s="54" t="s">
        <v>113</v>
      </c>
      <c r="B56" s="55"/>
      <c r="C56" s="55"/>
      <c r="D56" s="55"/>
      <c r="E56" s="55"/>
      <c r="F56" s="55"/>
      <c r="G56" s="55"/>
    </row>
    <row r="57" spans="1:7" ht="15.6" customHeight="1" x14ac:dyDescent="0.3">
      <c r="A57" s="54" t="s">
        <v>114</v>
      </c>
      <c r="B57" s="55"/>
      <c r="C57" s="55"/>
      <c r="D57" s="55"/>
      <c r="E57" s="55"/>
      <c r="F57" s="55"/>
      <c r="G57" s="55"/>
    </row>
    <row r="58" spans="1:7" ht="15.6" customHeight="1" x14ac:dyDescent="0.3">
      <c r="A58" s="54" t="s">
        <v>115</v>
      </c>
      <c r="B58" s="55"/>
      <c r="C58" s="55"/>
      <c r="D58" s="55"/>
      <c r="E58" s="55"/>
      <c r="F58" s="55"/>
      <c r="G58" s="55"/>
    </row>
    <row r="59" spans="1:7" ht="15.6" customHeight="1" x14ac:dyDescent="0.3">
      <c r="A59" s="54" t="s">
        <v>116</v>
      </c>
      <c r="B59" s="55"/>
      <c r="C59" s="55"/>
      <c r="D59" s="55"/>
      <c r="E59" s="55"/>
      <c r="F59" s="55"/>
      <c r="G59" s="55"/>
    </row>
    <row r="60" spans="1:7" ht="15.6" customHeight="1" x14ac:dyDescent="0.3">
      <c r="A60" s="54" t="s">
        <v>117</v>
      </c>
      <c r="B60" s="55"/>
      <c r="C60" s="55"/>
      <c r="D60" s="55"/>
      <c r="E60" s="55"/>
      <c r="F60" s="55"/>
      <c r="G60" s="55"/>
    </row>
    <row r="61" spans="1:7" ht="15.6" customHeight="1" x14ac:dyDescent="0.3">
      <c r="A61" s="54" t="s">
        <v>118</v>
      </c>
      <c r="B61" s="55"/>
      <c r="C61" s="55"/>
      <c r="D61" s="55"/>
      <c r="E61" s="55"/>
      <c r="F61" s="55"/>
      <c r="G61" s="55"/>
    </row>
    <row r="62" spans="1:7" ht="15.6" customHeight="1" x14ac:dyDescent="0.3">
      <c r="A62" s="54" t="s">
        <v>119</v>
      </c>
      <c r="B62" s="55" t="s">
        <v>273</v>
      </c>
      <c r="C62" s="55"/>
      <c r="D62" s="55"/>
      <c r="E62" s="55"/>
      <c r="F62" s="55"/>
      <c r="G62" s="55"/>
    </row>
    <row r="63" spans="1:7" ht="15.6" customHeight="1" x14ac:dyDescent="0.3">
      <c r="A63" s="54" t="s">
        <v>120</v>
      </c>
      <c r="B63" s="55"/>
      <c r="C63" s="55"/>
      <c r="D63" s="55"/>
      <c r="E63" s="55"/>
      <c r="F63" s="55"/>
      <c r="G63" s="55"/>
    </row>
    <row r="64" spans="1:7" ht="15.6" customHeight="1" x14ac:dyDescent="0.3">
      <c r="A64" s="54" t="s">
        <v>121</v>
      </c>
      <c r="B64" s="55"/>
      <c r="C64" s="55"/>
      <c r="D64" s="55"/>
      <c r="E64" s="55"/>
      <c r="F64" s="55"/>
      <c r="G64" s="55"/>
    </row>
    <row r="65" spans="1:7" ht="15.6" customHeight="1" x14ac:dyDescent="0.3">
      <c r="A65" s="54" t="s">
        <v>122</v>
      </c>
      <c r="B65" s="55" t="s">
        <v>273</v>
      </c>
      <c r="C65" s="55"/>
      <c r="D65" s="55"/>
      <c r="E65" s="55"/>
      <c r="F65" s="55"/>
      <c r="G65" s="55"/>
    </row>
    <row r="66" spans="1:7" ht="15.6" customHeight="1" x14ac:dyDescent="0.3">
      <c r="A66" s="54" t="s">
        <v>123</v>
      </c>
      <c r="B66" s="55"/>
      <c r="C66" s="55"/>
      <c r="D66" s="55"/>
      <c r="E66" s="55"/>
      <c r="F66" s="55"/>
      <c r="G66" s="55"/>
    </row>
    <row r="67" spans="1:7" ht="15.6" customHeight="1" x14ac:dyDescent="0.3">
      <c r="A67" s="54" t="s">
        <v>124</v>
      </c>
      <c r="B67" s="55"/>
      <c r="C67" s="55"/>
      <c r="D67" s="55"/>
      <c r="E67" s="55"/>
      <c r="F67" s="55"/>
      <c r="G67" s="55"/>
    </row>
    <row r="68" spans="1:7" ht="15.6" customHeight="1" x14ac:dyDescent="0.3">
      <c r="A68" s="54" t="s">
        <v>125</v>
      </c>
      <c r="B68" s="55"/>
      <c r="C68" s="55"/>
      <c r="D68" s="55"/>
      <c r="E68" s="55"/>
      <c r="F68" s="55"/>
      <c r="G68" s="55"/>
    </row>
    <row r="69" spans="1:7" ht="15.6" customHeight="1" x14ac:dyDescent="0.3">
      <c r="A69" s="54" t="s">
        <v>126</v>
      </c>
      <c r="B69" s="55"/>
      <c r="C69" s="55"/>
      <c r="D69" s="55"/>
      <c r="E69" s="55"/>
      <c r="F69" s="55"/>
      <c r="G69" s="55"/>
    </row>
    <row r="70" spans="1:7" ht="15.6" customHeight="1" x14ac:dyDescent="0.3">
      <c r="A70" s="54" t="s">
        <v>127</v>
      </c>
      <c r="B70" s="55"/>
      <c r="C70" s="55"/>
      <c r="D70" s="55"/>
      <c r="E70" s="55"/>
      <c r="F70" s="55"/>
      <c r="G70" s="55"/>
    </row>
    <row r="71" spans="1:7" ht="15.6" customHeight="1" x14ac:dyDescent="0.3">
      <c r="A71" s="54" t="s">
        <v>128</v>
      </c>
      <c r="B71" s="55"/>
      <c r="C71" s="55"/>
      <c r="D71" s="55"/>
      <c r="E71" s="55"/>
      <c r="F71" s="55"/>
      <c r="G71" s="55"/>
    </row>
    <row r="72" spans="1:7" ht="15.6" customHeight="1" x14ac:dyDescent="0.3">
      <c r="A72" s="54" t="s">
        <v>129</v>
      </c>
      <c r="B72" s="55"/>
      <c r="C72" s="55"/>
      <c r="D72" s="55"/>
      <c r="E72" s="55"/>
      <c r="F72" s="55"/>
      <c r="G72" s="55"/>
    </row>
    <row r="73" spans="1:7" ht="15.6" customHeight="1" x14ac:dyDescent="0.3">
      <c r="A73" s="54" t="s">
        <v>130</v>
      </c>
      <c r="B73" s="55"/>
      <c r="C73" s="55"/>
      <c r="D73" s="55"/>
      <c r="E73" s="55"/>
      <c r="F73" s="55"/>
      <c r="G73" s="55"/>
    </row>
    <row r="74" spans="1:7" ht="15.6" customHeight="1" x14ac:dyDescent="0.3">
      <c r="A74" s="54" t="s">
        <v>131</v>
      </c>
      <c r="B74" s="55"/>
      <c r="C74" s="55"/>
      <c r="D74" s="55"/>
      <c r="E74" s="55"/>
      <c r="F74" s="55"/>
      <c r="G74" s="55"/>
    </row>
    <row r="75" spans="1:7" ht="15.6" customHeight="1" x14ac:dyDescent="0.3">
      <c r="A75" s="54" t="s">
        <v>132</v>
      </c>
      <c r="B75" s="55"/>
      <c r="C75" s="55"/>
      <c r="D75" s="55"/>
      <c r="E75" s="55"/>
      <c r="F75" s="55"/>
      <c r="G75" s="55"/>
    </row>
    <row r="76" spans="1:7" ht="15.6" customHeight="1" x14ac:dyDescent="0.3">
      <c r="A76" s="54" t="s">
        <v>240</v>
      </c>
      <c r="B76" s="55"/>
      <c r="C76" s="55"/>
      <c r="D76" s="55"/>
      <c r="E76" s="55"/>
      <c r="F76" s="55"/>
      <c r="G76" s="55"/>
    </row>
    <row r="77" spans="1:7" ht="15.6" customHeight="1" x14ac:dyDescent="0.3">
      <c r="A77" s="54" t="s">
        <v>133</v>
      </c>
      <c r="B77" s="55"/>
      <c r="C77" s="55"/>
      <c r="D77" s="55"/>
      <c r="E77" s="55"/>
      <c r="F77" s="55"/>
      <c r="G77" s="55"/>
    </row>
    <row r="78" spans="1:7" ht="15.6" customHeight="1" x14ac:dyDescent="0.3">
      <c r="A78" s="54" t="s">
        <v>134</v>
      </c>
      <c r="B78" s="55"/>
      <c r="C78" s="55"/>
      <c r="D78" s="55"/>
      <c r="E78" s="55"/>
      <c r="F78" s="55"/>
      <c r="G78" s="55"/>
    </row>
    <row r="79" spans="1:7" ht="15.6" customHeight="1" x14ac:dyDescent="0.3">
      <c r="A79" s="54" t="s">
        <v>135</v>
      </c>
      <c r="B79" s="55"/>
      <c r="C79" s="55"/>
      <c r="D79" s="55"/>
      <c r="E79" s="55"/>
      <c r="F79" s="55"/>
      <c r="G79" s="55"/>
    </row>
    <row r="80" spans="1:7" ht="15.6" customHeight="1" x14ac:dyDescent="0.3">
      <c r="A80" s="54" t="s">
        <v>136</v>
      </c>
      <c r="B80" s="55"/>
      <c r="C80" s="55"/>
      <c r="D80" s="55"/>
      <c r="E80" s="55"/>
      <c r="F80" s="55"/>
      <c r="G80" s="55"/>
    </row>
    <row r="81" spans="1:7" ht="15.6" customHeight="1" x14ac:dyDescent="0.3">
      <c r="A81" s="54" t="s">
        <v>137</v>
      </c>
      <c r="B81" s="55"/>
      <c r="C81" s="55"/>
      <c r="D81" s="55"/>
      <c r="E81" s="55"/>
      <c r="F81" s="55"/>
      <c r="G81" s="55"/>
    </row>
    <row r="82" spans="1:7" ht="15.6" customHeight="1" x14ac:dyDescent="0.3">
      <c r="A82" s="56" t="s">
        <v>138</v>
      </c>
      <c r="B82" s="55"/>
      <c r="C82" s="55"/>
      <c r="D82" s="55"/>
      <c r="E82" s="55"/>
      <c r="F82" s="55"/>
      <c r="G82" s="55"/>
    </row>
    <row r="83" spans="1:7" ht="15.6" customHeight="1" x14ac:dyDescent="0.3">
      <c r="A83" s="56" t="s">
        <v>139</v>
      </c>
      <c r="B83" s="55"/>
      <c r="C83" s="55"/>
      <c r="D83" s="55"/>
      <c r="E83" s="55"/>
      <c r="F83" s="55"/>
      <c r="G83" s="55"/>
    </row>
    <row r="84" spans="1:7" ht="15.6" customHeight="1" x14ac:dyDescent="0.3">
      <c r="A84" s="56" t="s">
        <v>140</v>
      </c>
      <c r="B84" s="57" t="s">
        <v>274</v>
      </c>
      <c r="C84" s="55"/>
      <c r="D84" s="55"/>
      <c r="E84" s="55"/>
      <c r="F84" s="55"/>
      <c r="G84" s="55"/>
    </row>
    <row r="85" spans="1:7" ht="15.6" customHeight="1" x14ac:dyDescent="0.3">
      <c r="A85" s="56" t="s">
        <v>141</v>
      </c>
      <c r="B85" s="55"/>
      <c r="C85" s="55"/>
      <c r="D85" s="55"/>
      <c r="E85" s="55"/>
      <c r="F85" s="55"/>
      <c r="G85" s="55"/>
    </row>
    <row r="86" spans="1:7" ht="15.6" customHeight="1" x14ac:dyDescent="0.3">
      <c r="A86" s="56" t="s">
        <v>142</v>
      </c>
      <c r="B86" s="55"/>
      <c r="C86" s="55"/>
      <c r="D86" s="55"/>
      <c r="E86" s="55"/>
      <c r="F86" s="55"/>
      <c r="G86" s="55"/>
    </row>
    <row r="87" spans="1:7" ht="15.6" customHeight="1" x14ac:dyDescent="0.3">
      <c r="A87" s="56" t="s">
        <v>143</v>
      </c>
      <c r="B87" s="55"/>
      <c r="C87" s="55"/>
      <c r="D87" s="55"/>
      <c r="E87" s="55"/>
      <c r="F87" s="55"/>
      <c r="G87" s="55"/>
    </row>
    <row r="88" spans="1:7" ht="15.6" customHeight="1" x14ac:dyDescent="0.3">
      <c r="A88" s="56" t="s">
        <v>144</v>
      </c>
      <c r="B88" s="55"/>
      <c r="C88" s="55"/>
      <c r="D88" s="55"/>
      <c r="E88" s="55"/>
      <c r="F88" s="55"/>
      <c r="G88" s="55"/>
    </row>
    <row r="89" spans="1:7" ht="15.6" customHeight="1" x14ac:dyDescent="0.3">
      <c r="A89" s="56" t="s">
        <v>145</v>
      </c>
      <c r="B89" s="57" t="s">
        <v>275</v>
      </c>
      <c r="C89" s="55"/>
      <c r="D89" s="55"/>
      <c r="E89" s="55"/>
      <c r="F89" s="55"/>
      <c r="G89" s="55"/>
    </row>
    <row r="90" spans="1:7" ht="15.6" customHeight="1" x14ac:dyDescent="0.3">
      <c r="A90" s="56" t="s">
        <v>146</v>
      </c>
      <c r="B90" s="55"/>
      <c r="C90" s="55"/>
      <c r="D90" s="55"/>
      <c r="E90" s="55"/>
      <c r="F90" s="55"/>
      <c r="G90" s="55"/>
    </row>
    <row r="91" spans="1:7" ht="15.6" customHeight="1" x14ac:dyDescent="0.3">
      <c r="A91" s="56" t="s">
        <v>147</v>
      </c>
      <c r="B91" s="55"/>
      <c r="C91" s="55"/>
      <c r="D91" s="55"/>
      <c r="E91" s="55"/>
      <c r="F91" s="55"/>
      <c r="G91" s="55"/>
    </row>
    <row r="92" spans="1:7" ht="15.6" customHeight="1" x14ac:dyDescent="0.3">
      <c r="A92" s="56" t="s">
        <v>148</v>
      </c>
      <c r="B92" s="57" t="s">
        <v>275</v>
      </c>
      <c r="C92" s="55"/>
      <c r="D92" s="55"/>
      <c r="E92" s="55"/>
      <c r="F92" s="55"/>
      <c r="G92" s="55"/>
    </row>
    <row r="93" spans="1:7" ht="15.6" customHeight="1" x14ac:dyDescent="0.3">
      <c r="A93" s="56" t="s">
        <v>149</v>
      </c>
      <c r="B93" s="57" t="s">
        <v>273</v>
      </c>
      <c r="C93" s="55"/>
      <c r="D93" s="55"/>
      <c r="E93" s="55"/>
      <c r="F93" s="55"/>
      <c r="G93" s="55"/>
    </row>
    <row r="94" spans="1:7" ht="15.6" customHeight="1" x14ac:dyDescent="0.3">
      <c r="A94" s="56" t="s">
        <v>150</v>
      </c>
      <c r="B94" s="55"/>
      <c r="C94" s="55"/>
      <c r="D94" s="55"/>
      <c r="E94" s="55"/>
      <c r="F94" s="55"/>
      <c r="G94" s="55"/>
    </row>
    <row r="95" spans="1:7" ht="15.6" customHeight="1" x14ac:dyDescent="0.3">
      <c r="A95" s="56"/>
      <c r="B95" s="55"/>
      <c r="C95" s="55"/>
      <c r="D95" s="55"/>
      <c r="E95" s="55"/>
      <c r="F95" s="55"/>
      <c r="G95" s="55"/>
    </row>
    <row r="96" spans="1:7" ht="15.6" customHeight="1" x14ac:dyDescent="0.3">
      <c r="A96" s="56"/>
      <c r="B96" s="55"/>
      <c r="C96" s="55"/>
      <c r="D96" s="55"/>
      <c r="E96" s="55"/>
      <c r="F96" s="55"/>
      <c r="G96" s="55"/>
    </row>
    <row r="97" spans="1:7" ht="15.6" customHeight="1" x14ac:dyDescent="0.3">
      <c r="A97" s="56"/>
      <c r="B97" s="55"/>
      <c r="C97" s="55"/>
      <c r="D97" s="55"/>
      <c r="E97" s="55"/>
      <c r="F97" s="55"/>
      <c r="G97" s="55"/>
    </row>
    <row r="98" spans="1:7" ht="15.6" customHeight="1" x14ac:dyDescent="0.3">
      <c r="A98" s="31"/>
    </row>
    <row r="99" spans="1:7" ht="15.6" customHeight="1" x14ac:dyDescent="0.3">
      <c r="A99" s="31"/>
      <c r="B99" s="4"/>
      <c r="G99" s="5" t="s">
        <v>215</v>
      </c>
    </row>
    <row r="100" spans="1:7" ht="51.75" customHeight="1" x14ac:dyDescent="0.3">
      <c r="A100" s="2" t="s">
        <v>8</v>
      </c>
      <c r="G100" s="5"/>
    </row>
    <row r="101" spans="1:7" ht="23.25" customHeight="1" x14ac:dyDescent="0.3">
      <c r="A101" s="74" t="s">
        <v>9</v>
      </c>
      <c r="B101" s="74" t="s">
        <v>151</v>
      </c>
      <c r="C101" s="75"/>
      <c r="D101" s="75"/>
      <c r="E101" s="75"/>
      <c r="F101" s="75"/>
    </row>
    <row r="102" spans="1:7" ht="25.5" customHeight="1" x14ac:dyDescent="0.3">
      <c r="A102" s="74" t="s">
        <v>10</v>
      </c>
      <c r="B102" s="74" t="s">
        <v>152</v>
      </c>
      <c r="C102" s="75"/>
      <c r="D102" s="75"/>
      <c r="E102" s="75"/>
      <c r="F102" s="75"/>
    </row>
    <row r="103" spans="1:7" ht="25.5" customHeight="1" x14ac:dyDescent="0.3">
      <c r="A103" s="74" t="s">
        <v>238</v>
      </c>
      <c r="B103" s="74" t="s">
        <v>153</v>
      </c>
      <c r="C103" s="75"/>
      <c r="D103" s="75"/>
      <c r="E103" s="75"/>
      <c r="F103" s="75"/>
    </row>
    <row r="104" spans="1:7" ht="51.6" customHeight="1" x14ac:dyDescent="0.3">
      <c r="A104" s="2" t="s">
        <v>11</v>
      </c>
    </row>
    <row r="105" spans="1:7" ht="15.6" customHeight="1" x14ac:dyDescent="0.3">
      <c r="A105" s="74" t="s">
        <v>245</v>
      </c>
    </row>
    <row r="106" spans="1:7" ht="15.6" customHeight="1" x14ac:dyDescent="0.3">
      <c r="A106" s="57" t="s">
        <v>246</v>
      </c>
    </row>
    <row r="107" spans="1:7" ht="15.6" customHeight="1" x14ac:dyDescent="0.3">
      <c r="A107" s="57" t="s">
        <v>247</v>
      </c>
    </row>
    <row r="108" spans="1:7" ht="15.6" customHeight="1" x14ac:dyDescent="0.3">
      <c r="A108" s="57" t="s">
        <v>248</v>
      </c>
    </row>
    <row r="109" spans="1:7" ht="40.950000000000003" customHeight="1" x14ac:dyDescent="0.3">
      <c r="A109" s="2" t="s">
        <v>12</v>
      </c>
    </row>
    <row r="110" spans="1:7" x14ac:dyDescent="0.3">
      <c r="A110" s="4" t="s">
        <v>13</v>
      </c>
    </row>
    <row r="111" spans="1:7" x14ac:dyDescent="0.3">
      <c r="A111" s="4" t="s">
        <v>154</v>
      </c>
    </row>
    <row r="112" spans="1:7" x14ac:dyDescent="0.3">
      <c r="A112" s="4" t="s">
        <v>155</v>
      </c>
    </row>
    <row r="113" spans="1:2" x14ac:dyDescent="0.3">
      <c r="A113" s="4" t="s">
        <v>156</v>
      </c>
    </row>
    <row r="114" spans="1:2" x14ac:dyDescent="0.3">
      <c r="A114" s="4" t="s">
        <v>157</v>
      </c>
      <c r="B114" s="4"/>
    </row>
    <row r="146" spans="7:7" x14ac:dyDescent="0.3">
      <c r="G146" s="5" t="s">
        <v>216</v>
      </c>
    </row>
  </sheetData>
  <pageMargins left="0.55118110236220474" right="0.55118110236220474" top="0.59055118110236227" bottom="0.39370078740157483" header="0.51181102362204722" footer="0.51181102362204722"/>
  <pageSetup paperSize="9" scale="90" orientation="portrait" horizontalDpi="4294967293" r:id="rId1"/>
  <headerFooter alignWithMargins="0"/>
  <rowBreaks count="2" manualBreakCount="2">
    <brk id="46" max="16383" man="1"/>
    <brk id="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E842-5020-4651-B243-9FC1112190CA}">
  <sheetPr>
    <tabColor indexed="14"/>
  </sheetPr>
  <dimension ref="A1:J56"/>
  <sheetViews>
    <sheetView zoomScaleNormal="100" workbookViewId="0">
      <selection activeCell="L36" sqref="L36"/>
    </sheetView>
  </sheetViews>
  <sheetFormatPr defaultRowHeight="15.6" x14ac:dyDescent="0.3"/>
  <cols>
    <col min="1" max="1" width="8.69921875" customWidth="1"/>
  </cols>
  <sheetData>
    <row r="1" spans="1:9" ht="17.399999999999999" x14ac:dyDescent="0.3">
      <c r="A1" s="1" t="s">
        <v>14</v>
      </c>
      <c r="I1" s="5"/>
    </row>
    <row r="2" spans="1:9" ht="17.399999999999999" x14ac:dyDescent="0.3">
      <c r="A2" s="1" t="s">
        <v>242</v>
      </c>
    </row>
    <row r="3" spans="1:9" ht="48" customHeight="1" x14ac:dyDescent="0.3">
      <c r="A3" s="8" t="s">
        <v>15</v>
      </c>
    </row>
    <row r="4" spans="1:9" s="7" customFormat="1" ht="40.5" customHeight="1" x14ac:dyDescent="0.3">
      <c r="A4" s="6" t="s">
        <v>16</v>
      </c>
    </row>
    <row r="5" spans="1:9" ht="36.6" customHeight="1" x14ac:dyDescent="0.3">
      <c r="A5" s="66" t="s">
        <v>236</v>
      </c>
      <c r="B5" s="69"/>
      <c r="C5" s="69"/>
      <c r="D5" s="69"/>
      <c r="E5" s="69"/>
      <c r="F5" s="69"/>
      <c r="G5" s="69"/>
      <c r="H5" s="69"/>
      <c r="I5" s="69"/>
    </row>
    <row r="6" spans="1:9" ht="40.5" customHeight="1" x14ac:dyDescent="0.3">
      <c r="A6" s="6" t="s">
        <v>17</v>
      </c>
    </row>
    <row r="7" spans="1:9" ht="142.5" customHeight="1" x14ac:dyDescent="0.3">
      <c r="A7" s="66" t="s">
        <v>18</v>
      </c>
      <c r="B7" s="67"/>
      <c r="C7" s="67"/>
      <c r="D7" s="67"/>
      <c r="E7" s="67"/>
      <c r="F7" s="67"/>
      <c r="G7" s="67"/>
      <c r="H7" s="67"/>
      <c r="I7" s="67"/>
    </row>
    <row r="8" spans="1:9" s="7" customFormat="1" ht="48" customHeight="1" x14ac:dyDescent="0.3">
      <c r="A8" s="6" t="s">
        <v>19</v>
      </c>
    </row>
    <row r="9" spans="1:9" ht="63.6" customHeight="1" x14ac:dyDescent="0.3">
      <c r="A9" s="68" t="s">
        <v>209</v>
      </c>
      <c r="B9" s="69"/>
      <c r="C9" s="69"/>
      <c r="D9" s="69"/>
      <c r="E9" s="69"/>
      <c r="F9" s="69"/>
      <c r="G9" s="69"/>
      <c r="H9" s="69"/>
      <c r="I9" s="69"/>
    </row>
    <row r="10" spans="1:9" ht="60.6" customHeight="1" x14ac:dyDescent="0.3">
      <c r="A10" s="8" t="s">
        <v>20</v>
      </c>
    </row>
    <row r="11" spans="1:9" ht="93.75" customHeight="1" x14ac:dyDescent="0.3">
      <c r="A11" s="66" t="s">
        <v>21</v>
      </c>
      <c r="B11" s="67"/>
      <c r="C11" s="67"/>
      <c r="D11" s="67"/>
      <c r="E11" s="67"/>
      <c r="F11" s="67"/>
      <c r="G11" s="67"/>
      <c r="H11" s="67"/>
      <c r="I11" s="67"/>
    </row>
    <row r="12" spans="1:9" ht="114.6" customHeight="1" x14ac:dyDescent="0.3">
      <c r="A12" s="66" t="s">
        <v>276</v>
      </c>
      <c r="B12" s="67"/>
      <c r="C12" s="67"/>
      <c r="D12" s="67"/>
      <c r="E12" s="67"/>
      <c r="F12" s="67"/>
      <c r="G12" s="67"/>
      <c r="H12" s="67"/>
      <c r="I12" s="67"/>
    </row>
    <row r="13" spans="1:9" ht="42" customHeight="1" x14ac:dyDescent="0.3">
      <c r="A13" s="36"/>
      <c r="B13" s="37"/>
      <c r="C13" s="37"/>
      <c r="D13" s="37"/>
      <c r="E13" s="37"/>
      <c r="F13" s="37"/>
      <c r="G13" s="37"/>
      <c r="H13" s="37"/>
      <c r="I13" s="37"/>
    </row>
    <row r="14" spans="1:9" ht="24" customHeight="1" x14ac:dyDescent="0.3">
      <c r="A14" s="36"/>
      <c r="B14" s="37"/>
      <c r="C14" s="37"/>
      <c r="D14" s="37"/>
      <c r="E14" s="37"/>
      <c r="F14" s="37"/>
      <c r="G14" s="37"/>
      <c r="H14" s="37"/>
      <c r="I14" s="39" t="s">
        <v>230</v>
      </c>
    </row>
    <row r="15" spans="1:9" ht="17.399999999999999" x14ac:dyDescent="0.3">
      <c r="A15" s="1" t="s">
        <v>22</v>
      </c>
      <c r="I15" s="5"/>
    </row>
    <row r="16" spans="1:9" ht="17.399999999999999" x14ac:dyDescent="0.3">
      <c r="A16" s="1" t="s">
        <v>242</v>
      </c>
    </row>
    <row r="17" spans="1:10" ht="48" customHeight="1" x14ac:dyDescent="0.3">
      <c r="A17" s="8" t="s">
        <v>23</v>
      </c>
    </row>
    <row r="18" spans="1:10" ht="123" customHeight="1" x14ac:dyDescent="0.3">
      <c r="A18" s="66" t="s">
        <v>277</v>
      </c>
      <c r="B18" s="67"/>
      <c r="C18" s="67"/>
      <c r="D18" s="67"/>
      <c r="E18" s="67"/>
      <c r="F18" s="67"/>
      <c r="G18" s="67"/>
      <c r="H18" s="67"/>
      <c r="I18" s="67"/>
    </row>
    <row r="19" spans="1:10" ht="48" customHeight="1" x14ac:dyDescent="0.3">
      <c r="A19" s="8" t="s">
        <v>24</v>
      </c>
      <c r="B19" s="9"/>
      <c r="C19" s="30"/>
      <c r="D19" s="30"/>
      <c r="E19" s="30"/>
      <c r="F19" s="30"/>
      <c r="G19" s="30"/>
      <c r="H19" s="30"/>
      <c r="I19" s="30"/>
    </row>
    <row r="20" spans="1:10" ht="90" customHeight="1" x14ac:dyDescent="0.3">
      <c r="A20" s="66" t="s">
        <v>160</v>
      </c>
      <c r="B20" s="67"/>
      <c r="C20" s="67"/>
      <c r="D20" s="67"/>
      <c r="E20" s="67"/>
      <c r="F20" s="67"/>
      <c r="G20" s="67"/>
      <c r="H20" s="67"/>
      <c r="I20" s="67"/>
    </row>
    <row r="21" spans="1:10" s="7" customFormat="1" ht="40.5" customHeight="1" x14ac:dyDescent="0.3">
      <c r="A21" s="6" t="s">
        <v>25</v>
      </c>
    </row>
    <row r="22" spans="1:10" ht="79.8" customHeight="1" x14ac:dyDescent="0.3">
      <c r="A22" s="68" t="s">
        <v>286</v>
      </c>
      <c r="B22" s="69"/>
      <c r="C22" s="69"/>
      <c r="D22" s="69"/>
      <c r="E22" s="69"/>
      <c r="F22" s="69"/>
      <c r="G22" s="69"/>
      <c r="H22" s="69"/>
      <c r="I22" s="69"/>
    </row>
    <row r="23" spans="1:10" ht="42.75" customHeight="1" x14ac:dyDescent="0.3">
      <c r="A23" s="68" t="s">
        <v>272</v>
      </c>
      <c r="B23" s="69"/>
      <c r="C23" s="69"/>
      <c r="D23" s="69"/>
      <c r="E23" s="69"/>
      <c r="F23" s="69"/>
      <c r="G23" s="69"/>
      <c r="H23" s="69"/>
      <c r="I23" s="69"/>
      <c r="J23" s="30"/>
    </row>
    <row r="24" spans="1:10" ht="42.75" customHeight="1" x14ac:dyDescent="0.3">
      <c r="A24" s="48"/>
      <c r="B24" s="48"/>
      <c r="C24" s="48"/>
      <c r="D24" s="48"/>
      <c r="E24" s="48"/>
      <c r="F24" s="48"/>
      <c r="G24" s="48"/>
      <c r="H24" s="48"/>
      <c r="I24" s="48"/>
      <c r="J24" s="30"/>
    </row>
    <row r="25" spans="1:10" ht="42.75" customHeight="1" x14ac:dyDescent="0.3">
      <c r="A25" s="48"/>
      <c r="B25" s="48"/>
      <c r="C25" s="48"/>
      <c r="D25" s="48"/>
      <c r="E25" s="48"/>
      <c r="F25" s="48"/>
      <c r="G25" s="48"/>
      <c r="H25" s="48"/>
      <c r="I25" s="48"/>
      <c r="J25" s="30"/>
    </row>
    <row r="26" spans="1:10" ht="23.25" customHeight="1" x14ac:dyDescent="0.3">
      <c r="A26" s="48"/>
      <c r="B26" s="48"/>
      <c r="C26" s="48"/>
      <c r="D26" s="48"/>
      <c r="E26" s="48"/>
      <c r="F26" s="48"/>
      <c r="G26" s="48"/>
      <c r="H26" s="48"/>
      <c r="I26" s="48"/>
      <c r="J26" s="30"/>
    </row>
    <row r="27" spans="1:10" ht="42.75" customHeight="1" x14ac:dyDescent="0.3">
      <c r="A27" s="35"/>
      <c r="B27" s="30"/>
      <c r="C27" s="30"/>
      <c r="D27" s="30"/>
      <c r="E27" s="30"/>
      <c r="F27" s="30"/>
      <c r="G27" s="30"/>
      <c r="H27" s="30"/>
      <c r="I27" s="30"/>
      <c r="J27" s="30"/>
    </row>
    <row r="28" spans="1:10" ht="42.75" customHeight="1" x14ac:dyDescent="0.3">
      <c r="A28" s="35"/>
      <c r="B28" s="30"/>
      <c r="C28" s="30"/>
      <c r="D28" s="30"/>
      <c r="E28" s="30"/>
      <c r="F28" s="30"/>
      <c r="G28" s="30"/>
      <c r="H28" s="30"/>
      <c r="I28" s="30"/>
      <c r="J28" s="30"/>
    </row>
    <row r="29" spans="1:10" ht="42.75" customHeight="1" x14ac:dyDescent="0.3">
      <c r="A29" s="35"/>
      <c r="B29" s="30"/>
      <c r="C29" s="30"/>
      <c r="D29" s="30"/>
      <c r="E29" s="30"/>
      <c r="F29" s="30"/>
      <c r="G29" s="30"/>
      <c r="H29" s="30"/>
      <c r="I29" s="30"/>
      <c r="J29" s="30"/>
    </row>
    <row r="30" spans="1:10" x14ac:dyDescent="0.3">
      <c r="I30" s="5" t="s">
        <v>231</v>
      </c>
    </row>
    <row r="31" spans="1:10" ht="17.399999999999999" x14ac:dyDescent="0.3">
      <c r="A31" s="1" t="s">
        <v>22</v>
      </c>
      <c r="I31" s="5"/>
    </row>
    <row r="32" spans="1:10" ht="17.399999999999999" x14ac:dyDescent="0.3">
      <c r="A32" s="1" t="s">
        <v>242</v>
      </c>
    </row>
    <row r="33" spans="1:9" ht="48" customHeight="1" x14ac:dyDescent="0.3">
      <c r="A33" s="8" t="s">
        <v>26</v>
      </c>
    </row>
    <row r="34" spans="1:9" ht="159.75" customHeight="1" x14ac:dyDescent="0.3">
      <c r="A34" s="68" t="s">
        <v>27</v>
      </c>
      <c r="B34" s="69"/>
      <c r="C34" s="69"/>
      <c r="D34" s="69"/>
      <c r="E34" s="69"/>
      <c r="F34" s="69"/>
      <c r="G34" s="69"/>
      <c r="H34" s="69"/>
      <c r="I34" s="69"/>
    </row>
    <row r="35" spans="1:9" ht="88.5" customHeight="1" x14ac:dyDescent="0.3">
      <c r="A35" s="4" t="s">
        <v>28</v>
      </c>
    </row>
    <row r="36" spans="1:9" ht="105.75" customHeight="1" x14ac:dyDescent="0.3">
      <c r="A36" s="58" t="s">
        <v>161</v>
      </c>
      <c r="B36" s="55"/>
    </row>
    <row r="37" spans="1:9" x14ac:dyDescent="0.3">
      <c r="A37" s="2" t="s">
        <v>10</v>
      </c>
      <c r="C37" t="s">
        <v>132</v>
      </c>
    </row>
    <row r="38" spans="1:9" ht="46.5" customHeight="1" x14ac:dyDescent="0.3">
      <c r="A38" s="2" t="s">
        <v>288</v>
      </c>
    </row>
    <row r="56" spans="9:9" x14ac:dyDescent="0.3">
      <c r="I56" s="5" t="s">
        <v>232</v>
      </c>
    </row>
  </sheetData>
  <mergeCells count="10">
    <mergeCell ref="A20:I20"/>
    <mergeCell ref="A22:I22"/>
    <mergeCell ref="A23:I23"/>
    <mergeCell ref="A34:I34"/>
    <mergeCell ref="A5:I5"/>
    <mergeCell ref="A7:I7"/>
    <mergeCell ref="A9:I9"/>
    <mergeCell ref="A11:I11"/>
    <mergeCell ref="A12:I12"/>
    <mergeCell ref="A18:I18"/>
  </mergeCells>
  <pageMargins left="0.55118110236220474" right="0.55118110236220474" top="0.59055118110236227" bottom="0.39370078740157483" header="0.51181102362204722" footer="0.51181102362204722"/>
  <pageSetup paperSize="9" orientation="portrait" horizontalDpi="4294967293" r:id="rId1"/>
  <headerFooter alignWithMargins="0"/>
  <rowBreaks count="2" manualBreakCount="2">
    <brk id="14" max="16383" man="1"/>
    <brk id="3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4071-9C88-4DC6-98FE-A3A6AE697288}">
  <sheetPr codeName="Sheet5">
    <tabColor indexed="41"/>
  </sheetPr>
  <dimension ref="A1:L33"/>
  <sheetViews>
    <sheetView topLeftCell="A7" zoomScaleNormal="100" workbookViewId="0">
      <selection activeCell="I21" sqref="I21"/>
    </sheetView>
  </sheetViews>
  <sheetFormatPr defaultRowHeight="15.6" x14ac:dyDescent="0.3"/>
  <cols>
    <col min="1" max="1" width="2.09765625" customWidth="1"/>
    <col min="2" max="2" width="2" customWidth="1"/>
  </cols>
  <sheetData>
    <row r="1" spans="1:11" x14ac:dyDescent="0.3">
      <c r="K1" s="5"/>
    </row>
    <row r="2" spans="1:11" ht="21.75" customHeight="1" x14ac:dyDescent="0.3">
      <c r="A2" s="71" t="s">
        <v>162</v>
      </c>
      <c r="B2" s="63"/>
      <c r="C2" s="63"/>
      <c r="D2" s="63"/>
      <c r="E2" s="63"/>
      <c r="F2" s="63"/>
      <c r="G2" s="63"/>
      <c r="H2" s="63"/>
      <c r="I2" s="63"/>
      <c r="J2" s="63"/>
      <c r="K2" s="63"/>
    </row>
    <row r="3" spans="1:11" ht="21.75" customHeight="1" x14ac:dyDescent="0.3">
      <c r="A3" s="1"/>
    </row>
    <row r="4" spans="1:11" ht="37.5" customHeight="1" x14ac:dyDescent="0.3">
      <c r="A4" s="66" t="s">
        <v>244</v>
      </c>
      <c r="B4" s="66"/>
      <c r="C4" s="66"/>
      <c r="D4" s="66"/>
      <c r="E4" s="66"/>
      <c r="F4" s="66"/>
      <c r="G4" s="66"/>
      <c r="H4" s="66"/>
      <c r="I4" s="66"/>
      <c r="J4" s="66"/>
      <c r="K4" s="66"/>
    </row>
    <row r="5" spans="1:11" ht="26.25" customHeight="1" x14ac:dyDescent="0.3">
      <c r="A5" s="62" t="s">
        <v>29</v>
      </c>
      <c r="B5" s="63"/>
      <c r="C5" s="63"/>
      <c r="D5" s="63"/>
      <c r="E5" s="63"/>
      <c r="F5" s="63"/>
      <c r="G5" s="63"/>
      <c r="H5" s="63"/>
      <c r="I5" s="63"/>
      <c r="J5" s="63"/>
      <c r="K5" s="63"/>
    </row>
    <row r="6" spans="1:11" ht="26.25" customHeight="1" x14ac:dyDescent="0.3">
      <c r="A6" s="2"/>
    </row>
    <row r="7" spans="1:11" ht="111.75" customHeight="1" x14ac:dyDescent="0.3">
      <c r="A7" s="66" t="s">
        <v>30</v>
      </c>
      <c r="B7" s="69"/>
      <c r="C7" s="69"/>
      <c r="D7" s="69"/>
      <c r="E7" s="69"/>
      <c r="F7" s="69"/>
      <c r="G7" s="69"/>
      <c r="H7" s="69"/>
      <c r="I7" s="69"/>
      <c r="J7" s="69"/>
      <c r="K7" s="69"/>
    </row>
    <row r="8" spans="1:11" x14ac:dyDescent="0.3">
      <c r="A8" s="62" t="s">
        <v>31</v>
      </c>
      <c r="B8" s="63"/>
      <c r="C8" s="63"/>
      <c r="D8" s="63"/>
      <c r="E8" s="63"/>
      <c r="F8" s="63"/>
      <c r="G8" s="63"/>
      <c r="H8" s="63"/>
      <c r="I8" s="63"/>
      <c r="J8" s="63"/>
      <c r="K8" s="63"/>
    </row>
    <row r="9" spans="1:11" x14ac:dyDescent="0.3">
      <c r="A9" s="2"/>
    </row>
    <row r="10" spans="1:11" ht="111" customHeight="1" x14ac:dyDescent="0.3">
      <c r="A10" s="68" t="s">
        <v>32</v>
      </c>
      <c r="B10" s="69"/>
      <c r="C10" s="69"/>
      <c r="D10" s="69"/>
      <c r="E10" s="69"/>
      <c r="F10" s="69"/>
      <c r="G10" s="69"/>
      <c r="H10" s="69"/>
      <c r="I10" s="69"/>
      <c r="J10" s="69"/>
      <c r="K10" s="69"/>
    </row>
    <row r="11" spans="1:11" x14ac:dyDescent="0.3">
      <c r="A11" s="62" t="s">
        <v>33</v>
      </c>
      <c r="B11" s="63"/>
      <c r="C11" s="63"/>
      <c r="D11" s="63"/>
      <c r="E11" s="63"/>
      <c r="F11" s="63"/>
      <c r="G11" s="63"/>
      <c r="H11" s="63"/>
      <c r="I11" s="63"/>
      <c r="J11" s="63"/>
      <c r="K11" s="63"/>
    </row>
    <row r="12" spans="1:11" x14ac:dyDescent="0.3">
      <c r="A12" s="2"/>
    </row>
    <row r="13" spans="1:11" ht="18.75" customHeight="1" x14ac:dyDescent="0.3">
      <c r="A13" s="68" t="s">
        <v>210</v>
      </c>
      <c r="B13" s="69"/>
      <c r="C13" s="69"/>
      <c r="D13" s="69"/>
      <c r="E13" s="69"/>
      <c r="F13" s="69"/>
      <c r="G13" s="69"/>
      <c r="H13" s="69"/>
      <c r="I13" s="69"/>
      <c r="J13" s="69"/>
      <c r="K13" s="69"/>
    </row>
    <row r="14" spans="1:11" ht="21" customHeight="1" x14ac:dyDescent="0.3">
      <c r="A14" s="10"/>
      <c r="C14" s="70" t="s">
        <v>35</v>
      </c>
      <c r="D14" s="63"/>
      <c r="E14" s="63"/>
      <c r="F14" s="63"/>
      <c r="G14" s="63"/>
      <c r="H14" s="63"/>
      <c r="I14" s="63"/>
      <c r="J14" s="63"/>
      <c r="K14" s="63"/>
    </row>
    <row r="15" spans="1:11" ht="33.75" customHeight="1" x14ac:dyDescent="0.3">
      <c r="A15" s="4"/>
      <c r="B15" s="11" t="s">
        <v>36</v>
      </c>
      <c r="C15" s="68" t="s">
        <v>37</v>
      </c>
      <c r="D15" s="69"/>
      <c r="E15" s="69"/>
      <c r="F15" s="69"/>
      <c r="G15" s="69"/>
      <c r="H15" s="69"/>
      <c r="I15" s="69"/>
      <c r="J15" s="69"/>
      <c r="K15" s="69"/>
    </row>
    <row r="16" spans="1:11" ht="34.5" customHeight="1" x14ac:dyDescent="0.3">
      <c r="A16" s="4"/>
      <c r="B16" s="11" t="s">
        <v>36</v>
      </c>
      <c r="C16" s="68" t="s">
        <v>239</v>
      </c>
      <c r="D16" s="69"/>
      <c r="E16" s="69"/>
      <c r="F16" s="69"/>
      <c r="G16" s="69"/>
      <c r="H16" s="69"/>
      <c r="I16" s="69"/>
      <c r="J16" s="69"/>
      <c r="K16" s="69"/>
    </row>
    <row r="17" spans="1:11" ht="12.75" customHeight="1" x14ac:dyDescent="0.3">
      <c r="A17" s="4"/>
      <c r="B17" s="11"/>
      <c r="C17" s="35"/>
      <c r="D17" s="30"/>
      <c r="E17" s="30"/>
      <c r="F17" s="30"/>
      <c r="G17" s="30"/>
      <c r="H17" s="30"/>
      <c r="I17" s="30"/>
      <c r="J17" s="30"/>
      <c r="K17" s="30"/>
    </row>
    <row r="18" spans="1:11" ht="13.5" customHeight="1" x14ac:dyDescent="0.3">
      <c r="A18" s="4"/>
      <c r="B18" s="11"/>
      <c r="C18" s="35"/>
      <c r="D18" s="30"/>
      <c r="E18" s="30"/>
      <c r="F18" s="30"/>
      <c r="G18" s="30"/>
      <c r="H18" s="30"/>
      <c r="I18" s="30"/>
      <c r="J18" s="30"/>
      <c r="K18" s="30"/>
    </row>
    <row r="19" spans="1:11" ht="31.2" x14ac:dyDescent="0.3">
      <c r="A19" s="4" t="s">
        <v>228</v>
      </c>
      <c r="B19" s="11"/>
      <c r="C19" s="35"/>
      <c r="D19" s="30" t="s">
        <v>245</v>
      </c>
      <c r="E19" s="30"/>
      <c r="F19" s="30"/>
      <c r="G19" s="30"/>
      <c r="H19" s="30"/>
      <c r="I19" s="30"/>
      <c r="J19" s="30"/>
      <c r="K19" s="30"/>
    </row>
    <row r="20" spans="1:11" x14ac:dyDescent="0.3">
      <c r="A20" s="4"/>
      <c r="B20" s="11"/>
      <c r="C20" s="35"/>
      <c r="D20" s="30"/>
      <c r="E20" s="30"/>
      <c r="F20" s="30"/>
      <c r="G20" s="30"/>
      <c r="H20" s="30"/>
      <c r="I20" s="30"/>
      <c r="J20" s="30"/>
      <c r="K20" s="30"/>
    </row>
    <row r="21" spans="1:11" x14ac:dyDescent="0.3">
      <c r="A21" s="4"/>
      <c r="B21" s="11"/>
      <c r="C21" s="35"/>
      <c r="D21" s="30"/>
      <c r="E21" s="30"/>
      <c r="F21" s="30"/>
      <c r="G21" s="30"/>
      <c r="H21" s="30"/>
      <c r="I21" s="30"/>
      <c r="J21" s="30"/>
      <c r="K21" s="30"/>
    </row>
    <row r="22" spans="1:11" x14ac:dyDescent="0.3">
      <c r="A22" s="4"/>
    </row>
    <row r="23" spans="1:11" x14ac:dyDescent="0.3">
      <c r="A23" s="57" t="s">
        <v>245</v>
      </c>
      <c r="B23" s="55"/>
      <c r="C23" s="55"/>
      <c r="D23" s="55"/>
    </row>
    <row r="24" spans="1:11" x14ac:dyDescent="0.3">
      <c r="A24" s="57"/>
      <c r="B24" s="55"/>
      <c r="C24" s="55"/>
      <c r="D24" s="55"/>
    </row>
    <row r="25" spans="1:11" x14ac:dyDescent="0.3">
      <c r="A25" s="57" t="s">
        <v>246</v>
      </c>
      <c r="B25" s="55"/>
      <c r="C25" s="55"/>
      <c r="D25" s="55"/>
    </row>
    <row r="26" spans="1:11" x14ac:dyDescent="0.3">
      <c r="A26" s="57" t="s">
        <v>247</v>
      </c>
      <c r="B26" s="55"/>
      <c r="C26" s="55"/>
      <c r="D26" s="55"/>
    </row>
    <row r="27" spans="1:11" x14ac:dyDescent="0.3">
      <c r="A27" s="57" t="s">
        <v>248</v>
      </c>
      <c r="B27" s="55"/>
      <c r="C27" s="55"/>
      <c r="D27" s="55"/>
    </row>
    <row r="28" spans="1:11" x14ac:dyDescent="0.3">
      <c r="A28" s="4"/>
    </row>
    <row r="29" spans="1:11" x14ac:dyDescent="0.3">
      <c r="A29" s="4" t="s">
        <v>229</v>
      </c>
      <c r="D29" s="4" t="s">
        <v>285</v>
      </c>
    </row>
    <row r="30" spans="1:11" x14ac:dyDescent="0.3">
      <c r="A30" s="4"/>
      <c r="K30" s="5" t="s">
        <v>217</v>
      </c>
    </row>
    <row r="31" spans="1:11" x14ac:dyDescent="0.3">
      <c r="A31" s="4"/>
    </row>
    <row r="32" spans="1:11" x14ac:dyDescent="0.3">
      <c r="A32" s="4"/>
    </row>
    <row r="33" spans="11:12" x14ac:dyDescent="0.3">
      <c r="K33" s="5"/>
      <c r="L33" s="5"/>
    </row>
  </sheetData>
  <mergeCells count="11">
    <mergeCell ref="A2:K2"/>
    <mergeCell ref="A5:K5"/>
    <mergeCell ref="A4:K4"/>
    <mergeCell ref="A7:K7"/>
    <mergeCell ref="C15:K15"/>
    <mergeCell ref="C16:K16"/>
    <mergeCell ref="A13:K13"/>
    <mergeCell ref="C14:K14"/>
    <mergeCell ref="A8:K8"/>
    <mergeCell ref="A10:K10"/>
    <mergeCell ref="A11:K11"/>
  </mergeCells>
  <phoneticPr fontId="5" type="noConversion"/>
  <pageMargins left="0.35433070866141736" right="0.15748031496062992" top="0.59055118110236227" bottom="0.98425196850393704" header="0.51181102362204722" footer="0.51181102362204722"/>
  <pageSetup paperSize="9" scale="98"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FAA9-BF5D-4F4D-ADBD-328FE662F173}">
  <sheetPr>
    <tabColor indexed="49"/>
  </sheetPr>
  <dimension ref="A1:O52"/>
  <sheetViews>
    <sheetView zoomScaleNormal="100" workbookViewId="0">
      <selection activeCell="U8" sqref="U8"/>
    </sheetView>
  </sheetViews>
  <sheetFormatPr defaultColWidth="9" defaultRowHeight="15.6" x14ac:dyDescent="0.3"/>
  <cols>
    <col min="1" max="1" width="3" customWidth="1"/>
    <col min="2" max="2" width="27.19921875" customWidth="1"/>
    <col min="3" max="3" width="3.8984375" style="28" customWidth="1"/>
    <col min="4" max="4" width="3.8984375" customWidth="1"/>
    <col min="5" max="5" width="9" customWidth="1"/>
    <col min="6" max="6" width="2" customWidth="1"/>
    <col min="8" max="8" width="2" customWidth="1"/>
    <col min="10" max="10" width="1.59765625" customWidth="1"/>
    <col min="12" max="12" width="1.3984375" customWidth="1"/>
    <col min="14" max="14" width="1.19921875" customWidth="1"/>
    <col min="15" max="15" width="10.5" customWidth="1"/>
  </cols>
  <sheetData>
    <row r="1" spans="1:15" ht="17.399999999999999" x14ac:dyDescent="0.3">
      <c r="A1" s="13" t="s">
        <v>97</v>
      </c>
      <c r="B1" s="13"/>
      <c r="C1" s="49"/>
      <c r="D1" s="13"/>
      <c r="E1" s="13"/>
      <c r="K1" s="15"/>
      <c r="L1" s="15"/>
      <c r="M1" s="15"/>
      <c r="N1" s="15"/>
      <c r="O1" s="5"/>
    </row>
    <row r="2" spans="1:15" ht="17.399999999999999" x14ac:dyDescent="0.3">
      <c r="A2" s="13" t="s">
        <v>39</v>
      </c>
      <c r="B2" s="13"/>
      <c r="C2" s="49"/>
      <c r="D2" s="13"/>
      <c r="E2" s="13"/>
      <c r="K2" s="15"/>
      <c r="L2" s="15"/>
      <c r="M2" s="15"/>
      <c r="N2" s="15"/>
      <c r="O2" s="4"/>
    </row>
    <row r="3" spans="1:15" ht="17.399999999999999" x14ac:dyDescent="0.3">
      <c r="A3" s="13" t="s">
        <v>242</v>
      </c>
      <c r="B3" s="13"/>
      <c r="C3" s="49"/>
      <c r="D3" s="13"/>
      <c r="E3" s="13"/>
      <c r="K3" s="15"/>
      <c r="L3" s="15"/>
      <c r="M3" s="15"/>
      <c r="N3" s="15"/>
      <c r="O3" s="4"/>
    </row>
    <row r="4" spans="1:15" ht="26.25" customHeight="1" x14ac:dyDescent="0.3">
      <c r="A4" s="15"/>
      <c r="C4" s="18"/>
      <c r="D4" s="16"/>
      <c r="E4" s="19" t="s">
        <v>222</v>
      </c>
      <c r="F4" s="16"/>
      <c r="G4" s="17" t="s">
        <v>163</v>
      </c>
      <c r="H4" s="17"/>
      <c r="I4" s="17" t="s">
        <v>166</v>
      </c>
      <c r="J4" s="17"/>
      <c r="K4" s="18"/>
      <c r="L4" s="18"/>
      <c r="M4" s="18"/>
      <c r="N4" s="18"/>
      <c r="O4" s="4"/>
    </row>
    <row r="5" spans="1:15" x14ac:dyDescent="0.3">
      <c r="C5" s="18"/>
      <c r="D5" s="16"/>
      <c r="E5" s="25" t="s">
        <v>164</v>
      </c>
      <c r="F5" s="16"/>
      <c r="G5" s="17" t="s">
        <v>164</v>
      </c>
      <c r="H5" s="17"/>
      <c r="I5" s="17" t="s">
        <v>164</v>
      </c>
      <c r="J5" s="17"/>
      <c r="K5" s="17" t="s">
        <v>167</v>
      </c>
      <c r="L5" s="17"/>
    </row>
    <row r="6" spans="1:15" x14ac:dyDescent="0.3">
      <c r="C6" s="18"/>
      <c r="D6" s="16"/>
      <c r="E6" s="25" t="s">
        <v>40</v>
      </c>
      <c r="F6" s="16"/>
      <c r="G6" s="25" t="s">
        <v>237</v>
      </c>
      <c r="H6" s="17"/>
      <c r="I6" s="17" t="s">
        <v>165</v>
      </c>
      <c r="J6" s="17"/>
      <c r="K6" s="25" t="s">
        <v>40</v>
      </c>
      <c r="L6" s="17"/>
      <c r="M6" s="17" t="s">
        <v>41</v>
      </c>
      <c r="N6" s="17"/>
      <c r="O6" s="25" t="s">
        <v>41</v>
      </c>
    </row>
    <row r="7" spans="1:15" x14ac:dyDescent="0.3">
      <c r="C7" s="18"/>
      <c r="D7" s="16"/>
      <c r="E7" s="17">
        <v>2025</v>
      </c>
      <c r="F7" s="16"/>
      <c r="G7" s="17">
        <v>2025</v>
      </c>
      <c r="H7" s="17"/>
      <c r="I7" s="17">
        <v>2025</v>
      </c>
      <c r="J7" s="17"/>
      <c r="K7" s="17">
        <v>2025</v>
      </c>
      <c r="L7" s="17"/>
      <c r="M7" s="17">
        <v>2025</v>
      </c>
      <c r="N7" s="17"/>
      <c r="O7" s="17">
        <v>2024</v>
      </c>
    </row>
    <row r="8" spans="1:15" x14ac:dyDescent="0.3">
      <c r="A8" s="14" t="s">
        <v>42</v>
      </c>
      <c r="B8" s="14"/>
      <c r="C8" s="17" t="s">
        <v>43</v>
      </c>
      <c r="D8" s="17"/>
      <c r="E8" s="17" t="s">
        <v>44</v>
      </c>
      <c r="F8" s="17"/>
      <c r="G8" s="17" t="s">
        <v>44</v>
      </c>
      <c r="H8" s="17"/>
      <c r="I8" s="17" t="s">
        <v>44</v>
      </c>
      <c r="J8" s="17"/>
      <c r="K8" s="17" t="s">
        <v>44</v>
      </c>
      <c r="L8" s="17"/>
      <c r="M8" s="17" t="s">
        <v>44</v>
      </c>
      <c r="N8" s="17"/>
      <c r="O8" s="32" t="s">
        <v>44</v>
      </c>
    </row>
    <row r="9" spans="1:15" x14ac:dyDescent="0.3">
      <c r="A9" s="15"/>
      <c r="B9" s="15" t="s">
        <v>45</v>
      </c>
      <c r="C9" s="29">
        <v>3</v>
      </c>
      <c r="D9" s="12"/>
      <c r="E9" s="15">
        <f>+'Notes to Accounts'!E64+'Notes to Accounts'!E65+'Notes to Accounts'!E67+'Notes to Accounts'!E68</f>
        <v>40619</v>
      </c>
      <c r="F9" s="15"/>
      <c r="G9" s="15">
        <f>+'Notes to Accounts'!G64+'Notes to Accounts'!G65+'Notes to Accounts'!G67+'Notes to Accounts'!G68</f>
        <v>118</v>
      </c>
      <c r="H9" s="15"/>
      <c r="I9" s="15">
        <f>+'Notes to Accounts'!I64+'Notes to Accounts'!I65+'Notes to Accounts'!I67+'Notes to Accounts'!I68</f>
        <v>2594</v>
      </c>
      <c r="J9" s="15"/>
      <c r="K9" s="15">
        <f>+'Notes to Accounts'!K64+'Notes to Accounts'!K65+'Notes to Accounts'!K67+'Notes to Accounts'!K68</f>
        <v>0</v>
      </c>
      <c r="L9" s="15"/>
      <c r="M9" s="15">
        <f>SUM(E9:K9)</f>
        <v>43331</v>
      </c>
      <c r="N9" s="15"/>
      <c r="O9" s="15">
        <f>45605+3497</f>
        <v>49102</v>
      </c>
    </row>
    <row r="10" spans="1:15" x14ac:dyDescent="0.3">
      <c r="A10" s="15"/>
      <c r="B10" s="15" t="s">
        <v>46</v>
      </c>
      <c r="C10" s="50"/>
      <c r="D10" s="15"/>
      <c r="E10" s="15">
        <f>+'Notes to Accounts'!E69</f>
        <v>1700</v>
      </c>
      <c r="F10" s="15"/>
      <c r="G10" s="15"/>
      <c r="H10" s="15"/>
      <c r="I10" s="15"/>
      <c r="J10" s="15"/>
      <c r="K10" s="15"/>
      <c r="L10" s="15"/>
      <c r="M10" s="15">
        <f t="shared" ref="M10" si="0">SUM(E10:K10)</f>
        <v>1700</v>
      </c>
      <c r="N10" s="15"/>
      <c r="O10" s="15">
        <v>0</v>
      </c>
    </row>
    <row r="11" spans="1:15" x14ac:dyDescent="0.3">
      <c r="A11" s="15"/>
      <c r="B11" s="15" t="s">
        <v>168</v>
      </c>
      <c r="C11" s="50"/>
      <c r="D11" s="15"/>
      <c r="E11" s="21">
        <f>+'Notes to Accounts'!E66</f>
        <v>9935</v>
      </c>
      <c r="F11" s="15"/>
      <c r="G11" s="21"/>
      <c r="H11" s="15"/>
      <c r="I11" s="21"/>
      <c r="J11" s="15"/>
      <c r="K11" s="21"/>
      <c r="L11" s="15"/>
      <c r="M11" s="21">
        <f>SUM(E11:K11)</f>
        <v>9935</v>
      </c>
      <c r="N11" s="15"/>
      <c r="O11" s="21">
        <v>6041</v>
      </c>
    </row>
    <row r="12" spans="1:15" x14ac:dyDescent="0.3">
      <c r="A12" s="15"/>
      <c r="B12" s="4"/>
      <c r="C12" s="20"/>
      <c r="D12" s="4"/>
      <c r="E12" s="15">
        <f>SUM(E9:E11)</f>
        <v>52254</v>
      </c>
      <c r="F12" s="15"/>
      <c r="G12" s="15">
        <f>SUM(G9:G11)</f>
        <v>118</v>
      </c>
      <c r="H12" s="15"/>
      <c r="I12" s="15">
        <f>SUM(I9:I11)</f>
        <v>2594</v>
      </c>
      <c r="J12" s="15"/>
      <c r="K12" s="15">
        <f>SUM(K9:K11)</f>
        <v>0</v>
      </c>
      <c r="L12" s="15"/>
      <c r="M12" s="15">
        <f>SUM(M9:M11)</f>
        <v>54966</v>
      </c>
      <c r="N12" s="15"/>
      <c r="O12" s="15">
        <f>SUM(O9:O11)</f>
        <v>55143</v>
      </c>
    </row>
    <row r="13" spans="1:15" x14ac:dyDescent="0.3">
      <c r="A13" s="15"/>
      <c r="B13" s="15" t="s">
        <v>47</v>
      </c>
      <c r="C13" s="25">
        <v>4</v>
      </c>
      <c r="D13" s="15"/>
      <c r="E13" s="15">
        <f>+'Notes to Accounts'!E84</f>
        <v>9147</v>
      </c>
      <c r="F13" s="15"/>
      <c r="G13" s="15">
        <f>+'Notes to Accounts'!G84</f>
        <v>0</v>
      </c>
      <c r="H13" s="15"/>
      <c r="I13" s="15">
        <f>+'Notes to Accounts'!I84</f>
        <v>0</v>
      </c>
      <c r="J13" s="15"/>
      <c r="K13" s="15">
        <f>+'Notes to Accounts'!K84</f>
        <v>0</v>
      </c>
      <c r="L13" s="15"/>
      <c r="M13" s="15">
        <f t="shared" ref="M13:M14" si="1">SUM(E13:K13)</f>
        <v>9147</v>
      </c>
      <c r="N13" s="15"/>
      <c r="O13" s="15">
        <v>6626</v>
      </c>
    </row>
    <row r="14" spans="1:15" x14ac:dyDescent="0.3">
      <c r="A14" s="15"/>
      <c r="B14" s="15" t="s">
        <v>52</v>
      </c>
      <c r="C14" s="25">
        <v>5</v>
      </c>
      <c r="D14" s="15"/>
      <c r="E14" s="15">
        <f>+'Notes to Accounts'!E91</f>
        <v>3991</v>
      </c>
      <c r="F14" s="15"/>
      <c r="G14" s="15">
        <f>+'Notes to Accounts'!G91</f>
        <v>0</v>
      </c>
      <c r="H14" s="15"/>
      <c r="I14" s="15">
        <f>+'Notes to Accounts'!I91</f>
        <v>0</v>
      </c>
      <c r="J14" s="15"/>
      <c r="K14" s="15">
        <f>+'Notes to Accounts'!K91</f>
        <v>0</v>
      </c>
      <c r="L14" s="15"/>
      <c r="M14" s="15">
        <f t="shared" si="1"/>
        <v>3991</v>
      </c>
      <c r="N14" s="15"/>
      <c r="O14" s="15">
        <f>14277-9000-3497</f>
        <v>1780</v>
      </c>
    </row>
    <row r="15" spans="1:15" x14ac:dyDescent="0.3">
      <c r="A15" s="15"/>
      <c r="B15" s="15" t="s">
        <v>49</v>
      </c>
      <c r="C15" s="50"/>
      <c r="D15" s="15"/>
      <c r="E15" s="15">
        <v>1048</v>
      </c>
      <c r="F15" s="15"/>
      <c r="G15" s="15"/>
      <c r="H15" s="15"/>
      <c r="I15" s="15"/>
      <c r="J15" s="15"/>
      <c r="K15" s="15"/>
      <c r="L15" s="15"/>
      <c r="M15" s="15">
        <f>SUM(E15:K15)</f>
        <v>1048</v>
      </c>
      <c r="N15" s="15"/>
      <c r="O15" s="15">
        <v>561</v>
      </c>
    </row>
    <row r="16" spans="1:15" x14ac:dyDescent="0.3">
      <c r="A16" s="15"/>
      <c r="B16" s="15" t="s">
        <v>48</v>
      </c>
      <c r="C16" s="50"/>
      <c r="D16" s="15"/>
      <c r="E16" s="15">
        <v>322</v>
      </c>
      <c r="F16" s="15"/>
      <c r="G16" s="15"/>
      <c r="H16" s="15"/>
      <c r="I16" s="15">
        <v>858</v>
      </c>
      <c r="J16" s="15"/>
      <c r="K16" s="15"/>
      <c r="L16" s="15"/>
      <c r="M16" s="15">
        <f>SUM(E16:K16)</f>
        <v>1180</v>
      </c>
      <c r="N16" s="15"/>
      <c r="O16" s="15">
        <v>1727</v>
      </c>
    </row>
    <row r="17" spans="1:15" x14ac:dyDescent="0.3">
      <c r="A17" s="15"/>
      <c r="B17" s="15" t="s">
        <v>50</v>
      </c>
      <c r="C17" s="50"/>
      <c r="D17" s="15"/>
      <c r="E17" s="15"/>
      <c r="F17" s="15"/>
      <c r="G17" s="15"/>
      <c r="H17" s="15"/>
      <c r="I17" s="15"/>
      <c r="J17" s="15"/>
      <c r="K17" s="15"/>
      <c r="L17" s="15"/>
      <c r="M17" s="15">
        <f>SUM(E17:K17)</f>
        <v>0</v>
      </c>
      <c r="N17" s="15"/>
      <c r="O17" s="15">
        <v>9844</v>
      </c>
    </row>
    <row r="18" spans="1:15" x14ac:dyDescent="0.3">
      <c r="A18" s="15"/>
      <c r="B18" s="15" t="s">
        <v>51</v>
      </c>
      <c r="C18" s="50"/>
      <c r="D18" s="15"/>
      <c r="E18" s="15"/>
      <c r="F18" s="15"/>
      <c r="G18" s="15"/>
      <c r="H18" s="15"/>
      <c r="I18" s="15"/>
      <c r="J18" s="15"/>
      <c r="K18" s="15"/>
      <c r="L18" s="15"/>
      <c r="M18" s="15">
        <f>SUM(E18:K18)</f>
        <v>0</v>
      </c>
      <c r="N18" s="15"/>
      <c r="O18" s="15">
        <v>17217</v>
      </c>
    </row>
    <row r="19" spans="1:15" x14ac:dyDescent="0.3">
      <c r="A19" s="15"/>
      <c r="B19" s="15"/>
      <c r="C19" s="50"/>
      <c r="D19" s="15"/>
      <c r="E19" s="15"/>
      <c r="F19" s="15"/>
      <c r="G19" s="15"/>
      <c r="H19" s="15"/>
      <c r="I19" s="15"/>
      <c r="J19" s="15"/>
      <c r="K19" s="15"/>
      <c r="L19" s="15"/>
      <c r="M19" s="15"/>
      <c r="N19" s="15"/>
      <c r="O19" s="15"/>
    </row>
    <row r="20" spans="1:15" ht="16.2" thickBot="1" x14ac:dyDescent="0.35">
      <c r="A20" s="14" t="s">
        <v>53</v>
      </c>
      <c r="B20" s="14"/>
      <c r="C20" s="51"/>
      <c r="D20" s="14"/>
      <c r="E20" s="22">
        <f>SUM(E12:E19)</f>
        <v>66762</v>
      </c>
      <c r="F20" s="15"/>
      <c r="G20" s="22">
        <f>SUM(G12:G19)</f>
        <v>118</v>
      </c>
      <c r="H20" s="15"/>
      <c r="I20" s="22">
        <f>SUM(I12:I19)</f>
        <v>3452</v>
      </c>
      <c r="J20" s="15"/>
      <c r="K20" s="22">
        <f>SUM(K12:K19)</f>
        <v>0</v>
      </c>
      <c r="L20" s="15"/>
      <c r="M20" s="22">
        <f>SUM(M12:M19)</f>
        <v>70332</v>
      </c>
      <c r="N20" s="15"/>
      <c r="O20" s="22">
        <f>SUM(O12:O19)</f>
        <v>92898</v>
      </c>
    </row>
    <row r="21" spans="1:15" ht="16.2" thickTop="1" x14ac:dyDescent="0.3">
      <c r="A21" s="15"/>
      <c r="B21" s="15"/>
      <c r="C21" s="50"/>
      <c r="D21" s="15"/>
      <c r="E21" s="40"/>
      <c r="F21" s="15"/>
      <c r="G21" s="40"/>
      <c r="H21" s="15"/>
      <c r="I21" s="15"/>
      <c r="J21" s="15"/>
      <c r="K21" s="15"/>
      <c r="L21" s="15"/>
      <c r="M21" s="15"/>
      <c r="N21" s="15"/>
      <c r="O21" s="15"/>
    </row>
    <row r="22" spans="1:15" x14ac:dyDescent="0.3">
      <c r="A22" s="14" t="s">
        <v>54</v>
      </c>
      <c r="B22" s="14"/>
      <c r="D22" s="12"/>
      <c r="E22" s="40"/>
      <c r="F22" s="15"/>
      <c r="G22" s="40"/>
      <c r="H22" s="15"/>
      <c r="I22" s="15"/>
      <c r="J22" s="15"/>
      <c r="K22" s="15"/>
      <c r="L22" s="15"/>
      <c r="M22" s="15"/>
      <c r="N22" s="15"/>
      <c r="O22" s="15"/>
    </row>
    <row r="23" spans="1:15" x14ac:dyDescent="0.3">
      <c r="A23" s="15"/>
      <c r="B23" s="2" t="s">
        <v>55</v>
      </c>
      <c r="C23" s="29">
        <v>6</v>
      </c>
      <c r="D23" s="2"/>
      <c r="E23" s="15">
        <f>+'Notes to Accounts'!E143</f>
        <v>92244</v>
      </c>
      <c r="F23" s="15"/>
      <c r="G23" s="15"/>
      <c r="H23" s="15"/>
      <c r="I23" s="15"/>
      <c r="J23" s="15"/>
      <c r="K23" s="15"/>
      <c r="L23" s="15"/>
      <c r="M23" s="15">
        <f t="shared" ref="M23:M26" si="2">SUM(E23:K23)</f>
        <v>92244</v>
      </c>
      <c r="N23" s="15"/>
      <c r="O23" s="15">
        <v>94401</v>
      </c>
    </row>
    <row r="24" spans="1:15" x14ac:dyDescent="0.3">
      <c r="A24" s="15"/>
      <c r="B24" s="2" t="s">
        <v>202</v>
      </c>
      <c r="C24" s="29"/>
      <c r="D24" s="2"/>
      <c r="E24" s="20"/>
      <c r="F24" s="15"/>
      <c r="G24" s="15"/>
      <c r="H24" s="15"/>
      <c r="I24" s="15"/>
      <c r="J24" s="15"/>
      <c r="K24" s="15">
        <f>+'Notes to Accounts'!K129</f>
        <v>2927</v>
      </c>
      <c r="L24" s="15"/>
      <c r="M24" s="15">
        <f t="shared" si="2"/>
        <v>2927</v>
      </c>
      <c r="N24" s="15"/>
      <c r="O24" s="15">
        <v>7753</v>
      </c>
    </row>
    <row r="25" spans="1:15" x14ac:dyDescent="0.3">
      <c r="A25" s="15"/>
      <c r="B25" s="2" t="s">
        <v>262</v>
      </c>
      <c r="C25" s="29"/>
      <c r="D25" s="2"/>
      <c r="E25" s="20"/>
      <c r="F25" s="15"/>
      <c r="G25" s="15">
        <f>+'Notes to Accounts'!G139</f>
        <v>220</v>
      </c>
      <c r="H25" s="15"/>
      <c r="I25" s="15"/>
      <c r="J25" s="15"/>
      <c r="K25" s="15"/>
      <c r="L25" s="15"/>
      <c r="M25" s="15">
        <f t="shared" si="2"/>
        <v>220</v>
      </c>
      <c r="N25" s="15"/>
      <c r="O25" s="15">
        <v>49</v>
      </c>
    </row>
    <row r="26" spans="1:15" x14ac:dyDescent="0.3">
      <c r="A26" s="15"/>
      <c r="B26" s="2" t="s">
        <v>57</v>
      </c>
      <c r="C26" s="29"/>
      <c r="D26" s="2"/>
      <c r="E26" s="33">
        <f>+'Notes to Accounts'!E146</f>
        <v>100</v>
      </c>
      <c r="F26" s="15"/>
      <c r="G26" s="15"/>
      <c r="H26" s="15"/>
      <c r="I26" s="15"/>
      <c r="J26" s="15"/>
      <c r="K26" s="15"/>
      <c r="L26" s="15"/>
      <c r="M26" s="15">
        <f t="shared" si="2"/>
        <v>100</v>
      </c>
      <c r="N26" s="15"/>
      <c r="O26" s="15">
        <v>100</v>
      </c>
    </row>
    <row r="27" spans="1:15" x14ac:dyDescent="0.3">
      <c r="A27" s="15"/>
      <c r="B27" s="15"/>
      <c r="C27" s="50"/>
      <c r="D27" s="15"/>
      <c r="E27" s="15"/>
      <c r="F27" s="15"/>
      <c r="G27" s="15"/>
      <c r="H27" s="15"/>
      <c r="I27" s="15"/>
      <c r="J27" s="15"/>
      <c r="K27" s="15"/>
      <c r="L27" s="15"/>
      <c r="M27" s="15"/>
      <c r="N27" s="15"/>
      <c r="O27" s="15"/>
    </row>
    <row r="28" spans="1:15" ht="16.2" thickBot="1" x14ac:dyDescent="0.35">
      <c r="A28" s="14" t="s">
        <v>58</v>
      </c>
      <c r="B28" s="14"/>
      <c r="C28" s="51"/>
      <c r="D28" s="14"/>
      <c r="E28" s="22">
        <f>SUM(E23:E27)</f>
        <v>92344</v>
      </c>
      <c r="F28" s="15"/>
      <c r="G28" s="22">
        <f>SUM(G23:G27)</f>
        <v>220</v>
      </c>
      <c r="H28" s="15"/>
      <c r="I28" s="22">
        <f>SUM(I23:I27)</f>
        <v>0</v>
      </c>
      <c r="J28" s="15"/>
      <c r="K28" s="22">
        <f>SUM(K23:K27)</f>
        <v>2927</v>
      </c>
      <c r="L28" s="15"/>
      <c r="M28" s="22">
        <f>SUM(M23:M27)</f>
        <v>95491</v>
      </c>
      <c r="N28" s="15"/>
      <c r="O28" s="22">
        <f>SUM(O23:O27)</f>
        <v>102303</v>
      </c>
    </row>
    <row r="29" spans="1:15" ht="16.2" thickTop="1" x14ac:dyDescent="0.3">
      <c r="A29" s="2"/>
      <c r="B29" s="2"/>
      <c r="C29" s="29"/>
      <c r="D29" s="29"/>
      <c r="E29" s="29"/>
      <c r="F29" s="29"/>
      <c r="G29" s="29"/>
      <c r="H29" s="29"/>
      <c r="I29" s="29"/>
      <c r="J29" s="29"/>
      <c r="K29" s="29"/>
      <c r="L29" s="29"/>
      <c r="M29" s="29"/>
    </row>
    <row r="30" spans="1:15" ht="48" customHeight="1" x14ac:dyDescent="0.3">
      <c r="A30" s="72" t="s">
        <v>59</v>
      </c>
      <c r="B30" s="72"/>
      <c r="C30" s="52"/>
      <c r="D30" s="24"/>
      <c r="E30" s="33">
        <f>+E20-E28</f>
        <v>-25582</v>
      </c>
      <c r="F30" s="15"/>
      <c r="G30" s="33">
        <f>+G20-G28</f>
        <v>-102</v>
      </c>
      <c r="H30" s="15"/>
      <c r="I30" s="33">
        <f>+I20-I28</f>
        <v>3452</v>
      </c>
      <c r="J30" s="15"/>
      <c r="K30" s="33">
        <f>+K20-K28</f>
        <v>-2927</v>
      </c>
      <c r="L30" s="15"/>
      <c r="M30" s="33">
        <f>+M20-M28</f>
        <v>-25159</v>
      </c>
      <c r="N30" s="33"/>
      <c r="O30" s="33">
        <f>+O20-O28</f>
        <v>-9405</v>
      </c>
    </row>
    <row r="31" spans="1:15" x14ac:dyDescent="0.3">
      <c r="A31" s="15"/>
      <c r="B31" s="15"/>
      <c r="C31" s="50"/>
      <c r="D31" s="15"/>
      <c r="E31" s="15"/>
      <c r="F31" s="15"/>
      <c r="G31" s="15"/>
      <c r="H31" s="15"/>
      <c r="I31" s="15"/>
      <c r="J31" s="15"/>
      <c r="K31" s="15"/>
      <c r="L31" s="15"/>
      <c r="M31" s="15"/>
      <c r="N31" s="15"/>
      <c r="O31" s="4"/>
    </row>
    <row r="32" spans="1:15" ht="15.75" customHeight="1" x14ac:dyDescent="0.3">
      <c r="A32" s="2"/>
      <c r="B32" s="2" t="s">
        <v>60</v>
      </c>
      <c r="C32" s="29"/>
      <c r="D32" s="2"/>
      <c r="E32" s="15">
        <f>-2100+326</f>
        <v>-1774</v>
      </c>
      <c r="F32" s="15"/>
      <c r="G32" s="15"/>
      <c r="H32" s="15"/>
      <c r="I32" s="15"/>
      <c r="J32" s="15"/>
      <c r="K32" s="15">
        <f>2100-326</f>
        <v>1774</v>
      </c>
      <c r="L32" s="15"/>
      <c r="M32" s="15">
        <f t="shared" ref="M32" si="3">SUM(E32:K32)</f>
        <v>0</v>
      </c>
      <c r="N32" s="15"/>
      <c r="O32" s="4">
        <v>0</v>
      </c>
    </row>
    <row r="33" spans="1:15" x14ac:dyDescent="0.3">
      <c r="A33" s="2"/>
      <c r="B33" s="2"/>
      <c r="C33" s="29"/>
      <c r="D33" s="2"/>
      <c r="E33" s="15"/>
      <c r="F33" s="15"/>
      <c r="G33" s="15"/>
      <c r="H33" s="15"/>
      <c r="I33" s="15"/>
      <c r="J33" s="15"/>
      <c r="K33" s="15"/>
      <c r="L33" s="15"/>
      <c r="M33" s="15"/>
      <c r="N33" s="15"/>
      <c r="O33" s="4"/>
    </row>
    <row r="34" spans="1:15" ht="16.2" thickBot="1" x14ac:dyDescent="0.35">
      <c r="A34" s="72" t="s">
        <v>260</v>
      </c>
      <c r="B34" s="72"/>
      <c r="C34" s="52"/>
      <c r="D34" s="24"/>
      <c r="E34" s="22">
        <f>SUM(E30:E33)</f>
        <v>-27356</v>
      </c>
      <c r="F34" s="15"/>
      <c r="G34" s="22">
        <f>SUM(G30:G33)</f>
        <v>-102</v>
      </c>
      <c r="H34" s="15"/>
      <c r="I34" s="22">
        <f>SUM(I30:I33)</f>
        <v>3452</v>
      </c>
      <c r="J34" s="15"/>
      <c r="K34" s="22">
        <f>SUM(K30:K33)</f>
        <v>-1153</v>
      </c>
      <c r="L34" s="15"/>
      <c r="M34" s="22">
        <f>SUM(M30:M33)</f>
        <v>-25159</v>
      </c>
      <c r="N34" s="15"/>
      <c r="O34" s="22">
        <f>SUM(O30:O33)</f>
        <v>-9405</v>
      </c>
    </row>
    <row r="35" spans="1:15" ht="16.2" thickTop="1" x14ac:dyDescent="0.3">
      <c r="A35" s="72" t="s">
        <v>261</v>
      </c>
      <c r="B35" s="72"/>
      <c r="C35" s="29"/>
      <c r="D35" s="2"/>
      <c r="E35" s="15"/>
      <c r="F35" s="15"/>
      <c r="G35" s="15"/>
      <c r="H35" s="15"/>
      <c r="I35" s="15"/>
      <c r="J35" s="15"/>
      <c r="K35" s="15"/>
      <c r="L35" s="15"/>
      <c r="M35" s="15"/>
      <c r="N35" s="15"/>
      <c r="O35" s="4"/>
    </row>
    <row r="46" spans="1:15" x14ac:dyDescent="0.3">
      <c r="O46" s="5"/>
    </row>
    <row r="52" spans="15:15" x14ac:dyDescent="0.3">
      <c r="O52" s="5" t="s">
        <v>233</v>
      </c>
    </row>
  </sheetData>
  <mergeCells count="3">
    <mergeCell ref="A30:B30"/>
    <mergeCell ref="A34:B34"/>
    <mergeCell ref="A35:B35"/>
  </mergeCells>
  <phoneticPr fontId="5" type="noConversion"/>
  <pageMargins left="0.35433070866141736" right="0.35433070866141736" top="0.59055118110236227" bottom="0.59055118110236227" header="0.51181102362204722" footer="0.51181102362204722"/>
  <pageSetup paperSize="9" scale="88"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6FF81-46BF-4C8E-B3F5-23D7981E0C51}">
  <sheetPr>
    <tabColor indexed="51"/>
  </sheetPr>
  <dimension ref="A1:O43"/>
  <sheetViews>
    <sheetView topLeftCell="A15" zoomScaleNormal="100" workbookViewId="0">
      <selection activeCell="K21" sqref="K21"/>
    </sheetView>
  </sheetViews>
  <sheetFormatPr defaultColWidth="9" defaultRowHeight="15.6" x14ac:dyDescent="0.3"/>
  <cols>
    <col min="1" max="1" width="3" customWidth="1"/>
    <col min="2" max="2" width="27.19921875" customWidth="1"/>
    <col min="3" max="4" width="3.8984375" customWidth="1"/>
    <col min="5" max="5" width="8.3984375" customWidth="1"/>
    <col min="6" max="6" width="2.19921875" customWidth="1"/>
    <col min="7" max="7" width="8.5" customWidth="1"/>
    <col min="8" max="8" width="2" customWidth="1"/>
    <col min="10" max="10" width="1.59765625" customWidth="1"/>
    <col min="12" max="12" width="1.3984375" customWidth="1"/>
    <col min="14" max="14" width="1.69921875" customWidth="1"/>
    <col min="15" max="15" width="7.09765625" bestFit="1" customWidth="1"/>
  </cols>
  <sheetData>
    <row r="1" spans="1:15" ht="17.399999999999999" x14ac:dyDescent="0.3">
      <c r="A1" s="13" t="s">
        <v>97</v>
      </c>
      <c r="B1" s="13"/>
      <c r="C1" s="13"/>
      <c r="D1" s="13"/>
      <c r="E1" s="13"/>
      <c r="K1" s="15"/>
      <c r="L1" s="15"/>
      <c r="M1" s="15"/>
      <c r="N1" s="15"/>
      <c r="O1" s="5"/>
    </row>
    <row r="2" spans="1:15" ht="17.399999999999999" x14ac:dyDescent="0.3">
      <c r="A2" s="13" t="s">
        <v>61</v>
      </c>
      <c r="B2" s="13"/>
      <c r="C2" s="13"/>
      <c r="D2" s="13"/>
      <c r="E2" s="13"/>
      <c r="K2" s="15"/>
      <c r="L2" s="15"/>
      <c r="M2" s="15"/>
      <c r="N2" s="15"/>
      <c r="O2" s="4"/>
    </row>
    <row r="3" spans="1:15" ht="17.399999999999999" x14ac:dyDescent="0.3">
      <c r="A3" s="13" t="s">
        <v>241</v>
      </c>
      <c r="B3" s="13"/>
      <c r="C3" s="13"/>
      <c r="D3" s="13"/>
      <c r="E3" s="13"/>
      <c r="K3" s="15"/>
      <c r="L3" s="15"/>
      <c r="M3" s="15"/>
      <c r="N3" s="15"/>
      <c r="O3" s="4"/>
    </row>
    <row r="4" spans="1:15" ht="26.25" customHeight="1" x14ac:dyDescent="0.3">
      <c r="A4" s="15"/>
      <c r="C4" s="16"/>
      <c r="D4" s="16"/>
      <c r="E4" s="19" t="s">
        <v>40</v>
      </c>
      <c r="F4" s="16"/>
      <c r="G4" s="25" t="s">
        <v>40</v>
      </c>
      <c r="H4" s="17"/>
      <c r="I4" s="17" t="s">
        <v>165</v>
      </c>
      <c r="J4" s="17"/>
      <c r="K4" s="25" t="s">
        <v>40</v>
      </c>
      <c r="L4" s="18"/>
      <c r="M4" s="18"/>
      <c r="N4" s="18"/>
      <c r="O4" s="4"/>
    </row>
    <row r="5" spans="1:15" x14ac:dyDescent="0.3">
      <c r="C5" s="16"/>
      <c r="D5" s="16"/>
      <c r="E5" s="17" t="s">
        <v>77</v>
      </c>
      <c r="F5" s="16"/>
      <c r="G5" s="17" t="s">
        <v>163</v>
      </c>
      <c r="H5" s="17"/>
      <c r="I5" s="17" t="s">
        <v>203</v>
      </c>
      <c r="J5" s="17"/>
      <c r="K5" s="25" t="s">
        <v>204</v>
      </c>
      <c r="L5" s="17"/>
    </row>
    <row r="6" spans="1:15" x14ac:dyDescent="0.3">
      <c r="C6" s="16"/>
      <c r="D6" s="16"/>
      <c r="E6" s="17"/>
      <c r="F6" s="16"/>
      <c r="G6" s="17" t="s">
        <v>164</v>
      </c>
      <c r="H6" s="17"/>
      <c r="I6" s="17" t="s">
        <v>170</v>
      </c>
      <c r="J6" s="17"/>
      <c r="K6" s="25" t="s">
        <v>164</v>
      </c>
      <c r="L6" s="17"/>
      <c r="M6" s="17" t="s">
        <v>41</v>
      </c>
      <c r="N6" s="18"/>
      <c r="O6" s="25" t="s">
        <v>41</v>
      </c>
    </row>
    <row r="7" spans="1:15" x14ac:dyDescent="0.3">
      <c r="C7" s="16"/>
      <c r="D7" s="16"/>
      <c r="E7" s="17">
        <v>2025</v>
      </c>
      <c r="F7" s="16"/>
      <c r="G7" s="17">
        <v>2025</v>
      </c>
      <c r="H7" s="17"/>
      <c r="I7" s="17">
        <v>2025</v>
      </c>
      <c r="J7" s="17"/>
      <c r="K7" s="17">
        <v>2025</v>
      </c>
      <c r="L7" s="17"/>
      <c r="M7" s="17">
        <v>2025</v>
      </c>
      <c r="N7" s="18"/>
      <c r="O7" s="25">
        <v>2024</v>
      </c>
    </row>
    <row r="8" spans="1:15" x14ac:dyDescent="0.3">
      <c r="A8" s="14"/>
      <c r="B8" s="14"/>
      <c r="D8" s="17"/>
      <c r="E8" s="17" t="s">
        <v>44</v>
      </c>
      <c r="F8" s="17"/>
      <c r="G8" s="17" t="s">
        <v>44</v>
      </c>
      <c r="H8" s="17"/>
      <c r="I8" s="17" t="s">
        <v>44</v>
      </c>
      <c r="J8" s="17"/>
      <c r="K8" s="17" t="s">
        <v>44</v>
      </c>
      <c r="L8" s="17"/>
      <c r="M8" s="17" t="s">
        <v>44</v>
      </c>
      <c r="N8" s="18"/>
      <c r="O8" s="25" t="s">
        <v>44</v>
      </c>
    </row>
    <row r="9" spans="1:15" ht="36" customHeight="1" x14ac:dyDescent="0.3">
      <c r="A9" s="14" t="s">
        <v>62</v>
      </c>
      <c r="B9" s="15"/>
      <c r="C9" s="12"/>
      <c r="D9" s="12"/>
      <c r="E9" s="15"/>
      <c r="F9" s="15"/>
      <c r="G9" s="15"/>
      <c r="H9" s="15"/>
      <c r="I9" s="15"/>
      <c r="J9" s="15"/>
      <c r="K9" s="15"/>
      <c r="L9" s="15"/>
      <c r="M9" s="15"/>
      <c r="N9" s="18"/>
      <c r="O9" s="4"/>
    </row>
    <row r="10" spans="1:15" x14ac:dyDescent="0.3">
      <c r="B10" s="15"/>
      <c r="C10" s="15"/>
      <c r="D10" s="15"/>
      <c r="E10" s="15"/>
      <c r="F10" s="15"/>
      <c r="G10" s="15"/>
      <c r="H10" s="15"/>
      <c r="I10" s="15"/>
      <c r="J10" s="15"/>
      <c r="K10" s="15"/>
      <c r="L10" s="15"/>
      <c r="M10" s="15"/>
      <c r="N10" s="18"/>
      <c r="O10" s="4"/>
    </row>
    <row r="11" spans="1:15" x14ac:dyDescent="0.3">
      <c r="A11" s="15" t="s">
        <v>63</v>
      </c>
      <c r="B11" s="15"/>
      <c r="C11" s="15"/>
      <c r="D11" s="15"/>
      <c r="E11" s="15">
        <v>40814</v>
      </c>
      <c r="F11" s="15"/>
      <c r="G11" s="15">
        <v>759</v>
      </c>
      <c r="H11" s="15"/>
      <c r="I11" s="15">
        <v>74737</v>
      </c>
      <c r="J11" s="15"/>
      <c r="K11" s="15">
        <v>1331</v>
      </c>
      <c r="L11" s="15"/>
      <c r="M11" s="15">
        <f>SUM(E11:K11)</f>
        <v>117641</v>
      </c>
      <c r="N11" s="18"/>
      <c r="O11" s="15">
        <v>127046</v>
      </c>
    </row>
    <row r="12" spans="1:15" x14ac:dyDescent="0.3">
      <c r="A12" s="15" t="s">
        <v>64</v>
      </c>
      <c r="B12" s="15"/>
      <c r="C12" s="15"/>
      <c r="D12" s="15"/>
      <c r="E12" s="15"/>
      <c r="F12" s="15"/>
      <c r="G12" s="15"/>
      <c r="H12" s="15"/>
      <c r="I12" s="15"/>
      <c r="J12" s="15"/>
      <c r="K12" s="15"/>
      <c r="L12" s="15"/>
      <c r="M12" s="15"/>
      <c r="N12" s="18"/>
      <c r="O12" s="4"/>
    </row>
    <row r="13" spans="1:15" ht="28.5" customHeight="1" x14ac:dyDescent="0.3">
      <c r="A13" s="2" t="s">
        <v>65</v>
      </c>
      <c r="B13" s="15"/>
      <c r="C13" s="15"/>
      <c r="D13" s="15"/>
      <c r="E13" s="15"/>
      <c r="F13" s="15"/>
      <c r="G13" s="15"/>
      <c r="H13" s="15"/>
      <c r="I13" s="15"/>
      <c r="J13" s="15"/>
      <c r="K13" s="15"/>
      <c r="L13" s="15"/>
      <c r="M13" s="15"/>
      <c r="N13" s="18"/>
      <c r="O13" s="4"/>
    </row>
    <row r="14" spans="1:15" x14ac:dyDescent="0.3">
      <c r="A14" s="4" t="s">
        <v>282</v>
      </c>
      <c r="B14" s="4"/>
      <c r="C14" s="4"/>
      <c r="D14" s="4"/>
      <c r="E14" s="15">
        <f>+'Receipts &amp; Payments Acc'!E30</f>
        <v>-25582</v>
      </c>
      <c r="F14" s="15"/>
      <c r="G14" s="15">
        <f>+'Receipts &amp; Payments Acc'!G30</f>
        <v>-102</v>
      </c>
      <c r="H14" s="15"/>
      <c r="I14" s="15">
        <f>+'Receipts &amp; Payments Acc'!I30</f>
        <v>3452</v>
      </c>
      <c r="J14" s="15"/>
      <c r="K14" s="15">
        <f>+'Receipts &amp; Payments Acc'!K30</f>
        <v>-2927</v>
      </c>
      <c r="L14" s="15"/>
      <c r="M14" s="15">
        <f>SUM(E14:K14)</f>
        <v>-25159</v>
      </c>
      <c r="N14" s="18"/>
      <c r="O14" s="15">
        <f>+'Receipts &amp; Payments Acc'!O34</f>
        <v>-9405</v>
      </c>
    </row>
    <row r="15" spans="1:15" x14ac:dyDescent="0.3">
      <c r="A15" s="4"/>
      <c r="B15" s="4"/>
      <c r="C15" s="4"/>
      <c r="D15" s="4"/>
      <c r="E15" s="15"/>
      <c r="F15" s="15"/>
      <c r="G15" s="15"/>
      <c r="H15" s="15"/>
      <c r="I15" s="15"/>
      <c r="J15" s="15"/>
      <c r="K15" s="15"/>
      <c r="L15" s="15"/>
      <c r="M15" s="15"/>
      <c r="N15" s="18"/>
      <c r="O15" s="15"/>
    </row>
    <row r="16" spans="1:15" x14ac:dyDescent="0.3">
      <c r="A16" s="4"/>
      <c r="B16" s="15" t="s">
        <v>206</v>
      </c>
      <c r="C16" s="4"/>
      <c r="D16" s="4"/>
      <c r="E16" s="15">
        <f>+'Receipts &amp; Payments Acc'!E32</f>
        <v>-1774</v>
      </c>
      <c r="F16" s="15"/>
      <c r="G16" s="15">
        <f>+'Receipts &amp; Payments Acc'!G32</f>
        <v>0</v>
      </c>
      <c r="H16" s="15"/>
      <c r="I16" s="15">
        <f>+'Receipts &amp; Payments Acc'!I32</f>
        <v>0</v>
      </c>
      <c r="J16" s="15"/>
      <c r="K16" s="15">
        <f>+'Receipts &amp; Payments Acc'!K32</f>
        <v>1774</v>
      </c>
      <c r="L16" s="15"/>
      <c r="M16" s="15">
        <f>SUM(E16:K16)</f>
        <v>0</v>
      </c>
      <c r="N16" s="18"/>
      <c r="O16" s="15">
        <v>0</v>
      </c>
    </row>
    <row r="17" spans="1:15" x14ac:dyDescent="0.3">
      <c r="B17" s="15"/>
      <c r="C17" s="15"/>
      <c r="D17" s="15"/>
      <c r="E17" s="15"/>
      <c r="F17" s="15"/>
      <c r="G17" s="15"/>
      <c r="H17" s="15"/>
      <c r="I17" s="15"/>
      <c r="J17" s="15"/>
      <c r="K17" s="15"/>
      <c r="L17" s="15"/>
      <c r="M17" s="15"/>
      <c r="N17" s="18"/>
      <c r="O17" s="15"/>
    </row>
    <row r="18" spans="1:15" ht="16.2" thickBot="1" x14ac:dyDescent="0.35">
      <c r="A18" s="15" t="s">
        <v>66</v>
      </c>
      <c r="B18" s="15"/>
      <c r="C18" s="15"/>
      <c r="D18" s="15"/>
      <c r="E18" s="22">
        <f>SUM(E11:E17)</f>
        <v>13458</v>
      </c>
      <c r="F18" s="15"/>
      <c r="G18" s="22">
        <f>SUM(G11:G17)</f>
        <v>657</v>
      </c>
      <c r="H18" s="15"/>
      <c r="I18" s="22">
        <f>SUM(I11:I17)</f>
        <v>78189</v>
      </c>
      <c r="J18" s="15"/>
      <c r="K18" s="22">
        <f>SUM(K11:K17)</f>
        <v>178</v>
      </c>
      <c r="L18" s="15"/>
      <c r="M18" s="22">
        <f>SUM(M11:M17)</f>
        <v>92482</v>
      </c>
      <c r="N18" s="18"/>
      <c r="O18" s="22">
        <f>SUM(O11:O17)</f>
        <v>117641</v>
      </c>
    </row>
    <row r="19" spans="1:15" ht="16.2" thickTop="1" x14ac:dyDescent="0.3">
      <c r="A19" s="15" t="s">
        <v>67</v>
      </c>
      <c r="B19" s="15"/>
      <c r="C19" s="15"/>
      <c r="D19" s="15"/>
      <c r="E19" s="15"/>
      <c r="F19" s="15"/>
      <c r="G19" s="15"/>
      <c r="H19" s="15"/>
      <c r="I19" s="15"/>
      <c r="J19" s="15"/>
      <c r="K19" s="15"/>
      <c r="L19" s="15"/>
      <c r="M19" s="15"/>
      <c r="N19" s="18"/>
      <c r="O19" s="15"/>
    </row>
    <row r="20" spans="1:15" x14ac:dyDescent="0.3">
      <c r="A20" s="15"/>
      <c r="B20" s="15"/>
      <c r="C20" s="15"/>
      <c r="D20" s="15"/>
      <c r="E20" s="15"/>
      <c r="F20" s="15"/>
      <c r="G20" s="15"/>
      <c r="H20" s="15"/>
      <c r="I20" s="15"/>
      <c r="J20" s="15"/>
      <c r="K20" s="15"/>
      <c r="L20" s="15"/>
      <c r="M20" s="15"/>
      <c r="N20" s="18"/>
      <c r="O20" s="4"/>
    </row>
    <row r="21" spans="1:15" ht="40.5" customHeight="1" x14ac:dyDescent="0.3">
      <c r="A21" s="4" t="s">
        <v>281</v>
      </c>
      <c r="B21" s="14"/>
      <c r="C21" s="14"/>
      <c r="D21" s="14"/>
      <c r="E21" s="20"/>
      <c r="F21" s="15"/>
      <c r="G21" s="15"/>
      <c r="H21" s="15"/>
      <c r="I21" s="15"/>
      <c r="J21" s="15"/>
      <c r="K21" s="15"/>
      <c r="L21" s="15"/>
      <c r="M21" s="15"/>
      <c r="N21" s="15"/>
      <c r="O21" s="4"/>
    </row>
    <row r="22" spans="1:15" ht="27.75" customHeight="1" x14ac:dyDescent="0.3">
      <c r="A22" s="4" t="s">
        <v>68</v>
      </c>
      <c r="B22" s="2"/>
      <c r="C22" s="2"/>
      <c r="D22" s="2"/>
      <c r="E22" s="4"/>
      <c r="F22" s="15"/>
      <c r="G22" s="15"/>
      <c r="H22" s="15"/>
      <c r="I22" s="15"/>
      <c r="J22" s="15"/>
      <c r="K22" s="15"/>
      <c r="L22" s="15"/>
      <c r="M22" s="15"/>
      <c r="N22" s="15"/>
      <c r="O22" s="4"/>
    </row>
    <row r="23" spans="1:15" ht="56.25" customHeight="1" x14ac:dyDescent="0.3">
      <c r="A23" s="76" t="s">
        <v>69</v>
      </c>
      <c r="B23" s="77" t="s">
        <v>290</v>
      </c>
      <c r="C23" s="77"/>
      <c r="D23" s="77"/>
      <c r="E23" s="77"/>
      <c r="F23" s="77"/>
      <c r="G23" s="77"/>
      <c r="H23" s="77"/>
      <c r="I23" s="77"/>
      <c r="J23" s="15"/>
      <c r="K23" s="15"/>
      <c r="L23" s="15"/>
      <c r="M23" s="15"/>
      <c r="N23" s="15"/>
      <c r="O23" s="4"/>
    </row>
    <row r="24" spans="1:15" ht="43.2" customHeight="1" x14ac:dyDescent="0.3">
      <c r="A24" s="76" t="s">
        <v>70</v>
      </c>
      <c r="B24" s="78" t="s">
        <v>289</v>
      </c>
      <c r="C24" s="76"/>
      <c r="D24" s="76"/>
      <c r="E24" s="76"/>
      <c r="F24" s="77"/>
      <c r="G24" s="77"/>
      <c r="H24" s="77"/>
      <c r="I24" s="77"/>
      <c r="J24" s="15"/>
      <c r="K24" s="15"/>
      <c r="L24" s="15"/>
      <c r="M24" s="15"/>
      <c r="N24" s="15"/>
      <c r="O24" s="4"/>
    </row>
    <row r="25" spans="1:15" ht="33" customHeight="1" x14ac:dyDescent="0.3">
      <c r="A25" s="72"/>
      <c r="B25" s="72"/>
      <c r="C25" s="24"/>
      <c r="D25" s="24"/>
      <c r="E25" s="24"/>
      <c r="F25" s="15"/>
      <c r="G25" s="15"/>
      <c r="H25" s="15"/>
      <c r="I25" s="15"/>
      <c r="J25" s="15"/>
      <c r="K25" s="15"/>
      <c r="L25" s="15"/>
      <c r="M25" s="15"/>
      <c r="N25" s="15"/>
      <c r="O25" s="4"/>
    </row>
    <row r="26" spans="1:15" x14ac:dyDescent="0.3">
      <c r="A26" s="15"/>
      <c r="B26" s="2"/>
      <c r="C26" s="2"/>
      <c r="D26" s="2"/>
      <c r="E26" s="15"/>
      <c r="F26" s="15"/>
      <c r="G26" s="15"/>
      <c r="H26" s="15"/>
      <c r="I26" s="15"/>
      <c r="J26" s="15"/>
      <c r="K26" s="15"/>
      <c r="L26" s="15"/>
      <c r="M26" s="15"/>
      <c r="N26" s="15"/>
      <c r="O26" s="4"/>
    </row>
    <row r="29" spans="1:15" x14ac:dyDescent="0.3">
      <c r="O29" s="5"/>
    </row>
    <row r="43" spans="15:15" x14ac:dyDescent="0.3">
      <c r="O43" s="5" t="s">
        <v>218</v>
      </c>
    </row>
  </sheetData>
  <mergeCells count="1">
    <mergeCell ref="A25:B25"/>
  </mergeCells>
  <phoneticPr fontId="5" type="noConversion"/>
  <pageMargins left="0.35433070866141736" right="0.35433070866141736" top="0.59055118110236227" bottom="0.59055118110236227" header="0.51181102362204722" footer="0.51181102362204722"/>
  <pageSetup paperSize="9" scale="92"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A349-8C0A-49D8-910D-F9842CC0E6DB}">
  <sheetPr>
    <tabColor indexed="33"/>
  </sheetPr>
  <dimension ref="A1:V225"/>
  <sheetViews>
    <sheetView topLeftCell="A171" zoomScaleNormal="100" workbookViewId="0">
      <pane xSplit="4" topLeftCell="E1" activePane="topRight" state="frozen"/>
      <selection activeCell="A62" sqref="A62"/>
      <selection pane="topRight" activeCell="Q1" sqref="Q1:X1048576"/>
    </sheetView>
  </sheetViews>
  <sheetFormatPr defaultColWidth="9" defaultRowHeight="15.6" x14ac:dyDescent="0.3"/>
  <cols>
    <col min="1" max="1" width="2.69921875" customWidth="1"/>
    <col min="2" max="2" width="2.8984375" customWidth="1"/>
    <col min="3" max="3" width="25.09765625" customWidth="1"/>
    <col min="4" max="4" width="3.09765625" customWidth="1"/>
    <col min="5" max="5" width="8.3984375" customWidth="1"/>
    <col min="6" max="6" width="2.19921875" customWidth="1"/>
    <col min="7" max="7" width="8.5" customWidth="1"/>
    <col min="8" max="8" width="2" customWidth="1"/>
    <col min="10" max="10" width="1.59765625" customWidth="1"/>
    <col min="12" max="12" width="1.3984375" customWidth="1"/>
    <col min="14" max="14" width="1.69921875" customWidth="1"/>
    <col min="15" max="15" width="9.5" customWidth="1"/>
  </cols>
  <sheetData>
    <row r="1" spans="1:15" ht="17.399999999999999" x14ac:dyDescent="0.3">
      <c r="A1" s="13" t="s">
        <v>97</v>
      </c>
      <c r="B1" s="13"/>
      <c r="C1" s="13"/>
      <c r="D1" s="13"/>
      <c r="E1" s="13"/>
      <c r="K1" s="15"/>
      <c r="L1" s="15"/>
      <c r="M1" s="15"/>
      <c r="N1" s="15"/>
      <c r="O1" s="5"/>
    </row>
    <row r="2" spans="1:15" ht="17.399999999999999" x14ac:dyDescent="0.3">
      <c r="A2" s="13" t="s">
        <v>242</v>
      </c>
      <c r="B2" s="13"/>
      <c r="C2" s="13"/>
      <c r="D2" s="13"/>
      <c r="E2" s="13"/>
      <c r="K2" s="15"/>
      <c r="L2" s="15"/>
      <c r="M2" s="15"/>
      <c r="N2" s="15"/>
      <c r="O2" s="5"/>
    </row>
    <row r="3" spans="1:15" ht="17.399999999999999" x14ac:dyDescent="0.3">
      <c r="A3" s="13" t="s">
        <v>71</v>
      </c>
      <c r="B3" s="14"/>
      <c r="C3" s="14"/>
      <c r="D3" s="14"/>
      <c r="E3" s="14"/>
      <c r="K3" s="15"/>
      <c r="L3" s="15"/>
      <c r="M3" s="15"/>
      <c r="N3" s="15"/>
      <c r="O3" s="4"/>
    </row>
    <row r="4" spans="1:15" x14ac:dyDescent="0.3">
      <c r="A4" s="14"/>
      <c r="B4" s="14"/>
      <c r="C4" s="14"/>
      <c r="D4" s="14"/>
      <c r="E4" s="14"/>
      <c r="K4" s="15"/>
      <c r="L4" s="15"/>
      <c r="M4" s="15"/>
      <c r="N4" s="15"/>
      <c r="O4" s="4"/>
    </row>
    <row r="5" spans="1:15" x14ac:dyDescent="0.3">
      <c r="A5" s="14"/>
      <c r="B5" s="14"/>
      <c r="C5" s="14"/>
      <c r="D5" s="14"/>
      <c r="E5" s="14"/>
      <c r="K5" s="15"/>
      <c r="L5" s="15"/>
      <c r="M5" s="15"/>
      <c r="N5" s="15"/>
      <c r="O5" s="4"/>
    </row>
    <row r="6" spans="1:15" x14ac:dyDescent="0.3">
      <c r="A6" s="26" t="s">
        <v>34</v>
      </c>
      <c r="B6" s="2" t="s">
        <v>72</v>
      </c>
      <c r="C6" s="2"/>
      <c r="D6" s="2"/>
      <c r="K6" s="15"/>
      <c r="L6" s="15"/>
      <c r="M6" s="15"/>
      <c r="N6" s="15"/>
      <c r="O6" s="4"/>
    </row>
    <row r="7" spans="1:15" x14ac:dyDescent="0.3">
      <c r="A7" s="26"/>
      <c r="B7" s="2"/>
      <c r="C7" s="2"/>
      <c r="D7" s="2"/>
      <c r="K7" s="15"/>
      <c r="L7" s="15"/>
      <c r="M7" s="15"/>
      <c r="N7" s="15"/>
      <c r="O7" s="4"/>
    </row>
    <row r="8" spans="1:15" x14ac:dyDescent="0.3">
      <c r="A8" s="26"/>
      <c r="B8" s="2"/>
      <c r="C8" s="4" t="s">
        <v>287</v>
      </c>
      <c r="D8" s="2"/>
      <c r="K8" s="15"/>
      <c r="L8" s="15"/>
      <c r="M8" s="15"/>
      <c r="N8" s="15"/>
      <c r="O8" s="4"/>
    </row>
    <row r="9" spans="1:15" x14ac:dyDescent="0.3">
      <c r="A9" s="26"/>
      <c r="B9" s="2"/>
      <c r="C9" s="4" t="s">
        <v>269</v>
      </c>
      <c r="D9" s="2"/>
      <c r="K9" s="15"/>
      <c r="L9" s="15"/>
      <c r="M9" s="15"/>
      <c r="N9" s="15"/>
      <c r="O9" s="4"/>
    </row>
    <row r="10" spans="1:15" x14ac:dyDescent="0.3">
      <c r="A10" s="26"/>
      <c r="B10" s="2"/>
      <c r="C10" s="4" t="s">
        <v>270</v>
      </c>
      <c r="D10" s="2"/>
      <c r="K10" s="15"/>
      <c r="L10" s="15"/>
      <c r="M10" s="15"/>
      <c r="N10" s="15"/>
      <c r="O10" s="4"/>
    </row>
    <row r="11" spans="1:15" x14ac:dyDescent="0.3">
      <c r="A11" s="26"/>
      <c r="B11" s="2"/>
      <c r="C11" s="4"/>
      <c r="D11" s="2"/>
      <c r="K11" s="15"/>
      <c r="L11" s="15"/>
      <c r="M11" s="15"/>
      <c r="N11" s="15"/>
      <c r="O11" s="4"/>
    </row>
    <row r="12" spans="1:15" x14ac:dyDescent="0.3">
      <c r="A12" s="26"/>
      <c r="B12" s="2"/>
      <c r="C12" s="4"/>
      <c r="D12" s="2"/>
      <c r="L12" s="15"/>
      <c r="N12" s="15"/>
      <c r="O12" s="4"/>
    </row>
    <row r="13" spans="1:15" x14ac:dyDescent="0.3">
      <c r="A13" s="26" t="s">
        <v>38</v>
      </c>
      <c r="B13" s="2" t="s">
        <v>73</v>
      </c>
      <c r="K13" s="15"/>
      <c r="L13" s="15"/>
      <c r="M13" s="15"/>
      <c r="N13" s="15"/>
      <c r="O13" s="4"/>
    </row>
    <row r="14" spans="1:15" s="2" customFormat="1" ht="17.25" customHeight="1" x14ac:dyDescent="0.3">
      <c r="A14" s="19"/>
      <c r="C14" s="19"/>
      <c r="D14" s="19"/>
      <c r="G14" s="25" t="s">
        <v>74</v>
      </c>
      <c r="H14" s="19"/>
      <c r="I14" s="25"/>
      <c r="J14" s="19"/>
      <c r="K14" s="25"/>
      <c r="L14" s="19"/>
      <c r="M14" s="25"/>
      <c r="N14" s="19"/>
      <c r="O14" s="25"/>
    </row>
    <row r="15" spans="1:15" x14ac:dyDescent="0.3">
      <c r="C15" s="16"/>
      <c r="D15" s="16"/>
      <c r="G15" s="17">
        <v>2025</v>
      </c>
      <c r="H15" s="16"/>
      <c r="I15" s="17" t="s">
        <v>42</v>
      </c>
      <c r="J15" s="16"/>
      <c r="K15" s="17" t="s">
        <v>54</v>
      </c>
      <c r="L15" s="16"/>
      <c r="M15" s="17" t="s">
        <v>60</v>
      </c>
      <c r="N15" s="16"/>
      <c r="O15" s="17">
        <v>2025</v>
      </c>
    </row>
    <row r="16" spans="1:15" x14ac:dyDescent="0.3">
      <c r="A16" s="14"/>
      <c r="B16" s="14"/>
      <c r="D16" s="17"/>
      <c r="G16" s="17" t="s">
        <v>44</v>
      </c>
      <c r="H16" s="17"/>
      <c r="I16" s="17" t="s">
        <v>44</v>
      </c>
      <c r="J16" s="17"/>
      <c r="K16" s="17" t="s">
        <v>44</v>
      </c>
      <c r="L16" s="17"/>
      <c r="M16" s="17" t="s">
        <v>44</v>
      </c>
      <c r="N16" s="17"/>
      <c r="O16" s="17" t="s">
        <v>44</v>
      </c>
    </row>
    <row r="17" spans="1:15" x14ac:dyDescent="0.3">
      <c r="A17" s="14"/>
      <c r="B17" s="2" t="s">
        <v>75</v>
      </c>
      <c r="C17" s="12"/>
      <c r="D17" s="12"/>
      <c r="G17" s="15"/>
      <c r="H17" s="15"/>
      <c r="I17" s="15"/>
      <c r="J17" s="15"/>
      <c r="K17" s="15"/>
      <c r="L17" s="15"/>
      <c r="M17" s="15"/>
      <c r="N17" s="15"/>
      <c r="O17" s="15"/>
    </row>
    <row r="18" spans="1:15" x14ac:dyDescent="0.3">
      <c r="A18" s="15"/>
      <c r="B18" s="15" t="s">
        <v>77</v>
      </c>
      <c r="C18" s="15"/>
      <c r="D18" s="15"/>
      <c r="G18" s="15">
        <f>+'Statement of Balances'!E11</f>
        <v>40814</v>
      </c>
      <c r="H18" s="15"/>
      <c r="I18" s="15">
        <f>+'Receipts &amp; Payments Acc'!E20</f>
        <v>66762</v>
      </c>
      <c r="J18" s="15"/>
      <c r="K18" s="15">
        <f>-E148</f>
        <v>-92344</v>
      </c>
      <c r="L18" s="15"/>
      <c r="M18" s="15">
        <f>+'Receipts &amp; Payments Acc'!E32</f>
        <v>-1774</v>
      </c>
      <c r="N18" s="15"/>
      <c r="O18" s="15">
        <f>SUM(G18:M18)</f>
        <v>13458</v>
      </c>
    </row>
    <row r="19" spans="1:15" x14ac:dyDescent="0.3">
      <c r="A19" s="15"/>
      <c r="B19" s="15" t="s">
        <v>76</v>
      </c>
      <c r="C19" s="15"/>
      <c r="D19" s="15"/>
      <c r="G19" s="15">
        <f>+'Statement of Balances'!K11</f>
        <v>1331</v>
      </c>
      <c r="H19" s="15"/>
      <c r="I19" s="15">
        <f>+'Receipts &amp; Payments Acc'!K20</f>
        <v>0</v>
      </c>
      <c r="J19" s="15"/>
      <c r="K19" s="15">
        <f>-K148</f>
        <v>-2927</v>
      </c>
      <c r="L19" s="15"/>
      <c r="M19" s="15">
        <f>+'Receipts &amp; Payments Acc'!K32</f>
        <v>1774</v>
      </c>
      <c r="N19" s="15"/>
      <c r="O19" s="15">
        <f>SUM(G19:M19)</f>
        <v>178</v>
      </c>
    </row>
    <row r="20" spans="1:15" ht="15.75" customHeight="1" x14ac:dyDescent="0.3">
      <c r="A20" s="2"/>
      <c r="B20" s="15" t="s">
        <v>224</v>
      </c>
      <c r="C20" s="15"/>
      <c r="D20" s="15"/>
      <c r="G20" s="15">
        <f>+'Statement of Balances'!G11</f>
        <v>759</v>
      </c>
      <c r="H20" s="15"/>
      <c r="I20" s="15">
        <f>+'Receipts &amp; Payments Acc'!G20</f>
        <v>118</v>
      </c>
      <c r="J20" s="15"/>
      <c r="K20" s="15">
        <f>-G148</f>
        <v>-220</v>
      </c>
      <c r="L20" s="15"/>
      <c r="M20" s="15"/>
      <c r="N20" s="15"/>
      <c r="O20" s="15">
        <f t="shared" ref="O20" si="0">SUM(G20:M20)</f>
        <v>657</v>
      </c>
    </row>
    <row r="21" spans="1:15" x14ac:dyDescent="0.3">
      <c r="A21" s="4"/>
      <c r="B21" s="4"/>
      <c r="C21" s="4"/>
      <c r="D21" s="4"/>
      <c r="G21" s="23">
        <f>SUM(G18:G20)</f>
        <v>42904</v>
      </c>
      <c r="H21" s="15"/>
      <c r="I21" s="23">
        <f>SUM(I18:I20)</f>
        <v>66880</v>
      </c>
      <c r="J21" s="15"/>
      <c r="K21" s="23">
        <f>SUM(K18:K20)</f>
        <v>-95491</v>
      </c>
      <c r="L21" s="15"/>
      <c r="M21" s="23">
        <f>SUM(M18:M20)</f>
        <v>0</v>
      </c>
      <c r="N21" s="15"/>
      <c r="O21" s="23">
        <f>SUM(O18:O20)</f>
        <v>14293</v>
      </c>
    </row>
    <row r="22" spans="1:15" x14ac:dyDescent="0.3">
      <c r="A22" s="4"/>
      <c r="B22" s="2" t="s">
        <v>78</v>
      </c>
      <c r="C22" s="4"/>
      <c r="D22" s="4"/>
      <c r="G22" s="15"/>
      <c r="H22" s="15"/>
      <c r="I22" s="15"/>
      <c r="J22" s="15"/>
      <c r="K22" s="15"/>
      <c r="L22" s="15"/>
      <c r="M22" s="15"/>
      <c r="N22" s="15"/>
      <c r="O22" s="15"/>
    </row>
    <row r="23" spans="1:15" x14ac:dyDescent="0.3">
      <c r="A23" s="15"/>
      <c r="B23" s="15" t="s">
        <v>223</v>
      </c>
      <c r="C23" s="4"/>
      <c r="D23" s="15"/>
      <c r="G23" s="15">
        <f>+'Statement of Balances'!I11</f>
        <v>74737</v>
      </c>
      <c r="H23" s="15"/>
      <c r="I23" s="15">
        <f>+'Receipts &amp; Payments Acc'!I20</f>
        <v>3452</v>
      </c>
      <c r="J23" s="15"/>
      <c r="K23" s="15">
        <f>-I148</f>
        <v>0</v>
      </c>
      <c r="L23" s="15"/>
      <c r="M23" s="15">
        <v>0</v>
      </c>
      <c r="N23" s="15"/>
      <c r="O23" s="15">
        <f t="shared" ref="O23" si="1">SUM(G23:M23)</f>
        <v>78189</v>
      </c>
    </row>
    <row r="24" spans="1:15" x14ac:dyDescent="0.3">
      <c r="A24" s="4"/>
      <c r="B24" s="4"/>
      <c r="C24" s="4"/>
      <c r="D24" s="4"/>
      <c r="G24" s="15"/>
      <c r="H24" s="15"/>
      <c r="I24" s="15"/>
      <c r="J24" s="15"/>
      <c r="K24" s="15"/>
      <c r="L24" s="15"/>
      <c r="M24" s="15"/>
      <c r="N24" s="15"/>
      <c r="O24" s="15"/>
    </row>
    <row r="25" spans="1:15" ht="16.2" thickBot="1" x14ac:dyDescent="0.35">
      <c r="A25" s="15"/>
      <c r="B25" s="6" t="s">
        <v>79</v>
      </c>
      <c r="D25" s="15"/>
      <c r="G25" s="22">
        <f>SUM(G21:G24)</f>
        <v>117641</v>
      </c>
      <c r="H25" s="15"/>
      <c r="I25" s="22">
        <f>SUM(I21:I24)</f>
        <v>70332</v>
      </c>
      <c r="J25" s="15"/>
      <c r="K25" s="22">
        <f>SUM(K21:K24)</f>
        <v>-95491</v>
      </c>
      <c r="L25" s="15"/>
      <c r="M25" s="22">
        <f>SUM(M21:M24)</f>
        <v>0</v>
      </c>
      <c r="N25" s="15"/>
      <c r="O25" s="22">
        <f>SUM(O21:O24)</f>
        <v>92482</v>
      </c>
    </row>
    <row r="26" spans="1:15" ht="21" customHeight="1" thickTop="1" x14ac:dyDescent="0.3">
      <c r="A26" s="4"/>
      <c r="B26" s="14"/>
      <c r="C26" s="14"/>
      <c r="D26" s="14"/>
      <c r="E26" s="20"/>
      <c r="F26" s="20"/>
      <c r="G26" s="20"/>
      <c r="H26" s="20"/>
      <c r="I26" s="20"/>
      <c r="J26" s="20"/>
      <c r="K26" s="20"/>
      <c r="L26" s="20"/>
      <c r="M26" s="20"/>
      <c r="N26" s="20"/>
      <c r="O26" s="20"/>
    </row>
    <row r="27" spans="1:15" ht="19.5" customHeight="1" x14ac:dyDescent="0.3">
      <c r="A27" s="4"/>
      <c r="B27" s="73" t="s">
        <v>80</v>
      </c>
      <c r="C27" s="63"/>
      <c r="D27" s="63"/>
      <c r="E27" s="63"/>
      <c r="F27" s="63"/>
      <c r="G27" s="63"/>
      <c r="H27" s="63"/>
      <c r="I27" s="63"/>
      <c r="J27" s="63"/>
      <c r="K27" s="63"/>
      <c r="L27" s="63"/>
      <c r="M27" s="63"/>
      <c r="O27" s="4"/>
    </row>
    <row r="28" spans="1:15" x14ac:dyDescent="0.3">
      <c r="B28" s="4" t="s">
        <v>81</v>
      </c>
    </row>
    <row r="29" spans="1:15" x14ac:dyDescent="0.3">
      <c r="B29" s="4" t="s">
        <v>225</v>
      </c>
    </row>
    <row r="30" spans="1:15" x14ac:dyDescent="0.3">
      <c r="B30" s="4"/>
    </row>
    <row r="31" spans="1:15" x14ac:dyDescent="0.3">
      <c r="B31" s="38" t="s">
        <v>226</v>
      </c>
      <c r="O31" s="5"/>
    </row>
    <row r="32" spans="1:15" x14ac:dyDescent="0.3">
      <c r="B32" s="4" t="s">
        <v>227</v>
      </c>
      <c r="O32" s="5"/>
    </row>
    <row r="33" spans="2:15" x14ac:dyDescent="0.3">
      <c r="B33" s="4"/>
      <c r="O33" s="5"/>
    </row>
    <row r="34" spans="2:15" x14ac:dyDescent="0.3">
      <c r="B34" s="4"/>
      <c r="O34" s="5"/>
    </row>
    <row r="35" spans="2:15" x14ac:dyDescent="0.3">
      <c r="B35" s="4"/>
      <c r="O35" s="5"/>
    </row>
    <row r="36" spans="2:15" x14ac:dyDescent="0.3">
      <c r="B36" s="4"/>
      <c r="O36" s="5"/>
    </row>
    <row r="37" spans="2:15" x14ac:dyDescent="0.3">
      <c r="B37" s="4"/>
      <c r="O37" s="5"/>
    </row>
    <row r="38" spans="2:15" x14ac:dyDescent="0.3">
      <c r="B38" s="4"/>
      <c r="O38" s="5"/>
    </row>
    <row r="39" spans="2:15" x14ac:dyDescent="0.3">
      <c r="B39" s="4"/>
      <c r="O39" s="5"/>
    </row>
    <row r="40" spans="2:15" x14ac:dyDescent="0.3">
      <c r="B40" s="4"/>
      <c r="O40" s="5"/>
    </row>
    <row r="41" spans="2:15" x14ac:dyDescent="0.3">
      <c r="B41" s="4"/>
      <c r="O41" s="5"/>
    </row>
    <row r="42" spans="2:15" x14ac:dyDescent="0.3">
      <c r="B42" s="4"/>
      <c r="O42" s="5"/>
    </row>
    <row r="43" spans="2:15" x14ac:dyDescent="0.3">
      <c r="B43" s="4"/>
      <c r="O43" s="5"/>
    </row>
    <row r="44" spans="2:15" x14ac:dyDescent="0.3">
      <c r="B44" s="4"/>
      <c r="O44" s="5"/>
    </row>
    <row r="45" spans="2:15" x14ac:dyDescent="0.3">
      <c r="B45" s="4"/>
      <c r="O45" s="5"/>
    </row>
    <row r="46" spans="2:15" x14ac:dyDescent="0.3">
      <c r="B46" s="4"/>
      <c r="O46" s="5"/>
    </row>
    <row r="47" spans="2:15" x14ac:dyDescent="0.3">
      <c r="B47" s="4"/>
      <c r="O47" s="5"/>
    </row>
    <row r="48" spans="2:15" x14ac:dyDescent="0.3">
      <c r="B48" s="4"/>
      <c r="O48" s="5"/>
    </row>
    <row r="49" spans="1:18" x14ac:dyDescent="0.3">
      <c r="B49" s="4"/>
      <c r="O49" s="5"/>
    </row>
    <row r="50" spans="1:18" ht="172.5" customHeight="1" x14ac:dyDescent="0.3">
      <c r="B50" s="4"/>
      <c r="O50" s="5"/>
    </row>
    <row r="51" spans="1:18" x14ac:dyDescent="0.3">
      <c r="B51" s="4"/>
      <c r="O51" s="5"/>
    </row>
    <row r="52" spans="1:18" x14ac:dyDescent="0.3">
      <c r="B52" s="4"/>
      <c r="O52" s="5" t="s">
        <v>219</v>
      </c>
    </row>
    <row r="53" spans="1:18" ht="17.399999999999999" x14ac:dyDescent="0.3">
      <c r="A53" s="13" t="s">
        <v>97</v>
      </c>
      <c r="B53" s="13"/>
      <c r="C53" s="13"/>
      <c r="D53" s="13"/>
      <c r="E53" s="13"/>
      <c r="K53" s="15"/>
      <c r="L53" s="15"/>
      <c r="M53" s="15"/>
      <c r="N53" s="15"/>
      <c r="O53" s="5"/>
    </row>
    <row r="54" spans="1:18" ht="17.399999999999999" x14ac:dyDescent="0.3">
      <c r="A54" s="13" t="s">
        <v>242</v>
      </c>
      <c r="B54" s="13"/>
      <c r="C54" s="13"/>
      <c r="D54" s="13"/>
      <c r="E54" s="13"/>
      <c r="K54" s="15"/>
      <c r="L54" s="15"/>
      <c r="M54" s="15"/>
      <c r="N54" s="15"/>
      <c r="O54" s="5"/>
    </row>
    <row r="55" spans="1:18" ht="17.399999999999999" x14ac:dyDescent="0.3">
      <c r="A55" s="13" t="s">
        <v>71</v>
      </c>
      <c r="B55" s="14"/>
      <c r="C55" s="14"/>
      <c r="D55" s="14"/>
      <c r="E55" s="14"/>
      <c r="K55" s="15"/>
      <c r="L55" s="15"/>
      <c r="M55" s="15"/>
      <c r="N55" s="15"/>
      <c r="O55" s="4"/>
    </row>
    <row r="56" spans="1:18" x14ac:dyDescent="0.3">
      <c r="B56" s="4"/>
      <c r="O56" s="5"/>
    </row>
    <row r="57" spans="1:18" x14ac:dyDescent="0.3">
      <c r="B57" s="4"/>
      <c r="O57" s="5"/>
    </row>
    <row r="58" spans="1:18" s="16" customFormat="1" x14ac:dyDescent="0.3">
      <c r="E58" s="17" t="s">
        <v>40</v>
      </c>
      <c r="G58" s="19" t="s">
        <v>40</v>
      </c>
      <c r="I58" s="25" t="s">
        <v>165</v>
      </c>
      <c r="K58" s="19" t="s">
        <v>40</v>
      </c>
      <c r="M58" s="25" t="s">
        <v>171</v>
      </c>
      <c r="N58" s="25"/>
      <c r="O58" s="25" t="s">
        <v>173</v>
      </c>
      <c r="Q58"/>
      <c r="R58"/>
    </row>
    <row r="59" spans="1:18" x14ac:dyDescent="0.3">
      <c r="E59" s="25" t="s">
        <v>222</v>
      </c>
      <c r="F59" s="19"/>
      <c r="G59" s="25" t="s">
        <v>163</v>
      </c>
      <c r="H59" s="25"/>
      <c r="I59" s="25" t="s">
        <v>169</v>
      </c>
      <c r="J59" s="25"/>
      <c r="K59" s="25" t="s">
        <v>204</v>
      </c>
      <c r="L59" s="25"/>
      <c r="M59" s="25" t="s">
        <v>172</v>
      </c>
      <c r="N59" s="25"/>
      <c r="O59" s="25" t="s">
        <v>172</v>
      </c>
    </row>
    <row r="60" spans="1:18" x14ac:dyDescent="0.3">
      <c r="E60" s="25" t="s">
        <v>164</v>
      </c>
      <c r="F60" s="16"/>
      <c r="G60" s="25" t="s">
        <v>164</v>
      </c>
      <c r="H60" s="17"/>
      <c r="I60" s="25" t="s">
        <v>170</v>
      </c>
      <c r="J60" s="17"/>
      <c r="K60" s="25" t="s">
        <v>164</v>
      </c>
      <c r="L60" s="17"/>
      <c r="M60" s="25" t="s">
        <v>41</v>
      </c>
      <c r="N60" s="25"/>
      <c r="O60" s="25" t="s">
        <v>41</v>
      </c>
    </row>
    <row r="61" spans="1:18" x14ac:dyDescent="0.3">
      <c r="E61" s="17">
        <v>2025</v>
      </c>
      <c r="F61" s="16"/>
      <c r="G61" s="17">
        <v>2025</v>
      </c>
      <c r="H61" s="17"/>
      <c r="I61" s="17">
        <v>2025</v>
      </c>
      <c r="J61" s="17"/>
      <c r="K61" s="17">
        <v>2025</v>
      </c>
      <c r="L61" s="17"/>
      <c r="M61" s="17">
        <v>2025</v>
      </c>
      <c r="N61" s="17"/>
      <c r="O61" s="17">
        <v>2024</v>
      </c>
    </row>
    <row r="62" spans="1:18" x14ac:dyDescent="0.3">
      <c r="E62" s="17" t="s">
        <v>44</v>
      </c>
      <c r="F62" s="17"/>
      <c r="G62" s="17" t="s">
        <v>44</v>
      </c>
      <c r="H62" s="17"/>
      <c r="I62" s="17" t="s">
        <v>44</v>
      </c>
      <c r="J62" s="17"/>
      <c r="K62" s="17" t="s">
        <v>44</v>
      </c>
      <c r="L62" s="17"/>
      <c r="M62" s="17" t="s">
        <v>44</v>
      </c>
      <c r="N62" s="17"/>
      <c r="O62" s="17" t="s">
        <v>44</v>
      </c>
    </row>
    <row r="63" spans="1:18" x14ac:dyDescent="0.3">
      <c r="A63" s="26" t="s">
        <v>82</v>
      </c>
      <c r="B63" s="2" t="s">
        <v>83</v>
      </c>
    </row>
    <row r="64" spans="1:18" x14ac:dyDescent="0.3">
      <c r="A64" s="26"/>
      <c r="C64" s="15" t="s">
        <v>187</v>
      </c>
      <c r="E64" s="15">
        <v>4195</v>
      </c>
      <c r="G64" s="15"/>
      <c r="H64" s="15"/>
      <c r="I64" s="15">
        <v>914</v>
      </c>
      <c r="J64" s="15"/>
      <c r="K64" s="15"/>
      <c r="M64" s="15">
        <f>SUM(E64:L64)</f>
        <v>5109</v>
      </c>
      <c r="N64" s="15"/>
      <c r="O64" s="15">
        <v>8085</v>
      </c>
    </row>
    <row r="65" spans="1:15" x14ac:dyDescent="0.3">
      <c r="A65" s="26"/>
      <c r="C65" s="15" t="s">
        <v>188</v>
      </c>
      <c r="E65" s="15">
        <v>24099</v>
      </c>
      <c r="G65" s="15"/>
      <c r="H65" s="15"/>
      <c r="I65" s="15">
        <v>1680</v>
      </c>
      <c r="J65" s="15"/>
      <c r="K65" s="15"/>
      <c r="M65" s="15">
        <f t="shared" ref="M65" si="2">SUM(E65:L65)</f>
        <v>25779</v>
      </c>
      <c r="N65" s="15"/>
      <c r="O65" s="15">
        <v>24284</v>
      </c>
    </row>
    <row r="66" spans="1:15" x14ac:dyDescent="0.3">
      <c r="A66" s="26" t="s">
        <v>263</v>
      </c>
      <c r="C66" s="15" t="s">
        <v>168</v>
      </c>
      <c r="E66" s="15">
        <v>9935</v>
      </c>
      <c r="G66" s="15"/>
      <c r="H66" s="15"/>
      <c r="I66" s="15"/>
      <c r="J66" s="15"/>
      <c r="K66" s="15"/>
      <c r="M66" s="15">
        <f>SUM(E66:L66)</f>
        <v>9935</v>
      </c>
      <c r="N66" s="15"/>
      <c r="O66" s="15">
        <v>6041</v>
      </c>
    </row>
    <row r="67" spans="1:15" x14ac:dyDescent="0.3">
      <c r="A67" s="26"/>
      <c r="C67" s="15" t="s">
        <v>45</v>
      </c>
      <c r="E67" s="15">
        <v>3506</v>
      </c>
      <c r="G67" s="15">
        <v>118</v>
      </c>
      <c r="H67" s="15"/>
      <c r="I67" s="15"/>
      <c r="J67" s="15"/>
      <c r="K67" s="15"/>
      <c r="M67" s="15">
        <f>SUM(E67:L67)</f>
        <v>3624</v>
      </c>
      <c r="N67" s="15"/>
      <c r="O67" s="15">
        <v>5402</v>
      </c>
    </row>
    <row r="68" spans="1:15" x14ac:dyDescent="0.3">
      <c r="A68" s="26"/>
      <c r="C68" s="15" t="s">
        <v>189</v>
      </c>
      <c r="E68" s="15">
        <v>8819</v>
      </c>
      <c r="G68" s="15"/>
      <c r="H68" s="15"/>
      <c r="I68" s="15"/>
      <c r="J68" s="15"/>
      <c r="K68" s="15"/>
      <c r="M68" s="15">
        <f>SUM(E68:L68)</f>
        <v>8819</v>
      </c>
      <c r="N68" s="15"/>
      <c r="O68" s="15">
        <v>11331</v>
      </c>
    </row>
    <row r="69" spans="1:15" x14ac:dyDescent="0.3">
      <c r="A69" s="26"/>
      <c r="C69" t="s">
        <v>253</v>
      </c>
      <c r="E69" s="15">
        <f>1000+700</f>
        <v>1700</v>
      </c>
      <c r="G69" s="15"/>
      <c r="H69" s="15"/>
      <c r="I69" s="15"/>
      <c r="J69" s="15"/>
      <c r="K69" s="15"/>
      <c r="M69" s="15">
        <f>SUM(E69:L69)</f>
        <v>1700</v>
      </c>
      <c r="N69" s="15"/>
      <c r="O69">
        <v>0</v>
      </c>
    </row>
    <row r="70" spans="1:15" ht="16.2" thickBot="1" x14ac:dyDescent="0.35">
      <c r="A70" s="26"/>
      <c r="C70" s="15"/>
      <c r="E70" s="22">
        <f>SUM(E64:E69)</f>
        <v>52254</v>
      </c>
      <c r="F70" s="15"/>
      <c r="G70" s="22">
        <f>SUM(G64:G69)</f>
        <v>118</v>
      </c>
      <c r="H70" s="15"/>
      <c r="I70" s="22">
        <f>SUM(I64:I69)</f>
        <v>2594</v>
      </c>
      <c r="J70" s="15"/>
      <c r="K70" s="22">
        <f>SUM(K64:K69)</f>
        <v>0</v>
      </c>
      <c r="L70" s="15"/>
      <c r="M70" s="22">
        <f>SUM(M64:M69)</f>
        <v>54966</v>
      </c>
      <c r="N70" s="15"/>
      <c r="O70" s="22">
        <f>SUM(O64:O69)</f>
        <v>55143</v>
      </c>
    </row>
    <row r="71" spans="1:15" ht="16.2" thickTop="1" x14ac:dyDescent="0.3">
      <c r="A71" s="26"/>
      <c r="C71" s="15"/>
    </row>
    <row r="72" spans="1:15" x14ac:dyDescent="0.3">
      <c r="A72" s="26" t="s">
        <v>264</v>
      </c>
      <c r="B72" s="2" t="s">
        <v>47</v>
      </c>
      <c r="C72" s="15"/>
      <c r="E72" s="15"/>
      <c r="G72" s="15"/>
      <c r="H72" s="15"/>
      <c r="I72" s="15"/>
      <c r="J72" s="15"/>
      <c r="K72" s="15"/>
      <c r="M72" s="15"/>
      <c r="N72" s="15"/>
      <c r="O72" s="15"/>
    </row>
    <row r="73" spans="1:15" x14ac:dyDescent="0.3">
      <c r="A73" s="26"/>
      <c r="C73" s="15" t="s">
        <v>194</v>
      </c>
      <c r="E73" s="15">
        <v>906</v>
      </c>
      <c r="G73" s="15"/>
      <c r="H73" s="15"/>
      <c r="I73" s="15"/>
      <c r="J73" s="15"/>
      <c r="K73" s="15"/>
      <c r="M73" s="15">
        <f t="shared" ref="M73" si="3">SUM(E73:L73)</f>
        <v>906</v>
      </c>
      <c r="N73" s="15"/>
      <c r="O73" s="15">
        <v>1402</v>
      </c>
    </row>
    <row r="74" spans="1:15" x14ac:dyDescent="0.3">
      <c r="A74" s="26"/>
      <c r="C74" s="15" t="s">
        <v>191</v>
      </c>
      <c r="E74" s="15">
        <v>2120</v>
      </c>
      <c r="G74" s="15"/>
      <c r="H74" s="15"/>
      <c r="I74" s="15"/>
      <c r="J74" s="15"/>
      <c r="K74" s="15"/>
      <c r="M74" s="15">
        <f t="shared" ref="M74:M83" si="4">SUM(E74:L74)</f>
        <v>2120</v>
      </c>
      <c r="N74" s="15"/>
      <c r="O74" s="15">
        <v>1715</v>
      </c>
    </row>
    <row r="75" spans="1:15" x14ac:dyDescent="0.3">
      <c r="A75" s="26"/>
      <c r="B75" s="53" t="s">
        <v>283</v>
      </c>
      <c r="C75" s="15" t="s">
        <v>266</v>
      </c>
      <c r="E75" s="15">
        <f>+M188</f>
        <v>3296</v>
      </c>
      <c r="G75" s="15"/>
      <c r="H75" s="15"/>
      <c r="I75" s="15"/>
      <c r="J75" s="15"/>
      <c r="K75" s="15"/>
      <c r="M75" s="15">
        <f t="shared" ref="M75" si="5">SUM(E75:L75)</f>
        <v>3296</v>
      </c>
      <c r="N75" s="15"/>
      <c r="O75" s="15">
        <v>586</v>
      </c>
    </row>
    <row r="76" spans="1:15" x14ac:dyDescent="0.3">
      <c r="A76" s="26"/>
      <c r="C76" s="15" t="s">
        <v>198</v>
      </c>
      <c r="E76" s="15">
        <v>240</v>
      </c>
      <c r="G76" s="15"/>
      <c r="H76" s="15"/>
      <c r="I76" s="15"/>
      <c r="J76" s="15"/>
      <c r="K76" s="15"/>
      <c r="M76" s="15">
        <f t="shared" si="4"/>
        <v>240</v>
      </c>
      <c r="N76" s="15"/>
      <c r="O76" s="15">
        <v>1320</v>
      </c>
    </row>
    <row r="77" spans="1:15" x14ac:dyDescent="0.3">
      <c r="A77" s="26"/>
      <c r="C77" s="15" t="s">
        <v>199</v>
      </c>
      <c r="E77" s="15">
        <v>660</v>
      </c>
      <c r="G77" s="15"/>
      <c r="H77" s="15"/>
      <c r="I77" s="15"/>
      <c r="J77" s="15"/>
      <c r="K77" s="15"/>
      <c r="M77" s="15">
        <f t="shared" si="4"/>
        <v>660</v>
      </c>
      <c r="N77" s="15"/>
      <c r="O77" s="15">
        <v>325</v>
      </c>
    </row>
    <row r="78" spans="1:15" x14ac:dyDescent="0.3">
      <c r="A78" s="26"/>
      <c r="C78" s="15" t="s">
        <v>195</v>
      </c>
      <c r="H78" s="15"/>
      <c r="J78" s="15"/>
      <c r="K78" s="15"/>
      <c r="M78" s="15">
        <f>SUM(E78:L78)</f>
        <v>0</v>
      </c>
      <c r="N78" s="15"/>
      <c r="O78" s="15">
        <v>86</v>
      </c>
    </row>
    <row r="79" spans="1:15" x14ac:dyDescent="0.3">
      <c r="A79" s="26"/>
      <c r="C79" s="15" t="s">
        <v>192</v>
      </c>
      <c r="E79" s="15"/>
      <c r="G79" s="15"/>
      <c r="H79" s="15"/>
      <c r="I79" s="15"/>
      <c r="J79" s="15"/>
      <c r="K79" s="15"/>
      <c r="M79" s="15">
        <f t="shared" si="4"/>
        <v>0</v>
      </c>
      <c r="N79" s="15"/>
      <c r="O79" s="15">
        <v>300</v>
      </c>
    </row>
    <row r="80" spans="1:15" x14ac:dyDescent="0.3">
      <c r="A80" s="26"/>
      <c r="C80" s="15" t="s">
        <v>200</v>
      </c>
      <c r="E80" s="15"/>
      <c r="G80" s="15"/>
      <c r="H80" s="15"/>
      <c r="I80" s="15"/>
      <c r="J80" s="15"/>
      <c r="K80" s="15"/>
      <c r="M80" s="15">
        <f t="shared" si="4"/>
        <v>0</v>
      </c>
      <c r="N80" s="15"/>
      <c r="O80" s="15">
        <v>200</v>
      </c>
    </row>
    <row r="81" spans="1:20" x14ac:dyDescent="0.3">
      <c r="A81" s="26"/>
      <c r="C81" s="15" t="s">
        <v>197</v>
      </c>
      <c r="E81" s="15"/>
      <c r="G81" s="15"/>
      <c r="H81" s="15"/>
      <c r="I81" s="15"/>
      <c r="J81" s="15"/>
      <c r="K81" s="15"/>
      <c r="M81" s="15">
        <f t="shared" si="4"/>
        <v>0</v>
      </c>
      <c r="N81" s="15"/>
      <c r="O81" s="15">
        <v>500</v>
      </c>
    </row>
    <row r="82" spans="1:20" x14ac:dyDescent="0.3">
      <c r="A82" s="26"/>
      <c r="C82" s="15" t="s">
        <v>196</v>
      </c>
      <c r="E82" s="15"/>
      <c r="G82" s="15"/>
      <c r="H82" s="15"/>
      <c r="I82" s="15"/>
      <c r="J82" s="15"/>
      <c r="K82" s="15"/>
      <c r="M82" s="15">
        <f t="shared" si="4"/>
        <v>0</v>
      </c>
      <c r="N82" s="15"/>
      <c r="O82" s="15">
        <v>100</v>
      </c>
    </row>
    <row r="83" spans="1:20" x14ac:dyDescent="0.3">
      <c r="A83" s="26"/>
      <c r="C83" s="15" t="s">
        <v>254</v>
      </c>
      <c r="E83" s="15">
        <v>1925</v>
      </c>
      <c r="G83" s="15"/>
      <c r="H83" s="15"/>
      <c r="I83" s="15"/>
      <c r="J83" s="15"/>
      <c r="K83" s="15"/>
      <c r="M83" s="15">
        <f t="shared" si="4"/>
        <v>1925</v>
      </c>
      <c r="N83" s="15"/>
      <c r="O83" s="15">
        <v>0</v>
      </c>
    </row>
    <row r="84" spans="1:20" s="15" customFormat="1" ht="16.2" thickBot="1" x14ac:dyDescent="0.35">
      <c r="E84" s="22">
        <f>SUM(E73:E83)</f>
        <v>9147</v>
      </c>
      <c r="G84" s="22">
        <f>SUM(G73:G83)</f>
        <v>0</v>
      </c>
      <c r="I84" s="22">
        <f>SUM(I73:I83)</f>
        <v>0</v>
      </c>
      <c r="K84" s="22">
        <f>SUM(K73:K83)</f>
        <v>0</v>
      </c>
      <c r="M84" s="22">
        <f>SUM(M73:M83)</f>
        <v>9147</v>
      </c>
      <c r="O84" s="22">
        <f>SUM(O73:O83)</f>
        <v>6534</v>
      </c>
      <c r="P84"/>
      <c r="Q84"/>
      <c r="R84"/>
    </row>
    <row r="85" spans="1:20" ht="16.2" thickTop="1" x14ac:dyDescent="0.3"/>
    <row r="86" spans="1:20" x14ac:dyDescent="0.3">
      <c r="A86" s="26" t="s">
        <v>84</v>
      </c>
      <c r="B86" t="s">
        <v>52</v>
      </c>
    </row>
    <row r="87" spans="1:20" x14ac:dyDescent="0.3">
      <c r="A87" s="26"/>
      <c r="C87" s="15" t="s">
        <v>201</v>
      </c>
      <c r="E87" s="15">
        <v>3114</v>
      </c>
      <c r="G87" s="15"/>
      <c r="H87" s="15"/>
      <c r="I87" s="15"/>
      <c r="J87" s="15"/>
      <c r="K87" s="15"/>
      <c r="M87" s="15">
        <f t="shared" ref="M87:M90" si="6">SUM(E87:L87)</f>
        <v>3114</v>
      </c>
      <c r="N87" s="15"/>
      <c r="O87" s="15">
        <v>654</v>
      </c>
      <c r="S87" s="15"/>
      <c r="T87" s="15"/>
    </row>
    <row r="88" spans="1:20" x14ac:dyDescent="0.3">
      <c r="A88" s="26"/>
      <c r="C88" s="15" t="s">
        <v>193</v>
      </c>
      <c r="E88" s="15">
        <v>877</v>
      </c>
      <c r="G88" s="15"/>
      <c r="H88" s="15"/>
      <c r="I88" s="15"/>
      <c r="J88" s="15"/>
      <c r="K88" s="15"/>
      <c r="M88" s="15">
        <f t="shared" si="6"/>
        <v>877</v>
      </c>
      <c r="N88" s="15"/>
      <c r="O88" s="15">
        <v>678</v>
      </c>
      <c r="S88" s="15"/>
      <c r="T88" s="15"/>
    </row>
    <row r="89" spans="1:20" x14ac:dyDescent="0.3">
      <c r="A89" s="26"/>
      <c r="C89" s="15" t="s">
        <v>205</v>
      </c>
      <c r="E89" s="15"/>
      <c r="G89" s="15"/>
      <c r="H89" s="15"/>
      <c r="I89" s="15"/>
      <c r="J89" s="15"/>
      <c r="K89" s="15"/>
      <c r="M89" s="15">
        <f t="shared" si="6"/>
        <v>0</v>
      </c>
      <c r="N89" s="15"/>
      <c r="O89" s="15">
        <v>540</v>
      </c>
      <c r="S89" s="15"/>
      <c r="T89" s="15"/>
    </row>
    <row r="90" spans="1:20" x14ac:dyDescent="0.3">
      <c r="A90" s="26"/>
      <c r="C90" s="15" t="s">
        <v>190</v>
      </c>
      <c r="E90" s="15"/>
      <c r="G90" s="15"/>
      <c r="H90" s="15"/>
      <c r="I90" s="15"/>
      <c r="J90" s="15"/>
      <c r="K90" s="15"/>
      <c r="M90" s="15">
        <f t="shared" si="6"/>
        <v>0</v>
      </c>
      <c r="N90" s="15"/>
      <c r="O90" s="15">
        <v>9844</v>
      </c>
      <c r="S90" s="15"/>
      <c r="T90" s="15"/>
    </row>
    <row r="91" spans="1:20" ht="16.2" thickBot="1" x14ac:dyDescent="0.35">
      <c r="E91" s="22">
        <f>SUM(E87:E90)</f>
        <v>3991</v>
      </c>
      <c r="G91" s="22">
        <f>SUM(G87:G90)</f>
        <v>0</v>
      </c>
      <c r="I91" s="22">
        <f>SUM(I87:I90)</f>
        <v>0</v>
      </c>
      <c r="K91" s="22">
        <f>SUM(K87:K90)</f>
        <v>0</v>
      </c>
      <c r="M91" s="22">
        <f>SUM(M87:M90)</f>
        <v>3991</v>
      </c>
      <c r="O91" s="22">
        <f>SUM(O87:O90)</f>
        <v>11716</v>
      </c>
      <c r="S91" s="15"/>
      <c r="T91" s="15"/>
    </row>
    <row r="92" spans="1:20" ht="16.2" thickTop="1" x14ac:dyDescent="0.3">
      <c r="S92" s="15"/>
      <c r="T92" s="15"/>
    </row>
    <row r="93" spans="1:20" x14ac:dyDescent="0.3">
      <c r="S93" s="15"/>
      <c r="T93" s="15"/>
    </row>
    <row r="94" spans="1:20" x14ac:dyDescent="0.3">
      <c r="S94" s="15"/>
      <c r="T94" s="15"/>
    </row>
    <row r="95" spans="1:20" x14ac:dyDescent="0.3">
      <c r="S95" s="15"/>
      <c r="T95" s="15"/>
    </row>
    <row r="96" spans="1:20" x14ac:dyDescent="0.3">
      <c r="A96" s="26"/>
      <c r="S96" s="15"/>
      <c r="T96" s="15"/>
    </row>
    <row r="97" spans="1:20" x14ac:dyDescent="0.3">
      <c r="A97" s="26"/>
      <c r="S97" s="15"/>
      <c r="T97" s="15"/>
    </row>
    <row r="98" spans="1:20" x14ac:dyDescent="0.3">
      <c r="A98" s="26"/>
      <c r="S98" s="15"/>
      <c r="T98" s="15"/>
    </row>
    <row r="99" spans="1:20" x14ac:dyDescent="0.3">
      <c r="S99" s="15"/>
      <c r="T99" s="15"/>
    </row>
    <row r="100" spans="1:20" x14ac:dyDescent="0.3">
      <c r="A100" s="26"/>
      <c r="S100" s="15"/>
      <c r="T100" s="15"/>
    </row>
    <row r="101" spans="1:20" x14ac:dyDescent="0.3">
      <c r="A101" s="26"/>
      <c r="S101" s="15"/>
      <c r="T101" s="15"/>
    </row>
    <row r="102" spans="1:20" x14ac:dyDescent="0.3">
      <c r="A102" s="26"/>
      <c r="C102" s="19"/>
      <c r="E102" s="15"/>
      <c r="I102" s="15"/>
      <c r="K102" s="15"/>
      <c r="M102" s="15"/>
      <c r="N102" s="15"/>
      <c r="O102" s="15"/>
      <c r="S102" s="15"/>
      <c r="T102" s="15"/>
    </row>
    <row r="103" spans="1:20" x14ac:dyDescent="0.3">
      <c r="A103" s="26"/>
      <c r="C103" s="19"/>
      <c r="E103" s="15"/>
      <c r="F103" s="15"/>
      <c r="H103" s="15"/>
      <c r="I103" s="15"/>
      <c r="J103" s="15"/>
      <c r="K103" s="15"/>
      <c r="L103" s="15"/>
      <c r="M103" s="15"/>
      <c r="N103" s="15"/>
      <c r="S103" s="15"/>
      <c r="T103" s="15"/>
    </row>
    <row r="104" spans="1:20" x14ac:dyDescent="0.3">
      <c r="A104" s="26"/>
      <c r="C104" s="19"/>
      <c r="E104" s="15"/>
      <c r="F104" s="15"/>
      <c r="G104" s="15"/>
      <c r="H104" s="15"/>
      <c r="I104" s="15"/>
      <c r="J104" s="15"/>
      <c r="K104" s="15"/>
      <c r="L104" s="15"/>
      <c r="M104" s="15"/>
      <c r="N104" s="15"/>
    </row>
    <row r="105" spans="1:20" x14ac:dyDescent="0.3">
      <c r="A105" s="26"/>
      <c r="C105" s="19"/>
      <c r="E105" s="15"/>
      <c r="F105" s="15"/>
      <c r="G105" s="15"/>
      <c r="H105" s="15"/>
      <c r="I105" s="15"/>
      <c r="J105" s="15"/>
      <c r="K105" s="15"/>
      <c r="L105" s="15"/>
      <c r="M105" s="15"/>
      <c r="N105" s="15"/>
    </row>
    <row r="106" spans="1:20" ht="87.75" customHeight="1" x14ac:dyDescent="0.3">
      <c r="A106" s="26"/>
      <c r="C106" s="19"/>
      <c r="E106" s="15"/>
      <c r="F106" s="15"/>
      <c r="G106" s="15"/>
      <c r="H106" s="15"/>
      <c r="I106" s="15"/>
      <c r="J106" s="15"/>
      <c r="K106" s="15"/>
      <c r="L106" s="15"/>
      <c r="M106" s="15"/>
      <c r="N106" s="15"/>
      <c r="O106" s="15"/>
    </row>
    <row r="107" spans="1:20" x14ac:dyDescent="0.3">
      <c r="A107" s="26"/>
      <c r="C107" s="19"/>
      <c r="E107" s="15"/>
      <c r="F107" s="15"/>
      <c r="G107" s="15"/>
      <c r="H107" s="15"/>
      <c r="I107" s="15"/>
      <c r="J107" s="15"/>
      <c r="K107" s="15"/>
      <c r="L107" s="15"/>
      <c r="M107" s="15"/>
      <c r="N107" s="15"/>
      <c r="O107" s="15"/>
    </row>
    <row r="108" spans="1:20" x14ac:dyDescent="0.3">
      <c r="A108" s="26"/>
      <c r="C108" s="19"/>
      <c r="E108" s="15"/>
      <c r="F108" s="15"/>
      <c r="G108" s="15"/>
      <c r="H108" s="15"/>
      <c r="I108" s="15"/>
      <c r="J108" s="15"/>
      <c r="K108" s="15"/>
      <c r="L108" s="15"/>
      <c r="M108" s="15"/>
      <c r="N108" s="15"/>
      <c r="O108" s="15"/>
    </row>
    <row r="109" spans="1:20" x14ac:dyDescent="0.3">
      <c r="A109" s="26"/>
      <c r="C109" s="19"/>
      <c r="E109" s="15"/>
      <c r="F109" s="15"/>
      <c r="G109" s="15"/>
      <c r="H109" s="15"/>
      <c r="I109" s="15"/>
      <c r="J109" s="15"/>
      <c r="K109" s="15"/>
      <c r="L109" s="15"/>
      <c r="M109" s="15"/>
      <c r="N109" s="15"/>
      <c r="O109" s="15"/>
    </row>
    <row r="110" spans="1:20" x14ac:dyDescent="0.3">
      <c r="A110" s="26"/>
      <c r="E110" s="15"/>
      <c r="I110" s="15"/>
      <c r="M110" s="15"/>
      <c r="N110" s="15"/>
      <c r="O110" s="42" t="s">
        <v>234</v>
      </c>
    </row>
    <row r="111" spans="1:20" ht="17.399999999999999" x14ac:dyDescent="0.3">
      <c r="A111" s="13" t="s">
        <v>97</v>
      </c>
      <c r="E111" s="15"/>
      <c r="I111" s="15"/>
      <c r="M111" s="15"/>
      <c r="N111" s="15"/>
      <c r="O111" s="42"/>
    </row>
    <row r="112" spans="1:20" ht="17.399999999999999" x14ac:dyDescent="0.3">
      <c r="A112" s="13" t="s">
        <v>242</v>
      </c>
      <c r="E112" s="15"/>
      <c r="I112" s="15"/>
      <c r="M112" s="15"/>
      <c r="N112" s="15"/>
      <c r="O112" s="42"/>
    </row>
    <row r="113" spans="1:15" ht="17.399999999999999" x14ac:dyDescent="0.3">
      <c r="A113" s="13" t="s">
        <v>71</v>
      </c>
      <c r="E113" s="15"/>
      <c r="I113" s="15"/>
      <c r="M113" s="15"/>
      <c r="N113" s="15"/>
      <c r="O113" s="42"/>
    </row>
    <row r="114" spans="1:15" x14ac:dyDescent="0.3">
      <c r="A114" s="26"/>
      <c r="E114" s="15"/>
      <c r="I114" s="15"/>
      <c r="M114" s="15"/>
      <c r="N114" s="15"/>
      <c r="O114" s="42"/>
    </row>
    <row r="115" spans="1:15" x14ac:dyDescent="0.3">
      <c r="A115" s="16"/>
      <c r="B115" s="16"/>
      <c r="C115" s="16"/>
      <c r="D115" s="16"/>
      <c r="E115" s="17" t="s">
        <v>40</v>
      </c>
      <c r="F115" s="16"/>
      <c r="G115" s="19" t="s">
        <v>40</v>
      </c>
      <c r="H115" s="16"/>
      <c r="I115" s="25" t="s">
        <v>165</v>
      </c>
      <c r="J115" s="16"/>
      <c r="K115" s="19" t="s">
        <v>40</v>
      </c>
      <c r="L115" s="16"/>
      <c r="M115" s="25" t="s">
        <v>171</v>
      </c>
      <c r="N115" s="25"/>
      <c r="O115" s="25" t="s">
        <v>173</v>
      </c>
    </row>
    <row r="116" spans="1:15" x14ac:dyDescent="0.3">
      <c r="E116" s="25" t="s">
        <v>222</v>
      </c>
      <c r="F116" s="19"/>
      <c r="G116" s="25" t="s">
        <v>163</v>
      </c>
      <c r="H116" s="25"/>
      <c r="I116" s="25" t="s">
        <v>169</v>
      </c>
      <c r="J116" s="25"/>
      <c r="K116" s="25" t="s">
        <v>204</v>
      </c>
      <c r="L116" s="25"/>
      <c r="M116" s="25" t="s">
        <v>172</v>
      </c>
      <c r="N116" s="25"/>
      <c r="O116" s="25" t="s">
        <v>172</v>
      </c>
    </row>
    <row r="117" spans="1:15" x14ac:dyDescent="0.3">
      <c r="E117" s="25" t="s">
        <v>164</v>
      </c>
      <c r="F117" s="16"/>
      <c r="G117" s="25" t="s">
        <v>164</v>
      </c>
      <c r="H117" s="17"/>
      <c r="I117" s="25" t="s">
        <v>170</v>
      </c>
      <c r="J117" s="17"/>
      <c r="K117" s="25" t="s">
        <v>164</v>
      </c>
      <c r="L117" s="17"/>
      <c r="M117" s="25" t="s">
        <v>41</v>
      </c>
      <c r="N117" s="25"/>
      <c r="O117" s="25" t="s">
        <v>41</v>
      </c>
    </row>
    <row r="118" spans="1:15" x14ac:dyDescent="0.3">
      <c r="E118" s="17">
        <v>2025</v>
      </c>
      <c r="F118" s="16"/>
      <c r="G118" s="17">
        <v>2025</v>
      </c>
      <c r="H118" s="17"/>
      <c r="I118" s="17">
        <v>2025</v>
      </c>
      <c r="J118" s="17"/>
      <c r="K118" s="17">
        <v>2025</v>
      </c>
      <c r="L118" s="17"/>
      <c r="M118" s="17">
        <v>2025</v>
      </c>
      <c r="N118" s="17"/>
      <c r="O118" s="17">
        <v>2024</v>
      </c>
    </row>
    <row r="119" spans="1:15" x14ac:dyDescent="0.3">
      <c r="E119" s="17" t="s">
        <v>44</v>
      </c>
      <c r="F119" s="17"/>
      <c r="G119" s="17" t="s">
        <v>44</v>
      </c>
      <c r="H119" s="17"/>
      <c r="I119" s="17" t="s">
        <v>44</v>
      </c>
      <c r="J119" s="17"/>
      <c r="K119" s="17" t="s">
        <v>44</v>
      </c>
      <c r="L119" s="17"/>
      <c r="M119" s="17" t="s">
        <v>44</v>
      </c>
      <c r="N119" s="17"/>
      <c r="O119" s="25" t="s">
        <v>44</v>
      </c>
    </row>
    <row r="120" spans="1:15" ht="34.5" customHeight="1" x14ac:dyDescent="0.3">
      <c r="A120" s="26" t="s">
        <v>90</v>
      </c>
      <c r="B120" s="2" t="s">
        <v>85</v>
      </c>
    </row>
    <row r="121" spans="1:15" x14ac:dyDescent="0.3">
      <c r="A121" s="26"/>
      <c r="B121" s="2" t="s">
        <v>56</v>
      </c>
    </row>
    <row r="122" spans="1:15" x14ac:dyDescent="0.3">
      <c r="A122" s="26"/>
      <c r="C122" s="15" t="s">
        <v>174</v>
      </c>
      <c r="E122" s="15">
        <v>46514</v>
      </c>
      <c r="M122" s="15">
        <f>SUM(E122:L122)</f>
        <v>46514</v>
      </c>
      <c r="N122" s="15"/>
      <c r="O122" s="15">
        <v>51920</v>
      </c>
    </row>
    <row r="123" spans="1:15" x14ac:dyDescent="0.3">
      <c r="A123" s="26"/>
      <c r="C123" s="15" t="s">
        <v>86</v>
      </c>
      <c r="E123" s="15">
        <v>1818</v>
      </c>
      <c r="M123" s="15">
        <f t="shared" ref="M123:M142" si="7">SUM(E123:L123)</f>
        <v>1818</v>
      </c>
      <c r="N123" s="15"/>
      <c r="O123" s="15">
        <v>1388</v>
      </c>
    </row>
    <row r="124" spans="1:15" x14ac:dyDescent="0.3">
      <c r="C124" s="15" t="s">
        <v>87</v>
      </c>
      <c r="E124" s="15">
        <v>4200</v>
      </c>
      <c r="M124" s="15">
        <f t="shared" si="7"/>
        <v>4200</v>
      </c>
      <c r="N124" s="15"/>
      <c r="O124" s="15">
        <v>2420</v>
      </c>
    </row>
    <row r="125" spans="1:15" x14ac:dyDescent="0.3">
      <c r="C125" s="15" t="s">
        <v>175</v>
      </c>
      <c r="E125" s="15">
        <v>8027</v>
      </c>
      <c r="M125" s="15">
        <f t="shared" si="7"/>
        <v>8027</v>
      </c>
      <c r="N125" s="15"/>
      <c r="O125" s="15">
        <v>8309</v>
      </c>
    </row>
    <row r="126" spans="1:15" x14ac:dyDescent="0.3">
      <c r="C126" s="15" t="s">
        <v>186</v>
      </c>
      <c r="E126" s="15"/>
      <c r="M126" s="15">
        <f>SUM(E126:L126)</f>
        <v>0</v>
      </c>
      <c r="N126" s="15"/>
      <c r="O126" s="15">
        <v>3098</v>
      </c>
    </row>
    <row r="127" spans="1:15" x14ac:dyDescent="0.3">
      <c r="C127" s="15" t="s">
        <v>176</v>
      </c>
      <c r="E127" s="15">
        <v>1664</v>
      </c>
      <c r="M127" s="15">
        <f t="shared" si="7"/>
        <v>1664</v>
      </c>
      <c r="N127" s="15"/>
      <c r="O127" s="15">
        <v>1171</v>
      </c>
    </row>
    <row r="128" spans="1:15" x14ac:dyDescent="0.3">
      <c r="C128" s="15" t="s">
        <v>249</v>
      </c>
      <c r="E128" s="15">
        <v>1000</v>
      </c>
      <c r="M128" s="15">
        <f t="shared" si="7"/>
        <v>1000</v>
      </c>
      <c r="N128" s="15"/>
      <c r="O128" s="15">
        <v>0</v>
      </c>
    </row>
    <row r="129" spans="1:22" x14ac:dyDescent="0.3">
      <c r="C129" s="15" t="s">
        <v>88</v>
      </c>
      <c r="E129" s="15">
        <v>223</v>
      </c>
      <c r="K129" s="15">
        <v>2927</v>
      </c>
      <c r="M129" s="15">
        <f t="shared" si="7"/>
        <v>3150</v>
      </c>
      <c r="N129" s="15"/>
      <c r="O129" s="15">
        <v>11333</v>
      </c>
    </row>
    <row r="130" spans="1:22" x14ac:dyDescent="0.3">
      <c r="C130" s="15" t="s">
        <v>177</v>
      </c>
      <c r="E130" s="15">
        <v>11484</v>
      </c>
      <c r="M130" s="15">
        <f t="shared" si="7"/>
        <v>11484</v>
      </c>
      <c r="N130" s="15"/>
      <c r="O130" s="15">
        <v>10259</v>
      </c>
    </row>
    <row r="131" spans="1:22" x14ac:dyDescent="0.3">
      <c r="C131" s="15" t="s">
        <v>178</v>
      </c>
      <c r="E131" s="15">
        <v>12303</v>
      </c>
      <c r="M131" s="15">
        <f t="shared" si="7"/>
        <v>12303</v>
      </c>
      <c r="N131" s="15"/>
      <c r="O131" s="15">
        <v>10133</v>
      </c>
    </row>
    <row r="132" spans="1:22" x14ac:dyDescent="0.3">
      <c r="C132" s="15" t="s">
        <v>179</v>
      </c>
      <c r="E132" s="15">
        <v>433</v>
      </c>
      <c r="M132" s="15">
        <f t="shared" si="7"/>
        <v>433</v>
      </c>
      <c r="N132" s="15"/>
      <c r="O132" s="15">
        <v>424</v>
      </c>
    </row>
    <row r="133" spans="1:22" x14ac:dyDescent="0.3">
      <c r="C133" s="15" t="s">
        <v>181</v>
      </c>
      <c r="E133" s="15">
        <v>29</v>
      </c>
      <c r="M133" s="15">
        <f t="shared" si="7"/>
        <v>29</v>
      </c>
      <c r="N133" s="15"/>
      <c r="O133" s="15">
        <v>71</v>
      </c>
    </row>
    <row r="134" spans="1:22" x14ac:dyDescent="0.3">
      <c r="C134" s="15" t="s">
        <v>182</v>
      </c>
      <c r="E134" s="15">
        <v>91</v>
      </c>
      <c r="M134" s="15">
        <f t="shared" si="7"/>
        <v>91</v>
      </c>
      <c r="N134" s="15"/>
      <c r="O134" s="15">
        <v>306</v>
      </c>
    </row>
    <row r="135" spans="1:22" x14ac:dyDescent="0.3">
      <c r="C135" s="15" t="s">
        <v>180</v>
      </c>
      <c r="E135" s="15">
        <v>0</v>
      </c>
      <c r="M135" s="15">
        <f t="shared" si="7"/>
        <v>0</v>
      </c>
      <c r="N135" s="15"/>
      <c r="O135" s="15">
        <v>201</v>
      </c>
    </row>
    <row r="136" spans="1:22" x14ac:dyDescent="0.3">
      <c r="C136" s="15" t="s">
        <v>183</v>
      </c>
      <c r="E136" s="15">
        <v>0</v>
      </c>
      <c r="M136" s="15">
        <f>SUM(E136:L136)</f>
        <v>0</v>
      </c>
      <c r="N136" s="15"/>
      <c r="O136" s="15">
        <v>60</v>
      </c>
    </row>
    <row r="137" spans="1:22" x14ac:dyDescent="0.3">
      <c r="C137" s="15" t="s">
        <v>184</v>
      </c>
      <c r="E137" s="15">
        <v>30</v>
      </c>
      <c r="M137" s="15">
        <f t="shared" si="7"/>
        <v>30</v>
      </c>
      <c r="N137" s="15"/>
      <c r="O137" s="15">
        <v>59</v>
      </c>
      <c r="V137" s="15"/>
    </row>
    <row r="138" spans="1:22" x14ac:dyDescent="0.3">
      <c r="C138" s="15" t="s">
        <v>250</v>
      </c>
      <c r="E138" s="15">
        <v>114</v>
      </c>
      <c r="M138" s="15">
        <f t="shared" si="7"/>
        <v>114</v>
      </c>
      <c r="N138" s="15"/>
      <c r="O138" s="15">
        <v>39</v>
      </c>
      <c r="V138" s="15"/>
    </row>
    <row r="139" spans="1:22" x14ac:dyDescent="0.3">
      <c r="C139" s="15" t="s">
        <v>284</v>
      </c>
      <c r="E139" s="15"/>
      <c r="G139" s="15">
        <v>220</v>
      </c>
      <c r="M139" s="15">
        <f t="shared" si="7"/>
        <v>220</v>
      </c>
      <c r="N139" s="15"/>
      <c r="O139" s="15">
        <v>49</v>
      </c>
      <c r="V139" s="15"/>
    </row>
    <row r="140" spans="1:22" x14ac:dyDescent="0.3">
      <c r="C140" s="15" t="s">
        <v>193</v>
      </c>
      <c r="E140" s="15">
        <v>832</v>
      </c>
      <c r="M140" s="15">
        <f t="shared" si="7"/>
        <v>832</v>
      </c>
      <c r="N140" s="15"/>
      <c r="O140" s="15">
        <v>0</v>
      </c>
    </row>
    <row r="141" spans="1:22" x14ac:dyDescent="0.3">
      <c r="A141" s="4"/>
      <c r="B141" s="47">
        <v>7</v>
      </c>
      <c r="C141" s="15" t="s">
        <v>266</v>
      </c>
      <c r="E141" s="15">
        <v>3482</v>
      </c>
      <c r="M141" s="15">
        <f t="shared" si="7"/>
        <v>3482</v>
      </c>
      <c r="N141" s="15"/>
      <c r="O141" s="15">
        <v>400</v>
      </c>
    </row>
    <row r="142" spans="1:22" x14ac:dyDescent="0.3">
      <c r="C142" s="15" t="s">
        <v>185</v>
      </c>
      <c r="E142" s="15"/>
      <c r="M142" s="15">
        <f t="shared" si="7"/>
        <v>0</v>
      </c>
      <c r="N142" s="15"/>
      <c r="O142" s="15">
        <v>563</v>
      </c>
    </row>
    <row r="143" spans="1:22" s="2" customFormat="1" ht="18" customHeight="1" thickBot="1" x14ac:dyDescent="0.35">
      <c r="E143" s="43">
        <f>SUM(E122:E142)</f>
        <v>92244</v>
      </c>
      <c r="G143" s="43">
        <f>SUM(G122:G142)</f>
        <v>220</v>
      </c>
      <c r="I143" s="43">
        <f>SUM(I122:I142)</f>
        <v>0</v>
      </c>
      <c r="K143" s="43">
        <f>SUM(K122:K142)</f>
        <v>2927</v>
      </c>
      <c r="M143" s="43">
        <f>SUM(M122:M142)</f>
        <v>95391</v>
      </c>
      <c r="N143" s="19"/>
      <c r="O143" s="43">
        <f>SUM(O122:O142)</f>
        <v>102203</v>
      </c>
    </row>
    <row r="144" spans="1:22" ht="16.2" thickTop="1" x14ac:dyDescent="0.3">
      <c r="B144" s="2" t="s">
        <v>57</v>
      </c>
      <c r="N144" s="15"/>
    </row>
    <row r="145" spans="2:15" x14ac:dyDescent="0.3">
      <c r="C145" s="15" t="s">
        <v>89</v>
      </c>
      <c r="D145" s="44"/>
      <c r="E145" s="15">
        <v>100</v>
      </c>
      <c r="F145" s="44"/>
      <c r="G145" s="45"/>
      <c r="H145" s="45"/>
      <c r="I145" s="45"/>
      <c r="J145" s="45"/>
      <c r="K145" s="45"/>
      <c r="L145" s="45"/>
      <c r="M145" s="15">
        <f t="shared" ref="M145" si="8">SUM(E145:L145)</f>
        <v>100</v>
      </c>
      <c r="N145" s="15"/>
      <c r="O145" s="15">
        <v>100</v>
      </c>
    </row>
    <row r="146" spans="2:15" s="2" customFormat="1" ht="16.2" thickBot="1" x14ac:dyDescent="0.35">
      <c r="C146" s="46"/>
      <c r="D146" s="46"/>
      <c r="E146" s="43">
        <f>SUM(E145)</f>
        <v>100</v>
      </c>
      <c r="F146" s="46"/>
      <c r="G146" s="43">
        <f>SUM(G145)</f>
        <v>0</v>
      </c>
      <c r="H146" s="46"/>
      <c r="I146" s="43">
        <f>SUM(I145)</f>
        <v>0</v>
      </c>
      <c r="J146" s="46"/>
      <c r="K146" s="43">
        <f>SUM(K145)</f>
        <v>0</v>
      </c>
      <c r="L146" s="46"/>
      <c r="M146" s="43">
        <f>SUM(M145)</f>
        <v>100</v>
      </c>
      <c r="N146" s="19"/>
      <c r="O146" s="43">
        <f>SUM(O145)</f>
        <v>100</v>
      </c>
    </row>
    <row r="147" spans="2:15" ht="16.2" thickTop="1" x14ac:dyDescent="0.3">
      <c r="C147" s="44"/>
      <c r="D147" s="44"/>
      <c r="E147" s="44"/>
      <c r="F147" s="44"/>
      <c r="G147" s="44"/>
      <c r="H147" s="44"/>
      <c r="I147" s="44"/>
      <c r="J147" s="44"/>
      <c r="K147" s="44"/>
      <c r="L147" s="44"/>
      <c r="M147" s="44"/>
      <c r="N147" s="15"/>
      <c r="O147" s="44"/>
    </row>
    <row r="148" spans="2:15" s="2" customFormat="1" ht="16.2" thickBot="1" x14ac:dyDescent="0.35">
      <c r="B148" s="2" t="s">
        <v>58</v>
      </c>
      <c r="C148" s="46"/>
      <c r="D148" s="46"/>
      <c r="E148" s="43">
        <f>+E146+E143</f>
        <v>92344</v>
      </c>
      <c r="F148" s="19"/>
      <c r="G148" s="43">
        <f>+G146+G143</f>
        <v>220</v>
      </c>
      <c r="H148" s="19"/>
      <c r="I148" s="43">
        <f>+I146+I143</f>
        <v>0</v>
      </c>
      <c r="J148" s="46"/>
      <c r="K148" s="43">
        <f>+K146+K143</f>
        <v>2927</v>
      </c>
      <c r="L148" s="46"/>
      <c r="M148" s="43">
        <f>+M146+M143</f>
        <v>95491</v>
      </c>
      <c r="N148" s="19"/>
      <c r="O148" s="43">
        <f>+O146+O143</f>
        <v>102303</v>
      </c>
    </row>
    <row r="149" spans="2:15" ht="16.2" thickTop="1" x14ac:dyDescent="0.3"/>
    <row r="150" spans="2:15" x14ac:dyDescent="0.3">
      <c r="C150" s="44"/>
      <c r="D150" s="44"/>
      <c r="E150" s="44"/>
      <c r="F150" s="15"/>
      <c r="G150" s="15"/>
      <c r="H150" s="15"/>
      <c r="I150" s="44"/>
      <c r="J150" s="44"/>
      <c r="K150" s="44"/>
      <c r="L150" s="44"/>
      <c r="M150" s="44"/>
      <c r="N150" s="44"/>
      <c r="O150" s="44"/>
    </row>
    <row r="151" spans="2:15" x14ac:dyDescent="0.3">
      <c r="C151" s="44"/>
      <c r="D151" s="44"/>
      <c r="E151" s="44"/>
      <c r="F151" s="15"/>
      <c r="G151" s="15"/>
      <c r="H151" s="15"/>
      <c r="I151" s="44"/>
      <c r="J151" s="44"/>
      <c r="K151" s="44"/>
      <c r="L151" s="44"/>
      <c r="M151" s="44"/>
      <c r="N151" s="44"/>
      <c r="O151" s="44"/>
    </row>
    <row r="152" spans="2:15" x14ac:dyDescent="0.3">
      <c r="C152" s="44"/>
      <c r="D152" s="44"/>
      <c r="E152" s="44"/>
      <c r="F152" s="15"/>
      <c r="G152" s="15"/>
      <c r="H152" s="15"/>
      <c r="I152" s="44"/>
      <c r="J152" s="44"/>
      <c r="K152" s="44"/>
      <c r="L152" s="44"/>
      <c r="M152" s="44"/>
      <c r="N152" s="44"/>
      <c r="O152" s="44"/>
    </row>
    <row r="153" spans="2:15" x14ac:dyDescent="0.3">
      <c r="C153" s="44"/>
      <c r="D153" s="44"/>
      <c r="E153" s="44"/>
      <c r="F153" s="15"/>
      <c r="G153" s="15"/>
      <c r="H153" s="15"/>
      <c r="I153" s="44"/>
      <c r="J153" s="44"/>
      <c r="K153" s="44"/>
      <c r="L153" s="44"/>
      <c r="M153" s="44"/>
      <c r="N153" s="44"/>
      <c r="O153" s="44"/>
    </row>
    <row r="154" spans="2:15" x14ac:dyDescent="0.3">
      <c r="C154" s="44"/>
      <c r="D154" s="44"/>
      <c r="E154" s="44"/>
      <c r="F154" s="15"/>
      <c r="G154" s="15"/>
      <c r="H154" s="15"/>
      <c r="I154" s="44"/>
      <c r="J154" s="44"/>
      <c r="K154" s="44"/>
      <c r="L154" s="44"/>
      <c r="M154" s="44"/>
      <c r="N154" s="44"/>
      <c r="O154" s="44"/>
    </row>
    <row r="155" spans="2:15" x14ac:dyDescent="0.3">
      <c r="C155" s="44"/>
      <c r="D155" s="44"/>
      <c r="E155" s="44"/>
      <c r="F155" s="15"/>
      <c r="G155" s="15"/>
      <c r="H155" s="15"/>
      <c r="I155" s="44"/>
      <c r="J155" s="44"/>
      <c r="K155" s="44"/>
      <c r="L155" s="44"/>
      <c r="M155" s="44"/>
      <c r="N155" s="44"/>
      <c r="O155" s="44"/>
    </row>
    <row r="156" spans="2:15" x14ac:dyDescent="0.3">
      <c r="C156" s="44"/>
      <c r="D156" s="44"/>
      <c r="E156" s="44"/>
      <c r="F156" s="15"/>
      <c r="G156" s="15"/>
      <c r="H156" s="15"/>
      <c r="I156" s="44"/>
      <c r="J156" s="44"/>
      <c r="K156" s="44"/>
      <c r="L156" s="44"/>
      <c r="M156" s="44"/>
      <c r="N156" s="44"/>
      <c r="O156" s="44"/>
    </row>
    <row r="157" spans="2:15" x14ac:dyDescent="0.3">
      <c r="C157" s="44"/>
      <c r="D157" s="44"/>
      <c r="E157" s="44"/>
      <c r="F157" s="15"/>
      <c r="G157" s="15"/>
      <c r="H157" s="15"/>
      <c r="I157" s="44"/>
      <c r="J157" s="44"/>
      <c r="K157" s="44"/>
      <c r="L157" s="44"/>
      <c r="M157" s="44"/>
      <c r="N157" s="44"/>
      <c r="O157" s="44"/>
    </row>
    <row r="158" spans="2:15" x14ac:dyDescent="0.3">
      <c r="C158" s="44"/>
      <c r="D158" s="44"/>
      <c r="E158" s="44"/>
      <c r="F158" s="15"/>
      <c r="G158" s="15"/>
      <c r="H158" s="15"/>
      <c r="I158" s="44"/>
      <c r="J158" s="44"/>
      <c r="K158" s="44"/>
      <c r="L158" s="44"/>
      <c r="M158" s="44"/>
      <c r="N158" s="44"/>
      <c r="O158" s="44"/>
    </row>
    <row r="159" spans="2:15" x14ac:dyDescent="0.3">
      <c r="C159" s="44"/>
      <c r="D159" s="44"/>
      <c r="E159" s="44"/>
      <c r="F159" s="15"/>
      <c r="G159" s="15"/>
      <c r="H159" s="15"/>
      <c r="I159" s="44"/>
      <c r="J159" s="44"/>
      <c r="K159" s="44"/>
      <c r="L159" s="44"/>
      <c r="M159" s="44"/>
      <c r="N159" s="44"/>
      <c r="O159" s="44"/>
    </row>
    <row r="160" spans="2:15" x14ac:dyDescent="0.3">
      <c r="C160" s="44"/>
      <c r="D160" s="44"/>
      <c r="E160" s="44"/>
      <c r="F160" s="15"/>
      <c r="G160" s="15"/>
      <c r="H160" s="15"/>
      <c r="I160" s="44"/>
      <c r="J160" s="44"/>
      <c r="K160" s="44"/>
      <c r="L160" s="44"/>
      <c r="M160" s="44"/>
      <c r="N160" s="44"/>
      <c r="O160" s="44"/>
    </row>
    <row r="161" spans="1:15" x14ac:dyDescent="0.3">
      <c r="C161" s="44"/>
      <c r="D161" s="44"/>
      <c r="E161" s="44"/>
      <c r="F161" s="15"/>
      <c r="G161" s="15"/>
      <c r="H161" s="15"/>
      <c r="I161" s="44"/>
      <c r="J161" s="44"/>
      <c r="K161" s="44"/>
      <c r="L161" s="44"/>
      <c r="M161" s="44"/>
      <c r="N161" s="44"/>
      <c r="O161" s="44"/>
    </row>
    <row r="162" spans="1:15" x14ac:dyDescent="0.3">
      <c r="C162" s="44"/>
      <c r="D162" s="44"/>
      <c r="E162" s="44"/>
      <c r="F162" s="15"/>
      <c r="G162" s="15"/>
      <c r="H162" s="15"/>
      <c r="I162" s="44"/>
      <c r="J162" s="44"/>
      <c r="K162" s="44"/>
      <c r="L162" s="44"/>
      <c r="M162" s="44"/>
      <c r="N162" s="44"/>
      <c r="O162" s="44"/>
    </row>
    <row r="163" spans="1:15" x14ac:dyDescent="0.3">
      <c r="C163" s="44"/>
      <c r="D163" s="44"/>
      <c r="E163" s="44"/>
      <c r="F163" s="15"/>
      <c r="G163" s="15"/>
      <c r="H163" s="15"/>
      <c r="I163" s="44"/>
      <c r="J163" s="44"/>
      <c r="K163" s="44"/>
      <c r="L163" s="44"/>
      <c r="M163" s="44"/>
      <c r="N163" s="44"/>
      <c r="O163" s="44"/>
    </row>
    <row r="164" spans="1:15" x14ac:dyDescent="0.3">
      <c r="C164" s="44"/>
      <c r="D164" s="44"/>
      <c r="E164" s="44"/>
      <c r="F164" s="15"/>
      <c r="G164" s="15"/>
      <c r="H164" s="15"/>
      <c r="I164" s="44"/>
      <c r="J164" s="44"/>
      <c r="K164" s="44"/>
      <c r="L164" s="44"/>
      <c r="M164" s="44"/>
      <c r="N164" s="44"/>
      <c r="O164" s="44"/>
    </row>
    <row r="165" spans="1:15" x14ac:dyDescent="0.3">
      <c r="C165" s="44"/>
      <c r="D165" s="44"/>
      <c r="E165" s="44"/>
      <c r="F165" s="15"/>
      <c r="G165" s="15"/>
      <c r="H165" s="15"/>
      <c r="I165" s="44"/>
      <c r="J165" s="44"/>
      <c r="K165" s="44"/>
      <c r="L165" s="44"/>
      <c r="M165" s="44"/>
      <c r="N165" s="44"/>
      <c r="O165" s="44"/>
    </row>
    <row r="166" spans="1:15" x14ac:dyDescent="0.3">
      <c r="C166" s="44"/>
      <c r="D166" s="44"/>
      <c r="E166" s="15"/>
      <c r="F166" s="44"/>
      <c r="G166" s="44"/>
      <c r="H166" s="44"/>
      <c r="I166" s="44"/>
      <c r="J166" s="44"/>
      <c r="K166" s="44"/>
      <c r="L166" s="44"/>
      <c r="M166" s="44"/>
      <c r="N166" s="44"/>
      <c r="O166" s="44"/>
    </row>
    <row r="167" spans="1:15" x14ac:dyDescent="0.3">
      <c r="C167" s="44"/>
      <c r="D167" s="44"/>
      <c r="E167" s="15"/>
      <c r="F167" s="44"/>
      <c r="G167" s="44"/>
      <c r="H167" s="44"/>
      <c r="I167" s="44"/>
      <c r="J167" s="44"/>
      <c r="K167" s="44"/>
      <c r="L167" s="44"/>
      <c r="M167" s="44"/>
      <c r="N167" s="44"/>
      <c r="O167" s="44"/>
    </row>
    <row r="168" spans="1:15" x14ac:dyDescent="0.3">
      <c r="C168" s="44"/>
      <c r="D168" s="44"/>
      <c r="E168" s="15"/>
      <c r="F168" s="44"/>
      <c r="G168" s="44"/>
      <c r="H168" s="44"/>
      <c r="I168" s="44"/>
      <c r="J168" s="44"/>
      <c r="K168" s="44"/>
      <c r="L168" s="44"/>
      <c r="M168" s="44"/>
      <c r="N168" s="44"/>
      <c r="O168" s="44"/>
    </row>
    <row r="169" spans="1:15" x14ac:dyDescent="0.3">
      <c r="C169" s="44"/>
      <c r="D169" s="44"/>
      <c r="E169" s="15"/>
      <c r="F169" s="44"/>
      <c r="G169" s="44"/>
      <c r="H169" s="44"/>
      <c r="I169" s="44"/>
      <c r="J169" s="44"/>
      <c r="K169" s="44"/>
      <c r="L169" s="44"/>
      <c r="M169" s="44"/>
      <c r="N169" s="44"/>
      <c r="O169" s="44"/>
    </row>
    <row r="170" spans="1:15" x14ac:dyDescent="0.3">
      <c r="C170" s="44"/>
      <c r="D170" s="44"/>
      <c r="E170" s="15"/>
      <c r="F170" s="44"/>
      <c r="G170" s="44"/>
      <c r="H170" s="44"/>
      <c r="I170" s="44"/>
      <c r="J170" s="44"/>
      <c r="K170" s="44"/>
      <c r="L170" s="44"/>
      <c r="M170" s="44"/>
      <c r="N170" s="44"/>
      <c r="O170" s="44"/>
    </row>
    <row r="171" spans="1:15" x14ac:dyDescent="0.3">
      <c r="C171" s="44"/>
      <c r="D171" s="44"/>
      <c r="E171" s="45"/>
      <c r="F171" s="44"/>
      <c r="G171" s="44"/>
      <c r="H171" s="44"/>
      <c r="I171" s="44"/>
      <c r="J171" s="44"/>
      <c r="K171" s="44"/>
      <c r="L171" s="44"/>
      <c r="M171" s="44"/>
      <c r="N171" s="44"/>
      <c r="O171" s="5" t="s">
        <v>220</v>
      </c>
    </row>
    <row r="172" spans="1:15" x14ac:dyDescent="0.3">
      <c r="C172" s="44"/>
      <c r="D172" s="44"/>
      <c r="E172" s="45"/>
      <c r="F172" s="44"/>
      <c r="G172" s="44"/>
      <c r="H172" s="44"/>
      <c r="I172" s="44"/>
      <c r="J172" s="44"/>
      <c r="K172" s="44"/>
      <c r="L172" s="44"/>
      <c r="M172" s="44"/>
      <c r="N172" s="44"/>
      <c r="O172" s="5"/>
    </row>
    <row r="173" spans="1:15" ht="17.399999999999999" x14ac:dyDescent="0.3">
      <c r="A173" s="13" t="s">
        <v>97</v>
      </c>
      <c r="C173" s="44"/>
      <c r="D173" s="44"/>
      <c r="E173" s="45"/>
      <c r="F173" s="44"/>
      <c r="G173" s="44"/>
      <c r="H173" s="44"/>
      <c r="I173" s="44"/>
      <c r="J173" s="44"/>
      <c r="K173" s="44"/>
      <c r="L173" s="44"/>
      <c r="M173" s="44"/>
      <c r="N173" s="44"/>
      <c r="O173" s="5"/>
    </row>
    <row r="174" spans="1:15" ht="17.399999999999999" x14ac:dyDescent="0.3">
      <c r="A174" s="13" t="s">
        <v>242</v>
      </c>
      <c r="C174" s="44"/>
      <c r="D174" s="44"/>
      <c r="E174" s="45"/>
      <c r="F174" s="44"/>
      <c r="G174" s="44"/>
      <c r="H174" s="44"/>
      <c r="I174" s="44"/>
      <c r="J174" s="44"/>
      <c r="K174" s="44"/>
      <c r="L174" s="44"/>
      <c r="M174" s="44"/>
      <c r="N174" s="44"/>
      <c r="O174" s="5"/>
    </row>
    <row r="175" spans="1:15" ht="17.399999999999999" x14ac:dyDescent="0.3">
      <c r="A175" s="13" t="s">
        <v>71</v>
      </c>
      <c r="C175" s="44"/>
      <c r="D175" s="44"/>
      <c r="E175" s="45"/>
      <c r="F175" s="44"/>
      <c r="G175" s="44"/>
      <c r="H175" s="44"/>
      <c r="I175" s="44"/>
      <c r="J175" s="44"/>
      <c r="K175" s="44"/>
      <c r="L175" s="44"/>
      <c r="M175" s="44"/>
      <c r="N175" s="44"/>
      <c r="O175" s="5"/>
    </row>
    <row r="176" spans="1:15" x14ac:dyDescent="0.3">
      <c r="C176" s="44"/>
      <c r="D176" s="44"/>
      <c r="E176" s="45"/>
      <c r="F176" s="44"/>
      <c r="G176" s="44"/>
      <c r="H176" s="44"/>
      <c r="I176" s="44"/>
      <c r="J176" s="44"/>
      <c r="K176" s="44"/>
      <c r="L176" s="44"/>
      <c r="M176" s="44"/>
      <c r="N176" s="44"/>
      <c r="O176" s="5"/>
    </row>
    <row r="177" spans="1:15" ht="21.75" customHeight="1" x14ac:dyDescent="0.3">
      <c r="A177" s="26" t="s">
        <v>90</v>
      </c>
      <c r="B177" s="2" t="s">
        <v>91</v>
      </c>
    </row>
    <row r="178" spans="1:15" ht="94.95" customHeight="1" x14ac:dyDescent="0.3">
      <c r="A178" s="26"/>
      <c r="B178" s="68" t="s">
        <v>255</v>
      </c>
      <c r="C178" s="69"/>
      <c r="D178" s="69"/>
      <c r="E178" s="69"/>
      <c r="F178" s="69"/>
      <c r="G178" s="69"/>
      <c r="H178" s="69"/>
      <c r="I178" s="69"/>
      <c r="J178" s="69"/>
      <c r="K178" s="69"/>
      <c r="L178" s="69"/>
      <c r="M178" s="69"/>
      <c r="N178" s="30"/>
    </row>
    <row r="179" spans="1:15" x14ac:dyDescent="0.3">
      <c r="A179" s="26"/>
      <c r="B179" s="35"/>
      <c r="C179" s="30"/>
      <c r="D179" s="30"/>
      <c r="E179" s="30"/>
      <c r="F179" s="30"/>
      <c r="G179" s="30"/>
      <c r="H179" s="30"/>
      <c r="I179" s="30"/>
      <c r="J179" s="30"/>
      <c r="K179" s="30"/>
      <c r="L179" s="30"/>
      <c r="M179" s="30"/>
      <c r="N179" s="30"/>
    </row>
    <row r="180" spans="1:15" x14ac:dyDescent="0.3">
      <c r="A180" s="26"/>
      <c r="B180" s="35"/>
      <c r="C180" s="30"/>
      <c r="D180" s="30"/>
      <c r="E180" s="30"/>
      <c r="F180" s="30"/>
      <c r="G180" s="30"/>
      <c r="H180" s="30"/>
      <c r="I180" s="30"/>
      <c r="J180" s="30"/>
      <c r="K180" s="30"/>
      <c r="L180" s="30"/>
      <c r="M180" s="30"/>
      <c r="N180" s="30"/>
    </row>
    <row r="181" spans="1:15" x14ac:dyDescent="0.3">
      <c r="A181" s="26"/>
      <c r="M181" s="25">
        <v>2025</v>
      </c>
      <c r="O181" s="25">
        <v>2024</v>
      </c>
    </row>
    <row r="182" spans="1:15" x14ac:dyDescent="0.3">
      <c r="A182" s="34" t="s">
        <v>208</v>
      </c>
      <c r="B182" s="2" t="s">
        <v>207</v>
      </c>
      <c r="M182" s="29" t="s">
        <v>44</v>
      </c>
      <c r="O182" s="29" t="s">
        <v>44</v>
      </c>
    </row>
    <row r="183" spans="1:15" x14ac:dyDescent="0.3">
      <c r="C183" s="4" t="s">
        <v>211</v>
      </c>
      <c r="M183" s="15"/>
      <c r="O183" s="33">
        <v>400</v>
      </c>
    </row>
    <row r="184" spans="1:15" x14ac:dyDescent="0.3">
      <c r="C184" s="4" t="s">
        <v>268</v>
      </c>
      <c r="M184" s="15">
        <v>2194</v>
      </c>
      <c r="O184" s="33"/>
    </row>
    <row r="185" spans="1:15" x14ac:dyDescent="0.3">
      <c r="C185" s="4" t="s">
        <v>212</v>
      </c>
      <c r="M185" s="15">
        <v>221</v>
      </c>
      <c r="O185" s="33">
        <v>186</v>
      </c>
    </row>
    <row r="186" spans="1:15" x14ac:dyDescent="0.3">
      <c r="C186" s="4" t="s">
        <v>251</v>
      </c>
      <c r="M186" s="15">
        <v>236</v>
      </c>
      <c r="O186" s="33"/>
    </row>
    <row r="187" spans="1:15" x14ac:dyDescent="0.3">
      <c r="C187" s="4" t="s">
        <v>267</v>
      </c>
      <c r="M187" s="15">
        <v>645</v>
      </c>
      <c r="O187" s="33"/>
    </row>
    <row r="188" spans="1:15" ht="16.2" thickBot="1" x14ac:dyDescent="0.35">
      <c r="C188" s="4"/>
      <c r="M188" s="22">
        <f>SUM(M183:M187)</f>
        <v>3296</v>
      </c>
      <c r="O188" s="22">
        <f>SUM(O183:O187)</f>
        <v>586</v>
      </c>
    </row>
    <row r="189" spans="1:15" ht="16.2" thickTop="1" x14ac:dyDescent="0.3"/>
    <row r="190" spans="1:15" x14ac:dyDescent="0.3">
      <c r="A190" s="34"/>
      <c r="B190" s="2" t="s">
        <v>252</v>
      </c>
    </row>
    <row r="191" spans="1:15" x14ac:dyDescent="0.3">
      <c r="A191" s="34"/>
      <c r="B191" s="2"/>
      <c r="C191" s="4" t="s">
        <v>258</v>
      </c>
      <c r="M191" s="15">
        <v>186</v>
      </c>
    </row>
    <row r="192" spans="1:15" x14ac:dyDescent="0.3">
      <c r="A192" s="34"/>
      <c r="B192" s="2"/>
      <c r="C192" s="4" t="s">
        <v>259</v>
      </c>
      <c r="M192" s="15">
        <v>221</v>
      </c>
    </row>
    <row r="193" spans="1:15" x14ac:dyDescent="0.3">
      <c r="A193" s="34"/>
      <c r="B193" s="2"/>
      <c r="C193" s="4" t="s">
        <v>251</v>
      </c>
      <c r="M193" s="15">
        <v>236</v>
      </c>
    </row>
    <row r="194" spans="1:15" x14ac:dyDescent="0.3">
      <c r="A194" s="34"/>
      <c r="B194" s="2"/>
      <c r="C194" s="4" t="s">
        <v>267</v>
      </c>
      <c r="M194" s="15">
        <v>645</v>
      </c>
    </row>
    <row r="195" spans="1:15" x14ac:dyDescent="0.3">
      <c r="A195" s="34"/>
      <c r="B195" s="2"/>
      <c r="C195" s="4" t="s">
        <v>268</v>
      </c>
      <c r="M195" s="15">
        <v>2194</v>
      </c>
    </row>
    <row r="196" spans="1:15" x14ac:dyDescent="0.3">
      <c r="C196" s="4" t="s">
        <v>256</v>
      </c>
      <c r="M196" s="15"/>
      <c r="O196" s="33">
        <v>200</v>
      </c>
    </row>
    <row r="197" spans="1:15" x14ac:dyDescent="0.3">
      <c r="C197" s="4" t="s">
        <v>257</v>
      </c>
      <c r="M197" s="15"/>
      <c r="O197" s="33">
        <v>200</v>
      </c>
    </row>
    <row r="198" spans="1:15" ht="16.2" thickBot="1" x14ac:dyDescent="0.35">
      <c r="C198" s="4"/>
      <c r="M198" s="22">
        <f>SUM(M191:M197)</f>
        <v>3482</v>
      </c>
      <c r="O198" s="22">
        <f>SUM(O191:O197)</f>
        <v>400</v>
      </c>
    </row>
    <row r="199" spans="1:15" ht="16.2" thickTop="1" x14ac:dyDescent="0.3"/>
    <row r="200" spans="1:15" x14ac:dyDescent="0.3">
      <c r="C200" t="s">
        <v>265</v>
      </c>
    </row>
    <row r="222" ht="64.5" customHeight="1" x14ac:dyDescent="0.3"/>
    <row r="225" spans="15:15" x14ac:dyDescent="0.3">
      <c r="O225" s="5" t="s">
        <v>221</v>
      </c>
    </row>
  </sheetData>
  <mergeCells count="2">
    <mergeCell ref="B178:M178"/>
    <mergeCell ref="B27:M27"/>
  </mergeCells>
  <phoneticPr fontId="5" type="noConversion"/>
  <pageMargins left="0.35433070866141736" right="0.15748031496062992" top="0.59055118110236227" bottom="0.19685039370078741" header="0.51181102362204722" footer="0.51181102362204722"/>
  <pageSetup paperSize="9" scale="81" orientation="portrait" horizontalDpi="4294967293" r:id="rId1"/>
  <headerFooter alignWithMargins="0"/>
  <rowBreaks count="3" manualBreakCount="3">
    <brk id="52" max="14" man="1"/>
    <brk id="110" max="14" man="1"/>
    <brk id="171"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6E312-BF80-4C35-8E81-C931EAD0FC22}">
  <sheetPr>
    <tabColor indexed="21"/>
  </sheetPr>
  <dimension ref="A1:M44"/>
  <sheetViews>
    <sheetView workbookViewId="0">
      <selection activeCell="E24" sqref="E24"/>
    </sheetView>
  </sheetViews>
  <sheetFormatPr defaultColWidth="9" defaultRowHeight="15.6" x14ac:dyDescent="0.3"/>
  <cols>
    <col min="1" max="1" width="4.09765625" customWidth="1"/>
    <col min="2" max="2" width="53.8984375" customWidth="1"/>
    <col min="3" max="3" width="10.09765625" customWidth="1"/>
    <col min="4" max="4" width="3.59765625" customWidth="1"/>
    <col min="5" max="5" width="10.09765625" customWidth="1"/>
  </cols>
  <sheetData>
    <row r="1" spans="1:13" ht="17.399999999999999" x14ac:dyDescent="0.3">
      <c r="A1" s="13" t="s">
        <v>97</v>
      </c>
    </row>
    <row r="2" spans="1:13" ht="17.399999999999999" x14ac:dyDescent="0.3">
      <c r="A2" s="13" t="s">
        <v>242</v>
      </c>
    </row>
    <row r="3" spans="1:13" x14ac:dyDescent="0.3">
      <c r="A3" s="14"/>
    </row>
    <row r="4" spans="1:13" x14ac:dyDescent="0.3">
      <c r="A4" s="2" t="s">
        <v>92</v>
      </c>
      <c r="E4" s="5"/>
    </row>
    <row r="5" spans="1:13" ht="42.75" customHeight="1" x14ac:dyDescent="0.3">
      <c r="A5" s="64" t="s">
        <v>93</v>
      </c>
      <c r="B5" s="64"/>
      <c r="C5" s="64"/>
      <c r="D5" s="64"/>
      <c r="E5" s="64"/>
      <c r="F5" s="28"/>
      <c r="G5" s="28"/>
      <c r="H5" s="28"/>
      <c r="I5" s="28"/>
      <c r="J5" s="28"/>
      <c r="K5" s="28"/>
    </row>
    <row r="6" spans="1:13" ht="42.75" customHeight="1" x14ac:dyDescent="0.3">
      <c r="A6" s="64" t="s">
        <v>94</v>
      </c>
      <c r="B6" s="64"/>
      <c r="C6" s="64"/>
      <c r="D6" s="64"/>
      <c r="E6" s="64"/>
      <c r="F6" s="28"/>
      <c r="G6" s="28"/>
      <c r="H6" s="28"/>
      <c r="I6" s="28"/>
      <c r="J6" s="28"/>
      <c r="K6" s="28"/>
    </row>
    <row r="7" spans="1:13" ht="45.75" customHeight="1" x14ac:dyDescent="0.3">
      <c r="C7" s="29">
        <v>2025</v>
      </c>
      <c r="E7" s="29">
        <v>2024</v>
      </c>
      <c r="I7" s="41"/>
      <c r="J7" s="28"/>
      <c r="K7" s="28"/>
    </row>
    <row r="8" spans="1:13" ht="18.75" customHeight="1" x14ac:dyDescent="0.3">
      <c r="C8" s="29" t="s">
        <v>44</v>
      </c>
      <c r="E8" s="29" t="s">
        <v>44</v>
      </c>
    </row>
    <row r="9" spans="1:13" ht="27" customHeight="1" x14ac:dyDescent="0.3">
      <c r="A9" s="14" t="s">
        <v>278</v>
      </c>
      <c r="C9" s="29"/>
      <c r="E9" s="29"/>
    </row>
    <row r="10" spans="1:13" ht="11.25" customHeight="1" x14ac:dyDescent="0.3">
      <c r="A10" s="14"/>
      <c r="C10" s="29"/>
      <c r="E10" s="29"/>
    </row>
    <row r="11" spans="1:13" ht="18" customHeight="1" x14ac:dyDescent="0.3">
      <c r="B11" s="4" t="s">
        <v>243</v>
      </c>
      <c r="C11" s="15">
        <v>3620</v>
      </c>
      <c r="D11" s="15"/>
      <c r="E11" s="15">
        <v>3466</v>
      </c>
    </row>
    <row r="12" spans="1:13" x14ac:dyDescent="0.3">
      <c r="B12" s="4" t="s">
        <v>243</v>
      </c>
      <c r="C12" s="15">
        <v>40742</v>
      </c>
      <c r="D12" s="15"/>
      <c r="E12" s="15">
        <v>39009</v>
      </c>
    </row>
    <row r="13" spans="1:13" ht="20.25" customHeight="1" thickBot="1" x14ac:dyDescent="0.35">
      <c r="B13" s="2" t="s">
        <v>41</v>
      </c>
      <c r="C13" s="22">
        <f>+C12+C11</f>
        <v>44362</v>
      </c>
      <c r="D13" s="22"/>
      <c r="E13" s="22">
        <f>+E12+E11</f>
        <v>42475</v>
      </c>
      <c r="M13" s="29"/>
    </row>
    <row r="14" spans="1:13" ht="18.75" customHeight="1" thickTop="1" x14ac:dyDescent="0.3">
      <c r="A14" s="2"/>
      <c r="C14" s="15"/>
      <c r="D14" s="15"/>
      <c r="E14" s="15"/>
    </row>
    <row r="15" spans="1:13" ht="18.75" customHeight="1" x14ac:dyDescent="0.3">
      <c r="A15" s="14" t="s">
        <v>279</v>
      </c>
      <c r="C15" s="15"/>
      <c r="D15" s="15"/>
      <c r="E15" s="15"/>
    </row>
    <row r="16" spans="1:13" ht="8.25" customHeight="1" x14ac:dyDescent="0.3">
      <c r="A16" s="2"/>
      <c r="C16" s="15"/>
      <c r="D16" s="15"/>
      <c r="E16" s="15"/>
    </row>
    <row r="17" spans="1:12" ht="19.5" customHeight="1" x14ac:dyDescent="0.3">
      <c r="B17" s="14" t="s">
        <v>95</v>
      </c>
      <c r="C17" s="15"/>
      <c r="D17" s="15"/>
      <c r="E17" s="15"/>
    </row>
    <row r="18" spans="1:12" ht="9.75" customHeight="1" x14ac:dyDescent="0.3">
      <c r="B18" s="14"/>
      <c r="C18" s="15"/>
      <c r="D18" s="15"/>
      <c r="E18" s="15"/>
    </row>
    <row r="19" spans="1:12" ht="16.2" thickBot="1" x14ac:dyDescent="0.35">
      <c r="B19" s="4" t="s">
        <v>243</v>
      </c>
      <c r="C19" s="22">
        <v>3985</v>
      </c>
      <c r="D19" s="22"/>
      <c r="E19" s="22">
        <v>428</v>
      </c>
      <c r="L19" s="29"/>
    </row>
    <row r="20" spans="1:12" ht="6.75" customHeight="1" thickTop="1" x14ac:dyDescent="0.3">
      <c r="A20" s="4"/>
      <c r="C20" s="15"/>
      <c r="D20" s="15"/>
      <c r="E20" s="15"/>
    </row>
    <row r="21" spans="1:12" ht="16.5" customHeight="1" x14ac:dyDescent="0.3">
      <c r="B21" s="14" t="s">
        <v>96</v>
      </c>
      <c r="C21" s="15"/>
      <c r="D21" s="15"/>
      <c r="E21" s="15"/>
    </row>
    <row r="22" spans="1:12" ht="6" customHeight="1" x14ac:dyDescent="0.3">
      <c r="B22" s="14"/>
      <c r="C22" s="15"/>
      <c r="D22" s="15"/>
      <c r="E22" s="15"/>
    </row>
    <row r="23" spans="1:12" ht="16.2" thickBot="1" x14ac:dyDescent="0.35">
      <c r="B23" s="4" t="s">
        <v>280</v>
      </c>
      <c r="C23" s="22">
        <v>198975</v>
      </c>
      <c r="D23" s="22"/>
      <c r="E23" s="22">
        <v>-615</v>
      </c>
      <c r="L23" s="29"/>
    </row>
    <row r="24" spans="1:12" ht="16.2" thickTop="1" x14ac:dyDescent="0.3">
      <c r="I24" s="4"/>
    </row>
    <row r="25" spans="1:12" x14ac:dyDescent="0.3">
      <c r="A25" s="27"/>
    </row>
    <row r="44" spans="5:5" x14ac:dyDescent="0.3">
      <c r="E44" s="5" t="s">
        <v>235</v>
      </c>
    </row>
  </sheetData>
  <mergeCells count="2">
    <mergeCell ref="A5:E5"/>
    <mergeCell ref="A6:E6"/>
  </mergeCells>
  <pageMargins left="0.35433070866141736" right="0.15748031496062992" top="0.59055118110236227" bottom="0.19685039370078741" header="0.51181102362204722" footer="0.51181102362204722"/>
  <pageSetup paperSize="9" orientation="portrait"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62ECCFFF-1202-433A-ABC5-610CF8F3F6F1}"/>
</file>

<file path=customXml/itemProps2.xml><?xml version="1.0" encoding="utf-8"?>
<ds:datastoreItem xmlns:ds="http://schemas.openxmlformats.org/officeDocument/2006/customXml" ds:itemID="{DAD4B559-8B77-428D-AD89-DB123BC27E89}"/>
</file>

<file path=customXml/itemProps3.xml><?xml version="1.0" encoding="utf-8"?>
<ds:datastoreItem xmlns:ds="http://schemas.openxmlformats.org/officeDocument/2006/customXml" ds:itemID="{CD7854A4-1CC0-43D2-A49D-9D466F2A04E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Front Page</vt:lpstr>
      <vt:lpstr>Ref &amp; Admin</vt:lpstr>
      <vt:lpstr>Trustees' Annual Report</vt:lpstr>
      <vt:lpstr>Independent Examiner </vt:lpstr>
      <vt:lpstr>Receipts &amp; Payments Acc</vt:lpstr>
      <vt:lpstr>Statement of Balances</vt:lpstr>
      <vt:lpstr>Notes to Accounts</vt:lpstr>
      <vt:lpstr>Appendix</vt:lpstr>
      <vt:lpstr>'Independent Examiner '!Print_Area</vt:lpstr>
      <vt:lpstr>'Notes to Accounts'!Print_Area</vt:lpstr>
      <vt:lpstr>'Receipts &amp; Payments Acc'!Print_Area</vt:lpstr>
      <vt:lpstr>'Statement of Balances'!Print_Area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madair</dc:creator>
  <cp:keywords/>
  <dc:description/>
  <cp:lastModifiedBy>Irene McFarlane</cp:lastModifiedBy>
  <cp:revision/>
  <cp:lastPrinted>2026-05-14T18:43:18Z</cp:lastPrinted>
  <dcterms:created xsi:type="dcterms:W3CDTF">2007-12-03T09:38:17Z</dcterms:created>
  <dcterms:modified xsi:type="dcterms:W3CDTF">2026-08-20T19:57:33Z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