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4"/>
    <sheet state="visible" name="Statement of balances" sheetId="2" r:id="rId5"/>
    <sheet state="visible" name="Notes" sheetId="3" r:id="rId6"/>
    <sheet state="visible" name="Additional notes (1)  " sheetId="4" r:id="rId7"/>
    <sheet state="visible" name="Additional notes (2)" sheetId="5" r:id="rId8"/>
    <sheet state="visible" name="Additional notes (3)" sheetId="6" r:id="rId9"/>
  </sheets>
  <definedNames/>
  <calcPr/>
  <extLst>
    <ext uri="GoogleSheetsCustomDataVersion2">
      <go:sheetsCustomData xmlns:go="http://customooxmlschemas.google.com/" r:id="rId10" roundtripDataChecksum="YfVXvAnyJdNERcLdUFP96IXduU+PWzOpJeIoCStCFas="/>
    </ext>
  </extLst>
</workbook>
</file>

<file path=xl/sharedStrings.xml><?xml version="1.0" encoding="utf-8"?>
<sst xmlns="http://schemas.openxmlformats.org/spreadsheetml/2006/main" count="286" uniqueCount="142">
  <si>
    <t xml:space="preserve">Enter charity name below </t>
  </si>
  <si>
    <t xml:space="preserve">Enter SC No. below   </t>
  </si>
  <si>
    <t>Impressive People</t>
  </si>
  <si>
    <t>SC044194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</si>
  <si>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</si>
  <si>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</si>
  <si>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</si>
  <si>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</si>
  <si>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</si>
  <si>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</si>
  <si>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</si>
  <si>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</si>
  <si>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</si>
  <si>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</si>
  <si>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</si>
  <si>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</si>
  <si>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</si>
  <si>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</si>
  <si>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</si>
  <si>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</si>
  <si>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</si>
  <si>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</si>
  <si>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</si>
  <si>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</si>
  <si>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</si>
  <si>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</si>
  <si>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</si>
  <si>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</si>
  <si>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</si>
  <si>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</si>
  <si>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</si>
  <si>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</si>
  <si>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</si>
  <si>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</si>
  <si>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</si>
  <si>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</si>
  <si>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</si>
  <si>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</si>
  <si>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</si>
  <si>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</si>
  <si>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</si>
  <si>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</si>
  <si>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</si>
  <si>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</si>
  <si>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</si>
  <si>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</si>
  <si>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</si>
  <si>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</si>
  <si>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</si>
  <si>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</si>
  <si>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</si>
  <si>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</si>
  <si>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</si>
  <si>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</si>
  <si>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</si>
  <si>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</si>
  <si>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</si>
  <si>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</si>
  <si>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</si>
  <si>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</si>
  <si>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</si>
  <si>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</si>
  <si>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</si>
  <si>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</si>
  <si>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</si>
  <si>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</si>
  <si>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</si>
  <si>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</si>
  <si>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</si>
  <si>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</si>
  <si>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</si>
  <si>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</si>
  <si>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</si>
  <si>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</si>
  <si>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</si>
  <si>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</si>
  <si>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</si>
  <si>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</si>
  <si>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</si>
  <si>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</si>
  <si>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theme="1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</si>
  <si>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Signature*</t>
  </si>
  <si>
    <t>Print Name</t>
  </si>
  <si>
    <t>Date of approval</t>
  </si>
  <si>
    <t>Patrick Gaffney</t>
  </si>
  <si>
    <t>Patrick Richard Gaffney</t>
  </si>
  <si>
    <t>31 March 2026</t>
  </si>
  <si>
    <t>* Please note - OSCR will accept digital or typed signatures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</si>
  <si>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</si>
  <si>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</si>
  <si>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 xml:space="preserve">   £122 donations were unrestricted, and were used for general running costs during this financial year.</t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</si>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</sst>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-F800]dddd\,\ mmmm\ dd\,\ yyyy"/>
    <numFmt numFmtId="165" formatCode="_-* #,##0_-;\-* #,##0_-;_-* &quot;-&quot;_-;_-@"/>
    <numFmt numFmtId="166" formatCode="* #,##0_-;\(* #,##0\)_-;_-* &quot;-&quot;??_-;_-@"/>
    <numFmt numFmtId="167" formatCode="dd/mm/yyyy"/>
    <numFmt numFmtId="168" formatCode="_-* #,##0_-;\-* #,##0_-;_-* &quot;-&quot;??_-;_-@"/>
    <numFmt numFmtId="169" formatCode="[$-809]dd\ mmmm\ yyyy"/>
    <numFmt numFmtId="170" formatCode="_-* #,##0.00_-;\-* #,##0.00_-;_-* &quot;-&quot;??_-;_-@"/>
  </numFmts>
  <fonts count="31">
    <font>
      <sz val="10.0"/>
      <color rgb="FF000000"/>
      <name val="Arial"/>
      <scheme val="minor"/>
    </font>
    <font>
      <b/>
      <i/>
      <sz val="10.0"/>
      <color theme="1"/>
      <name val="Arial"/>
    </font>
    <font>
      <sz val="10.0"/>
      <color rgb="FFC0C0C0"/>
      <name val="Arial"/>
    </font>
    <font>
      <sz val="10.0"/>
      <color theme="1"/>
      <name val="Arial"/>
    </font>
    <font>
      <b/>
      <sz val="18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/>
    <font>
      <b/>
      <sz val="11.0"/>
      <color theme="1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0000FF"/>
      <name val="Arial"/>
    </font>
    <font>
      <sz val="8.0"/>
      <color theme="1"/>
      <name val="Arial"/>
    </font>
    <font>
      <sz val="11.0"/>
      <color theme="1"/>
      <name val="Arial"/>
    </font>
    <font>
      <b/>
      <i/>
      <sz val="12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theme="1"/>
      <name val="Arial"/>
    </font>
    <font>
      <b/>
      <i/>
      <sz val="9.0"/>
      <color theme="1"/>
      <name val="Arial"/>
    </font>
    <font>
      <i/>
      <sz val="9.0"/>
      <color theme="1"/>
      <name val="Arial"/>
    </font>
    <font>
      <sz val="12.0"/>
      <color theme="1"/>
      <name val="Arial"/>
    </font>
    <font>
      <i/>
      <sz val="20.0"/>
      <color theme="1"/>
      <name val="Courgette"/>
    </font>
    <font>
      <sz val="14.0"/>
      <color theme="1"/>
      <name val="Arial"/>
    </font>
    <font>
      <sz val="10.0"/>
      <color rgb="FF808080"/>
      <name val="Arial"/>
    </font>
    <font>
      <b/>
      <sz val="10.0"/>
      <color rgb="FFC0C0C0"/>
      <name val="Arial"/>
    </font>
    <font>
      <b/>
      <sz val="9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1" fillId="0" fontId="4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5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0" fontId="3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5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" xfId="0" applyAlignment="1" applyBorder="1" applyFont="1" applyNumberFormat="1">
      <alignment readingOrder="0" shrinkToFit="0" wrapText="1"/>
    </xf>
    <xf borderId="0" fillId="0" fontId="8" numFmtId="165" xfId="0" applyAlignment="1" applyFont="1" applyNumberFormat="1">
      <alignment shrinkToFit="0" wrapText="1"/>
    </xf>
    <xf borderId="11" fillId="0" fontId="8" numFmtId="165" xfId="0" applyAlignment="1" applyBorder="1" applyFont="1" applyNumberFormat="1">
      <alignment shrinkToFit="0" wrapText="1"/>
    </xf>
    <xf borderId="11" fillId="3" fontId="8" numFmtId="1" xfId="0" applyAlignment="1" applyBorder="1" applyFill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11" fillId="0" fontId="8" numFmtId="1" xfId="0" applyAlignment="1" applyBorder="1" applyFont="1" applyNumberFormat="1">
      <alignment shrinkToFit="0" wrapText="1"/>
    </xf>
    <xf borderId="11" fillId="3" fontId="8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wrapText="1"/>
    </xf>
    <xf borderId="12" fillId="3" fontId="8" numFmtId="1" xfId="0" applyAlignment="1" applyBorder="1" applyFont="1" applyNumberFormat="1">
      <alignment shrinkToFit="0" wrapText="1"/>
    </xf>
    <xf borderId="13" fillId="0" fontId="8" numFmtId="165" xfId="0" applyAlignment="1" applyBorder="1" applyFont="1" applyNumberFormat="1">
      <alignment shrinkToFit="0" wrapText="1"/>
    </xf>
    <xf borderId="12" fillId="3" fontId="8" numFmtId="165" xfId="0" applyAlignment="1" applyBorder="1" applyFont="1" applyNumberFormat="1">
      <alignment shrinkToFit="0" wrapText="1"/>
    </xf>
    <xf borderId="14" fillId="3" fontId="8" numFmtId="1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8" numFmtId="1" xfId="0" applyAlignment="1" applyBorder="1" applyFont="1" applyNumberFormat="1">
      <alignment shrinkToFit="0" wrapText="1"/>
    </xf>
    <xf borderId="15" fillId="3" fontId="8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7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8" numFmtId="165" xfId="0" applyAlignment="1" applyBorder="1" applyFont="1" applyNumberFormat="1">
      <alignment readingOrder="0" shrinkToFit="0" wrapText="1"/>
    </xf>
    <xf borderId="11" fillId="3" fontId="8" numFmtId="1" xfId="0" applyAlignment="1" applyBorder="1" applyFont="1" applyNumberFormat="1">
      <alignment readingOrder="0" shrinkToFit="0" wrapText="1"/>
    </xf>
    <xf borderId="11" fillId="0" fontId="15" numFmtId="0" xfId="0" applyAlignment="1" applyBorder="1" applyFont="1">
      <alignment horizontal="right" shrinkToFit="0" vertical="top" wrapText="1"/>
    </xf>
    <xf borderId="16" fillId="0" fontId="8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7" fillId="0" fontId="8" numFmtId="165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5" xfId="0" applyBorder="1" applyFont="1" applyNumberFormat="1"/>
    <xf borderId="12" fillId="3" fontId="8" numFmtId="165" xfId="0" applyAlignment="1" applyBorder="1" applyFont="1" applyNumberFormat="1">
      <alignment readingOrder="0" shrinkToFit="0" wrapText="1"/>
    </xf>
    <xf borderId="2" fillId="0" fontId="18" numFmtId="165" xfId="0" applyBorder="1" applyFont="1" applyNumberFormat="1"/>
    <xf borderId="13" fillId="0" fontId="16" numFmtId="0" xfId="0" applyAlignment="1" applyBorder="1" applyFont="1">
      <alignment horizontal="right" vertical="center"/>
    </xf>
    <xf borderId="19" fillId="3" fontId="8" numFmtId="1" xfId="0" applyAlignment="1" applyBorder="1" applyFont="1" applyNumberFormat="1">
      <alignment readingOrder="0" shrinkToFit="0" wrapText="1"/>
    </xf>
    <xf borderId="19" fillId="3" fontId="8" numFmtId="165" xfId="0" applyAlignment="1" applyBorder="1" applyFont="1" applyNumberFormat="1">
      <alignment shrinkToFit="0" wrapText="1"/>
    </xf>
    <xf borderId="19" fillId="3" fontId="8" numFmtId="1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2" xfId="0" applyFont="1" applyNumberFormat="1"/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0" fillId="3" fontId="8" numFmtId="1" xfId="0" applyAlignment="1" applyBorder="1" applyFont="1" applyNumberFormat="1">
      <alignment horizontal="right" shrinkToFit="1" wrapText="0"/>
    </xf>
    <xf borderId="0" fillId="0" fontId="8" numFmtId="165" xfId="0" applyAlignment="1" applyFont="1" applyNumberFormat="1">
      <alignment horizontal="right" shrinkToFit="0" wrapText="1"/>
    </xf>
    <xf borderId="20" fillId="3" fontId="8" numFmtId="166" xfId="0" applyAlignment="1" applyBorder="1" applyFont="1" applyNumberFormat="1">
      <alignment horizontal="right" shrinkToFit="1" wrapText="0"/>
    </xf>
    <xf borderId="21" fillId="3" fontId="8" numFmtId="1" xfId="0" applyAlignment="1" applyBorder="1" applyFont="1" applyNumberFormat="1">
      <alignment horizontal="right" shrinkToFit="1" wrapText="0"/>
    </xf>
    <xf borderId="0" fillId="0" fontId="15" numFmtId="165" xfId="0" applyAlignment="1" applyFont="1" applyNumberFormat="1">
      <alignment horizontal="right" shrinkToFit="0" vertical="top" wrapText="1"/>
    </xf>
    <xf borderId="20" fillId="3" fontId="8" numFmtId="166" xfId="0" applyAlignment="1" applyBorder="1" applyFont="1" applyNumberFormat="1">
      <alignment horizontal="right" readingOrder="0" shrinkToFit="1" wrapText="0"/>
    </xf>
    <xf borderId="0" fillId="0" fontId="15" numFmtId="0" xfId="0" applyFont="1"/>
    <xf borderId="0" fillId="0" fontId="8" numFmtId="166" xfId="0" applyAlignment="1" applyFont="1" applyNumberFormat="1">
      <alignment horizontal="right" shrinkToFit="1" wrapText="0"/>
    </xf>
    <xf borderId="0" fillId="0" fontId="6" numFmtId="0" xfId="0" applyAlignment="1" applyFont="1">
      <alignment vertical="top"/>
    </xf>
    <xf borderId="22" fillId="3" fontId="8" numFmtId="166" xfId="0" applyAlignment="1" applyBorder="1" applyFont="1" applyNumberFormat="1">
      <alignment horizontal="right" shrinkToFit="1" wrapText="0"/>
    </xf>
    <xf borderId="23" fillId="3" fontId="8" numFmtId="166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8" fillId="0" fontId="8" numFmtId="166" xfId="0" applyAlignment="1" applyBorder="1" applyFont="1" applyNumberFormat="1">
      <alignment horizontal="right" shrinkToFit="1" wrapText="0"/>
    </xf>
    <xf borderId="19" fillId="3" fontId="8" numFmtId="1" xfId="0" applyAlignment="1" applyBorder="1" applyFont="1" applyNumberFormat="1">
      <alignment horizontal="right" shrinkToFit="1" wrapText="0"/>
    </xf>
    <xf borderId="19" fillId="3" fontId="8" numFmtId="166" xfId="0" applyAlignment="1" applyBorder="1" applyFont="1" applyNumberFormat="1">
      <alignment horizontal="right" shrinkToFit="1" wrapText="0"/>
    </xf>
    <xf borderId="19" fillId="3" fontId="8" numFmtId="166" xfId="0" applyAlignment="1" applyBorder="1" applyFont="1" applyNumberFormat="1">
      <alignment horizontal="right" readingOrder="0" shrinkToFit="1" wrapText="0"/>
    </xf>
    <xf borderId="0" fillId="0" fontId="5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67" xfId="0" applyAlignment="1" applyBorder="1" applyFont="1" applyNumberFormat="1">
      <alignment horizontal="left" vertical="center"/>
    </xf>
    <xf borderId="25" fillId="0" fontId="7" numFmtId="0" xfId="0" applyBorder="1" applyFont="1"/>
    <xf borderId="26" fillId="0" fontId="7" numFmtId="0" xfId="0" applyBorder="1" applyFont="1"/>
    <xf borderId="10" fillId="2" fontId="5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8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7" fillId="0" fontId="6" numFmtId="0" xfId="0" applyAlignment="1" applyBorder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vertical="top" wrapText="1"/>
    </xf>
    <xf borderId="0" fillId="0" fontId="12" numFmtId="168" xfId="0" applyAlignment="1" applyFont="1" applyNumberFormat="1">
      <alignment shrinkToFit="0" vertical="center" wrapText="1"/>
    </xf>
    <xf borderId="11" fillId="0" fontId="8" numFmtId="166" xfId="0" applyAlignment="1" applyBorder="1" applyFont="1" applyNumberFormat="1">
      <alignment horizontal="right" shrinkToFit="1" vertical="center" wrapText="0"/>
    </xf>
    <xf borderId="0" fillId="0" fontId="15" numFmtId="166" xfId="0" applyAlignment="1" applyFont="1" applyNumberFormat="1">
      <alignment horizontal="right" shrinkToFit="1" vertical="top" wrapText="0"/>
    </xf>
    <xf borderId="11" fillId="3" fontId="8" numFmtId="166" xfId="0" applyAlignment="1" applyBorder="1" applyFont="1" applyNumberFormat="1">
      <alignment horizontal="right" shrinkToFit="1" vertical="center" wrapText="0"/>
    </xf>
    <xf borderId="11" fillId="0" fontId="8" numFmtId="166" xfId="0" applyAlignment="1" applyBorder="1" applyFont="1" applyNumberFormat="1">
      <alignment horizontal="right" readingOrder="0" shrinkToFit="1" vertical="center" wrapText="0"/>
    </xf>
    <xf borderId="27" fillId="0" fontId="7" numFmtId="0" xfId="0" applyBorder="1" applyFont="1"/>
    <xf borderId="11" fillId="0" fontId="8" numFmtId="1" xfId="0" applyAlignment="1" applyBorder="1" applyFont="1" applyNumberFormat="1">
      <alignment horizontal="right" shrinkToFit="1" vertical="center" wrapText="0"/>
    </xf>
    <xf borderId="11" fillId="3" fontId="8" numFmtId="1" xfId="0" applyAlignment="1" applyBorder="1" applyFont="1" applyNumberFormat="1">
      <alignment horizontal="right" shrinkToFit="1" vertical="center" wrapText="0"/>
    </xf>
    <xf borderId="28" fillId="0" fontId="8" numFmtId="166" xfId="0" applyAlignment="1" applyBorder="1" applyFont="1" applyNumberFormat="1">
      <alignment horizontal="right" shrinkToFit="1" vertical="center" wrapText="0"/>
    </xf>
    <xf borderId="16" fillId="0" fontId="8" numFmtId="166" xfId="0" applyAlignment="1" applyBorder="1" applyFont="1" applyNumberFormat="1">
      <alignment horizontal="right" shrinkToFit="1" vertical="center" wrapText="0"/>
    </xf>
    <xf borderId="29" fillId="3" fontId="8" numFmtId="166" xfId="0" applyAlignment="1" applyBorder="1" applyFont="1" applyNumberFormat="1">
      <alignment horizontal="right" shrinkToFit="1" vertical="center" wrapText="0"/>
    </xf>
    <xf borderId="30" fillId="0" fontId="8" numFmtId="165" xfId="0" applyAlignment="1" applyBorder="1" applyFont="1" applyNumberFormat="1">
      <alignment horizontal="left" shrinkToFit="0" vertical="center" wrapText="1"/>
    </xf>
    <xf borderId="30" fillId="0" fontId="7" numFmtId="0" xfId="0" applyBorder="1" applyFont="1"/>
    <xf borderId="13" fillId="0" fontId="12" numFmtId="168" xfId="0" applyAlignment="1" applyBorder="1" applyFont="1" applyNumberFormat="1">
      <alignment shrinkToFit="0" vertical="center" wrapText="1"/>
    </xf>
    <xf borderId="19" fillId="3" fontId="8" numFmtId="166" xfId="0" applyAlignment="1" applyBorder="1" applyFont="1" applyNumberFormat="1">
      <alignment horizontal="right" readingOrder="0" shrinkToFit="1" vertical="center" wrapText="0"/>
    </xf>
    <xf borderId="31" fillId="0" fontId="15" numFmtId="0" xfId="0" applyAlignment="1" applyBorder="1" applyFont="1">
      <alignment horizontal="right" shrinkToFit="0" vertical="top" wrapText="1"/>
    </xf>
    <xf borderId="19" fillId="3" fontId="8" numFmtId="166" xfId="0" applyAlignment="1" applyBorder="1" applyFont="1" applyNumberFormat="1">
      <alignment horizontal="right" shrinkToFit="1" vertical="center" wrapText="0"/>
    </xf>
    <xf borderId="0" fillId="0" fontId="15" numFmtId="0" xfId="0" applyAlignment="1" applyFont="1">
      <alignment horizontal="right" shrinkToFit="0" vertical="top" wrapText="1"/>
    </xf>
    <xf borderId="22" fillId="3" fontId="8" numFmtId="166" xfId="0" applyAlignment="1" applyBorder="1" applyFont="1" applyNumberFormat="1">
      <alignment horizontal="right" shrinkToFit="1" vertical="center" wrapText="0"/>
    </xf>
    <xf borderId="0" fillId="0" fontId="3" numFmtId="0" xfId="0" applyAlignment="1" applyFont="1">
      <alignment horizontal="left" shrinkToFit="0" wrapText="1"/>
    </xf>
    <xf borderId="0" fillId="0" fontId="19" numFmtId="0" xfId="0" applyAlignment="1" applyFont="1">
      <alignment shrinkToFit="0" vertical="top" wrapText="1"/>
    </xf>
    <xf borderId="10" fillId="3" fontId="20" numFmtId="168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1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2" numFmtId="0" xfId="0" applyFont="1"/>
    <xf borderId="7" fillId="0" fontId="23" numFmtId="165" xfId="0" applyAlignment="1" applyBorder="1" applyFont="1" applyNumberFormat="1">
      <alignment horizontal="right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3" numFmtId="0" xfId="0" applyAlignment="1" applyFont="1">
      <alignment horizontal="center" shrinkToFit="0" vertical="top" wrapText="1"/>
    </xf>
    <xf borderId="0" fillId="0" fontId="24" numFmtId="0" xfId="0" applyAlignment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wrapText="1"/>
    </xf>
    <xf borderId="0" fillId="0" fontId="11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8" xfId="0" applyAlignment="1" applyBorder="1" applyFont="1" applyNumberFormat="1">
      <alignment horizontal="right" shrinkToFit="0" vertical="top" wrapText="1"/>
    </xf>
    <xf borderId="28" fillId="0" fontId="8" numFmtId="168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8" numFmtId="168" xfId="0" applyAlignment="1" applyFont="1" applyNumberFormat="1">
      <alignment horizontal="center" shrinkToFit="0" vertical="center" wrapText="1"/>
    </xf>
    <xf borderId="22" fillId="0" fontId="8" numFmtId="168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5" xfId="0" applyAlignment="1" applyBorder="1" applyFont="1" applyNumberFormat="1">
      <alignment horizontal="right" shrinkToFit="0" vertical="top" wrapText="1"/>
    </xf>
    <xf borderId="28" fillId="0" fontId="8" numFmtId="165" xfId="0" applyAlignment="1" applyBorder="1" applyFont="1" applyNumberFormat="1">
      <alignment horizontal="right" shrinkToFit="0" vertical="top" wrapText="1"/>
    </xf>
    <xf borderId="22" fillId="0" fontId="8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28" fillId="0" fontId="8" numFmtId="3" xfId="0" applyAlignment="1" applyBorder="1" applyFont="1" applyNumberFormat="1">
      <alignment horizontal="right" shrinkToFit="0" vertical="top" wrapText="1"/>
    </xf>
    <xf borderId="0" fillId="0" fontId="18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1" fillId="0" fontId="26" numFmtId="0" xfId="0" applyAlignment="1" applyBorder="1" applyFont="1">
      <alignment horizontal="center" vertical="center"/>
    </xf>
    <xf borderId="0" fillId="0" fontId="15" numFmtId="0" xfId="0" applyAlignment="1" applyFont="1">
      <alignment vertical="center"/>
    </xf>
    <xf borderId="1" fillId="0" fontId="27" numFmtId="0" xfId="0" applyAlignment="1" applyBorder="1" applyFont="1">
      <alignment horizontal="center" vertical="center"/>
    </xf>
    <xf borderId="11" fillId="0" fontId="15" numFmtId="49" xfId="0" applyAlignment="1" applyBorder="1" applyFont="1" applyNumberFormat="1">
      <alignment horizontal="center" readingOrder="0" vertical="center"/>
    </xf>
    <xf borderId="1" fillId="0" fontId="28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vertical="top"/>
    </xf>
    <xf borderId="11" fillId="0" fontId="18" numFmtId="164" xfId="0" applyAlignment="1" applyBorder="1" applyFont="1" applyNumberFormat="1">
      <alignment horizontal="center"/>
    </xf>
    <xf borderId="0" fillId="0" fontId="22" numFmtId="165" xfId="0" applyFont="1" applyNumberFormat="1"/>
    <xf borderId="0" fillId="0" fontId="5" numFmtId="0" xfId="0" applyAlignment="1" applyFont="1">
      <alignment horizontal="left"/>
    </xf>
    <xf borderId="0" fillId="0" fontId="3" numFmtId="0" xfId="0" applyAlignment="1" applyFont="1">
      <alignment horizontal="center"/>
    </xf>
    <xf borderId="24" fillId="2" fontId="9" numFmtId="164" xfId="0" applyAlignment="1" applyBorder="1" applyFont="1" applyNumberFormat="1">
      <alignment horizontal="left" vertical="center"/>
    </xf>
    <xf borderId="10" fillId="2" fontId="9" numFmtId="167" xfId="0" applyAlignment="1" applyBorder="1" applyFont="1" applyNumberFormat="1">
      <alignment vertical="center"/>
    </xf>
    <xf borderId="32" fillId="0" fontId="15" numFmtId="0" xfId="0" applyAlignment="1" applyBorder="1" applyFont="1">
      <alignment horizontal="left" readingOrder="0" shrinkToFit="0" vertical="center" wrapText="1"/>
    </xf>
    <xf borderId="33" fillId="0" fontId="7" numFmtId="0" xfId="0" applyBorder="1" applyFont="1"/>
    <xf borderId="6" fillId="0" fontId="7" numFmtId="0" xfId="0" applyBorder="1" applyFont="1"/>
    <xf borderId="7" fillId="0" fontId="21" numFmtId="0" xfId="0" applyAlignment="1" applyBorder="1" applyFont="1">
      <alignment horizontal="center" shrinkToFit="0" vertical="center" wrapText="1"/>
    </xf>
    <xf borderId="11" fillId="0" fontId="8" numFmtId="169" xfId="0" applyAlignment="1" applyBorder="1" applyFont="1" applyNumberFormat="1">
      <alignment shrinkToFit="0" wrapText="1"/>
    </xf>
    <xf borderId="0" fillId="0" fontId="15" numFmtId="0" xfId="0" applyAlignment="1" applyFont="1">
      <alignment shrinkToFit="0" wrapText="1"/>
    </xf>
    <xf borderId="11" fillId="0" fontId="8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6" fillId="0" fontId="15" numFmtId="165" xfId="0" applyAlignment="1" applyBorder="1" applyFont="1" applyNumberFormat="1">
      <alignment horizontal="left" shrinkToFit="0" wrapText="1"/>
    </xf>
    <xf borderId="28" fillId="0" fontId="8" numFmtId="3" xfId="0" applyAlignment="1" applyBorder="1" applyFont="1" applyNumberFormat="1">
      <alignment horizontal="right" shrinkToFit="0" wrapText="1"/>
    </xf>
    <xf borderId="0" fillId="0" fontId="8" numFmtId="0" xfId="0" applyAlignment="1" applyFont="1">
      <alignment horizontal="right" shrinkToFit="0" vertical="top" wrapText="1"/>
    </xf>
    <xf borderId="11" fillId="0" fontId="8" numFmtId="165" xfId="0" applyAlignment="1" applyBorder="1" applyFont="1" applyNumberFormat="1">
      <alignment horizontal="right" shrinkToFit="0" wrapText="1"/>
    </xf>
    <xf borderId="0" fillId="0" fontId="6" numFmtId="0" xfId="0" applyAlignment="1" applyFont="1">
      <alignment horizontal="left" shrinkToFit="0" vertical="top" wrapText="1"/>
    </xf>
    <xf borderId="32" fillId="0" fontId="15" numFmtId="165" xfId="0" applyAlignment="1" applyBorder="1" applyFont="1" applyNumberFormat="1">
      <alignment horizontal="left" shrinkToFit="0" vertical="top" wrapText="1"/>
    </xf>
    <xf borderId="28" fillId="0" fontId="8" numFmtId="11" xfId="0" applyAlignment="1" applyBorder="1" applyFont="1" applyNumberFormat="1">
      <alignment horizontal="center" shrinkToFit="0" vertical="center" wrapText="1"/>
    </xf>
    <xf borderId="11" fillId="0" fontId="8" numFmtId="3" xfId="0" applyAlignment="1" applyBorder="1" applyFont="1" applyNumberFormat="1">
      <alignment shrinkToFit="0" vertical="top" wrapText="1"/>
    </xf>
    <xf borderId="28" fillId="0" fontId="8" numFmtId="169" xfId="0" applyAlignment="1" applyBorder="1" applyFont="1" applyNumberFormat="1">
      <alignment horizontal="center" shrinkToFit="0" vertical="center" wrapText="1"/>
    </xf>
    <xf borderId="1" fillId="0" fontId="15" numFmtId="49" xfId="0" applyAlignment="1" applyBorder="1" applyFont="1" applyNumberFormat="1">
      <alignment horizontal="left" shrinkToFit="0" wrapText="1"/>
    </xf>
    <xf borderId="7" fillId="0" fontId="21" numFmtId="0" xfId="0" applyAlignment="1" applyBorder="1" applyFont="1">
      <alignment horizontal="center" shrinkToFit="0" wrapText="1"/>
    </xf>
    <xf borderId="0" fillId="0" fontId="8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/>
    </xf>
    <xf borderId="0" fillId="0" fontId="6" numFmtId="0" xfId="0" applyAlignment="1" applyFont="1">
      <alignment horizontal="left" vertical="top"/>
    </xf>
    <xf borderId="32" fillId="0" fontId="15" numFmtId="49" xfId="0" applyAlignment="1" applyBorder="1" applyFont="1" applyNumberFormat="1">
      <alignment horizontal="left" shrinkToFit="0" vertical="top" wrapText="1"/>
    </xf>
    <xf borderId="10" fillId="2" fontId="9" numFmtId="164" xfId="0" applyAlignment="1" applyBorder="1" applyFont="1" applyNumberFormat="1">
      <alignment horizontal="left" vertical="center"/>
    </xf>
    <xf borderId="11" fillId="0" fontId="15" numFmtId="0" xfId="0" applyAlignment="1" applyBorder="1" applyFont="1">
      <alignment readingOrder="0" shrinkToFit="0" vertical="top" wrapText="1"/>
    </xf>
    <xf borderId="11" fillId="0" fontId="8" numFmtId="1" xfId="0" applyAlignment="1" applyBorder="1" applyFont="1" applyNumberFormat="1">
      <alignment readingOrder="0" shrinkToFit="0" vertical="top" wrapText="1"/>
    </xf>
    <xf borderId="0" fillId="0" fontId="8" numFmtId="165" xfId="0" applyAlignment="1" applyFont="1" applyNumberFormat="1">
      <alignment shrinkToFit="0" vertical="top" wrapText="1"/>
    </xf>
    <xf borderId="11" fillId="0" fontId="8" numFmtId="165" xfId="0" applyAlignment="1" applyBorder="1" applyFont="1" applyNumberFormat="1">
      <alignment shrinkToFit="0" vertical="top" wrapText="1"/>
    </xf>
    <xf borderId="11" fillId="0" fontId="8" numFmtId="1" xfId="0" applyBorder="1" applyFont="1" applyNumberFormat="1"/>
    <xf borderId="11" fillId="0" fontId="15" numFmtId="0" xfId="0" applyAlignment="1" applyBorder="1" applyFont="1">
      <alignment shrinkToFit="0" vertical="top" wrapText="1"/>
    </xf>
    <xf borderId="11" fillId="0" fontId="8" numFmtId="165" xfId="0" applyBorder="1" applyFont="1" applyNumberFormat="1"/>
    <xf borderId="11" fillId="0" fontId="8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9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horizontal="center" shrinkToFit="0" vertical="top" wrapText="1"/>
    </xf>
    <xf borderId="0" fillId="0" fontId="8" numFmtId="0" xfId="0" applyAlignment="1" applyFont="1">
      <alignment horizontal="center" shrinkToFit="0" vertical="top" wrapText="1"/>
    </xf>
    <xf borderId="14" fillId="3" fontId="8" numFmtId="1" xfId="0" applyAlignment="1" applyBorder="1" applyFont="1" applyNumberFormat="1">
      <alignment readingOrder="0" shrinkToFit="0" vertical="top" wrapText="1"/>
    </xf>
    <xf borderId="14" fillId="3" fontId="8" numFmtId="165" xfId="0" applyAlignment="1" applyBorder="1" applyFont="1" applyNumberFormat="1">
      <alignment shrinkToFit="0" vertical="top" wrapText="1"/>
    </xf>
    <xf borderId="14" fillId="3" fontId="8" numFmtId="1" xfId="0" applyAlignment="1" applyBorder="1" applyFont="1" applyNumberFormat="1">
      <alignment shrinkToFit="0" vertical="top" wrapText="1"/>
    </xf>
    <xf borderId="0" fillId="0" fontId="6" numFmtId="170" xfId="0" applyAlignment="1" applyFont="1" applyNumberFormat="1">
      <alignment horizontal="left" shrinkToFit="0" vertical="top" wrapText="1"/>
    </xf>
    <xf borderId="14" fillId="3" fontId="8" numFmtId="165" xfId="0" applyAlignment="1" applyBorder="1" applyFont="1" applyNumberFormat="1">
      <alignment readingOrder="0" shrinkToFit="0" vertical="top" wrapText="1"/>
    </xf>
    <xf borderId="0" fillId="0" fontId="15" numFmtId="165" xfId="0" applyAlignment="1" applyFont="1" applyNumberFormat="1">
      <alignment shrinkToFit="0" vertical="top" wrapText="1"/>
    </xf>
    <xf borderId="0" fillId="0" fontId="8" numFmtId="169" xfId="0" applyAlignment="1" applyFont="1" applyNumberFormat="1">
      <alignment horizontal="center" shrinkToFit="0" vertical="top" wrapText="1"/>
    </xf>
    <xf borderId="0" fillId="0" fontId="6" numFmtId="0" xfId="0" applyAlignment="1" applyFont="1">
      <alignment horizontal="left"/>
    </xf>
    <xf borderId="11" fillId="0" fontId="8" numFmtId="1" xfId="0" applyAlignment="1" applyBorder="1" applyFont="1" applyNumberFormat="1">
      <alignment horizontal="right" readingOrder="0" shrinkToFit="0" vertical="top" wrapText="1"/>
    </xf>
    <xf borderId="0" fillId="0" fontId="8" numFmtId="165" xfId="0" applyAlignment="1" applyFont="1" applyNumberFormat="1">
      <alignment horizontal="right" shrinkToFit="0" vertical="top" wrapText="1"/>
    </xf>
    <xf borderId="11" fillId="0" fontId="8" numFmtId="1" xfId="0" applyAlignment="1" applyBorder="1" applyFont="1" applyNumberFormat="1">
      <alignment horizontal="right" shrinkToFit="0" vertical="top" wrapText="1"/>
    </xf>
    <xf borderId="11" fillId="0" fontId="8" numFmtId="165" xfId="0" applyAlignment="1" applyBorder="1" applyFont="1" applyNumberFormat="1">
      <alignment horizontal="right" readingOrder="0"/>
    </xf>
    <xf borderId="11" fillId="0" fontId="8" numFmtId="165" xfId="0" applyAlignment="1" applyBorder="1" applyFont="1" applyNumberFormat="1">
      <alignment horizontal="right"/>
    </xf>
    <xf borderId="9" fillId="0" fontId="8" numFmtId="165" xfId="0" applyAlignment="1" applyBorder="1" applyFont="1" applyNumberFormat="1">
      <alignment horizontal="right" shrinkToFit="0" vertical="top" wrapText="1"/>
    </xf>
    <xf borderId="14" fillId="3" fontId="8" numFmtId="1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readingOrder="0" shrinkToFit="0" vertical="top" wrapText="1"/>
    </xf>
    <xf borderId="0" fillId="0" fontId="8" numFmtId="169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  <xf borderId="0" fillId="0" fontId="9" numFmtId="165" xfId="0" applyAlignment="1" applyFont="1" applyNumberFormat="1">
      <alignment horizontal="center"/>
    </xf>
    <xf borderId="0" fillId="0" fontId="29" numFmtId="165" xfId="0" applyAlignment="1" applyFont="1" applyNumberFormat="1">
      <alignment horizontal="center" shrinkToFit="0" vertical="top" wrapText="1"/>
    </xf>
    <xf borderId="0" fillId="0" fontId="18" numFmtId="165" xfId="0" applyAlignment="1" applyFont="1" applyNumberFormat="1">
      <alignment horizontal="center" shrinkToFit="0" vertical="top" wrapText="1"/>
    </xf>
    <xf borderId="0" fillId="0" fontId="11" numFmtId="165" xfId="0" applyAlignment="1" applyFont="1" applyNumberForma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0" fillId="0" fontId="18" numFmtId="3" xfId="0" applyAlignment="1" applyFont="1" applyNumberFormat="1">
      <alignment horizontal="center" shrinkToFit="0" vertical="top" wrapText="1"/>
    </xf>
    <xf borderId="0" fillId="0" fontId="18" numFmtId="0" xfId="0" applyAlignment="1" applyFont="1">
      <alignment horizontal="center" shrinkToFit="0" vertical="top" wrapText="1"/>
    </xf>
    <xf borderId="0" fillId="0" fontId="8" numFmtId="0" xfId="0" applyAlignment="1" applyFont="1">
      <alignment shrinkToFit="0" vertical="top" wrapText="1"/>
    </xf>
    <xf borderId="11" fillId="0" fontId="8" numFmtId="1" xfId="0" applyAlignment="1" applyBorder="1" applyFont="1" applyNumberFormat="1">
      <alignment horizontal="right" readingOrder="0" shrinkToFit="0" wrapText="1"/>
    </xf>
    <xf borderId="0" fillId="0" fontId="8" numFmtId="165" xfId="0" applyAlignment="1" applyFont="1" applyNumberFormat="1">
      <alignment horizontal="left" shrinkToFit="0" wrapText="1"/>
    </xf>
    <xf borderId="11" fillId="0" fontId="8" numFmtId="165" xfId="0" applyAlignment="1" applyBorder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vertical="top" wrapText="1"/>
    </xf>
    <xf borderId="11" fillId="0" fontId="8" numFmtId="1" xfId="0" applyAlignment="1" applyBorder="1" applyFont="1" applyNumberFormat="1">
      <alignment horizontal="right" shrinkToFit="0" wrapText="1"/>
    </xf>
    <xf borderId="11" fillId="0" fontId="8" numFmtId="165" xfId="0" applyAlignment="1" applyBorder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/>
    </xf>
    <xf borderId="0" fillId="0" fontId="8" numFmtId="165" xfId="0" applyAlignment="1" applyFont="1" applyNumberFormat="1">
      <alignment horizontal="left"/>
    </xf>
    <xf borderId="28" fillId="0" fontId="8" numFmtId="165" xfId="0" applyAlignment="1" applyBorder="1" applyFont="1" applyNumberFormat="1">
      <alignment horizontal="left"/>
    </xf>
    <xf borderId="0" fillId="0" fontId="16" numFmtId="0" xfId="0" applyAlignment="1" applyFont="1">
      <alignment horizontal="right"/>
    </xf>
    <xf borderId="22" fillId="0" fontId="8" numFmtId="1" xfId="0" applyAlignment="1" applyBorder="1" applyFont="1" applyNumberFormat="1">
      <alignment horizontal="right"/>
    </xf>
    <xf borderId="22" fillId="0" fontId="8" numFmtId="165" xfId="0" applyAlignment="1" applyBorder="1" applyFont="1" applyNumberFormat="1">
      <alignment horizontal="left"/>
    </xf>
    <xf borderId="0" fillId="0" fontId="25" numFmtId="0" xfId="0" applyAlignment="1" applyFont="1">
      <alignment vertical="top"/>
    </xf>
    <xf borderId="0" fillId="0" fontId="3" numFmtId="165" xfId="0" applyAlignment="1" applyFont="1" applyNumberFormat="1">
      <alignment vertical="top"/>
    </xf>
    <xf borderId="0" fillId="0" fontId="8" numFmtId="165" xfId="0" applyFont="1" applyNumberFormat="1"/>
    <xf borderId="9" fillId="0" fontId="8" numFmtId="165" xfId="0" applyBorder="1" applyFont="1" applyNumberFormat="1"/>
    <xf borderId="14" fillId="3" fontId="8" numFmtId="165" xfId="0" applyBorder="1" applyFont="1" applyNumberFormat="1"/>
    <xf borderId="22" fillId="3" fontId="8" numFmtId="165" xfId="0" applyBorder="1" applyFont="1" applyNumberFormat="1"/>
    <xf borderId="0" fillId="0" fontId="3" numFmtId="170" xfId="0" applyFont="1" applyNumberFormat="1"/>
    <xf borderId="11" fillId="0" fontId="8" numFmtId="165" xfId="0" applyAlignment="1" applyBorder="1" applyFont="1" applyNumberFormat="1">
      <alignment readingOrder="0"/>
    </xf>
    <xf borderId="9" fillId="0" fontId="15" numFmtId="0" xfId="0" applyAlignment="1" applyBorder="1" applyFont="1">
      <alignment horizontal="left" shrinkToFit="0" vertical="top" wrapText="1"/>
    </xf>
    <xf borderId="14" fillId="3" fontId="8" numFmtId="1" xfId="0" applyBorder="1" applyFont="1" applyNumberFormat="1"/>
    <xf borderId="22" fillId="3" fontId="8" numFmtId="1" xfId="0" applyBorder="1" applyFont="1" applyNumberFormat="1"/>
    <xf borderId="0" fillId="0" fontId="18" numFmtId="165" xfId="0" applyFont="1" applyNumberFormat="1"/>
    <xf borderId="0" fillId="0" fontId="18" numFmtId="0" xfId="0" applyFont="1"/>
    <xf borderId="0" fillId="0" fontId="16" numFmtId="0" xfId="0" applyAlignment="1" applyFont="1">
      <alignment horizontal="right" vertical="center"/>
    </xf>
    <xf borderId="22" fillId="3" fontId="8" numFmtId="1" xfId="0" applyAlignment="1" applyBorder="1" applyFont="1" applyNumberFormat="1">
      <alignment horizontal="right" shrinkToFit="1" wrapText="0"/>
    </xf>
    <xf borderId="28" fillId="0" fontId="6" numFmtId="0" xfId="0" applyBorder="1" applyFont="1"/>
    <xf borderId="32" fillId="0" fontId="15" numFmtId="0" xfId="0" applyAlignment="1" applyBorder="1" applyFont="1">
      <alignment horizontal="center"/>
    </xf>
    <xf borderId="0" fillId="0" fontId="30" numFmtId="165" xfId="0" applyAlignment="1" applyFont="1" applyNumberFormat="1">
      <alignment horizontal="center" shrinkToFit="0" vertical="top" wrapText="1"/>
    </xf>
    <xf borderId="11" fillId="0" fontId="15" numFmtId="165" xfId="0" applyAlignment="1" applyBorder="1" applyFont="1" applyNumberFormat="1">
      <alignment shrinkToFit="0" vertical="top" wrapText="1"/>
    </xf>
    <xf borderId="11" fillId="0" fontId="15" numFmtId="165" xfId="0" applyBorder="1" applyFont="1" applyNumberFormat="1"/>
    <xf borderId="28" fillId="0" fontId="8" numFmtId="165" xfId="0" applyBorder="1" applyFont="1" applyNumberFormat="1"/>
    <xf borderId="28" fillId="0" fontId="15" numFmtId="165" xfId="0" applyBorder="1" applyFont="1" applyNumberFormat="1"/>
    <xf borderId="0" fillId="0" fontId="3" numFmtId="170" xfId="0" applyAlignment="1" applyFont="1" applyNumberFormat="1">
      <alignment vertical="top"/>
    </xf>
    <xf borderId="0" fillId="0" fontId="15" numFmtId="166" xfId="0" applyAlignment="1" applyFont="1" applyNumberFormat="1">
      <alignment horizontal="right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257175</xdr:colOff>
      <xdr:row>29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9</xdr:row>
      <xdr:rowOff>133350</xdr:rowOff>
    </xdr:from>
    <xdr:ext cx="28575" cy="95250"/>
    <xdr:sp>
      <xdr:nvSpPr>
        <xdr:cNvPr id="4" name="Shape 4"/>
        <xdr:cNvSpPr/>
      </xdr:nvSpPr>
      <xdr:spPr>
        <a:xfrm flipH="1">
          <a:off x="5160262" y="3732375"/>
          <a:ext cx="3714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61975" cy="266700"/>
    <xdr:sp>
      <xdr:nvSpPr>
        <xdr:cNvPr id="6" name="Shape 6"/>
        <xdr:cNvSpPr txBox="1"/>
      </xdr:nvSpPr>
      <xdr:spPr>
        <a:xfrm>
          <a:off x="5065013" y="3651413"/>
          <a:ext cx="561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5</xdr:row>
      <xdr:rowOff>0</xdr:rowOff>
    </xdr:from>
    <xdr:ext cx="952500" cy="266700"/>
    <xdr:sp>
      <xdr:nvSpPr>
        <xdr:cNvPr id="7" name="Shape 7"/>
        <xdr:cNvSpPr txBox="1"/>
      </xdr:nvSpPr>
      <xdr:spPr>
        <a:xfrm>
          <a:off x="4874513" y="3651413"/>
          <a:ext cx="942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July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5</xdr:row>
      <xdr:rowOff>0</xdr:rowOff>
    </xdr:from>
    <xdr:ext cx="809625" cy="276225"/>
    <xdr:sp>
      <xdr:nvSpPr>
        <xdr:cNvPr id="8" name="Shape 8"/>
        <xdr:cNvSpPr txBox="1"/>
      </xdr:nvSpPr>
      <xdr:spPr>
        <a:xfrm>
          <a:off x="4950713" y="3651413"/>
          <a:ext cx="7905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202</a:t>
          </a:r>
          <a:r>
            <a:rPr b="1" lang="en-US" sz="1100">
              <a:latin typeface="Calibri"/>
              <a:ea typeface="Calibri"/>
              <a:cs typeface="Calibri"/>
              <a:sym typeface="Calibri"/>
            </a:rPr>
            <a:t>4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61975" cy="190500"/>
    <xdr:sp>
      <xdr:nvSpPr>
        <xdr:cNvPr id="9" name="Shape 9"/>
        <xdr:cNvSpPr txBox="1"/>
      </xdr:nvSpPr>
      <xdr:spPr>
        <a:xfrm>
          <a:off x="5069775" y="3689513"/>
          <a:ext cx="552450" cy="1809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4</xdr:row>
      <xdr:rowOff>0</xdr:rowOff>
    </xdr:from>
    <xdr:ext cx="952500" cy="180975"/>
    <xdr:sp>
      <xdr:nvSpPr>
        <xdr:cNvPr id="10" name="Shape 10"/>
        <xdr:cNvSpPr txBox="1"/>
      </xdr:nvSpPr>
      <xdr:spPr>
        <a:xfrm>
          <a:off x="4874513" y="3694275"/>
          <a:ext cx="94297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4</xdr:row>
      <xdr:rowOff>0</xdr:rowOff>
    </xdr:from>
    <xdr:ext cx="666750" cy="180975"/>
    <xdr:sp>
      <xdr:nvSpPr>
        <xdr:cNvPr id="11" name="Shape 11"/>
        <xdr:cNvSpPr txBox="1"/>
      </xdr:nvSpPr>
      <xdr:spPr>
        <a:xfrm>
          <a:off x="5017388" y="3694275"/>
          <a:ext cx="6572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Year 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590550" cy="180975"/>
    <xdr:sp>
      <xdr:nvSpPr>
        <xdr:cNvPr id="12" name="Shape 12"/>
        <xdr:cNvSpPr txBox="1"/>
      </xdr:nvSpPr>
      <xdr:spPr>
        <a:xfrm>
          <a:off x="5055488" y="3694275"/>
          <a:ext cx="581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4</xdr:row>
      <xdr:rowOff>0</xdr:rowOff>
    </xdr:from>
    <xdr:ext cx="971550" cy="180975"/>
    <xdr:sp>
      <xdr:nvSpPr>
        <xdr:cNvPr id="13" name="Shape 13"/>
        <xdr:cNvSpPr txBox="1"/>
      </xdr:nvSpPr>
      <xdr:spPr>
        <a:xfrm>
          <a:off x="4864988" y="3694275"/>
          <a:ext cx="962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4</xdr:row>
      <xdr:rowOff>0</xdr:rowOff>
    </xdr:from>
    <xdr:ext cx="704850" cy="180975"/>
    <xdr:sp>
      <xdr:nvSpPr>
        <xdr:cNvPr id="14" name="Shape 14"/>
        <xdr:cNvSpPr txBox="1"/>
      </xdr:nvSpPr>
      <xdr:spPr>
        <a:xfrm>
          <a:off x="4998338" y="3694275"/>
          <a:ext cx="6953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581025" cy="266700"/>
    <xdr:sp>
      <xdr:nvSpPr>
        <xdr:cNvPr id="15" name="Shape 15"/>
        <xdr:cNvSpPr txBox="1"/>
      </xdr:nvSpPr>
      <xdr:spPr>
        <a:xfrm>
          <a:off x="5055488" y="3651413"/>
          <a:ext cx="5810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30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5</xdr:row>
      <xdr:rowOff>0</xdr:rowOff>
    </xdr:from>
    <xdr:ext cx="962025" cy="266700"/>
    <xdr:sp>
      <xdr:nvSpPr>
        <xdr:cNvPr id="16" name="Shape 16"/>
        <xdr:cNvSpPr txBox="1"/>
      </xdr:nvSpPr>
      <xdr:spPr>
        <a:xfrm>
          <a:off x="4869750" y="3651413"/>
          <a:ext cx="95250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June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5</xdr:row>
      <xdr:rowOff>9525</xdr:rowOff>
    </xdr:from>
    <xdr:ext cx="704850" cy="266700"/>
    <xdr:sp>
      <xdr:nvSpPr>
        <xdr:cNvPr id="17" name="Shape 17"/>
        <xdr:cNvSpPr txBox="1"/>
      </xdr:nvSpPr>
      <xdr:spPr>
        <a:xfrm>
          <a:off x="4998338" y="3651413"/>
          <a:ext cx="6953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9</xdr:col>
      <xdr:colOff>361950</xdr:colOff>
      <xdr:row>5</xdr:row>
      <xdr:rowOff>9525</xdr:rowOff>
    </xdr:from>
    <xdr:ext cx="876300" cy="276225"/>
    <xdr:sp>
      <xdr:nvSpPr>
        <xdr:cNvPr id="18" name="Shape 18"/>
        <xdr:cNvSpPr txBox="1"/>
      </xdr:nvSpPr>
      <xdr:spPr>
        <a:xfrm>
          <a:off x="4917375" y="3651413"/>
          <a:ext cx="85725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202</a:t>
          </a:r>
          <a:r>
            <a:rPr b="1" lang="en-US" sz="1100">
              <a:latin typeface="Calibri"/>
              <a:ea typeface="Calibri"/>
              <a:cs typeface="Calibri"/>
              <a:sym typeface="Calibri"/>
            </a:rPr>
            <a:t>5</a:t>
          </a:r>
          <a:endParaRPr sz="1400"/>
        </a:p>
      </xdr:txBody>
    </xdr:sp>
    <xdr:clientData fLocksWithSheet="0"/>
  </xdr:oneCellAnchor>
  <xdr:oneCellAnchor>
    <xdr:from>
      <xdr:col>0</xdr:col>
      <xdr:colOff>247650</xdr:colOff>
      <xdr:row>2</xdr:row>
      <xdr:rowOff>19050</xdr:rowOff>
    </xdr:from>
    <xdr:ext cx="16383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2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10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2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10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2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10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3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29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29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29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44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44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44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7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7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7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18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18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18</xdr:row>
      <xdr:rowOff>190500</xdr:rowOff>
    </xdr:from>
    <xdr:ext cx="28575" cy="95250"/>
    <xdr:sp>
      <xdr:nvSpPr>
        <xdr:cNvPr id="21" name="Shape 21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20" name="Shape 20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16.13"/>
    <col customWidth="1" min="3" max="3" width="1.75"/>
    <col customWidth="1" min="4" max="4" width="16.25"/>
    <col customWidth="1" min="5" max="5" width="1.63"/>
    <col customWidth="1" min="6" max="6" width="13.88"/>
    <col customWidth="1" min="7" max="7" width="3.63"/>
    <col customWidth="1" min="8" max="8" width="15.38"/>
    <col customWidth="1" min="9" max="9" width="1.63"/>
    <col customWidth="1" min="10" max="10" width="16.0"/>
    <col customWidth="1" min="11" max="11" width="1.63"/>
    <col customWidth="1" min="12" max="12" width="16.88"/>
    <col customWidth="1" min="13" max="26" width="9.13"/>
  </cols>
  <sheetData>
    <row r="1" ht="18.0" customHeight="1">
      <c r="A1" s="1"/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 t="s">
        <v>2</v>
      </c>
      <c r="K2" s="3"/>
      <c r="L2" s="6" t="s">
        <v>3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5</v>
      </c>
      <c r="C4" s="13"/>
      <c r="D4" s="14" t="s">
        <v>6</v>
      </c>
      <c r="E4" s="15"/>
      <c r="F4" s="16"/>
      <c r="G4" s="17" t="s">
        <v>7</v>
      </c>
      <c r="H4" s="14" t="s">
        <v>8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D6" s="22"/>
      <c r="E6" s="15"/>
      <c r="F6" s="15"/>
      <c r="H6" s="23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0" customHeight="1">
      <c r="A7" s="3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0" customHeight="1">
      <c r="A8" s="25" t="s">
        <v>9</v>
      </c>
      <c r="B8" s="26"/>
      <c r="C8" s="25"/>
      <c r="D8" s="25"/>
      <c r="E8" s="25"/>
      <c r="F8" s="25"/>
      <c r="G8" s="25"/>
      <c r="H8" s="25"/>
      <c r="I8" s="25"/>
      <c r="J8" s="25"/>
      <c r="K8" s="27"/>
      <c r="L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29"/>
      <c r="B9" s="30" t="s">
        <v>10</v>
      </c>
      <c r="C9" s="17"/>
      <c r="D9" s="17" t="s">
        <v>11</v>
      </c>
      <c r="E9" s="17"/>
      <c r="F9" s="17" t="s">
        <v>12</v>
      </c>
      <c r="G9" s="17"/>
      <c r="H9" s="17" t="s">
        <v>13</v>
      </c>
      <c r="I9" s="17"/>
      <c r="J9" s="17" t="s">
        <v>14</v>
      </c>
      <c r="K9" s="31"/>
      <c r="L9" s="17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2"/>
      <c r="B10" s="33" t="s">
        <v>16</v>
      </c>
      <c r="C10" s="34"/>
      <c r="D10" s="33" t="s">
        <v>16</v>
      </c>
      <c r="E10" s="33"/>
      <c r="F10" s="33" t="s">
        <v>16</v>
      </c>
      <c r="G10" s="33"/>
      <c r="H10" s="33" t="s">
        <v>16</v>
      </c>
      <c r="I10" s="33"/>
      <c r="J10" s="33" t="s">
        <v>16</v>
      </c>
      <c r="K10" s="33"/>
      <c r="L10" s="33" t="s">
        <v>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5" t="s">
        <v>17</v>
      </c>
      <c r="B11" s="36"/>
      <c r="C11" s="37"/>
      <c r="D11" s="37"/>
      <c r="E11" s="37"/>
      <c r="F11" s="37"/>
      <c r="G11" s="37"/>
      <c r="H11" s="37"/>
      <c r="I11" s="37"/>
      <c r="J11" s="37"/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9" t="s">
        <v>18</v>
      </c>
      <c r="B12" s="40">
        <v>122.0</v>
      </c>
      <c r="C12" s="41"/>
      <c r="D12" s="42"/>
      <c r="E12" s="41"/>
      <c r="F12" s="42"/>
      <c r="G12" s="41"/>
      <c r="H12" s="42"/>
      <c r="I12" s="41"/>
      <c r="J12" s="43">
        <f t="shared" ref="J12:J21" si="1">H12+D12+B12+F12</f>
        <v>122</v>
      </c>
      <c r="K12" s="44"/>
      <c r="L12" s="45">
        <v>0.0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9" t="s">
        <v>19</v>
      </c>
      <c r="B13" s="42"/>
      <c r="C13" s="41"/>
      <c r="D13" s="42"/>
      <c r="E13" s="41"/>
      <c r="F13" s="42"/>
      <c r="G13" s="41"/>
      <c r="H13" s="42"/>
      <c r="I13" s="41"/>
      <c r="J13" s="46">
        <f t="shared" si="1"/>
        <v>0</v>
      </c>
      <c r="K13" s="44"/>
      <c r="L13" s="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9" t="s">
        <v>20</v>
      </c>
      <c r="B14" s="42"/>
      <c r="C14" s="41"/>
      <c r="D14" s="42"/>
      <c r="E14" s="41"/>
      <c r="F14" s="42"/>
      <c r="G14" s="41"/>
      <c r="H14" s="42"/>
      <c r="I14" s="41"/>
      <c r="J14" s="46">
        <f t="shared" si="1"/>
        <v>0</v>
      </c>
      <c r="K14" s="44"/>
      <c r="L14" s="4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9" t="s">
        <v>21</v>
      </c>
      <c r="B15" s="42"/>
      <c r="C15" s="41"/>
      <c r="D15" s="42"/>
      <c r="E15" s="41"/>
      <c r="F15" s="42"/>
      <c r="G15" s="41"/>
      <c r="H15" s="42"/>
      <c r="I15" s="41"/>
      <c r="J15" s="46">
        <f t="shared" si="1"/>
        <v>0</v>
      </c>
      <c r="K15" s="44"/>
      <c r="L15" s="4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9" t="s">
        <v>22</v>
      </c>
      <c r="B16" s="42"/>
      <c r="C16" s="41"/>
      <c r="D16" s="42"/>
      <c r="E16" s="41"/>
      <c r="F16" s="42"/>
      <c r="G16" s="41"/>
      <c r="H16" s="42"/>
      <c r="I16" s="41"/>
      <c r="J16" s="46">
        <f t="shared" si="1"/>
        <v>0</v>
      </c>
      <c r="K16" s="44"/>
      <c r="L16" s="4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39" t="s">
        <v>23</v>
      </c>
      <c r="B17" s="42"/>
      <c r="C17" s="41"/>
      <c r="D17" s="42"/>
      <c r="E17" s="41"/>
      <c r="F17" s="42"/>
      <c r="G17" s="41"/>
      <c r="H17" s="42"/>
      <c r="I17" s="41"/>
      <c r="J17" s="46">
        <f t="shared" si="1"/>
        <v>0</v>
      </c>
      <c r="K17" s="44"/>
      <c r="L17" s="4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9" t="s">
        <v>24</v>
      </c>
      <c r="B18" s="42"/>
      <c r="C18" s="41"/>
      <c r="D18" s="42"/>
      <c r="E18" s="41"/>
      <c r="F18" s="42"/>
      <c r="G18" s="41"/>
      <c r="H18" s="42"/>
      <c r="I18" s="41"/>
      <c r="J18" s="46">
        <f t="shared" si="1"/>
        <v>0</v>
      </c>
      <c r="K18" s="44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9" t="s">
        <v>25</v>
      </c>
      <c r="B19" s="42"/>
      <c r="C19" s="41"/>
      <c r="D19" s="42"/>
      <c r="E19" s="41"/>
      <c r="F19" s="42"/>
      <c r="G19" s="41"/>
      <c r="H19" s="42"/>
      <c r="I19" s="41"/>
      <c r="J19" s="46">
        <f t="shared" si="1"/>
        <v>0</v>
      </c>
      <c r="K19" s="44"/>
      <c r="L19" s="4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9"/>
      <c r="B20" s="42"/>
      <c r="C20" s="41"/>
      <c r="D20" s="42"/>
      <c r="E20" s="41"/>
      <c r="F20" s="42"/>
      <c r="G20" s="41"/>
      <c r="H20" s="42"/>
      <c r="I20" s="41"/>
      <c r="J20" s="46">
        <f t="shared" si="1"/>
        <v>0</v>
      </c>
      <c r="K20" s="44"/>
      <c r="L20" s="4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7" t="s">
        <v>26</v>
      </c>
      <c r="B21" s="48">
        <f>SUM(B12:B20)</f>
        <v>122</v>
      </c>
      <c r="C21" s="49"/>
      <c r="D21" s="50">
        <f>SUM(D12:D20)</f>
        <v>0</v>
      </c>
      <c r="E21" s="41"/>
      <c r="F21" s="50">
        <f>SUM(F12:F20)</f>
        <v>0</v>
      </c>
      <c r="G21" s="41"/>
      <c r="H21" s="50">
        <f>SUM(H12:H20)</f>
        <v>0</v>
      </c>
      <c r="I21" s="41"/>
      <c r="J21" s="51">
        <f t="shared" si="1"/>
        <v>122</v>
      </c>
      <c r="K21" s="44"/>
      <c r="L21" s="48">
        <f>SUM(L12:L20)</f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52"/>
      <c r="B22" s="53"/>
      <c r="C22" s="53"/>
      <c r="D22" s="53"/>
      <c r="E22" s="53"/>
      <c r="F22" s="53"/>
      <c r="G22" s="53"/>
      <c r="H22" s="53"/>
      <c r="I22" s="53"/>
      <c r="J22" s="54" t="str">
        <f>IF(B21+D21+F21+H21-J21=0," ","error")</f>
        <v> </v>
      </c>
      <c r="K22" s="53"/>
      <c r="L22" s="2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55" t="s">
        <v>27</v>
      </c>
      <c r="B23" s="56"/>
      <c r="C23" s="38"/>
      <c r="D23" s="38"/>
      <c r="E23" s="38"/>
      <c r="F23" s="38"/>
      <c r="G23" s="38"/>
      <c r="H23" s="38"/>
      <c r="I23" s="38"/>
      <c r="J23" s="38"/>
      <c r="K23" s="3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9" t="s">
        <v>28</v>
      </c>
      <c r="B24" s="42"/>
      <c r="C24" s="41"/>
      <c r="D24" s="42"/>
      <c r="E24" s="41"/>
      <c r="F24" s="42"/>
      <c r="G24" s="41"/>
      <c r="H24" s="42"/>
      <c r="I24" s="41"/>
      <c r="J24" s="46">
        <f t="shared" ref="J24:J25" si="2">H24+D24+B24+F24</f>
        <v>0</v>
      </c>
      <c r="K24" s="44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9" t="s">
        <v>29</v>
      </c>
      <c r="B25" s="42"/>
      <c r="C25" s="41"/>
      <c r="D25" s="42"/>
      <c r="E25" s="41"/>
      <c r="F25" s="42"/>
      <c r="G25" s="41"/>
      <c r="H25" s="42"/>
      <c r="I25" s="41"/>
      <c r="J25" s="46">
        <f t="shared" si="2"/>
        <v>0</v>
      </c>
      <c r="K25" s="44"/>
      <c r="L25" s="4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7" t="s">
        <v>30</v>
      </c>
      <c r="B26" s="50">
        <f>SUM(B24:B25)</f>
        <v>0</v>
      </c>
      <c r="C26" s="49"/>
      <c r="D26" s="50">
        <f>SUM(D24:D25)</f>
        <v>0</v>
      </c>
      <c r="E26" s="41"/>
      <c r="F26" s="50">
        <f>SUM(F24:F25)</f>
        <v>0</v>
      </c>
      <c r="G26" s="41"/>
      <c r="H26" s="50">
        <f>SUM(H24:H25)</f>
        <v>0</v>
      </c>
      <c r="I26" s="41"/>
      <c r="J26" s="50">
        <f>SUM(J24:J25)</f>
        <v>0</v>
      </c>
      <c r="K26" s="44"/>
      <c r="L26" s="50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7"/>
      <c r="B27" s="41"/>
      <c r="C27" s="44"/>
      <c r="D27" s="41"/>
      <c r="E27" s="44"/>
      <c r="F27" s="41"/>
      <c r="G27" s="44"/>
      <c r="H27" s="41"/>
      <c r="I27" s="44"/>
      <c r="J27" s="58" t="str">
        <f>IF(B26+D26+F26+H26-J26=0," ","error")</f>
        <v> </v>
      </c>
      <c r="K27" s="44"/>
      <c r="L27" s="5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7" t="s">
        <v>31</v>
      </c>
      <c r="B28" s="59">
        <f>B26+B21</f>
        <v>122</v>
      </c>
      <c r="C28" s="44"/>
      <c r="D28" s="60">
        <f>D26+D21</f>
        <v>0</v>
      </c>
      <c r="E28" s="44"/>
      <c r="F28" s="60">
        <f>F26+F21</f>
        <v>0</v>
      </c>
      <c r="G28" s="44"/>
      <c r="H28" s="60">
        <f>H26+H21</f>
        <v>0</v>
      </c>
      <c r="I28" s="44"/>
      <c r="J28" s="59">
        <f>J26+J21</f>
        <v>122</v>
      </c>
      <c r="K28" s="44"/>
      <c r="L28" s="59">
        <f>L26+L21</f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4"/>
      <c r="C29" s="24"/>
      <c r="D29" s="24"/>
      <c r="E29" s="24"/>
      <c r="F29" s="24"/>
      <c r="G29" s="24"/>
      <c r="H29" s="24"/>
      <c r="I29" s="24"/>
      <c r="J29" s="54" t="str">
        <f>IF(B28+D28+H28-J28=0," ","error")</f>
        <v> </v>
      </c>
      <c r="K29" s="24"/>
      <c r="L29" s="2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61" t="s">
        <v>32</v>
      </c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4" t="s">
        <v>33</v>
      </c>
      <c r="B31" s="65">
        <v>116.0</v>
      </c>
      <c r="C31" s="41"/>
      <c r="D31" s="42"/>
      <c r="E31" s="41"/>
      <c r="F31" s="42"/>
      <c r="G31" s="41"/>
      <c r="H31" s="42"/>
      <c r="I31" s="41"/>
      <c r="J31" s="46">
        <f t="shared" ref="J31:J33" si="3">H31+D31+B31+F31</f>
        <v>116</v>
      </c>
      <c r="K31" s="58"/>
      <c r="L31" s="4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4" t="s">
        <v>34</v>
      </c>
      <c r="B32" s="42"/>
      <c r="C32" s="41"/>
      <c r="D32" s="42"/>
      <c r="E32" s="41"/>
      <c r="F32" s="42"/>
      <c r="G32" s="41"/>
      <c r="H32" s="42"/>
      <c r="I32" s="41"/>
      <c r="J32" s="46">
        <f t="shared" si="3"/>
        <v>0</v>
      </c>
      <c r="K32" s="58"/>
      <c r="L32" s="4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4" t="s">
        <v>35</v>
      </c>
      <c r="B33" s="42"/>
      <c r="C33" s="41"/>
      <c r="D33" s="42"/>
      <c r="E33" s="41"/>
      <c r="F33" s="42"/>
      <c r="G33" s="41"/>
      <c r="H33" s="42"/>
      <c r="I33" s="41"/>
      <c r="J33" s="46">
        <f t="shared" si="3"/>
        <v>0</v>
      </c>
      <c r="K33" s="58"/>
      <c r="L33" s="4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64" t="s">
        <v>36</v>
      </c>
      <c r="B34" s="40"/>
      <c r="C34" s="41"/>
      <c r="D34" s="42"/>
      <c r="E34" s="41"/>
      <c r="F34" s="42"/>
      <c r="G34" s="41"/>
      <c r="H34" s="42"/>
      <c r="I34" s="41"/>
      <c r="J34" s="66"/>
      <c r="K34" s="58"/>
      <c r="L34" s="40">
        <v>0.0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64" t="s">
        <v>37</v>
      </c>
      <c r="B35" s="42"/>
      <c r="C35" s="41"/>
      <c r="D35" s="42"/>
      <c r="E35" s="41"/>
      <c r="F35" s="42"/>
      <c r="G35" s="41"/>
      <c r="H35" s="42"/>
      <c r="I35" s="41"/>
      <c r="J35" s="46">
        <f t="shared" ref="J35:J41" si="4">H35+D35+B35+F35</f>
        <v>0</v>
      </c>
      <c r="K35" s="58"/>
      <c r="L35" s="4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64" t="s">
        <v>38</v>
      </c>
      <c r="B36" s="42"/>
      <c r="C36" s="41"/>
      <c r="D36" s="42"/>
      <c r="E36" s="41"/>
      <c r="F36" s="42"/>
      <c r="G36" s="41"/>
      <c r="H36" s="42"/>
      <c r="I36" s="41"/>
      <c r="J36" s="46">
        <f t="shared" si="4"/>
        <v>0</v>
      </c>
      <c r="K36" s="58"/>
      <c r="L36" s="4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7" t="s">
        <v>39</v>
      </c>
      <c r="B37" s="42"/>
      <c r="C37" s="41"/>
      <c r="D37" s="42"/>
      <c r="E37" s="41"/>
      <c r="F37" s="42"/>
      <c r="G37" s="41"/>
      <c r="H37" s="42"/>
      <c r="I37" s="41"/>
      <c r="J37" s="46">
        <f t="shared" si="4"/>
        <v>0</v>
      </c>
      <c r="K37" s="58"/>
      <c r="L37" s="4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7" t="s">
        <v>40</v>
      </c>
      <c r="B38" s="42"/>
      <c r="C38" s="41"/>
      <c r="D38" s="42"/>
      <c r="E38" s="41"/>
      <c r="F38" s="42"/>
      <c r="G38" s="41"/>
      <c r="H38" s="42"/>
      <c r="I38" s="41"/>
      <c r="J38" s="46">
        <f t="shared" si="4"/>
        <v>0</v>
      </c>
      <c r="K38" s="58"/>
      <c r="L38" s="4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7" t="s">
        <v>41</v>
      </c>
      <c r="B39" s="42"/>
      <c r="C39" s="41"/>
      <c r="D39" s="42"/>
      <c r="E39" s="41"/>
      <c r="F39" s="42"/>
      <c r="G39" s="41"/>
      <c r="H39" s="42"/>
      <c r="I39" s="41"/>
      <c r="J39" s="46">
        <f t="shared" si="4"/>
        <v>0</v>
      </c>
      <c r="K39" s="58"/>
      <c r="L39" s="4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7" t="s">
        <v>42</v>
      </c>
      <c r="B40" s="65"/>
      <c r="C40" s="41"/>
      <c r="D40" s="42"/>
      <c r="E40" s="41"/>
      <c r="F40" s="42"/>
      <c r="G40" s="41"/>
      <c r="H40" s="42"/>
      <c r="I40" s="41"/>
      <c r="J40" s="46">
        <f t="shared" si="4"/>
        <v>0</v>
      </c>
      <c r="K40" s="58"/>
      <c r="L40" s="4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64"/>
      <c r="B41" s="68"/>
      <c r="C41" s="41"/>
      <c r="D41" s="68"/>
      <c r="E41" s="41"/>
      <c r="F41" s="68"/>
      <c r="G41" s="41"/>
      <c r="H41" s="68"/>
      <c r="I41" s="41"/>
      <c r="J41" s="46">
        <f t="shared" si="4"/>
        <v>0</v>
      </c>
      <c r="K41" s="58"/>
      <c r="L41" s="68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9" t="s">
        <v>43</v>
      </c>
      <c r="B42" s="48">
        <f>SUM(B31:B41)</f>
        <v>116</v>
      </c>
      <c r="C42" s="70"/>
      <c r="D42" s="50">
        <f>SUM(D31:D41)</f>
        <v>0</v>
      </c>
      <c r="E42" s="41"/>
      <c r="F42" s="50">
        <f>SUM(F31:F41)</f>
        <v>0</v>
      </c>
      <c r="G42" s="41"/>
      <c r="H42" s="50">
        <f>SUM(H31:H41)</f>
        <v>0</v>
      </c>
      <c r="I42" s="41"/>
      <c r="J42" s="48">
        <f>SUM(J31:J41)</f>
        <v>116</v>
      </c>
      <c r="K42" s="58"/>
      <c r="L42" s="48">
        <f>SUM(L31:L41)</f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71"/>
      <c r="B43" s="54"/>
      <c r="C43" s="54"/>
      <c r="D43" s="72"/>
      <c r="E43" s="54"/>
      <c r="F43" s="54"/>
      <c r="G43" s="54"/>
      <c r="H43" s="54"/>
      <c r="I43" s="54"/>
      <c r="J43" s="54" t="str">
        <f>IF(B42+D42+F42+H42-J42=0," ","error")</f>
        <v> </v>
      </c>
      <c r="K43" s="54"/>
      <c r="L43" s="54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ht="12.0" customHeight="1">
      <c r="A44" s="55" t="s">
        <v>44</v>
      </c>
      <c r="B44" s="56"/>
      <c r="C44" s="38"/>
      <c r="D44" s="38"/>
      <c r="E44" s="38"/>
      <c r="F44" s="38"/>
      <c r="G44" s="38"/>
      <c r="H44" s="38"/>
      <c r="I44" s="38"/>
      <c r="J44" s="38"/>
      <c r="K44" s="3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64" t="s">
        <v>45</v>
      </c>
      <c r="B45" s="42"/>
      <c r="C45" s="41"/>
      <c r="D45" s="42"/>
      <c r="E45" s="41"/>
      <c r="F45" s="42"/>
      <c r="G45" s="41"/>
      <c r="H45" s="42"/>
      <c r="I45" s="41"/>
      <c r="J45" s="46">
        <f t="shared" ref="J45:J46" si="5">H45+D45+F45+B45</f>
        <v>0</v>
      </c>
      <c r="K45" s="58"/>
      <c r="L45" s="4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64" t="s">
        <v>46</v>
      </c>
      <c r="B46" s="68"/>
      <c r="C46" s="41"/>
      <c r="D46" s="68"/>
      <c r="E46" s="41"/>
      <c r="F46" s="68"/>
      <c r="G46" s="41"/>
      <c r="H46" s="68"/>
      <c r="I46" s="41"/>
      <c r="J46" s="46">
        <f t="shared" si="5"/>
        <v>0</v>
      </c>
      <c r="K46" s="58"/>
      <c r="L46" s="68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9" t="s">
        <v>47</v>
      </c>
      <c r="B47" s="48">
        <f>SUM(B45:B46)</f>
        <v>0</v>
      </c>
      <c r="C47" s="70"/>
      <c r="D47" s="50">
        <f>SUM(D45:D46)</f>
        <v>0</v>
      </c>
      <c r="E47" s="41"/>
      <c r="F47" s="50">
        <f>SUM(F45:F46)</f>
        <v>0</v>
      </c>
      <c r="G47" s="41"/>
      <c r="H47" s="50">
        <f>SUM(H45:H46)</f>
        <v>0</v>
      </c>
      <c r="I47" s="41"/>
      <c r="J47" s="50">
        <f>SUM(J45:J46)</f>
        <v>0</v>
      </c>
      <c r="K47" s="58"/>
      <c r="L47" s="73">
        <v>0.0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74"/>
      <c r="C48" s="24"/>
      <c r="D48" s="74"/>
      <c r="E48" s="24"/>
      <c r="F48" s="24"/>
      <c r="G48" s="24"/>
      <c r="H48" s="74"/>
      <c r="I48" s="24"/>
      <c r="J48" s="54" t="str">
        <f>IF(B47+D47+F47+H47-J47=0," ","error")</f>
        <v> </v>
      </c>
      <c r="K48" s="24"/>
      <c r="L48" s="2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75" t="s">
        <v>48</v>
      </c>
      <c r="B49" s="76">
        <v>116.0</v>
      </c>
      <c r="C49" s="44"/>
      <c r="D49" s="77">
        <f>+D47+D42</f>
        <v>0</v>
      </c>
      <c r="E49" s="44"/>
      <c r="F49" s="77">
        <f>+F47+F42</f>
        <v>0</v>
      </c>
      <c r="G49" s="44"/>
      <c r="H49" s="77">
        <f>+H47+H42</f>
        <v>0</v>
      </c>
      <c r="I49" s="44"/>
      <c r="J49" s="78">
        <f>+J47+J42</f>
        <v>116</v>
      </c>
      <c r="K49" s="44"/>
      <c r="L49" s="77">
        <f>+L47+L42</f>
        <v>0</v>
      </c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2.0" customHeight="1">
      <c r="A50" s="3"/>
      <c r="B50" s="80"/>
      <c r="C50" s="81"/>
      <c r="D50" s="81"/>
      <c r="E50" s="81"/>
      <c r="F50" s="81"/>
      <c r="G50" s="81"/>
      <c r="H50" s="81"/>
      <c r="I50" s="81"/>
      <c r="J50" s="54" t="str">
        <f>IF(B49+D49+F49+H49-J49=0," ","error")</f>
        <v> </v>
      </c>
      <c r="K50" s="82"/>
      <c r="L50" s="2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83" t="s">
        <v>49</v>
      </c>
      <c r="B51" s="84">
        <f>+B28-B49</f>
        <v>6</v>
      </c>
      <c r="C51" s="85"/>
      <c r="D51" s="86">
        <f>+D28-D49</f>
        <v>0</v>
      </c>
      <c r="E51" s="85"/>
      <c r="F51" s="86">
        <f>+F28-F49</f>
        <v>0</v>
      </c>
      <c r="G51" s="85"/>
      <c r="H51" s="86">
        <f>+H28-H49</f>
        <v>0</v>
      </c>
      <c r="I51" s="85"/>
      <c r="J51" s="87">
        <f>IF((B51+D51+F51+H51)=(+J28-J49),H51+F51+D51+B51,"Cross Add Error")</f>
        <v>6</v>
      </c>
      <c r="K51" s="88"/>
      <c r="L51" s="89">
        <v>0.0</v>
      </c>
      <c r="M51" s="9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83"/>
      <c r="B52" s="91"/>
      <c r="C52" s="85"/>
      <c r="D52" s="91"/>
      <c r="E52" s="85"/>
      <c r="F52" s="91"/>
      <c r="G52" s="85"/>
      <c r="H52" s="91"/>
      <c r="I52" s="85"/>
      <c r="J52" s="91"/>
      <c r="K52" s="88"/>
      <c r="L52" s="91"/>
      <c r="M52" s="9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92" t="s">
        <v>50</v>
      </c>
      <c r="B53" s="93"/>
      <c r="C53" s="85"/>
      <c r="D53" s="93"/>
      <c r="E53" s="85"/>
      <c r="F53" s="93"/>
      <c r="G53" s="85"/>
      <c r="H53" s="93"/>
      <c r="I53" s="85"/>
      <c r="J53" s="94">
        <f>IF(H53+F53+D53+B53=0,0,"Transfer error")</f>
        <v>0</v>
      </c>
      <c r="K53" s="88"/>
      <c r="L53" s="9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95"/>
      <c r="B54" s="91"/>
      <c r="C54" s="85"/>
      <c r="D54" s="91"/>
      <c r="E54" s="85"/>
      <c r="F54" s="91"/>
      <c r="G54" s="85"/>
      <c r="H54" s="91"/>
      <c r="I54" s="85"/>
      <c r="J54" s="96"/>
      <c r="K54" s="88"/>
      <c r="L54" s="9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9.25" customHeight="1">
      <c r="A55" s="69" t="s">
        <v>51</v>
      </c>
      <c r="B55" s="97">
        <f>+B51+B53</f>
        <v>6</v>
      </c>
      <c r="C55" s="85"/>
      <c r="D55" s="98">
        <f>+D51+D53</f>
        <v>0</v>
      </c>
      <c r="E55" s="85"/>
      <c r="F55" s="98">
        <f>+F51+F53</f>
        <v>0</v>
      </c>
      <c r="G55" s="85"/>
      <c r="H55" s="98">
        <f>+H51+H53</f>
        <v>0</v>
      </c>
      <c r="I55" s="85"/>
      <c r="J55" s="97">
        <f>+J51+J53</f>
        <v>6</v>
      </c>
      <c r="K55" s="88"/>
      <c r="L55" s="99">
        <v>0.0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4"/>
      <c r="C56" s="3"/>
      <c r="D56" s="3"/>
      <c r="E56" s="3"/>
      <c r="F56" s="3"/>
      <c r="G56" s="3"/>
      <c r="H56" s="3"/>
      <c r="I56" s="3"/>
      <c r="J56" s="54" t="str">
        <f>IF(B55+D55+H55-J55=0," ","error")</f>
        <v> 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/>
  <pageMargins bottom="0.3937007874015748" footer="0.0" header="0.0" left="0.5511811023622047" right="0.5118110236220472" top="0.4724409448818898"/>
  <pageSetup paperSize="9" scale="65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38"/>
    <col customWidth="1" min="5" max="5" width="1.63"/>
    <col customWidth="1" min="6" max="6" width="15.38"/>
    <col customWidth="1" min="7" max="7" width="1.38"/>
    <col customWidth="1" min="8" max="8" width="15.38"/>
    <col customWidth="1" min="9" max="9" width="1.63"/>
    <col customWidth="1" min="10" max="10" width="15.63"/>
    <col customWidth="1" min="11" max="11" width="1.63"/>
    <col customWidth="1" min="12" max="12" width="14.75"/>
    <col customWidth="1" min="13" max="13" width="1.63"/>
    <col customWidth="1" min="14" max="14" width="14.75"/>
    <col customWidth="1" min="15" max="15" width="1.63"/>
    <col customWidth="1" min="16" max="16" width="14.75"/>
    <col customWidth="1" min="17" max="26" width="9.13"/>
  </cols>
  <sheetData>
    <row r="1" ht="27.0" customHeight="1">
      <c r="A1" s="3"/>
      <c r="B1" s="100" t="str">
        <f>'R&amp;P Accounts'!B2</f>
        <v>Impressive People</v>
      </c>
      <c r="M1" s="3"/>
      <c r="N1" s="100" t="str">
        <f>'R&amp;P Accounts'!L2</f>
        <v>SC044194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101" t="s">
        <v>52</v>
      </c>
      <c r="B2" s="102"/>
      <c r="C2" s="103"/>
      <c r="D2" s="103"/>
      <c r="E2" s="103"/>
      <c r="F2" s="104"/>
      <c r="G2" s="105"/>
      <c r="H2" s="106"/>
      <c r="I2" s="107"/>
      <c r="J2" s="107"/>
      <c r="K2" s="107"/>
      <c r="L2" s="108"/>
      <c r="M2" s="107"/>
      <c r="N2" s="108"/>
      <c r="O2" s="107"/>
      <c r="P2" s="108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ht="40.5" customHeight="1">
      <c r="A3" s="110" t="s">
        <v>53</v>
      </c>
      <c r="B3" s="111" t="s">
        <v>54</v>
      </c>
      <c r="E3" s="112"/>
      <c r="F3" s="113" t="s">
        <v>55</v>
      </c>
      <c r="G3" s="79"/>
      <c r="H3" s="113" t="s">
        <v>56</v>
      </c>
      <c r="I3" s="114"/>
      <c r="J3" s="113" t="s">
        <v>12</v>
      </c>
      <c r="K3" s="114"/>
      <c r="L3" s="113" t="s">
        <v>57</v>
      </c>
      <c r="M3" s="114"/>
      <c r="N3" s="113" t="s">
        <v>58</v>
      </c>
      <c r="O3" s="114"/>
      <c r="P3" s="113" t="s">
        <v>59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0" customHeight="1">
      <c r="A4" s="3"/>
      <c r="B4" s="115"/>
      <c r="E4" s="116"/>
      <c r="F4" s="117" t="s">
        <v>16</v>
      </c>
      <c r="G4" s="3"/>
      <c r="H4" s="117" t="s">
        <v>16</v>
      </c>
      <c r="I4" s="118"/>
      <c r="J4" s="117" t="s">
        <v>16</v>
      </c>
      <c r="K4" s="118"/>
      <c r="L4" s="117" t="s">
        <v>16</v>
      </c>
      <c r="M4" s="118"/>
      <c r="N4" s="117" t="s">
        <v>16</v>
      </c>
      <c r="O4" s="118"/>
      <c r="P4" s="117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9" t="s">
        <v>60</v>
      </c>
      <c r="B5" s="120" t="s">
        <v>61</v>
      </c>
      <c r="C5" s="9"/>
      <c r="D5" s="10"/>
      <c r="E5" s="121"/>
      <c r="F5" s="122">
        <v>94.0</v>
      </c>
      <c r="G5" s="123"/>
      <c r="H5" s="122"/>
      <c r="I5" s="123"/>
      <c r="J5" s="122"/>
      <c r="K5" s="123"/>
      <c r="L5" s="122"/>
      <c r="M5" s="123"/>
      <c r="N5" s="124">
        <v>94.0</v>
      </c>
      <c r="O5" s="123"/>
      <c r="P5" s="125">
        <v>94.0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26"/>
      <c r="B6" s="120" t="s">
        <v>62</v>
      </c>
      <c r="C6" s="9"/>
      <c r="D6" s="10"/>
      <c r="E6" s="121"/>
      <c r="F6" s="127">
        <v>0.0</v>
      </c>
      <c r="G6" s="123"/>
      <c r="H6" s="122"/>
      <c r="I6" s="123"/>
      <c r="J6" s="122"/>
      <c r="K6" s="123"/>
      <c r="L6" s="122"/>
      <c r="M6" s="123"/>
      <c r="N6" s="128">
        <f t="shared" ref="N6:N9" si="1">F6+H6+J6+L6</f>
        <v>0</v>
      </c>
      <c r="O6" s="123"/>
      <c r="P6" s="125">
        <v>0.0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26"/>
      <c r="B7" s="120"/>
      <c r="C7" s="9"/>
      <c r="D7" s="10"/>
      <c r="E7" s="121"/>
      <c r="F7" s="129"/>
      <c r="G7" s="123"/>
      <c r="H7" s="129"/>
      <c r="I7" s="123"/>
      <c r="J7" s="129"/>
      <c r="K7" s="123"/>
      <c r="L7" s="129"/>
      <c r="M7" s="123"/>
      <c r="N7" s="124">
        <f t="shared" si="1"/>
        <v>0</v>
      </c>
      <c r="O7" s="123"/>
      <c r="P7" s="129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26"/>
      <c r="B8" s="120"/>
      <c r="C8" s="9"/>
      <c r="D8" s="10"/>
      <c r="E8" s="121"/>
      <c r="F8" s="130"/>
      <c r="G8" s="123"/>
      <c r="H8" s="130"/>
      <c r="I8" s="123"/>
      <c r="J8" s="130"/>
      <c r="K8" s="123"/>
      <c r="L8" s="130"/>
      <c r="M8" s="123"/>
      <c r="N8" s="131">
        <f t="shared" si="1"/>
        <v>0</v>
      </c>
      <c r="O8" s="123"/>
      <c r="P8" s="130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32" t="s">
        <v>63</v>
      </c>
      <c r="C9" s="133"/>
      <c r="D9" s="133"/>
      <c r="E9" s="134"/>
      <c r="F9" s="135">
        <v>100.0</v>
      </c>
      <c r="G9" s="136"/>
      <c r="H9" s="137">
        <f>SUM(H5:H8)</f>
        <v>0</v>
      </c>
      <c r="I9" s="138"/>
      <c r="J9" s="137">
        <f>SUM(J5:J8)</f>
        <v>0</v>
      </c>
      <c r="K9" s="138"/>
      <c r="L9" s="137">
        <f>SUM(L5:L8)</f>
        <v>0</v>
      </c>
      <c r="M9" s="138"/>
      <c r="N9" s="139">
        <f t="shared" si="1"/>
        <v>100</v>
      </c>
      <c r="O9" s="138"/>
      <c r="P9" s="137">
        <f>SUM(P5:P8)</f>
        <v>94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40" t="s">
        <v>64</v>
      </c>
      <c r="E10" s="141"/>
      <c r="F10" s="142">
        <f>F6-'R&amp;P Accounts'!B55</f>
        <v>-6</v>
      </c>
      <c r="G10" s="138"/>
      <c r="H10" s="142">
        <f>H6-'R&amp;P Accounts'!D55</f>
        <v>0</v>
      </c>
      <c r="I10" s="138"/>
      <c r="J10" s="142">
        <f>J6-'R&amp;P Accounts'!F55</f>
        <v>0</v>
      </c>
      <c r="K10" s="138"/>
      <c r="L10" s="142">
        <f>L6-'R&amp;P Accounts'!H55</f>
        <v>0</v>
      </c>
      <c r="N10" s="142">
        <f>N6-'R&amp;P Accounts'!J55</f>
        <v>-6</v>
      </c>
      <c r="P10" s="142">
        <f>P6-'R&amp;P Accounts'!L55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3"/>
      <c r="B11" s="24"/>
      <c r="E11" s="143"/>
      <c r="F11" s="3"/>
      <c r="G11" s="118"/>
      <c r="H11" s="3"/>
      <c r="I11" s="118"/>
      <c r="J11" s="118"/>
      <c r="K11" s="118"/>
      <c r="L11" s="3"/>
      <c r="M11" s="118"/>
      <c r="N11" s="3"/>
      <c r="O11" s="11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44" t="s">
        <v>65</v>
      </c>
      <c r="E12" s="145"/>
      <c r="F12" s="3"/>
      <c r="H12" s="146"/>
      <c r="J12" s="146" t="s">
        <v>66</v>
      </c>
      <c r="N12" s="146" t="s">
        <v>67</v>
      </c>
      <c r="P12" s="146" t="s">
        <v>68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147"/>
      <c r="B13" s="148"/>
      <c r="C13" s="15"/>
      <c r="D13" s="15"/>
      <c r="E13" s="149"/>
      <c r="F13" s="150"/>
      <c r="G13" s="147"/>
      <c r="H13" s="150"/>
      <c r="I13" s="151"/>
      <c r="J13" s="151"/>
      <c r="K13" s="151"/>
      <c r="L13" s="147"/>
      <c r="M13" s="151"/>
      <c r="N13" s="117" t="s">
        <v>16</v>
      </c>
      <c r="O13" s="118"/>
      <c r="P13" s="117" t="s">
        <v>16</v>
      </c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ht="19.5" customHeight="1">
      <c r="A14" s="119" t="s">
        <v>69</v>
      </c>
      <c r="B14" s="152"/>
      <c r="C14" s="9"/>
      <c r="D14" s="10"/>
      <c r="E14" s="153"/>
      <c r="F14" s="3"/>
      <c r="G14" s="118"/>
      <c r="H14" s="3"/>
      <c r="I14" s="118"/>
      <c r="J14" s="154"/>
      <c r="K14" s="9"/>
      <c r="L14" s="10"/>
      <c r="M14" s="112"/>
      <c r="N14" s="155"/>
      <c r="O14" s="138"/>
      <c r="P14" s="15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26"/>
      <c r="B15" s="152"/>
      <c r="C15" s="9"/>
      <c r="D15" s="10"/>
      <c r="E15" s="153"/>
      <c r="F15" s="3"/>
      <c r="H15" s="146"/>
      <c r="I15" s="118"/>
      <c r="J15" s="154"/>
      <c r="K15" s="9"/>
      <c r="L15" s="10"/>
      <c r="M15" s="112"/>
      <c r="N15" s="155"/>
      <c r="O15" s="138"/>
      <c r="P15" s="15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26"/>
      <c r="B16" s="152"/>
      <c r="C16" s="9"/>
      <c r="D16" s="10"/>
      <c r="E16" s="153"/>
      <c r="F16" s="118"/>
      <c r="G16" s="118"/>
      <c r="H16" s="153"/>
      <c r="I16" s="118"/>
      <c r="J16" s="154"/>
      <c r="K16" s="9"/>
      <c r="L16" s="10"/>
      <c r="M16" s="112"/>
      <c r="N16" s="155"/>
      <c r="O16" s="138"/>
      <c r="P16" s="15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26"/>
      <c r="B17" s="152"/>
      <c r="C17" s="9"/>
      <c r="D17" s="10"/>
      <c r="E17" s="153"/>
      <c r="F17" s="118"/>
      <c r="G17" s="118"/>
      <c r="H17" s="153"/>
      <c r="I17" s="118"/>
      <c r="J17" s="154"/>
      <c r="K17" s="9"/>
      <c r="L17" s="10"/>
      <c r="M17" s="112"/>
      <c r="N17" s="155"/>
      <c r="O17" s="138"/>
      <c r="P17" s="15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26"/>
      <c r="B18" s="152"/>
      <c r="C18" s="9"/>
      <c r="D18" s="10"/>
      <c r="E18" s="153"/>
      <c r="F18" s="118"/>
      <c r="G18" s="118"/>
      <c r="H18" s="153"/>
      <c r="I18" s="118"/>
      <c r="J18" s="154"/>
      <c r="K18" s="9"/>
      <c r="L18" s="10"/>
      <c r="M18" s="112"/>
      <c r="N18" s="156"/>
      <c r="O18" s="138"/>
      <c r="P18" s="156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57"/>
      <c r="B19" s="158"/>
      <c r="C19" s="158"/>
      <c r="D19" s="158"/>
      <c r="E19" s="153"/>
      <c r="F19" s="118"/>
      <c r="G19" s="118"/>
      <c r="H19" s="153"/>
      <c r="I19" s="118"/>
      <c r="J19" s="3"/>
      <c r="K19" s="118"/>
      <c r="L19" s="159" t="s">
        <v>70</v>
      </c>
      <c r="M19" s="112"/>
      <c r="N19" s="160">
        <f>SUM(N14:N18)</f>
        <v>0</v>
      </c>
      <c r="O19" s="138"/>
      <c r="P19" s="160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3"/>
      <c r="B20" s="24"/>
      <c r="E20" s="118"/>
      <c r="F20" s="3"/>
      <c r="G20" s="118"/>
      <c r="H20" s="3"/>
      <c r="I20" s="118"/>
      <c r="J20" s="118"/>
      <c r="K20" s="118"/>
      <c r="L20" s="117"/>
      <c r="M20" s="118"/>
      <c r="N20" s="117"/>
      <c r="O20" s="118"/>
      <c r="P20" s="117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44" t="s">
        <v>65</v>
      </c>
      <c r="E21" s="161"/>
      <c r="F21" s="3"/>
      <c r="G21" s="118"/>
      <c r="H21" s="146" t="s">
        <v>66</v>
      </c>
      <c r="K21" s="118"/>
      <c r="L21" s="146" t="s">
        <v>71</v>
      </c>
      <c r="M21" s="118"/>
      <c r="N21" s="146" t="s">
        <v>72</v>
      </c>
      <c r="O21" s="118"/>
      <c r="P21" s="146" t="s">
        <v>68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0" customHeight="1">
      <c r="A22" s="147"/>
      <c r="B22" s="148"/>
      <c r="C22" s="15"/>
      <c r="D22" s="15"/>
      <c r="E22" s="149"/>
      <c r="F22" s="147"/>
      <c r="G22" s="147"/>
      <c r="H22" s="147"/>
      <c r="I22" s="151"/>
      <c r="J22" s="150"/>
      <c r="K22" s="151"/>
      <c r="L22" s="117" t="s">
        <v>16</v>
      </c>
      <c r="M22" s="118"/>
      <c r="N22" s="117" t="s">
        <v>16</v>
      </c>
      <c r="O22" s="118"/>
      <c r="P22" s="117" t="s">
        <v>16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ht="19.5" customHeight="1">
      <c r="A23" s="119" t="s">
        <v>73</v>
      </c>
      <c r="B23" s="152"/>
      <c r="C23" s="9"/>
      <c r="D23" s="10"/>
      <c r="E23" s="153"/>
      <c r="F23" s="3"/>
      <c r="G23" s="118"/>
      <c r="H23" s="162"/>
      <c r="I23" s="9"/>
      <c r="J23" s="10"/>
      <c r="K23" s="112"/>
      <c r="L23" s="155"/>
      <c r="M23" s="138"/>
      <c r="N23" s="155"/>
      <c r="O23" s="138"/>
      <c r="P23" s="15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26"/>
      <c r="B24" s="152"/>
      <c r="C24" s="9"/>
      <c r="D24" s="10"/>
      <c r="E24" s="153"/>
      <c r="F24" s="3"/>
      <c r="G24" s="118"/>
      <c r="H24" s="162"/>
      <c r="I24" s="9"/>
      <c r="J24" s="10"/>
      <c r="K24" s="112"/>
      <c r="L24" s="155"/>
      <c r="M24" s="138"/>
      <c r="N24" s="155"/>
      <c r="O24" s="138"/>
      <c r="P24" s="15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26"/>
      <c r="B25" s="152"/>
      <c r="C25" s="9"/>
      <c r="D25" s="10"/>
      <c r="E25" s="153"/>
      <c r="F25" s="3"/>
      <c r="G25" s="118"/>
      <c r="H25" s="162"/>
      <c r="I25" s="9"/>
      <c r="J25" s="10"/>
      <c r="K25" s="112"/>
      <c r="L25" s="155"/>
      <c r="M25" s="138"/>
      <c r="N25" s="155"/>
      <c r="O25" s="138"/>
      <c r="P25" s="15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26"/>
      <c r="B26" s="152"/>
      <c r="C26" s="9"/>
      <c r="D26" s="10"/>
      <c r="E26" s="153"/>
      <c r="F26" s="3"/>
      <c r="G26" s="118"/>
      <c r="H26" s="162"/>
      <c r="I26" s="9"/>
      <c r="J26" s="10"/>
      <c r="K26" s="112"/>
      <c r="L26" s="155"/>
      <c r="M26" s="138"/>
      <c r="N26" s="155"/>
      <c r="O26" s="138"/>
      <c r="P26" s="15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26"/>
      <c r="B27" s="152"/>
      <c r="C27" s="9"/>
      <c r="D27" s="10"/>
      <c r="E27" s="153"/>
      <c r="F27" s="3"/>
      <c r="G27" s="118"/>
      <c r="H27" s="162"/>
      <c r="I27" s="9"/>
      <c r="J27" s="10"/>
      <c r="K27" s="112"/>
      <c r="L27" s="155"/>
      <c r="M27" s="138"/>
      <c r="N27" s="155"/>
      <c r="O27" s="138"/>
      <c r="P27" s="155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26"/>
      <c r="B28" s="152"/>
      <c r="C28" s="9"/>
      <c r="D28" s="10"/>
      <c r="E28" s="153"/>
      <c r="F28" s="3"/>
      <c r="G28" s="118"/>
      <c r="H28" s="162"/>
      <c r="I28" s="9"/>
      <c r="J28" s="10"/>
      <c r="K28" s="112"/>
      <c r="L28" s="155"/>
      <c r="M28" s="138"/>
      <c r="N28" s="155"/>
      <c r="O28" s="138"/>
      <c r="P28" s="15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26"/>
      <c r="B29" s="152"/>
      <c r="C29" s="9"/>
      <c r="D29" s="10"/>
      <c r="E29" s="153"/>
      <c r="F29" s="3"/>
      <c r="G29" s="118"/>
      <c r="H29" s="162"/>
      <c r="I29" s="9"/>
      <c r="J29" s="10"/>
      <c r="K29" s="112"/>
      <c r="L29" s="155"/>
      <c r="M29" s="138"/>
      <c r="N29" s="155"/>
      <c r="O29" s="138"/>
      <c r="P29" s="15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26"/>
      <c r="B30" s="152"/>
      <c r="C30" s="9"/>
      <c r="D30" s="10"/>
      <c r="E30" s="153"/>
      <c r="F30" s="3"/>
      <c r="G30" s="118"/>
      <c r="H30" s="162"/>
      <c r="I30" s="9"/>
      <c r="J30" s="10"/>
      <c r="K30" s="112"/>
      <c r="L30" s="155"/>
      <c r="M30" s="138"/>
      <c r="N30" s="155"/>
      <c r="O30" s="138"/>
      <c r="P30" s="15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26"/>
      <c r="B31" s="152"/>
      <c r="C31" s="9"/>
      <c r="D31" s="10"/>
      <c r="E31" s="153"/>
      <c r="F31" s="3"/>
      <c r="G31" s="118"/>
      <c r="H31" s="162"/>
      <c r="I31" s="9"/>
      <c r="J31" s="10"/>
      <c r="K31" s="112"/>
      <c r="L31" s="156"/>
      <c r="M31" s="138"/>
      <c r="N31" s="156"/>
      <c r="O31" s="138"/>
      <c r="P31" s="15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57"/>
      <c r="B32" s="158"/>
      <c r="C32" s="158"/>
      <c r="D32" s="158"/>
      <c r="E32" s="153"/>
      <c r="F32" s="3"/>
      <c r="G32" s="118"/>
      <c r="H32" s="3"/>
      <c r="I32" s="118"/>
      <c r="J32" s="113" t="s">
        <v>74</v>
      </c>
      <c r="K32" s="118"/>
      <c r="L32" s="160">
        <f>SUM(L23:L31)</f>
        <v>0</v>
      </c>
      <c r="M32" s="138"/>
      <c r="N32" s="160">
        <f>SUM(N23:N31)</f>
        <v>0</v>
      </c>
      <c r="O32" s="138"/>
      <c r="P32" s="160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4"/>
      <c r="E33" s="116"/>
      <c r="F33" s="3"/>
      <c r="G33" s="116"/>
      <c r="H33" s="117"/>
      <c r="I33" s="118"/>
      <c r="J33" s="118"/>
      <c r="K33" s="118"/>
      <c r="L33" s="163"/>
      <c r="M33" s="118"/>
      <c r="N33" s="163"/>
      <c r="O33" s="52"/>
      <c r="P33" s="16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44" t="s">
        <v>65</v>
      </c>
      <c r="F34" s="3"/>
      <c r="H34" s="117"/>
      <c r="J34" s="146" t="s">
        <v>75</v>
      </c>
      <c r="N34" s="146" t="s">
        <v>76</v>
      </c>
      <c r="P34" s="146" t="s">
        <v>68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147"/>
      <c r="B35" s="148"/>
      <c r="C35" s="15"/>
      <c r="D35" s="15"/>
      <c r="E35" s="149"/>
      <c r="F35" s="3"/>
      <c r="G35" s="147"/>
      <c r="H35" s="150"/>
      <c r="I35" s="151"/>
      <c r="J35" s="151"/>
      <c r="K35" s="151"/>
      <c r="L35" s="147"/>
      <c r="M35" s="151"/>
      <c r="N35" s="117" t="s">
        <v>16</v>
      </c>
      <c r="O35" s="118"/>
      <c r="P35" s="117" t="s">
        <v>16</v>
      </c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ht="19.5" customHeight="1">
      <c r="A36" s="119" t="s">
        <v>77</v>
      </c>
      <c r="B36" s="152"/>
      <c r="C36" s="9"/>
      <c r="D36" s="10"/>
      <c r="E36" s="153"/>
      <c r="F36" s="3"/>
      <c r="G36" s="118"/>
      <c r="H36" s="117"/>
      <c r="I36" s="118"/>
      <c r="J36" s="164"/>
      <c r="K36" s="9"/>
      <c r="L36" s="10"/>
      <c r="M36" s="118"/>
      <c r="N36" s="165"/>
      <c r="O36" s="88"/>
      <c r="P36" s="165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26"/>
      <c r="B37" s="152"/>
      <c r="C37" s="9"/>
      <c r="D37" s="10"/>
      <c r="E37" s="153"/>
      <c r="F37" s="3"/>
      <c r="G37" s="118"/>
      <c r="H37" s="117"/>
      <c r="I37" s="118"/>
      <c r="J37" s="164"/>
      <c r="K37" s="9"/>
      <c r="L37" s="10"/>
      <c r="M37" s="118"/>
      <c r="N37" s="165"/>
      <c r="O37" s="88"/>
      <c r="P37" s="165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26"/>
      <c r="B38" s="152"/>
      <c r="C38" s="9"/>
      <c r="D38" s="10"/>
      <c r="E38" s="153"/>
      <c r="F38" s="3"/>
      <c r="G38" s="118"/>
      <c r="H38" s="117"/>
      <c r="I38" s="118"/>
      <c r="J38" s="164"/>
      <c r="K38" s="9"/>
      <c r="L38" s="10"/>
      <c r="M38" s="118"/>
      <c r="N38" s="165"/>
      <c r="O38" s="88"/>
      <c r="P38" s="16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26"/>
      <c r="B39" s="152"/>
      <c r="C39" s="9"/>
      <c r="D39" s="10"/>
      <c r="E39" s="153"/>
      <c r="F39" s="3"/>
      <c r="G39" s="118"/>
      <c r="H39" s="117"/>
      <c r="I39" s="118"/>
      <c r="J39" s="164"/>
      <c r="K39" s="9"/>
      <c r="L39" s="10"/>
      <c r="M39" s="118"/>
      <c r="N39" s="165"/>
      <c r="O39" s="88"/>
      <c r="P39" s="16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26"/>
      <c r="B40" s="152"/>
      <c r="C40" s="9"/>
      <c r="D40" s="10"/>
      <c r="E40" s="153"/>
      <c r="F40" s="3"/>
      <c r="G40" s="118"/>
      <c r="H40" s="117"/>
      <c r="I40" s="118"/>
      <c r="J40" s="164"/>
      <c r="K40" s="9"/>
      <c r="L40" s="10"/>
      <c r="M40" s="118"/>
      <c r="N40" s="166"/>
      <c r="O40" s="88"/>
      <c r="P40" s="166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57"/>
      <c r="B41" s="158"/>
      <c r="C41" s="158"/>
      <c r="D41" s="158"/>
      <c r="E41" s="153"/>
      <c r="F41" s="3"/>
      <c r="G41" s="118"/>
      <c r="H41" s="117"/>
      <c r="I41" s="118"/>
      <c r="J41" s="3"/>
      <c r="K41" s="118"/>
      <c r="L41" s="113" t="s">
        <v>74</v>
      </c>
      <c r="M41" s="118"/>
      <c r="N41" s="167">
        <f>SUM(N36:N40)</f>
        <v>0</v>
      </c>
      <c r="O41" s="88"/>
      <c r="P41" s="167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168"/>
      <c r="B42" s="82"/>
      <c r="C42" s="118"/>
      <c r="D42" s="118"/>
      <c r="E42" s="118"/>
      <c r="F42" s="118"/>
      <c r="G42" s="118"/>
      <c r="H42" s="118"/>
      <c r="I42" s="118"/>
      <c r="J42" s="118"/>
      <c r="K42" s="118"/>
      <c r="L42" s="3"/>
      <c r="M42" s="118"/>
      <c r="N42" s="3"/>
      <c r="O42" s="118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3"/>
      <c r="B43" s="144" t="s">
        <v>65</v>
      </c>
      <c r="E43" s="118"/>
      <c r="F43" s="3"/>
      <c r="G43" s="118"/>
      <c r="H43" s="118"/>
      <c r="I43" s="118"/>
      <c r="J43" s="146" t="s">
        <v>75</v>
      </c>
      <c r="M43" s="118"/>
      <c r="N43" s="117" t="s">
        <v>78</v>
      </c>
      <c r="O43" s="118"/>
      <c r="P43" s="146" t="s">
        <v>68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147"/>
      <c r="B44" s="148"/>
      <c r="C44" s="15"/>
      <c r="D44" s="15"/>
      <c r="E44" s="149"/>
      <c r="F44" s="150"/>
      <c r="G44" s="147"/>
      <c r="H44" s="150"/>
      <c r="I44" s="151"/>
      <c r="J44" s="151"/>
      <c r="K44" s="151"/>
      <c r="L44" s="150"/>
      <c r="M44" s="151"/>
      <c r="N44" s="117" t="s">
        <v>16</v>
      </c>
      <c r="O44" s="118"/>
      <c r="P44" s="117" t="s">
        <v>16</v>
      </c>
      <c r="Q44" s="147"/>
      <c r="R44" s="147"/>
      <c r="S44" s="147"/>
      <c r="T44" s="147"/>
      <c r="U44" s="147"/>
      <c r="V44" s="147"/>
      <c r="W44" s="147"/>
      <c r="X44" s="147"/>
      <c r="Y44" s="147"/>
      <c r="Z44" s="147"/>
    </row>
    <row r="45" ht="19.5" customHeight="1">
      <c r="A45" s="119" t="s">
        <v>79</v>
      </c>
      <c r="B45" s="152"/>
      <c r="C45" s="9"/>
      <c r="D45" s="10"/>
      <c r="E45" s="153"/>
      <c r="F45" s="3"/>
      <c r="G45" s="118"/>
      <c r="H45" s="118"/>
      <c r="I45" s="118"/>
      <c r="J45" s="164"/>
      <c r="K45" s="9"/>
      <c r="L45" s="10"/>
      <c r="M45" s="118"/>
      <c r="N45" s="169"/>
      <c r="O45" s="138"/>
      <c r="P45" s="169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26"/>
      <c r="B46" s="152"/>
      <c r="C46" s="9"/>
      <c r="D46" s="10"/>
      <c r="E46" s="153"/>
      <c r="F46" s="3"/>
      <c r="G46" s="118"/>
      <c r="H46" s="118"/>
      <c r="I46" s="118"/>
      <c r="J46" s="164"/>
      <c r="K46" s="9"/>
      <c r="L46" s="10"/>
      <c r="M46" s="118"/>
      <c r="N46" s="169"/>
      <c r="O46" s="138"/>
      <c r="P46" s="169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26"/>
      <c r="B47" s="152"/>
      <c r="C47" s="9"/>
      <c r="D47" s="10"/>
      <c r="E47" s="153"/>
      <c r="F47" s="3"/>
      <c r="G47" s="118"/>
      <c r="H47" s="118"/>
      <c r="I47" s="118"/>
      <c r="J47" s="164"/>
      <c r="K47" s="9"/>
      <c r="L47" s="10"/>
      <c r="M47" s="118"/>
      <c r="N47" s="170"/>
      <c r="O47" s="138"/>
      <c r="P47" s="170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57"/>
      <c r="B48" s="158"/>
      <c r="C48" s="158"/>
      <c r="D48" s="158"/>
      <c r="E48" s="153"/>
      <c r="F48" s="3"/>
      <c r="G48" s="118"/>
      <c r="H48" s="118"/>
      <c r="I48" s="118"/>
      <c r="J48" s="3"/>
      <c r="K48" s="118"/>
      <c r="L48" s="113" t="s">
        <v>74</v>
      </c>
      <c r="M48" s="118"/>
      <c r="N48" s="160">
        <f>SUM(N45:N47)</f>
        <v>0</v>
      </c>
      <c r="O48" s="138"/>
      <c r="P48" s="160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168"/>
      <c r="B49" s="82"/>
      <c r="C49" s="118"/>
      <c r="D49" s="118"/>
      <c r="E49" s="118"/>
      <c r="F49" s="118"/>
      <c r="G49" s="118"/>
      <c r="H49" s="118"/>
      <c r="I49" s="118"/>
      <c r="J49" s="118"/>
      <c r="K49" s="118"/>
      <c r="L49" s="3"/>
      <c r="M49" s="118"/>
      <c r="N49" s="3"/>
      <c r="O49" s="118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71" t="s">
        <v>80</v>
      </c>
      <c r="B50" s="172" t="s">
        <v>81</v>
      </c>
      <c r="G50" s="173"/>
      <c r="H50" s="174" t="s">
        <v>82</v>
      </c>
      <c r="I50" s="15"/>
      <c r="J50" s="15"/>
      <c r="K50" s="15"/>
      <c r="L50" s="15"/>
      <c r="M50" s="172"/>
      <c r="N50" s="172"/>
      <c r="O50" s="175"/>
      <c r="P50" s="176" t="s">
        <v>83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3.75" customHeight="1">
      <c r="A51" s="138"/>
      <c r="B51" s="177" t="s">
        <v>84</v>
      </c>
      <c r="C51" s="9"/>
      <c r="D51" s="9"/>
      <c r="E51" s="9"/>
      <c r="F51" s="10"/>
      <c r="G51" s="178"/>
      <c r="H51" s="179" t="s">
        <v>85</v>
      </c>
      <c r="I51" s="9"/>
      <c r="J51" s="9"/>
      <c r="K51" s="9"/>
      <c r="L51" s="9"/>
      <c r="M51" s="9"/>
      <c r="N51" s="10"/>
      <c r="O51" s="3"/>
      <c r="P51" s="180" t="s">
        <v>86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38"/>
      <c r="B52" s="181"/>
      <c r="C52" s="9"/>
      <c r="D52" s="9"/>
      <c r="E52" s="9"/>
      <c r="F52" s="10"/>
      <c r="G52" s="178"/>
      <c r="H52" s="182"/>
      <c r="I52" s="9"/>
      <c r="J52" s="9"/>
      <c r="K52" s="9"/>
      <c r="L52" s="9"/>
      <c r="M52" s="9"/>
      <c r="N52" s="10"/>
      <c r="O52" s="3"/>
      <c r="P52" s="18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24"/>
      <c r="C53" s="3"/>
      <c r="D53" s="3"/>
      <c r="E53" s="3"/>
      <c r="F53" s="178"/>
      <c r="G53" s="17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184" t="s">
        <v>87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15.38"/>
    <col customWidth="1" min="3" max="3" width="1.75"/>
    <col customWidth="1" min="4" max="4" width="15.38"/>
    <col customWidth="1" min="5" max="5" width="1.63"/>
    <col customWidth="1" min="6" max="6" width="15.38"/>
    <col customWidth="1" min="7" max="7" width="1.38"/>
    <col customWidth="1" min="8" max="8" width="15.38"/>
    <col customWidth="1" min="9" max="9" width="1.63"/>
    <col customWidth="1" min="10" max="11" width="14.75"/>
    <col customWidth="1" min="12" max="26" width="9.13"/>
  </cols>
  <sheetData>
    <row r="1" ht="27.75" customHeight="1">
      <c r="A1" s="3"/>
      <c r="B1" s="100" t="str">
        <f>'R&amp;P Accounts'!B2</f>
        <v>Impressive People</v>
      </c>
      <c r="K1" s="185" t="str">
        <f>'R&amp;P Accounts'!L2</f>
        <v>SC044194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8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103" t="s">
        <v>88</v>
      </c>
      <c r="B3" s="102"/>
      <c r="C3" s="103"/>
      <c r="D3" s="103"/>
      <c r="E3" s="103"/>
      <c r="F3" s="103"/>
      <c r="G3" s="187"/>
      <c r="H3" s="105"/>
      <c r="I3" s="105"/>
      <c r="J3" s="106"/>
      <c r="K3" s="188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ht="15.0" customHeight="1">
      <c r="A4" s="18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7" t="s">
        <v>89</v>
      </c>
      <c r="B5" s="189" t="s">
        <v>90</v>
      </c>
      <c r="C5" s="133"/>
      <c r="D5" s="133"/>
      <c r="E5" s="133"/>
      <c r="F5" s="133"/>
      <c r="G5" s="133"/>
      <c r="H5" s="133"/>
      <c r="I5" s="133"/>
      <c r="J5" s="133"/>
      <c r="K5" s="19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B6" s="19"/>
      <c r="K6" s="12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B7" s="19"/>
      <c r="K7" s="12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B8" s="19"/>
      <c r="K8" s="12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4.5" customHeight="1">
      <c r="B9" s="191"/>
      <c r="C9" s="15"/>
      <c r="D9" s="15"/>
      <c r="E9" s="15"/>
      <c r="F9" s="15"/>
      <c r="G9" s="15"/>
      <c r="H9" s="15"/>
      <c r="I9" s="15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11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92" t="s">
        <v>91</v>
      </c>
      <c r="C11" s="15"/>
      <c r="D11" s="15"/>
      <c r="E11" s="15"/>
      <c r="F11" s="15"/>
      <c r="G11" s="118"/>
      <c r="H11" s="117" t="s">
        <v>92</v>
      </c>
      <c r="I11" s="118"/>
      <c r="J11" s="117" t="s">
        <v>93</v>
      </c>
      <c r="K11" s="117" t="s">
        <v>94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95</v>
      </c>
      <c r="B12" s="152"/>
      <c r="C12" s="9"/>
      <c r="D12" s="9"/>
      <c r="E12" s="9"/>
      <c r="F12" s="10"/>
      <c r="G12" s="112"/>
      <c r="H12" s="193"/>
      <c r="I12" s="194"/>
      <c r="J12" s="195"/>
      <c r="K12" s="19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B13" s="152"/>
      <c r="C13" s="9"/>
      <c r="D13" s="9"/>
      <c r="E13" s="9"/>
      <c r="F13" s="10"/>
      <c r="G13" s="112"/>
      <c r="H13" s="193"/>
      <c r="I13" s="194"/>
      <c r="J13" s="195"/>
      <c r="K13" s="19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B14" s="152"/>
      <c r="C14" s="9"/>
      <c r="D14" s="9"/>
      <c r="E14" s="9"/>
      <c r="F14" s="10"/>
      <c r="G14" s="112"/>
      <c r="H14" s="193"/>
      <c r="I14" s="194"/>
      <c r="J14" s="195"/>
      <c r="K14" s="19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B15" s="152"/>
      <c r="C15" s="9"/>
      <c r="D15" s="9"/>
      <c r="E15" s="9"/>
      <c r="F15" s="10"/>
      <c r="G15" s="112"/>
      <c r="H15" s="193"/>
      <c r="I15" s="194"/>
      <c r="J15" s="195"/>
      <c r="K15" s="19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B16" s="197"/>
      <c r="C16" s="15"/>
      <c r="D16" s="15"/>
      <c r="E16" s="15"/>
      <c r="F16" s="16"/>
      <c r="G16" s="112"/>
      <c r="H16" s="193"/>
      <c r="I16" s="194"/>
      <c r="J16" s="195"/>
      <c r="K16" s="19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118"/>
      <c r="B17" s="199" t="s">
        <v>70</v>
      </c>
      <c r="K17" s="200">
        <f>SUM(K12:K16)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201" t="s">
        <v>96</v>
      </c>
      <c r="B19" s="202" t="s">
        <v>97</v>
      </c>
      <c r="C19" s="133"/>
      <c r="D19" s="133"/>
      <c r="E19" s="133"/>
      <c r="F19" s="133"/>
      <c r="G19" s="133"/>
      <c r="H19" s="133"/>
      <c r="I19" s="133"/>
      <c r="J19" s="190"/>
      <c r="K19" s="203" t="s">
        <v>98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168"/>
      <c r="B20" s="191"/>
      <c r="C20" s="15"/>
      <c r="D20" s="15"/>
      <c r="E20" s="15"/>
      <c r="F20" s="15"/>
      <c r="G20" s="15"/>
      <c r="H20" s="15"/>
      <c r="I20" s="15"/>
      <c r="J20" s="1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1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3"/>
      <c r="B22" s="192" t="s">
        <v>99</v>
      </c>
      <c r="C22" s="15"/>
      <c r="D22" s="15"/>
      <c r="E22" s="15"/>
      <c r="F22" s="15"/>
      <c r="G22" s="15"/>
      <c r="H22" s="15"/>
      <c r="I22" s="15"/>
      <c r="J22" s="15"/>
      <c r="K22" s="117" t="s">
        <v>94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7" t="s">
        <v>100</v>
      </c>
      <c r="B23" s="152"/>
      <c r="C23" s="9"/>
      <c r="D23" s="9"/>
      <c r="E23" s="9"/>
      <c r="F23" s="9"/>
      <c r="G23" s="9"/>
      <c r="H23" s="9"/>
      <c r="I23" s="9"/>
      <c r="J23" s="10"/>
      <c r="K23" s="20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B24" s="152"/>
      <c r="C24" s="9"/>
      <c r="D24" s="9"/>
      <c r="E24" s="9"/>
      <c r="F24" s="9"/>
      <c r="G24" s="9"/>
      <c r="H24" s="9"/>
      <c r="I24" s="9"/>
      <c r="J24" s="10"/>
      <c r="K24" s="20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B25" s="152"/>
      <c r="C25" s="9"/>
      <c r="D25" s="9"/>
      <c r="E25" s="9"/>
      <c r="F25" s="9"/>
      <c r="G25" s="9"/>
      <c r="H25" s="9"/>
      <c r="I25" s="9"/>
      <c r="J25" s="10"/>
      <c r="K25" s="20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B26" s="152"/>
      <c r="C26" s="9"/>
      <c r="D26" s="9"/>
      <c r="E26" s="9"/>
      <c r="F26" s="9"/>
      <c r="G26" s="9"/>
      <c r="H26" s="9"/>
      <c r="I26" s="9"/>
      <c r="J26" s="10"/>
      <c r="K26" s="20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B27" s="197"/>
      <c r="C27" s="15"/>
      <c r="D27" s="15"/>
      <c r="E27" s="15"/>
      <c r="F27" s="15"/>
      <c r="G27" s="15"/>
      <c r="H27" s="15"/>
      <c r="I27" s="15"/>
      <c r="J27" s="16"/>
      <c r="K27" s="20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0" customHeight="1">
      <c r="A28" s="11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201" t="s">
        <v>101</v>
      </c>
      <c r="B29" s="202" t="s">
        <v>102</v>
      </c>
      <c r="C29" s="133"/>
      <c r="D29" s="133"/>
      <c r="E29" s="133"/>
      <c r="F29" s="133"/>
      <c r="G29" s="133"/>
      <c r="H29" s="133"/>
      <c r="I29" s="133"/>
      <c r="J29" s="190"/>
      <c r="K29" s="205" t="s">
        <v>98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168"/>
      <c r="B30" s="191"/>
      <c r="C30" s="15"/>
      <c r="D30" s="15"/>
      <c r="E30" s="15"/>
      <c r="F30" s="15"/>
      <c r="G30" s="15"/>
      <c r="H30" s="15"/>
      <c r="I30" s="15"/>
      <c r="J30" s="16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1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186"/>
      <c r="I32" s="118"/>
      <c r="J32" s="117" t="s">
        <v>103</v>
      </c>
      <c r="K32" s="117" t="s">
        <v>94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7" t="s">
        <v>104</v>
      </c>
      <c r="B33" s="206"/>
      <c r="C33" s="9"/>
      <c r="D33" s="9"/>
      <c r="E33" s="9"/>
      <c r="F33" s="9"/>
      <c r="G33" s="9"/>
      <c r="H33" s="10"/>
      <c r="I33" s="112"/>
      <c r="J33" s="204"/>
      <c r="K33" s="20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B34" s="152"/>
      <c r="C34" s="9"/>
      <c r="D34" s="9"/>
      <c r="E34" s="9"/>
      <c r="F34" s="9"/>
      <c r="G34" s="9"/>
      <c r="H34" s="10"/>
      <c r="I34" s="112"/>
      <c r="J34" s="204"/>
      <c r="K34" s="20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B35" s="152"/>
      <c r="C35" s="9"/>
      <c r="D35" s="9"/>
      <c r="E35" s="9"/>
      <c r="F35" s="9"/>
      <c r="G35" s="9"/>
      <c r="H35" s="10"/>
      <c r="I35" s="112"/>
      <c r="J35" s="204"/>
      <c r="K35" s="20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B36" s="152"/>
      <c r="C36" s="9"/>
      <c r="D36" s="9"/>
      <c r="E36" s="9"/>
      <c r="F36" s="9"/>
      <c r="G36" s="9"/>
      <c r="H36" s="10"/>
      <c r="I36" s="112"/>
      <c r="J36" s="204"/>
      <c r="K36" s="20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B37" s="197"/>
      <c r="C37" s="15"/>
      <c r="D37" s="15"/>
      <c r="E37" s="15"/>
      <c r="F37" s="15"/>
      <c r="G37" s="15"/>
      <c r="H37" s="16"/>
      <c r="I37" s="112"/>
      <c r="J37" s="204"/>
      <c r="K37" s="20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11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3"/>
      <c r="B39" s="207" t="s">
        <v>105</v>
      </c>
      <c r="C39" s="15"/>
      <c r="D39" s="15"/>
      <c r="E39" s="118"/>
      <c r="F39" s="207" t="s">
        <v>106</v>
      </c>
      <c r="G39" s="15"/>
      <c r="H39" s="15"/>
      <c r="I39" s="118"/>
      <c r="J39" s="117" t="s">
        <v>107</v>
      </c>
      <c r="K39" s="117" t="s">
        <v>108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7" t="s">
        <v>109</v>
      </c>
      <c r="B40" s="152"/>
      <c r="C40" s="9"/>
      <c r="D40" s="10"/>
      <c r="E40" s="208"/>
      <c r="F40" s="209"/>
      <c r="G40" s="9"/>
      <c r="H40" s="10"/>
      <c r="I40" s="112"/>
      <c r="J40" s="204"/>
      <c r="K40" s="20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B41" s="197"/>
      <c r="C41" s="15"/>
      <c r="D41" s="16"/>
      <c r="E41" s="208"/>
      <c r="F41" s="209"/>
      <c r="G41" s="9"/>
      <c r="H41" s="10"/>
      <c r="I41" s="112"/>
      <c r="J41" s="204"/>
      <c r="K41" s="20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B42" s="152"/>
      <c r="C42" s="9"/>
      <c r="D42" s="10"/>
      <c r="E42" s="208"/>
      <c r="F42" s="209"/>
      <c r="G42" s="9"/>
      <c r="H42" s="10"/>
      <c r="I42" s="112"/>
      <c r="J42" s="204"/>
      <c r="K42" s="20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210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211" t="s">
        <v>110</v>
      </c>
      <c r="B44" s="212"/>
      <c r="C44" s="133"/>
      <c r="D44" s="133"/>
      <c r="E44" s="133"/>
      <c r="F44" s="133"/>
      <c r="G44" s="133"/>
      <c r="H44" s="133"/>
      <c r="I44" s="133"/>
      <c r="J44" s="133"/>
      <c r="K44" s="190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B45" s="19"/>
      <c r="K45" s="12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B46" s="19"/>
      <c r="K46" s="12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B47" s="19"/>
      <c r="K47" s="12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4.5" customHeight="1">
      <c r="B48" s="19"/>
      <c r="K48" s="12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1.25" customHeight="1">
      <c r="B49" s="19"/>
      <c r="K49" s="12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hidden="1" customHeight="1">
      <c r="B50" s="19"/>
      <c r="K50" s="12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5.25" customHeight="1">
      <c r="B51" s="19"/>
      <c r="K51" s="12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4.5" customHeight="1">
      <c r="B52" s="19"/>
      <c r="K52" s="12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4.5" hidden="1" customHeight="1">
      <c r="B53" s="191"/>
      <c r="C53" s="15"/>
      <c r="D53" s="15"/>
      <c r="E53" s="15"/>
      <c r="F53" s="15"/>
      <c r="G53" s="15"/>
      <c r="H53" s="15"/>
      <c r="I53" s="15"/>
      <c r="J53" s="15"/>
      <c r="K53" s="1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2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0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A44:A53"/>
    <mergeCell ref="B44:K53"/>
    <mergeCell ref="B37:H37"/>
    <mergeCell ref="A38:K38"/>
    <mergeCell ref="B39:D39"/>
    <mergeCell ref="F39:H39"/>
    <mergeCell ref="A40:A42"/>
    <mergeCell ref="B40:D40"/>
    <mergeCell ref="B41:D41"/>
    <mergeCell ref="A43:K43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63"/>
    <col customWidth="1" min="3" max="3" width="15.38"/>
    <col customWidth="1" min="4" max="4" width="1.75"/>
    <col customWidth="1" min="5" max="5" width="15.38"/>
    <col customWidth="1" min="6" max="6" width="1.63"/>
    <col customWidth="1" min="7" max="7" width="15.38"/>
    <col customWidth="1" min="8" max="8" width="1.38"/>
    <col customWidth="1" min="9" max="9" width="15.38"/>
    <col customWidth="1" min="10" max="10" width="1.63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3"/>
      <c r="B1" s="3"/>
      <c r="C1" s="100" t="str">
        <f>'R&amp;P Accounts'!B2</f>
        <v>Impressive People</v>
      </c>
      <c r="L1" s="3"/>
      <c r="M1" s="185" t="str">
        <f>'R&amp;P Accounts'!L2</f>
        <v>SC044194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103" t="s">
        <v>111</v>
      </c>
      <c r="B3" s="103"/>
      <c r="C3" s="102"/>
      <c r="D3" s="103"/>
      <c r="E3" s="103"/>
      <c r="F3" s="103"/>
      <c r="G3" s="103"/>
      <c r="H3" s="213"/>
      <c r="I3" s="213"/>
      <c r="J3" s="213"/>
      <c r="K3" s="213"/>
      <c r="L3" s="188"/>
      <c r="M3" s="108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ht="15.0" customHeight="1">
      <c r="A4" s="18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201" t="s">
        <v>112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201" t="s">
        <v>113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3"/>
      <c r="B8" s="3"/>
      <c r="C8" s="113" t="s">
        <v>55</v>
      </c>
      <c r="D8" s="79"/>
      <c r="E8" s="113" t="s">
        <v>56</v>
      </c>
      <c r="F8" s="114"/>
      <c r="G8" s="113" t="s">
        <v>12</v>
      </c>
      <c r="H8" s="114"/>
      <c r="I8" s="113" t="s">
        <v>57</v>
      </c>
      <c r="J8" s="114"/>
      <c r="K8" s="113" t="s">
        <v>58</v>
      </c>
      <c r="L8" s="114"/>
      <c r="M8" s="113" t="s">
        <v>59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/>
      <c r="B9" s="7"/>
      <c r="C9" s="117" t="s">
        <v>16</v>
      </c>
      <c r="D9" s="3"/>
      <c r="E9" s="117" t="s">
        <v>16</v>
      </c>
      <c r="F9" s="118"/>
      <c r="G9" s="117" t="s">
        <v>16</v>
      </c>
      <c r="H9" s="118"/>
      <c r="I9" s="117" t="s">
        <v>16</v>
      </c>
      <c r="J9" s="118"/>
      <c r="K9" s="117" t="s">
        <v>16</v>
      </c>
      <c r="L9" s="118"/>
      <c r="M9" s="117" t="s">
        <v>16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214"/>
      <c r="B10" s="112"/>
      <c r="C10" s="215">
        <v>122.0</v>
      </c>
      <c r="D10" s="216"/>
      <c r="E10" s="217"/>
      <c r="F10" s="216"/>
      <c r="G10" s="217"/>
      <c r="H10" s="216"/>
      <c r="I10" s="217"/>
      <c r="J10" s="216"/>
      <c r="K10" s="215">
        <v>122.0</v>
      </c>
      <c r="L10" s="216"/>
      <c r="M10" s="218">
        <v>0.0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219"/>
      <c r="B11" s="112"/>
      <c r="C11" s="217"/>
      <c r="D11" s="216"/>
      <c r="E11" s="217"/>
      <c r="F11" s="216"/>
      <c r="G11" s="217"/>
      <c r="H11" s="216"/>
      <c r="I11" s="217"/>
      <c r="J11" s="216"/>
      <c r="K11" s="217">
        <f t="shared" ref="K11:K13" si="1">SUM(C11:I11)</f>
        <v>0</v>
      </c>
      <c r="L11" s="216"/>
      <c r="M11" s="22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219"/>
      <c r="B12" s="112"/>
      <c r="C12" s="217"/>
      <c r="D12" s="216"/>
      <c r="E12" s="217"/>
      <c r="F12" s="216"/>
      <c r="G12" s="217"/>
      <c r="H12" s="216"/>
      <c r="I12" s="217"/>
      <c r="J12" s="216"/>
      <c r="K12" s="217">
        <f t="shared" si="1"/>
        <v>0</v>
      </c>
      <c r="L12" s="216"/>
      <c r="M12" s="22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221"/>
      <c r="B13" s="222"/>
      <c r="C13" s="223"/>
      <c r="D13" s="216"/>
      <c r="E13" s="217"/>
      <c r="F13" s="216"/>
      <c r="G13" s="217"/>
      <c r="H13" s="216"/>
      <c r="I13" s="217"/>
      <c r="J13" s="216"/>
      <c r="K13" s="217">
        <f t="shared" si="1"/>
        <v>0</v>
      </c>
      <c r="L13" s="224"/>
      <c r="M13" s="2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225" t="s">
        <v>70</v>
      </c>
      <c r="B14" s="225"/>
      <c r="C14" s="226">
        <v>122.0</v>
      </c>
      <c r="D14" s="216"/>
      <c r="E14" s="227">
        <f>SUM(E10:E13)</f>
        <v>0</v>
      </c>
      <c r="F14" s="216"/>
      <c r="G14" s="227">
        <f>SUM(G10:G13)</f>
        <v>0</v>
      </c>
      <c r="H14" s="216"/>
      <c r="I14" s="227">
        <f>SUM(I10:I13)</f>
        <v>0</v>
      </c>
      <c r="J14" s="216"/>
      <c r="K14" s="228">
        <f>SUM(K10:K13)</f>
        <v>122</v>
      </c>
      <c r="L14" s="224"/>
      <c r="M14" s="228">
        <f>SUM(M10:M13)</f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201"/>
      <c r="B16" s="201"/>
      <c r="C16" s="229">
        <f>IF('R&amp;P Accounts'!B12-'Additional notes (1)  '!C14=0,0,"reference error")</f>
        <v>0</v>
      </c>
      <c r="D16" s="229"/>
      <c r="E16" s="229">
        <f>IF('R&amp;P Accounts'!D12-'Additional notes (1)  '!E14=0,0,"reference error")</f>
        <v>0</v>
      </c>
      <c r="F16" s="229">
        <f>IF('R&amp;P Accounts'!E12-'Additional notes (1)  '!F14=0,0,"reference error")</f>
        <v>0</v>
      </c>
      <c r="G16" s="229">
        <f>IF('R&amp;P Accounts'!F12-'Additional notes (1)  '!G14=0,0,"reference error")</f>
        <v>0</v>
      </c>
      <c r="H16" s="229">
        <f>IF('R&amp;P Accounts'!G12-'Additional notes (1)  '!H14=0,0,"reference error")</f>
        <v>0</v>
      </c>
      <c r="I16" s="229">
        <f>IF('R&amp;P Accounts'!H12-'Additional notes (1)  '!I14=0,0,"reference error")</f>
        <v>0</v>
      </c>
      <c r="J16" s="229">
        <f>IF('R&amp;P Accounts'!I12-'Additional notes (1)  '!J14=0,0,"reference error")</f>
        <v>0</v>
      </c>
      <c r="K16" s="229">
        <f>IF('R&amp;P Accounts'!J12-'Additional notes (1)  '!K14=0,0,"reference error")</f>
        <v>0</v>
      </c>
      <c r="L16" s="229"/>
      <c r="M16" s="229">
        <f>IF('R&amp;P Accounts'!L12-'Additional notes (1)  '!M14=0,0,"reference error")</f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201" t="s">
        <v>114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113" t="s">
        <v>55</v>
      </c>
      <c r="D19" s="79"/>
      <c r="E19" s="113" t="s">
        <v>56</v>
      </c>
      <c r="F19" s="114"/>
      <c r="G19" s="113"/>
      <c r="H19" s="114"/>
      <c r="I19" s="113"/>
      <c r="J19" s="114"/>
      <c r="K19" s="113" t="s">
        <v>58</v>
      </c>
      <c r="L19" s="114"/>
      <c r="M19" s="113" t="s">
        <v>59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7"/>
      <c r="B20" s="7"/>
      <c r="C20" s="117" t="s">
        <v>16</v>
      </c>
      <c r="D20" s="3"/>
      <c r="E20" s="117" t="s">
        <v>16</v>
      </c>
      <c r="F20" s="118"/>
      <c r="G20" s="117"/>
      <c r="H20" s="118"/>
      <c r="I20" s="117"/>
      <c r="J20" s="118"/>
      <c r="K20" s="117" t="s">
        <v>16</v>
      </c>
      <c r="L20" s="118"/>
      <c r="M20" s="117" t="s">
        <v>16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19"/>
      <c r="B21" s="112"/>
      <c r="C21" s="217"/>
      <c r="D21" s="216"/>
      <c r="E21" s="217"/>
      <c r="F21" s="216"/>
      <c r="G21" s="216"/>
      <c r="H21" s="216"/>
      <c r="I21" s="216"/>
      <c r="J21" s="216"/>
      <c r="K21" s="217">
        <f t="shared" ref="K21:K24" si="2">SUM(C21:I21)</f>
        <v>0</v>
      </c>
      <c r="L21" s="216"/>
      <c r="M21" s="22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19"/>
      <c r="B22" s="112"/>
      <c r="C22" s="217"/>
      <c r="D22" s="216"/>
      <c r="E22" s="217"/>
      <c r="F22" s="216"/>
      <c r="G22" s="216"/>
      <c r="H22" s="216"/>
      <c r="I22" s="216"/>
      <c r="J22" s="216"/>
      <c r="K22" s="217">
        <f t="shared" si="2"/>
        <v>0</v>
      </c>
      <c r="L22" s="216"/>
      <c r="M22" s="22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19"/>
      <c r="B23" s="112"/>
      <c r="C23" s="217"/>
      <c r="D23" s="216"/>
      <c r="E23" s="217"/>
      <c r="F23" s="216"/>
      <c r="G23" s="216"/>
      <c r="H23" s="216"/>
      <c r="I23" s="216"/>
      <c r="J23" s="216"/>
      <c r="K23" s="217">
        <f t="shared" si="2"/>
        <v>0</v>
      </c>
      <c r="L23" s="216"/>
      <c r="M23" s="22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21"/>
      <c r="B24" s="222"/>
      <c r="C24" s="223"/>
      <c r="D24" s="216"/>
      <c r="E24" s="217"/>
      <c r="F24" s="216"/>
      <c r="G24" s="216"/>
      <c r="H24" s="216"/>
      <c r="I24" s="216"/>
      <c r="J24" s="216"/>
      <c r="K24" s="217">
        <f t="shared" si="2"/>
        <v>0</v>
      </c>
      <c r="L24" s="224"/>
      <c r="M24" s="22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225" t="s">
        <v>70</v>
      </c>
      <c r="B25" s="225"/>
      <c r="C25" s="227">
        <f>SUM(C21:C24)</f>
        <v>0</v>
      </c>
      <c r="D25" s="216"/>
      <c r="E25" s="227">
        <f>SUM(E21:E24)</f>
        <v>0</v>
      </c>
      <c r="F25" s="216"/>
      <c r="G25" s="216"/>
      <c r="H25" s="216"/>
      <c r="I25" s="216"/>
      <c r="J25" s="216"/>
      <c r="K25" s="227">
        <f>SUM(K21:K24)</f>
        <v>0</v>
      </c>
      <c r="M25" s="230">
        <v>0.0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201"/>
      <c r="B27" s="201"/>
      <c r="C27" s="229">
        <f>IF('R&amp;P Accounts'!B14-'Additional notes (1)  '!C25=0,0,"reference error")</f>
        <v>0</v>
      </c>
      <c r="D27" s="229"/>
      <c r="E27" s="229">
        <f>IF('R&amp;P Accounts'!D14-'Additional notes (1)  '!E25=0,0,"reference error")</f>
        <v>0</v>
      </c>
      <c r="F27" s="229">
        <f>IF('R&amp;P Accounts'!E14-'Additional notes (1)  '!F25=0,0,"reference error")</f>
        <v>0</v>
      </c>
      <c r="G27" s="229"/>
      <c r="H27" s="229"/>
      <c r="I27" s="229"/>
      <c r="J27" s="229">
        <f>IF('R&amp;P Accounts'!I14-'Additional notes (1)  '!J25=0,0,"reference error")</f>
        <v>0</v>
      </c>
      <c r="K27" s="229">
        <f>IF('R&amp;P Accounts'!J14-'Additional notes (1)  '!K25=0,0,"reference error")</f>
        <v>0</v>
      </c>
      <c r="L27" s="229">
        <f>IF('R&amp;P Accounts'!K14-'Additional notes (1)  '!L25=0,0,"reference error")</f>
        <v>0</v>
      </c>
      <c r="M27" s="229">
        <f>IF('R&amp;P Accounts'!L14-'Additional notes (1)  '!M25=0,0,"reference error")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201" t="s">
        <v>115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0.5" customHeight="1">
      <c r="A30" s="3"/>
      <c r="B30" s="3"/>
      <c r="C30" s="113" t="s">
        <v>55</v>
      </c>
      <c r="D30" s="79"/>
      <c r="E30" s="113" t="s">
        <v>56</v>
      </c>
      <c r="F30" s="114"/>
      <c r="G30" s="113" t="s">
        <v>12</v>
      </c>
      <c r="H30" s="114"/>
      <c r="I30" s="113" t="s">
        <v>57</v>
      </c>
      <c r="J30" s="114"/>
      <c r="K30" s="113" t="s">
        <v>58</v>
      </c>
      <c r="L30" s="114"/>
      <c r="M30" s="113" t="s">
        <v>59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7"/>
      <c r="B31" s="7"/>
      <c r="C31" s="117" t="s">
        <v>16</v>
      </c>
      <c r="D31" s="3"/>
      <c r="E31" s="117" t="s">
        <v>16</v>
      </c>
      <c r="F31" s="118"/>
      <c r="G31" s="117" t="s">
        <v>16</v>
      </c>
      <c r="H31" s="118"/>
      <c r="I31" s="117" t="s">
        <v>16</v>
      </c>
      <c r="J31" s="118"/>
      <c r="K31" s="117" t="s">
        <v>16</v>
      </c>
      <c r="L31" s="118"/>
      <c r="M31" s="117" t="s">
        <v>16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219"/>
      <c r="B32" s="112"/>
      <c r="C32" s="217"/>
      <c r="D32" s="216"/>
      <c r="E32" s="217"/>
      <c r="F32" s="216"/>
      <c r="G32" s="217"/>
      <c r="H32" s="216"/>
      <c r="I32" s="217"/>
      <c r="J32" s="216"/>
      <c r="K32" s="217">
        <f t="shared" ref="K32:K39" si="3">SUM(C32:I32)</f>
        <v>0</v>
      </c>
      <c r="L32" s="216"/>
      <c r="M32" s="22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219"/>
      <c r="B33" s="112"/>
      <c r="C33" s="217"/>
      <c r="D33" s="216"/>
      <c r="E33" s="217"/>
      <c r="F33" s="216"/>
      <c r="G33" s="217"/>
      <c r="H33" s="216"/>
      <c r="I33" s="217"/>
      <c r="J33" s="216"/>
      <c r="K33" s="217">
        <f t="shared" si="3"/>
        <v>0</v>
      </c>
      <c r="L33" s="216"/>
      <c r="M33" s="22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219"/>
      <c r="B34" s="112"/>
      <c r="C34" s="217"/>
      <c r="D34" s="216"/>
      <c r="E34" s="217"/>
      <c r="F34" s="216"/>
      <c r="G34" s="217"/>
      <c r="H34" s="216"/>
      <c r="I34" s="217"/>
      <c r="J34" s="216"/>
      <c r="K34" s="217">
        <f t="shared" si="3"/>
        <v>0</v>
      </c>
      <c r="L34" s="216"/>
      <c r="M34" s="22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6.5" customHeight="1">
      <c r="A35" s="219"/>
      <c r="B35" s="112"/>
      <c r="C35" s="217"/>
      <c r="D35" s="216"/>
      <c r="E35" s="217"/>
      <c r="F35" s="216"/>
      <c r="G35" s="217"/>
      <c r="H35" s="216"/>
      <c r="I35" s="217"/>
      <c r="J35" s="216"/>
      <c r="K35" s="217">
        <f t="shared" si="3"/>
        <v>0</v>
      </c>
      <c r="L35" s="216"/>
      <c r="M35" s="22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219"/>
      <c r="B36" s="112"/>
      <c r="C36" s="217"/>
      <c r="D36" s="216"/>
      <c r="E36" s="217"/>
      <c r="F36" s="216"/>
      <c r="G36" s="217"/>
      <c r="H36" s="216"/>
      <c r="I36" s="217"/>
      <c r="J36" s="216"/>
      <c r="K36" s="217">
        <f t="shared" si="3"/>
        <v>0</v>
      </c>
      <c r="L36" s="216"/>
      <c r="M36" s="22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219"/>
      <c r="B37" s="112"/>
      <c r="C37" s="217"/>
      <c r="D37" s="216"/>
      <c r="E37" s="217"/>
      <c r="F37" s="216"/>
      <c r="G37" s="217"/>
      <c r="H37" s="216"/>
      <c r="I37" s="217"/>
      <c r="J37" s="216"/>
      <c r="K37" s="217">
        <f t="shared" si="3"/>
        <v>0</v>
      </c>
      <c r="L37" s="216"/>
      <c r="M37" s="22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219"/>
      <c r="B38" s="112"/>
      <c r="C38" s="217"/>
      <c r="D38" s="216"/>
      <c r="E38" s="217"/>
      <c r="F38" s="216"/>
      <c r="G38" s="217"/>
      <c r="H38" s="216"/>
      <c r="I38" s="217"/>
      <c r="J38" s="216"/>
      <c r="K38" s="217">
        <f t="shared" si="3"/>
        <v>0</v>
      </c>
      <c r="L38" s="216"/>
      <c r="M38" s="22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221"/>
      <c r="B39" s="222"/>
      <c r="C39" s="223"/>
      <c r="D39" s="216"/>
      <c r="E39" s="217"/>
      <c r="F39" s="216"/>
      <c r="G39" s="217"/>
      <c r="H39" s="216"/>
      <c r="I39" s="217"/>
      <c r="J39" s="216"/>
      <c r="K39" s="217">
        <f t="shared" si="3"/>
        <v>0</v>
      </c>
      <c r="L39" s="224"/>
      <c r="M39" s="22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225" t="s">
        <v>70</v>
      </c>
      <c r="B40" s="225"/>
      <c r="C40" s="227">
        <f>SUM(C32:C39)</f>
        <v>0</v>
      </c>
      <c r="D40" s="216"/>
      <c r="E40" s="227">
        <f>SUM(E32:E39)</f>
        <v>0</v>
      </c>
      <c r="F40" s="216"/>
      <c r="G40" s="227">
        <f>SUM(G32:G39)</f>
        <v>0</v>
      </c>
      <c r="H40" s="216"/>
      <c r="I40" s="227">
        <f>SUM(I32:I39)</f>
        <v>0</v>
      </c>
      <c r="J40" s="216"/>
      <c r="K40" s="227">
        <f>SUM(K32:K39)</f>
        <v>0</v>
      </c>
      <c r="M40" s="227">
        <f>SUM(M32:M39)</f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customHeight="1">
      <c r="A41" s="225"/>
      <c r="B41" s="225"/>
      <c r="C41" s="231"/>
      <c r="D41" s="231"/>
      <c r="E41" s="231"/>
      <c r="F41" s="231"/>
      <c r="G41" s="231"/>
      <c r="H41" s="231"/>
      <c r="I41" s="231"/>
      <c r="J41" s="231"/>
      <c r="K41" s="231"/>
      <c r="L41" s="232"/>
      <c r="M41" s="23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18"/>
      <c r="B42" s="118"/>
      <c r="C42" s="82">
        <f>IF(C40-'R&amp;P Accounts'!B19=0,0,"reference error")</f>
        <v>0</v>
      </c>
      <c r="D42" s="118"/>
      <c r="E42" s="82">
        <f>IF(E40-'R&amp;P Accounts'!D19=0,0,"reference error")</f>
        <v>0</v>
      </c>
      <c r="F42" s="82"/>
      <c r="G42" s="82">
        <f>IF(G40-'R&amp;P Accounts'!F19=0,0,"reference error")</f>
        <v>0</v>
      </c>
      <c r="H42" s="82"/>
      <c r="I42" s="82">
        <f>IF(I40-'R&amp;P Accounts'!H19=0,0,"reference error")</f>
        <v>0</v>
      </c>
      <c r="J42" s="82"/>
      <c r="K42" s="82">
        <f>IF(K40-'R&amp;P Accounts'!J19=0,0,"reference error")</f>
        <v>0</v>
      </c>
      <c r="L42" s="82"/>
      <c r="M42" s="82">
        <f>IF(M40-'R&amp;P Accounts'!L19=0,0,"reference error")</f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18"/>
      <c r="B43" s="118"/>
      <c r="C43" s="82"/>
      <c r="D43" s="118"/>
      <c r="E43" s="82"/>
      <c r="F43" s="82"/>
      <c r="G43" s="82"/>
      <c r="H43" s="82"/>
      <c r="I43" s="82"/>
      <c r="J43" s="82"/>
      <c r="K43" s="82"/>
      <c r="L43" s="82"/>
      <c r="M43" s="8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233" t="s">
        <v>116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3"/>
      <c r="B45" s="3"/>
      <c r="C45" s="113" t="s">
        <v>55</v>
      </c>
      <c r="D45" s="79"/>
      <c r="E45" s="113" t="s">
        <v>56</v>
      </c>
      <c r="F45" s="114"/>
      <c r="G45" s="113" t="s">
        <v>12</v>
      </c>
      <c r="H45" s="114"/>
      <c r="I45" s="113" t="s">
        <v>57</v>
      </c>
      <c r="J45" s="114"/>
      <c r="K45" s="113" t="s">
        <v>58</v>
      </c>
      <c r="L45" s="114"/>
      <c r="M45" s="113" t="s">
        <v>59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7"/>
      <c r="B46" s="7"/>
      <c r="C46" s="117" t="s">
        <v>16</v>
      </c>
      <c r="D46" s="3"/>
      <c r="E46" s="117" t="s">
        <v>16</v>
      </c>
      <c r="F46" s="118"/>
      <c r="G46" s="117" t="s">
        <v>16</v>
      </c>
      <c r="H46" s="118"/>
      <c r="I46" s="117" t="s">
        <v>16</v>
      </c>
      <c r="J46" s="118"/>
      <c r="K46" s="117" t="s">
        <v>16</v>
      </c>
      <c r="L46" s="118"/>
      <c r="M46" s="117" t="s">
        <v>16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6.5" customHeight="1">
      <c r="A47" s="219"/>
      <c r="B47" s="112"/>
      <c r="C47" s="234">
        <v>116.0</v>
      </c>
      <c r="D47" s="235"/>
      <c r="E47" s="165"/>
      <c r="F47" s="235"/>
      <c r="G47" s="165"/>
      <c r="H47" s="235"/>
      <c r="I47" s="165"/>
      <c r="J47" s="235"/>
      <c r="K47" s="236">
        <f t="shared" ref="K47:K57" si="4">SUM(C47:I47)</f>
        <v>116</v>
      </c>
      <c r="L47" s="235"/>
      <c r="M47" s="237">
        <v>0.0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6.5" customHeight="1">
      <c r="A48" s="219"/>
      <c r="B48" s="112"/>
      <c r="C48" s="165"/>
      <c r="D48" s="235"/>
      <c r="E48" s="165"/>
      <c r="F48" s="235"/>
      <c r="G48" s="165"/>
      <c r="H48" s="235"/>
      <c r="I48" s="165"/>
      <c r="J48" s="235"/>
      <c r="K48" s="165">
        <f t="shared" si="4"/>
        <v>0</v>
      </c>
      <c r="L48" s="235"/>
      <c r="M48" s="238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219"/>
      <c r="B49" s="112"/>
      <c r="C49" s="165"/>
      <c r="D49" s="235"/>
      <c r="E49" s="165"/>
      <c r="F49" s="235"/>
      <c r="G49" s="165"/>
      <c r="H49" s="235"/>
      <c r="I49" s="165"/>
      <c r="J49" s="235"/>
      <c r="K49" s="165">
        <f t="shared" si="4"/>
        <v>0</v>
      </c>
      <c r="L49" s="235"/>
      <c r="M49" s="238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219"/>
      <c r="B50" s="112"/>
      <c r="C50" s="165"/>
      <c r="D50" s="235"/>
      <c r="E50" s="165"/>
      <c r="F50" s="235"/>
      <c r="G50" s="165"/>
      <c r="H50" s="235"/>
      <c r="I50" s="165"/>
      <c r="J50" s="235"/>
      <c r="K50" s="165">
        <f t="shared" si="4"/>
        <v>0</v>
      </c>
      <c r="L50" s="235"/>
      <c r="M50" s="238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219"/>
      <c r="B51" s="112"/>
      <c r="C51" s="165"/>
      <c r="D51" s="235"/>
      <c r="E51" s="165"/>
      <c r="F51" s="235"/>
      <c r="G51" s="165"/>
      <c r="H51" s="235"/>
      <c r="I51" s="165"/>
      <c r="J51" s="235"/>
      <c r="K51" s="165">
        <f t="shared" si="4"/>
        <v>0</v>
      </c>
      <c r="L51" s="235"/>
      <c r="M51" s="238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219"/>
      <c r="B52" s="112"/>
      <c r="C52" s="165"/>
      <c r="D52" s="235"/>
      <c r="E52" s="165"/>
      <c r="F52" s="235"/>
      <c r="G52" s="165"/>
      <c r="H52" s="235"/>
      <c r="I52" s="165"/>
      <c r="J52" s="235"/>
      <c r="K52" s="165">
        <f t="shared" si="4"/>
        <v>0</v>
      </c>
      <c r="L52" s="235"/>
      <c r="M52" s="238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219"/>
      <c r="B53" s="112"/>
      <c r="C53" s="165"/>
      <c r="D53" s="235"/>
      <c r="E53" s="165"/>
      <c r="F53" s="235"/>
      <c r="G53" s="165"/>
      <c r="H53" s="235"/>
      <c r="I53" s="165"/>
      <c r="J53" s="235"/>
      <c r="K53" s="165">
        <f t="shared" si="4"/>
        <v>0</v>
      </c>
      <c r="L53" s="235"/>
      <c r="M53" s="238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219"/>
      <c r="B54" s="112"/>
      <c r="C54" s="165"/>
      <c r="D54" s="235"/>
      <c r="E54" s="165"/>
      <c r="F54" s="235"/>
      <c r="G54" s="165"/>
      <c r="H54" s="235"/>
      <c r="I54" s="165"/>
      <c r="J54" s="235"/>
      <c r="K54" s="165">
        <f t="shared" si="4"/>
        <v>0</v>
      </c>
      <c r="L54" s="235"/>
      <c r="M54" s="238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219"/>
      <c r="B55" s="112"/>
      <c r="C55" s="165"/>
      <c r="D55" s="235"/>
      <c r="E55" s="165"/>
      <c r="F55" s="235"/>
      <c r="G55" s="165"/>
      <c r="H55" s="235"/>
      <c r="I55" s="165"/>
      <c r="J55" s="235"/>
      <c r="K55" s="165">
        <f t="shared" si="4"/>
        <v>0</v>
      </c>
      <c r="L55" s="235"/>
      <c r="M55" s="238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219"/>
      <c r="B56" s="112"/>
      <c r="C56" s="165"/>
      <c r="D56" s="235"/>
      <c r="E56" s="165"/>
      <c r="F56" s="235"/>
      <c r="G56" s="165"/>
      <c r="H56" s="235"/>
      <c r="I56" s="165"/>
      <c r="J56" s="235"/>
      <c r="K56" s="165">
        <f t="shared" si="4"/>
        <v>0</v>
      </c>
      <c r="L56" s="235"/>
      <c r="M56" s="238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221"/>
      <c r="B57" s="222"/>
      <c r="C57" s="239"/>
      <c r="D57" s="235"/>
      <c r="E57" s="165"/>
      <c r="F57" s="235"/>
      <c r="G57" s="165"/>
      <c r="H57" s="235"/>
      <c r="I57" s="165"/>
      <c r="J57" s="235"/>
      <c r="K57" s="165">
        <f t="shared" si="4"/>
        <v>0</v>
      </c>
      <c r="L57" s="235"/>
      <c r="M57" s="238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225" t="s">
        <v>70</v>
      </c>
      <c r="B58" s="225"/>
      <c r="C58" s="240">
        <f>SUM(C47:C57)</f>
        <v>116</v>
      </c>
      <c r="D58" s="235"/>
      <c r="E58" s="241">
        <f>SUM(E47:E57)</f>
        <v>0</v>
      </c>
      <c r="F58" s="235"/>
      <c r="G58" s="241">
        <f>SUM(G47:G57)</f>
        <v>0</v>
      </c>
      <c r="H58" s="235"/>
      <c r="I58" s="241">
        <f>SUM(I47:I57)</f>
        <v>0</v>
      </c>
      <c r="J58" s="235"/>
      <c r="K58" s="240">
        <f>SUM(K47:K57)</f>
        <v>116</v>
      </c>
      <c r="M58" s="242">
        <v>0.0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9.0" customHeight="1">
      <c r="A59" s="225"/>
      <c r="B59" s="225"/>
      <c r="C59" s="88"/>
      <c r="D59" s="88"/>
      <c r="E59" s="88"/>
      <c r="F59" s="88"/>
      <c r="G59" s="88"/>
      <c r="H59" s="88"/>
      <c r="I59" s="88"/>
      <c r="J59" s="88"/>
      <c r="K59" s="88"/>
      <c r="L59" s="243"/>
      <c r="M59" s="88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157"/>
      <c r="B60" s="157"/>
      <c r="C60" s="82" t="str">
        <f>IF(C58-'R&amp;P Accounts'!B34=0,0,"reference error")</f>
        <v>reference error</v>
      </c>
      <c r="D60" s="82"/>
      <c r="E60" s="82">
        <f>IF(E58-'R&amp;P Accounts'!D34=0,0,"reference error")</f>
        <v>0</v>
      </c>
      <c r="F60" s="82"/>
      <c r="G60" s="82">
        <f>IF(G58-'R&amp;P Accounts'!F34=0,0,"reference error")</f>
        <v>0</v>
      </c>
      <c r="H60" s="82"/>
      <c r="I60" s="82">
        <f>IF(I58-'R&amp;P Accounts'!H34=0,0,"reference error")</f>
        <v>0</v>
      </c>
      <c r="J60" s="82"/>
      <c r="K60" s="82" t="str">
        <f>IF(K58-'R&amp;P Accounts'!J34=0,0,"reference error")</f>
        <v>reference error</v>
      </c>
      <c r="L60" s="82"/>
      <c r="M60" s="82">
        <f>IF(M58-'R&amp;P Accounts'!L34=0,0,"reference error")</f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157"/>
      <c r="B61" s="157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57"/>
      <c r="B62" s="157"/>
      <c r="C62" s="82"/>
      <c r="D62" s="82"/>
      <c r="E62" s="82"/>
      <c r="F62" s="82"/>
      <c r="G62" s="82"/>
      <c r="H62" s="82"/>
      <c r="I62" s="82"/>
      <c r="J62" s="118"/>
      <c r="K62" s="244"/>
      <c r="L62" s="24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2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54.0" customHeight="1">
      <c r="A64" s="3"/>
      <c r="B64" s="3"/>
      <c r="C64" s="2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54.0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7.25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6.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9.2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6.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9.2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5.2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6.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7.2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7.2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7.2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7.2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L39:L40"/>
    <mergeCell ref="A44:M44"/>
    <mergeCell ref="L57:L58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63"/>
    <col customWidth="1" min="3" max="3" width="15.38"/>
    <col customWidth="1" min="4" max="4" width="1.88"/>
    <col customWidth="1" min="5" max="5" width="15.38"/>
    <col customWidth="1" min="6" max="6" width="1.63"/>
    <col customWidth="1" min="7" max="7" width="15.38"/>
    <col customWidth="1" min="8" max="8" width="1.63"/>
    <col customWidth="1" min="9" max="9" width="15.38"/>
    <col customWidth="1" min="10" max="10" width="1.63"/>
    <col customWidth="1" min="11" max="11" width="15.25"/>
    <col customWidth="1" min="12" max="12" width="1.63"/>
    <col customWidth="1" min="13" max="13" width="15.25"/>
    <col customWidth="1" min="14" max="26" width="8.63"/>
  </cols>
  <sheetData>
    <row r="1" ht="27.75" customHeight="1">
      <c r="A1" s="3"/>
      <c r="B1" s="3"/>
      <c r="C1" s="245" t="str">
        <f>'R&amp;P Accounts'!B2</f>
        <v>Impressive People</v>
      </c>
      <c r="L1" s="3"/>
      <c r="M1" s="185" t="str">
        <f>'R&amp;P Accounts'!L2</f>
        <v>SC044194</v>
      </c>
    </row>
    <row r="2" ht="12.0" customHeight="1">
      <c r="A2" s="186"/>
    </row>
    <row r="3" ht="26.25" customHeight="1">
      <c r="A3" s="103" t="s">
        <v>117</v>
      </c>
      <c r="B3" s="103"/>
      <c r="C3" s="102"/>
      <c r="D3" s="103"/>
      <c r="E3" s="103"/>
      <c r="F3" s="103"/>
      <c r="G3" s="103"/>
      <c r="H3" s="187"/>
      <c r="I3" s="105"/>
      <c r="J3" s="105"/>
      <c r="K3" s="106"/>
      <c r="L3" s="188"/>
      <c r="M3" s="28"/>
    </row>
    <row r="4" ht="12.0" customHeight="1"/>
    <row r="5" ht="12.0" customHeight="1">
      <c r="A5" s="201" t="s">
        <v>118</v>
      </c>
      <c r="F5" s="82"/>
      <c r="G5" s="82"/>
      <c r="H5" s="82"/>
      <c r="I5" s="82"/>
      <c r="J5" s="118"/>
      <c r="K5" s="244"/>
      <c r="L5" s="244"/>
      <c r="M5" s="3"/>
    </row>
    <row r="6" ht="54.75" customHeight="1">
      <c r="A6" s="157"/>
      <c r="B6" s="157"/>
      <c r="C6" s="246" t="s">
        <v>119</v>
      </c>
      <c r="D6" s="247"/>
      <c r="E6" s="246" t="s">
        <v>120</v>
      </c>
      <c r="F6" s="248"/>
      <c r="G6" s="246" t="s">
        <v>121</v>
      </c>
      <c r="H6" s="248"/>
      <c r="I6" s="246" t="s">
        <v>122</v>
      </c>
      <c r="J6" s="249"/>
      <c r="K6" s="3"/>
      <c r="L6" s="3"/>
      <c r="M6" s="3"/>
    </row>
    <row r="7" ht="54.0" customHeight="1">
      <c r="A7" s="157"/>
      <c r="B7" s="157"/>
      <c r="C7" s="247"/>
      <c r="D7" s="247"/>
      <c r="E7" s="247"/>
      <c r="F7" s="248"/>
      <c r="G7" s="247"/>
      <c r="H7" s="248"/>
      <c r="I7" s="247"/>
      <c r="J7" s="249"/>
      <c r="K7" s="250" t="s">
        <v>123</v>
      </c>
      <c r="L7" s="244"/>
      <c r="M7" s="251" t="s">
        <v>124</v>
      </c>
    </row>
    <row r="8" ht="16.5" customHeight="1">
      <c r="A8" s="252" t="s">
        <v>125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3"/>
    </row>
    <row r="9" ht="17.25" customHeight="1">
      <c r="A9" s="39" t="s">
        <v>18</v>
      </c>
      <c r="B9" s="3"/>
      <c r="C9" s="253">
        <v>122.0</v>
      </c>
      <c r="D9" s="254"/>
      <c r="E9" s="255"/>
      <c r="F9" s="256"/>
      <c r="G9" s="255"/>
      <c r="H9" s="254"/>
      <c r="I9" s="255"/>
      <c r="J9" s="256"/>
      <c r="K9" s="257">
        <f t="shared" ref="K9:K16" si="1">SUM(C9:I9)</f>
        <v>122</v>
      </c>
      <c r="L9" s="256"/>
      <c r="M9" s="257">
        <v>0.0</v>
      </c>
    </row>
    <row r="10" ht="17.25" customHeight="1">
      <c r="A10" s="39" t="s">
        <v>19</v>
      </c>
      <c r="B10" s="7"/>
      <c r="C10" s="258"/>
      <c r="D10" s="256"/>
      <c r="E10" s="258"/>
      <c r="F10" s="256"/>
      <c r="G10" s="258"/>
      <c r="H10" s="256"/>
      <c r="I10" s="258"/>
      <c r="J10" s="256"/>
      <c r="K10" s="255">
        <f t="shared" si="1"/>
        <v>0</v>
      </c>
      <c r="L10" s="256"/>
      <c r="M10" s="258"/>
    </row>
    <row r="11" ht="17.25" customHeight="1">
      <c r="A11" s="39" t="s">
        <v>20</v>
      </c>
      <c r="B11" s="157"/>
      <c r="C11" s="258"/>
      <c r="D11" s="256"/>
      <c r="E11" s="258"/>
      <c r="F11" s="256"/>
      <c r="G11" s="258"/>
      <c r="H11" s="256"/>
      <c r="I11" s="258"/>
      <c r="J11" s="256"/>
      <c r="K11" s="255">
        <f t="shared" si="1"/>
        <v>0</v>
      </c>
      <c r="L11" s="256"/>
      <c r="M11" s="258"/>
    </row>
    <row r="12" ht="16.5" customHeight="1">
      <c r="A12" s="39" t="s">
        <v>21</v>
      </c>
      <c r="B12" s="157"/>
      <c r="C12" s="258"/>
      <c r="D12" s="256"/>
      <c r="E12" s="258"/>
      <c r="F12" s="256"/>
      <c r="G12" s="258"/>
      <c r="H12" s="256"/>
      <c r="I12" s="258"/>
      <c r="J12" s="256"/>
      <c r="K12" s="255">
        <f t="shared" si="1"/>
        <v>0</v>
      </c>
      <c r="L12" s="256"/>
      <c r="M12" s="258"/>
    </row>
    <row r="13" ht="17.25" customHeight="1">
      <c r="A13" s="39" t="s">
        <v>22</v>
      </c>
      <c r="B13" s="157"/>
      <c r="C13" s="258"/>
      <c r="D13" s="256"/>
      <c r="E13" s="258"/>
      <c r="F13" s="256"/>
      <c r="G13" s="258"/>
      <c r="H13" s="256"/>
      <c r="I13" s="258"/>
      <c r="J13" s="256"/>
      <c r="K13" s="255">
        <f t="shared" si="1"/>
        <v>0</v>
      </c>
      <c r="L13" s="256"/>
      <c r="M13" s="258"/>
    </row>
    <row r="14" ht="17.25" customHeight="1">
      <c r="A14" s="39" t="s">
        <v>23</v>
      </c>
      <c r="B14" s="157"/>
      <c r="C14" s="258"/>
      <c r="D14" s="256"/>
      <c r="E14" s="258"/>
      <c r="F14" s="256"/>
      <c r="G14" s="258"/>
      <c r="H14" s="256"/>
      <c r="I14" s="258"/>
      <c r="J14" s="256"/>
      <c r="K14" s="255">
        <f t="shared" si="1"/>
        <v>0</v>
      </c>
      <c r="L14" s="256"/>
      <c r="M14" s="258"/>
    </row>
    <row r="15" ht="16.5" customHeight="1">
      <c r="A15" s="39" t="s">
        <v>24</v>
      </c>
      <c r="B15" s="3"/>
      <c r="C15" s="259"/>
      <c r="D15" s="260"/>
      <c r="E15" s="259"/>
      <c r="F15" s="260"/>
      <c r="G15" s="259"/>
      <c r="H15" s="260"/>
      <c r="I15" s="259"/>
      <c r="J15" s="260"/>
      <c r="K15" s="255">
        <f t="shared" si="1"/>
        <v>0</v>
      </c>
      <c r="L15" s="260"/>
      <c r="M15" s="259"/>
    </row>
    <row r="16" ht="16.5" customHeight="1">
      <c r="A16" s="39" t="s">
        <v>25</v>
      </c>
      <c r="B16" s="3"/>
      <c r="C16" s="261"/>
      <c r="D16" s="260"/>
      <c r="E16" s="261"/>
      <c r="F16" s="260"/>
      <c r="G16" s="261"/>
      <c r="H16" s="260"/>
      <c r="I16" s="261"/>
      <c r="J16" s="260"/>
      <c r="K16" s="255">
        <f t="shared" si="1"/>
        <v>0</v>
      </c>
      <c r="L16" s="260"/>
      <c r="M16" s="261"/>
    </row>
    <row r="17" ht="12.0" customHeight="1">
      <c r="A17" s="262" t="s">
        <v>126</v>
      </c>
      <c r="B17" s="92"/>
      <c r="C17" s="263">
        <f>SUM(C9:C16)</f>
        <v>122</v>
      </c>
      <c r="D17" s="260"/>
      <c r="E17" s="264">
        <f>SUM(E9:E16)</f>
        <v>0</v>
      </c>
      <c r="F17" s="260"/>
      <c r="G17" s="264">
        <f>SUM(G9:G16)</f>
        <v>0</v>
      </c>
      <c r="H17" s="260"/>
      <c r="I17" s="264">
        <f>SUM(I9:I16)</f>
        <v>0</v>
      </c>
      <c r="J17" s="260"/>
      <c r="K17" s="263">
        <f>SUM(K9:K16)</f>
        <v>122</v>
      </c>
      <c r="L17" s="260"/>
      <c r="M17" s="263">
        <f>SUM(M9:M16)</f>
        <v>0</v>
      </c>
    </row>
    <row r="18" ht="12.0" customHeight="1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6">
        <f>IF(K17='R&amp;P Accounts'!B21,0,"cross ref error")</f>
        <v>0</v>
      </c>
      <c r="L18" s="265"/>
      <c r="M18" s="3"/>
    </row>
    <row r="19" ht="16.5" customHeight="1">
      <c r="A19" s="55" t="s">
        <v>127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6.5" customHeight="1">
      <c r="A20" s="39" t="s">
        <v>28</v>
      </c>
      <c r="B20" s="3"/>
      <c r="C20" s="220"/>
      <c r="D20" s="267"/>
      <c r="E20" s="220"/>
      <c r="F20" s="267"/>
      <c r="G20" s="220"/>
      <c r="H20" s="267"/>
      <c r="I20" s="220"/>
      <c r="J20" s="267"/>
      <c r="K20" s="42">
        <f t="shared" ref="K20:K21" si="2">SUM(C20:I20)</f>
        <v>0</v>
      </c>
      <c r="L20" s="267"/>
      <c r="M20" s="220"/>
    </row>
    <row r="21" ht="16.5" customHeight="1">
      <c r="A21" s="39" t="s">
        <v>29</v>
      </c>
      <c r="B21" s="3"/>
      <c r="C21" s="268"/>
      <c r="D21" s="267"/>
      <c r="E21" s="268"/>
      <c r="F21" s="267"/>
      <c r="G21" s="268"/>
      <c r="H21" s="267"/>
      <c r="I21" s="268"/>
      <c r="J21" s="267"/>
      <c r="K21" s="42">
        <f t="shared" si="2"/>
        <v>0</v>
      </c>
      <c r="L21" s="267"/>
      <c r="M21" s="268"/>
    </row>
    <row r="22" ht="12.0" customHeight="1">
      <c r="A22" s="262" t="s">
        <v>126</v>
      </c>
      <c r="B22" s="3"/>
      <c r="C22" s="269">
        <f>SUM(C20:C21)</f>
        <v>0</v>
      </c>
      <c r="D22" s="267"/>
      <c r="E22" s="270">
        <f>SUM(E20:E21)</f>
        <v>0</v>
      </c>
      <c r="F22" s="267"/>
      <c r="G22" s="270">
        <f>SUM(G20:G21)</f>
        <v>0</v>
      </c>
      <c r="H22" s="267"/>
      <c r="I22" s="270">
        <f>SUM(I20:I21)</f>
        <v>0</v>
      </c>
      <c r="J22" s="267"/>
      <c r="K22" s="270">
        <f>SUM(K20:K21)</f>
        <v>0</v>
      </c>
      <c r="L22" s="267"/>
      <c r="M22" s="270">
        <f>SUM(M20:M21)</f>
        <v>0</v>
      </c>
    </row>
    <row r="23" ht="9.0" customHeight="1">
      <c r="A23" s="262"/>
      <c r="B23" s="3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ht="12.0" customHeight="1">
      <c r="A24" s="262" t="s">
        <v>128</v>
      </c>
      <c r="B24" s="3"/>
      <c r="C24" s="270">
        <f>C17+C22</f>
        <v>122</v>
      </c>
      <c r="D24" s="267"/>
      <c r="E24" s="270">
        <f>E17+E22</f>
        <v>0</v>
      </c>
      <c r="F24" s="267"/>
      <c r="G24" s="270">
        <f>G17+G22</f>
        <v>0</v>
      </c>
      <c r="H24" s="267"/>
      <c r="I24" s="270">
        <f>I17+I22</f>
        <v>0</v>
      </c>
      <c r="J24" s="267"/>
      <c r="K24" s="270">
        <f>K17+K22</f>
        <v>122</v>
      </c>
      <c r="L24" s="267"/>
      <c r="M24" s="270">
        <f>M17+M22</f>
        <v>0</v>
      </c>
    </row>
    <row r="25" ht="12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71">
        <f>IF(K24='R&amp;P Accounts'!B28,0,"cross ref error")</f>
        <v>0</v>
      </c>
      <c r="L25" s="3"/>
      <c r="M25" s="3"/>
    </row>
    <row r="26" ht="12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2.0" customHeight="1">
      <c r="A27" s="61" t="s">
        <v>129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6.5" customHeight="1">
      <c r="A28" s="64" t="s">
        <v>33</v>
      </c>
      <c r="B28" s="3"/>
      <c r="C28" s="272">
        <v>116.0</v>
      </c>
      <c r="D28" s="267"/>
      <c r="E28" s="220"/>
      <c r="F28" s="267"/>
      <c r="G28" s="220"/>
      <c r="H28" s="267"/>
      <c r="I28" s="220"/>
      <c r="J28" s="267"/>
      <c r="K28" s="42">
        <f t="shared" ref="K28:K38" si="3">SUM(C28:I28)</f>
        <v>116</v>
      </c>
      <c r="L28" s="267"/>
      <c r="M28" s="220"/>
    </row>
    <row r="29" ht="16.5" customHeight="1">
      <c r="A29" s="64" t="s">
        <v>34</v>
      </c>
      <c r="B29" s="3"/>
      <c r="C29" s="220"/>
      <c r="D29" s="267"/>
      <c r="E29" s="220"/>
      <c r="F29" s="267"/>
      <c r="G29" s="220"/>
      <c r="H29" s="267"/>
      <c r="I29" s="220"/>
      <c r="J29" s="267"/>
      <c r="K29" s="42">
        <f t="shared" si="3"/>
        <v>0</v>
      </c>
      <c r="L29" s="267"/>
      <c r="M29" s="220"/>
    </row>
    <row r="30" ht="16.5" customHeight="1">
      <c r="A30" s="64" t="s">
        <v>35</v>
      </c>
      <c r="B30" s="3"/>
      <c r="C30" s="220"/>
      <c r="D30" s="267"/>
      <c r="E30" s="220"/>
      <c r="F30" s="267"/>
      <c r="G30" s="220"/>
      <c r="H30" s="267"/>
      <c r="I30" s="220"/>
      <c r="J30" s="267"/>
      <c r="K30" s="42">
        <f t="shared" si="3"/>
        <v>0</v>
      </c>
      <c r="L30" s="267"/>
      <c r="M30" s="220"/>
    </row>
    <row r="31" ht="16.5" customHeight="1">
      <c r="A31" s="64" t="s">
        <v>36</v>
      </c>
      <c r="B31" s="3"/>
      <c r="C31" s="218">
        <v>0.0</v>
      </c>
      <c r="D31" s="267"/>
      <c r="E31" s="220"/>
      <c r="F31" s="267"/>
      <c r="G31" s="220"/>
      <c r="H31" s="267"/>
      <c r="I31" s="220"/>
      <c r="J31" s="267"/>
      <c r="K31" s="45">
        <f t="shared" si="3"/>
        <v>0</v>
      </c>
      <c r="L31" s="267"/>
      <c r="M31" s="272">
        <v>0.0</v>
      </c>
    </row>
    <row r="32" ht="16.5" customHeight="1">
      <c r="A32" s="64" t="s">
        <v>37</v>
      </c>
      <c r="B32" s="3"/>
      <c r="C32" s="220"/>
      <c r="D32" s="267"/>
      <c r="E32" s="220"/>
      <c r="F32" s="267"/>
      <c r="G32" s="220"/>
      <c r="H32" s="267"/>
      <c r="I32" s="220"/>
      <c r="J32" s="267"/>
      <c r="K32" s="42">
        <f t="shared" si="3"/>
        <v>0</v>
      </c>
      <c r="L32" s="267"/>
      <c r="M32" s="220"/>
    </row>
    <row r="33" ht="16.5" customHeight="1">
      <c r="A33" s="64" t="s">
        <v>38</v>
      </c>
      <c r="B33" s="3"/>
      <c r="C33" s="220"/>
      <c r="D33" s="267"/>
      <c r="E33" s="220"/>
      <c r="F33" s="267"/>
      <c r="G33" s="220"/>
      <c r="H33" s="267"/>
      <c r="I33" s="220"/>
      <c r="J33" s="267"/>
      <c r="K33" s="42">
        <f t="shared" si="3"/>
        <v>0</v>
      </c>
      <c r="L33" s="267"/>
      <c r="M33" s="220"/>
    </row>
    <row r="34" ht="16.5" customHeight="1">
      <c r="A34" s="67" t="s">
        <v>39</v>
      </c>
      <c r="B34" s="3"/>
      <c r="C34" s="220"/>
      <c r="D34" s="267"/>
      <c r="E34" s="220"/>
      <c r="F34" s="267"/>
      <c r="G34" s="220"/>
      <c r="H34" s="267"/>
      <c r="I34" s="220"/>
      <c r="J34" s="267"/>
      <c r="K34" s="42">
        <f t="shared" si="3"/>
        <v>0</v>
      </c>
      <c r="L34" s="267"/>
      <c r="M34" s="220"/>
    </row>
    <row r="35" ht="17.25" customHeight="1">
      <c r="A35" s="67" t="s">
        <v>40</v>
      </c>
      <c r="B35" s="3"/>
      <c r="C35" s="220"/>
      <c r="D35" s="267"/>
      <c r="E35" s="220"/>
      <c r="F35" s="267"/>
      <c r="G35" s="220"/>
      <c r="H35" s="267"/>
      <c r="I35" s="220"/>
      <c r="J35" s="267"/>
      <c r="K35" s="42">
        <f t="shared" si="3"/>
        <v>0</v>
      </c>
      <c r="L35" s="267"/>
      <c r="M35" s="220"/>
    </row>
    <row r="36" ht="17.25" customHeight="1">
      <c r="A36" s="67" t="s">
        <v>41</v>
      </c>
      <c r="B36" s="3"/>
      <c r="C36" s="220"/>
      <c r="D36" s="267"/>
      <c r="E36" s="220"/>
      <c r="F36" s="267"/>
      <c r="G36" s="220"/>
      <c r="H36" s="267"/>
      <c r="I36" s="220"/>
      <c r="J36" s="267"/>
      <c r="K36" s="42">
        <f t="shared" si="3"/>
        <v>0</v>
      </c>
      <c r="L36" s="267"/>
      <c r="M36" s="220"/>
    </row>
    <row r="37" ht="12.0" customHeight="1">
      <c r="A37" s="64"/>
      <c r="B37" s="3"/>
      <c r="C37" s="220"/>
      <c r="D37" s="267"/>
      <c r="E37" s="220"/>
      <c r="F37" s="267"/>
      <c r="G37" s="220"/>
      <c r="H37" s="267"/>
      <c r="I37" s="220"/>
      <c r="J37" s="267"/>
      <c r="K37" s="42">
        <f t="shared" si="3"/>
        <v>0</v>
      </c>
      <c r="L37" s="267"/>
      <c r="M37" s="220"/>
    </row>
    <row r="38" ht="12.0" customHeight="1">
      <c r="A38" s="273"/>
      <c r="B38" s="3"/>
      <c r="C38" s="220"/>
      <c r="D38" s="267"/>
      <c r="E38" s="220"/>
      <c r="F38" s="267"/>
      <c r="G38" s="220"/>
      <c r="H38" s="267"/>
      <c r="I38" s="220"/>
      <c r="J38" s="267"/>
      <c r="K38" s="42">
        <f t="shared" si="3"/>
        <v>0</v>
      </c>
      <c r="L38" s="267"/>
      <c r="M38" s="220"/>
    </row>
    <row r="39" ht="16.5" customHeight="1">
      <c r="A39" s="69" t="s">
        <v>126</v>
      </c>
      <c r="B39" s="3"/>
      <c r="C39" s="274">
        <f>SUM(C28:C38)</f>
        <v>116</v>
      </c>
      <c r="D39" s="267"/>
      <c r="E39" s="270">
        <f>SUM(E28:E38)</f>
        <v>0</v>
      </c>
      <c r="F39" s="267"/>
      <c r="G39" s="270">
        <f>SUM(G28:G38)</f>
        <v>0</v>
      </c>
      <c r="H39" s="267"/>
      <c r="I39" s="270">
        <f>SUM(I28:I38)</f>
        <v>0</v>
      </c>
      <c r="J39" s="267"/>
      <c r="K39" s="275">
        <f>SUM(K28:K38)</f>
        <v>116</v>
      </c>
      <c r="L39" s="267"/>
      <c r="M39" s="270">
        <f>SUM(M28:M38)</f>
        <v>0</v>
      </c>
    </row>
    <row r="40" ht="12.0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71">
        <f>IF(K39='R&amp;P Accounts'!B42,0,"cross ref error")</f>
        <v>0</v>
      </c>
      <c r="L40" s="3"/>
      <c r="M40" s="3"/>
    </row>
    <row r="41" ht="30.0" customHeight="1">
      <c r="A41" s="55" t="s">
        <v>130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7.25" customHeight="1">
      <c r="A42" s="64" t="s">
        <v>45</v>
      </c>
      <c r="B42" s="3"/>
      <c r="C42" s="220"/>
      <c r="D42" s="267"/>
      <c r="E42" s="220"/>
      <c r="F42" s="267"/>
      <c r="G42" s="220"/>
      <c r="H42" s="267"/>
      <c r="I42" s="220"/>
      <c r="J42" s="267"/>
      <c r="K42" s="42">
        <f t="shared" ref="K42:K43" si="4">SUM(C42:I42)</f>
        <v>0</v>
      </c>
      <c r="L42" s="267"/>
      <c r="M42" s="220"/>
    </row>
    <row r="43" ht="16.5" customHeight="1">
      <c r="A43" s="64" t="s">
        <v>46</v>
      </c>
      <c r="B43" s="3"/>
      <c r="C43" s="220"/>
      <c r="D43" s="267"/>
      <c r="E43" s="220"/>
      <c r="F43" s="267"/>
      <c r="G43" s="220"/>
      <c r="H43" s="267"/>
      <c r="I43" s="220"/>
      <c r="J43" s="267"/>
      <c r="K43" s="42">
        <f t="shared" si="4"/>
        <v>0</v>
      </c>
      <c r="L43" s="267"/>
      <c r="M43" s="220"/>
    </row>
    <row r="44" ht="16.5" customHeight="1">
      <c r="A44" s="69" t="s">
        <v>131</v>
      </c>
      <c r="B44" s="3"/>
      <c r="C44" s="269">
        <f>C42+C43</f>
        <v>0</v>
      </c>
      <c r="D44" s="267"/>
      <c r="E44" s="270">
        <f>E42+E43</f>
        <v>0</v>
      </c>
      <c r="F44" s="267"/>
      <c r="G44" s="270">
        <f>G42+G43</f>
        <v>0</v>
      </c>
      <c r="H44" s="267"/>
      <c r="I44" s="270">
        <f>I42+I43</f>
        <v>0</v>
      </c>
      <c r="J44" s="267"/>
      <c r="K44" s="270">
        <f>K42+K43</f>
        <v>0</v>
      </c>
      <c r="L44" s="267"/>
      <c r="M44" s="270">
        <f>M42+M43</f>
        <v>0</v>
      </c>
    </row>
    <row r="45" ht="17.25" customHeight="1">
      <c r="A45" s="3"/>
      <c r="B45" s="3"/>
      <c r="C45" s="276"/>
      <c r="D45" s="277"/>
      <c r="E45" s="277"/>
      <c r="F45" s="277"/>
      <c r="G45" s="277"/>
      <c r="H45" s="277"/>
      <c r="I45" s="277"/>
      <c r="J45" s="277"/>
      <c r="K45" s="271">
        <f>IF(K44='R&amp;P Accounts'!B47,0,"cross ref error")</f>
        <v>0</v>
      </c>
      <c r="L45" s="277"/>
      <c r="M45" s="277"/>
    </row>
    <row r="46" ht="16.5" customHeight="1">
      <c r="A46" s="278" t="s">
        <v>48</v>
      </c>
      <c r="B46" s="3"/>
      <c r="C46" s="275">
        <f>+C44+C39</f>
        <v>116</v>
      </c>
      <c r="D46" s="267"/>
      <c r="E46" s="270">
        <f>+E44+E39</f>
        <v>0</v>
      </c>
      <c r="F46" s="267"/>
      <c r="G46" s="270">
        <f>+G44+G39</f>
        <v>0</v>
      </c>
      <c r="H46" s="267"/>
      <c r="I46" s="270">
        <f>+I44+I39</f>
        <v>0</v>
      </c>
      <c r="J46" s="267"/>
      <c r="K46" s="275">
        <f>+K44+K39</f>
        <v>116</v>
      </c>
      <c r="L46" s="267"/>
      <c r="M46" s="270">
        <f>+M44+M39</f>
        <v>0</v>
      </c>
      <c r="N46" s="90"/>
    </row>
    <row r="47" ht="17.25" customHeight="1">
      <c r="A47" s="3"/>
      <c r="B47" s="3"/>
      <c r="C47" s="276"/>
      <c r="D47" s="277"/>
      <c r="E47" s="277"/>
      <c r="F47" s="277"/>
      <c r="G47" s="277"/>
      <c r="H47" s="277"/>
      <c r="I47" s="277"/>
      <c r="J47" s="277"/>
      <c r="K47" s="271">
        <f>IF(K46='R&amp;P Accounts'!B49,0,"cross ref error")</f>
        <v>0</v>
      </c>
      <c r="L47" s="277"/>
      <c r="M47" s="277"/>
    </row>
    <row r="48" ht="18.75" customHeight="1">
      <c r="A48" s="83" t="s">
        <v>49</v>
      </c>
      <c r="B48" s="3"/>
      <c r="C48" s="279">
        <f>+C24-C46</f>
        <v>6</v>
      </c>
      <c r="D48" s="91"/>
      <c r="E48" s="93">
        <f>+E24-E46</f>
        <v>0</v>
      </c>
      <c r="F48" s="91"/>
      <c r="G48" s="93">
        <f>+G24-G46</f>
        <v>0</v>
      </c>
      <c r="H48" s="91"/>
      <c r="I48" s="93">
        <f>+I24-I46</f>
        <v>0</v>
      </c>
      <c r="J48" s="91"/>
      <c r="K48" s="279">
        <f>+K24-K46</f>
        <v>6</v>
      </c>
      <c r="L48" s="91"/>
      <c r="M48" s="93">
        <f>+M24-M46</f>
        <v>0</v>
      </c>
    </row>
    <row r="49" ht="14.25" customHeight="1">
      <c r="A49" s="83"/>
      <c r="B49" s="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</row>
    <row r="50" ht="18.75" customHeight="1">
      <c r="A50" s="92" t="s">
        <v>132</v>
      </c>
      <c r="B50" s="3"/>
      <c r="C50" s="93"/>
      <c r="D50" s="91"/>
      <c r="E50" s="93"/>
      <c r="F50" s="91"/>
      <c r="G50" s="93"/>
      <c r="H50" s="91"/>
      <c r="I50" s="93"/>
      <c r="J50" s="91"/>
      <c r="K50" s="93">
        <f>SUM(C50:I50)</f>
        <v>0</v>
      </c>
      <c r="L50" s="91"/>
      <c r="M50" s="93"/>
    </row>
    <row r="51" ht="14.25" customHeight="1">
      <c r="A51" s="92"/>
      <c r="B51" s="3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</row>
    <row r="52" ht="18.75" customHeight="1">
      <c r="A52" s="69" t="s">
        <v>51</v>
      </c>
      <c r="B52" s="3"/>
      <c r="C52" s="279">
        <f>C48+C50</f>
        <v>6</v>
      </c>
      <c r="D52" s="91"/>
      <c r="E52" s="93">
        <f>E48+E50</f>
        <v>0</v>
      </c>
      <c r="F52" s="91"/>
      <c r="G52" s="93">
        <f>G48+G50</f>
        <v>0</v>
      </c>
      <c r="H52" s="91"/>
      <c r="I52" s="93">
        <f>I48+I50</f>
        <v>0</v>
      </c>
      <c r="J52" s="91"/>
      <c r="K52" s="279">
        <f>K48+K50</f>
        <v>6</v>
      </c>
      <c r="L52" s="91"/>
      <c r="M52" s="93">
        <f>M48+M50</f>
        <v>0</v>
      </c>
    </row>
    <row r="53" ht="12.0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71">
        <f>IF(K52='R&amp;P Accounts'!B55,0,"cross ref error")</f>
        <v>0</v>
      </c>
      <c r="L53" s="3"/>
      <c r="M53" s="3"/>
    </row>
    <row r="54" ht="12.0" customHeight="1"/>
    <row r="55" ht="12.0" customHeight="1">
      <c r="A55" s="280" t="s">
        <v>133</v>
      </c>
    </row>
    <row r="56" ht="12.0" customHeight="1">
      <c r="A56" s="281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90"/>
    </row>
    <row r="57" ht="12.0" customHeight="1">
      <c r="A57" s="19"/>
      <c r="M57" s="126"/>
    </row>
    <row r="58" ht="12.0" customHeight="1">
      <c r="A58" s="19"/>
      <c r="M58" s="126"/>
    </row>
    <row r="59" ht="12.0" customHeight="1">
      <c r="A59" s="19"/>
      <c r="M59" s="126"/>
    </row>
    <row r="60" ht="12.0" customHeight="1">
      <c r="A60" s="19"/>
      <c r="M60" s="126"/>
    </row>
    <row r="61" ht="12.0" customHeight="1">
      <c r="A61" s="19"/>
      <c r="M61" s="126"/>
    </row>
    <row r="62" ht="12.0" customHeight="1">
      <c r="A62" s="19"/>
      <c r="M62" s="126"/>
    </row>
    <row r="63" ht="12.0" customHeight="1">
      <c r="A63" s="19"/>
      <c r="M63" s="126"/>
    </row>
    <row r="64" ht="12.0" customHeight="1">
      <c r="A64" s="19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</row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6">
    <mergeCell ref="C1:K1"/>
    <mergeCell ref="M1:N1"/>
    <mergeCell ref="A2:L2"/>
    <mergeCell ref="H3:K3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63"/>
    <col customWidth="1" min="3" max="3" width="15.38"/>
    <col customWidth="1" min="4" max="4" width="1.75"/>
    <col customWidth="1" min="5" max="5" width="15.38"/>
    <col customWidth="1" min="6" max="6" width="1.63"/>
    <col customWidth="1" min="7" max="7" width="15.38"/>
    <col customWidth="1" min="8" max="8" width="1.38"/>
    <col customWidth="1" min="9" max="9" width="15.38"/>
    <col customWidth="1" min="10" max="10" width="1.63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3"/>
      <c r="B1" s="3"/>
      <c r="C1" s="100" t="str">
        <f>'R&amp;P Accounts'!B2</f>
        <v>Impressive People</v>
      </c>
      <c r="L1" s="3"/>
      <c r="M1" s="185" t="str">
        <f>'R&amp;P Accounts'!L2</f>
        <v>SC044194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8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103" t="s">
        <v>134</v>
      </c>
      <c r="B3" s="103"/>
      <c r="C3" s="102"/>
      <c r="D3" s="103"/>
      <c r="E3" s="103"/>
      <c r="F3" s="103"/>
      <c r="G3" s="103"/>
      <c r="H3" s="187"/>
      <c r="I3" s="105"/>
      <c r="J3" s="105"/>
      <c r="K3" s="106"/>
      <c r="L3" s="188"/>
      <c r="M3" s="108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ht="15.0" customHeight="1">
      <c r="A4" s="18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201" t="s">
        <v>135</v>
      </c>
      <c r="F5" s="82"/>
      <c r="G5" s="82"/>
      <c r="H5" s="82"/>
      <c r="I5" s="82"/>
      <c r="J5" s="118"/>
      <c r="K5" s="244"/>
      <c r="L5" s="24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4.0" customHeight="1">
      <c r="A6" s="157"/>
      <c r="B6" s="157"/>
      <c r="C6" s="246" t="s">
        <v>136</v>
      </c>
      <c r="D6" s="246"/>
      <c r="E6" s="246" t="s">
        <v>137</v>
      </c>
      <c r="F6" s="282"/>
      <c r="G6" s="246" t="s">
        <v>138</v>
      </c>
      <c r="H6" s="282"/>
      <c r="I6" s="246" t="s">
        <v>139</v>
      </c>
      <c r="J6" s="24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4.0" customHeight="1">
      <c r="A7" s="157"/>
      <c r="B7" s="157"/>
      <c r="C7" s="247"/>
      <c r="D7" s="247"/>
      <c r="E7" s="247"/>
      <c r="F7" s="248"/>
      <c r="G7" s="247"/>
      <c r="H7" s="248"/>
      <c r="I7" s="247"/>
      <c r="J7" s="249"/>
      <c r="K7" s="250" t="s">
        <v>140</v>
      </c>
      <c r="L7" s="244"/>
      <c r="M7" s="251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52" t="s">
        <v>125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39" t="s">
        <v>18</v>
      </c>
      <c r="B9" s="3"/>
      <c r="C9" s="42"/>
      <c r="D9" s="41"/>
      <c r="E9" s="42"/>
      <c r="F9" s="216"/>
      <c r="G9" s="42"/>
      <c r="H9" s="41"/>
      <c r="I9" s="42"/>
      <c r="J9" s="216"/>
      <c r="K9" s="42">
        <f t="shared" ref="K9:K16" si="1">SUM(C9:I9)</f>
        <v>0</v>
      </c>
      <c r="L9" s="224"/>
      <c r="M9" s="4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39" t="s">
        <v>19</v>
      </c>
      <c r="B10" s="7"/>
      <c r="C10" s="217"/>
      <c r="D10" s="216"/>
      <c r="E10" s="217"/>
      <c r="F10" s="216"/>
      <c r="G10" s="217"/>
      <c r="H10" s="216"/>
      <c r="I10" s="217"/>
      <c r="J10" s="216"/>
      <c r="K10" s="42">
        <f t="shared" si="1"/>
        <v>0</v>
      </c>
      <c r="L10" s="216"/>
      <c r="M10" s="28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9" t="s">
        <v>20</v>
      </c>
      <c r="B11" s="157"/>
      <c r="C11" s="217"/>
      <c r="D11" s="216"/>
      <c r="E11" s="217"/>
      <c r="F11" s="216"/>
      <c r="G11" s="217"/>
      <c r="H11" s="216"/>
      <c r="I11" s="217"/>
      <c r="J11" s="216"/>
      <c r="K11" s="42">
        <f t="shared" si="1"/>
        <v>0</v>
      </c>
      <c r="L11" s="216"/>
      <c r="M11" s="28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39" t="s">
        <v>21</v>
      </c>
      <c r="B12" s="157"/>
      <c r="C12" s="217"/>
      <c r="D12" s="216"/>
      <c r="E12" s="217"/>
      <c r="F12" s="216"/>
      <c r="G12" s="217"/>
      <c r="H12" s="216"/>
      <c r="I12" s="217"/>
      <c r="J12" s="216"/>
      <c r="K12" s="42">
        <f t="shared" si="1"/>
        <v>0</v>
      </c>
      <c r="L12" s="216"/>
      <c r="M12" s="28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9" t="s">
        <v>22</v>
      </c>
      <c r="B13" s="157"/>
      <c r="C13" s="217"/>
      <c r="D13" s="216"/>
      <c r="E13" s="217"/>
      <c r="F13" s="216"/>
      <c r="G13" s="217"/>
      <c r="H13" s="216"/>
      <c r="I13" s="217"/>
      <c r="J13" s="216"/>
      <c r="K13" s="42">
        <f t="shared" si="1"/>
        <v>0</v>
      </c>
      <c r="L13" s="216"/>
      <c r="M13" s="28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9.25" customHeight="1">
      <c r="A14" s="39" t="s">
        <v>23</v>
      </c>
      <c r="B14" s="157"/>
      <c r="C14" s="217"/>
      <c r="D14" s="216"/>
      <c r="E14" s="217"/>
      <c r="F14" s="216"/>
      <c r="G14" s="217"/>
      <c r="H14" s="216"/>
      <c r="I14" s="217"/>
      <c r="J14" s="216"/>
      <c r="K14" s="42">
        <f t="shared" si="1"/>
        <v>0</v>
      </c>
      <c r="L14" s="216"/>
      <c r="M14" s="28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39" t="s">
        <v>24</v>
      </c>
      <c r="B15" s="3"/>
      <c r="C15" s="220"/>
      <c r="D15" s="267"/>
      <c r="E15" s="220"/>
      <c r="F15" s="267"/>
      <c r="G15" s="220"/>
      <c r="H15" s="267"/>
      <c r="I15" s="220"/>
      <c r="J15" s="267"/>
      <c r="K15" s="42">
        <f t="shared" si="1"/>
        <v>0</v>
      </c>
      <c r="L15" s="58"/>
      <c r="M15" s="28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9" t="s">
        <v>25</v>
      </c>
      <c r="B16" s="3"/>
      <c r="C16" s="285"/>
      <c r="D16" s="267"/>
      <c r="E16" s="285"/>
      <c r="F16" s="267"/>
      <c r="G16" s="285"/>
      <c r="H16" s="267"/>
      <c r="I16" s="285"/>
      <c r="J16" s="267"/>
      <c r="K16" s="42">
        <f t="shared" si="1"/>
        <v>0</v>
      </c>
      <c r="L16" s="58"/>
      <c r="M16" s="28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262" t="s">
        <v>126</v>
      </c>
      <c r="B17" s="92"/>
      <c r="C17" s="270">
        <f>SUM(C9:C16)</f>
        <v>0</v>
      </c>
      <c r="D17" s="267"/>
      <c r="E17" s="270">
        <f>SUM(E9:E16)</f>
        <v>0</v>
      </c>
      <c r="F17" s="267"/>
      <c r="G17" s="270">
        <f>SUM(G9:G16)</f>
        <v>0</v>
      </c>
      <c r="H17" s="267"/>
      <c r="I17" s="270">
        <f>SUM(I9:I16)</f>
        <v>0</v>
      </c>
      <c r="J17" s="267"/>
      <c r="K17" s="270">
        <f>SUM(K9:K16)</f>
        <v>0</v>
      </c>
      <c r="L17" s="267"/>
      <c r="M17" s="270">
        <f>SUM(M9:M16)</f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87">
        <f>IF(K17='R&amp;P Accounts'!D21,0,"cross ref error")</f>
        <v>0</v>
      </c>
      <c r="L18" s="26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9.25" customHeight="1">
      <c r="A19" s="55" t="s">
        <v>127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39" t="s">
        <v>28</v>
      </c>
      <c r="B20" s="3"/>
      <c r="C20" s="220"/>
      <c r="D20" s="267"/>
      <c r="E20" s="220"/>
      <c r="F20" s="267"/>
      <c r="G20" s="220"/>
      <c r="H20" s="267"/>
      <c r="I20" s="220"/>
      <c r="J20" s="267"/>
      <c r="K20" s="42">
        <f t="shared" ref="K20:K21" si="2">SUM(C20:I20)</f>
        <v>0</v>
      </c>
      <c r="L20" s="267"/>
      <c r="M20" s="22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39" t="s">
        <v>29</v>
      </c>
      <c r="B21" s="3"/>
      <c r="C21" s="268"/>
      <c r="D21" s="267"/>
      <c r="E21" s="268"/>
      <c r="F21" s="267"/>
      <c r="G21" s="268"/>
      <c r="H21" s="267"/>
      <c r="I21" s="268"/>
      <c r="J21" s="267"/>
      <c r="K21" s="42">
        <f t="shared" si="2"/>
        <v>0</v>
      </c>
      <c r="L21" s="267"/>
      <c r="M21" s="268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262" t="s">
        <v>126</v>
      </c>
      <c r="B22" s="3"/>
      <c r="C22" s="269">
        <f>SUM(C20:C21)</f>
        <v>0</v>
      </c>
      <c r="D22" s="267"/>
      <c r="E22" s="270">
        <f>SUM(E20:E21)</f>
        <v>0</v>
      </c>
      <c r="F22" s="267"/>
      <c r="G22" s="270">
        <f>SUM(G20:G21)</f>
        <v>0</v>
      </c>
      <c r="H22" s="267"/>
      <c r="I22" s="270">
        <f>SUM(I20:I21)</f>
        <v>0</v>
      </c>
      <c r="J22" s="267"/>
      <c r="K22" s="270">
        <f>SUM(K20:K21)</f>
        <v>0</v>
      </c>
      <c r="L22" s="267"/>
      <c r="M22" s="270">
        <f>SUM(M20:M21)</f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.25" customHeight="1">
      <c r="A23" s="262"/>
      <c r="B23" s="3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262" t="s">
        <v>128</v>
      </c>
      <c r="B24" s="3"/>
      <c r="C24" s="270">
        <f>C17+C22</f>
        <v>0</v>
      </c>
      <c r="D24" s="267"/>
      <c r="E24" s="270">
        <f>E17+E22</f>
        <v>0</v>
      </c>
      <c r="F24" s="267"/>
      <c r="G24" s="270">
        <f>G17+G22</f>
        <v>0</v>
      </c>
      <c r="H24" s="267"/>
      <c r="I24" s="270">
        <f>I17+I22</f>
        <v>0</v>
      </c>
      <c r="J24" s="267"/>
      <c r="K24" s="270">
        <f>K17+K22</f>
        <v>0</v>
      </c>
      <c r="L24" s="267"/>
      <c r="M24" s="270">
        <f>M17+M22</f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71">
        <f>IF(K24='R&amp;P Accounts'!D28,0,"cross ref error")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61" t="s">
        <v>129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64" t="s">
        <v>33</v>
      </c>
      <c r="B28" s="3"/>
      <c r="C28" s="220"/>
      <c r="D28" s="267"/>
      <c r="E28" s="220"/>
      <c r="F28" s="267"/>
      <c r="G28" s="220"/>
      <c r="H28" s="267"/>
      <c r="I28" s="220"/>
      <c r="J28" s="267"/>
      <c r="K28" s="42">
        <f t="shared" ref="K28:K38" si="3">SUM(C28:I28)</f>
        <v>0</v>
      </c>
      <c r="L28" s="267"/>
      <c r="M28" s="2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64" t="s">
        <v>34</v>
      </c>
      <c r="B29" s="3"/>
      <c r="C29" s="220"/>
      <c r="D29" s="267"/>
      <c r="E29" s="220"/>
      <c r="F29" s="267"/>
      <c r="G29" s="220"/>
      <c r="H29" s="267"/>
      <c r="I29" s="220"/>
      <c r="J29" s="267"/>
      <c r="K29" s="42">
        <f t="shared" si="3"/>
        <v>0</v>
      </c>
      <c r="L29" s="267"/>
      <c r="M29" s="2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64" t="s">
        <v>35</v>
      </c>
      <c r="B30" s="3"/>
      <c r="C30" s="220"/>
      <c r="D30" s="267"/>
      <c r="E30" s="220"/>
      <c r="F30" s="267"/>
      <c r="G30" s="220"/>
      <c r="H30" s="267"/>
      <c r="I30" s="220"/>
      <c r="J30" s="267"/>
      <c r="K30" s="42">
        <f t="shared" si="3"/>
        <v>0</v>
      </c>
      <c r="L30" s="267"/>
      <c r="M30" s="2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64" t="s">
        <v>36</v>
      </c>
      <c r="B31" s="3"/>
      <c r="C31" s="220"/>
      <c r="D31" s="267"/>
      <c r="E31" s="220"/>
      <c r="F31" s="267"/>
      <c r="G31" s="220"/>
      <c r="H31" s="267"/>
      <c r="I31" s="220"/>
      <c r="J31" s="267"/>
      <c r="K31" s="42">
        <f t="shared" si="3"/>
        <v>0</v>
      </c>
      <c r="L31" s="267"/>
      <c r="M31" s="2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64" t="s">
        <v>37</v>
      </c>
      <c r="B32" s="3"/>
      <c r="C32" s="220"/>
      <c r="D32" s="267"/>
      <c r="E32" s="220"/>
      <c r="F32" s="267"/>
      <c r="G32" s="220"/>
      <c r="H32" s="267"/>
      <c r="I32" s="220"/>
      <c r="J32" s="267"/>
      <c r="K32" s="42">
        <f t="shared" si="3"/>
        <v>0</v>
      </c>
      <c r="L32" s="267"/>
      <c r="M32" s="22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64" t="s">
        <v>38</v>
      </c>
      <c r="B33" s="3"/>
      <c r="C33" s="220"/>
      <c r="D33" s="267"/>
      <c r="E33" s="220"/>
      <c r="F33" s="267"/>
      <c r="G33" s="220"/>
      <c r="H33" s="267"/>
      <c r="I33" s="220"/>
      <c r="J33" s="267"/>
      <c r="K33" s="42">
        <f t="shared" si="3"/>
        <v>0</v>
      </c>
      <c r="L33" s="267"/>
      <c r="M33" s="22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67" t="s">
        <v>39</v>
      </c>
      <c r="B34" s="3"/>
      <c r="C34" s="220"/>
      <c r="D34" s="267"/>
      <c r="E34" s="220"/>
      <c r="F34" s="267"/>
      <c r="G34" s="220"/>
      <c r="H34" s="267"/>
      <c r="I34" s="220"/>
      <c r="J34" s="267"/>
      <c r="K34" s="42">
        <f t="shared" si="3"/>
        <v>0</v>
      </c>
      <c r="L34" s="267"/>
      <c r="M34" s="22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67" t="s">
        <v>40</v>
      </c>
      <c r="B35" s="3"/>
      <c r="C35" s="220"/>
      <c r="D35" s="267"/>
      <c r="E35" s="220"/>
      <c r="F35" s="267"/>
      <c r="G35" s="220"/>
      <c r="H35" s="267"/>
      <c r="I35" s="220"/>
      <c r="J35" s="267"/>
      <c r="K35" s="42">
        <f t="shared" si="3"/>
        <v>0</v>
      </c>
      <c r="L35" s="267"/>
      <c r="M35" s="22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67" t="s">
        <v>41</v>
      </c>
      <c r="B36" s="3"/>
      <c r="C36" s="220"/>
      <c r="D36" s="267"/>
      <c r="E36" s="220"/>
      <c r="F36" s="267"/>
      <c r="G36" s="220"/>
      <c r="H36" s="267"/>
      <c r="I36" s="220"/>
      <c r="J36" s="267"/>
      <c r="K36" s="42">
        <f t="shared" si="3"/>
        <v>0</v>
      </c>
      <c r="L36" s="267"/>
      <c r="M36" s="22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64"/>
      <c r="B37" s="3"/>
      <c r="C37" s="220"/>
      <c r="D37" s="267"/>
      <c r="E37" s="220"/>
      <c r="F37" s="267"/>
      <c r="G37" s="220"/>
      <c r="H37" s="267"/>
      <c r="I37" s="220"/>
      <c r="J37" s="267"/>
      <c r="K37" s="42">
        <f t="shared" si="3"/>
        <v>0</v>
      </c>
      <c r="L37" s="267"/>
      <c r="M37" s="22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273"/>
      <c r="B38" s="3"/>
      <c r="C38" s="220"/>
      <c r="D38" s="267"/>
      <c r="E38" s="220"/>
      <c r="F38" s="267"/>
      <c r="G38" s="220"/>
      <c r="H38" s="267"/>
      <c r="I38" s="220"/>
      <c r="J38" s="267"/>
      <c r="K38" s="42">
        <f t="shared" si="3"/>
        <v>0</v>
      </c>
      <c r="L38" s="267"/>
      <c r="M38" s="22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69" t="s">
        <v>126</v>
      </c>
      <c r="B39" s="3"/>
      <c r="C39" s="269">
        <f>SUM(C28:C38)</f>
        <v>0</v>
      </c>
      <c r="D39" s="267"/>
      <c r="E39" s="270">
        <f>SUM(E28:E38)</f>
        <v>0</v>
      </c>
      <c r="F39" s="267"/>
      <c r="G39" s="270">
        <f>SUM(G28:G38)</f>
        <v>0</v>
      </c>
      <c r="H39" s="267"/>
      <c r="I39" s="270">
        <f>SUM(I28:I38)</f>
        <v>0</v>
      </c>
      <c r="J39" s="267"/>
      <c r="K39" s="270">
        <f>SUM(K28:K38)</f>
        <v>0</v>
      </c>
      <c r="L39" s="267"/>
      <c r="M39" s="270">
        <f>SUM(M28:M38)</f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71">
        <f>IF(K39='R&amp;P Accounts'!D42,0,"cross ref error")</f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55" t="s">
        <v>130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64" t="s">
        <v>45</v>
      </c>
      <c r="B42" s="3"/>
      <c r="C42" s="220"/>
      <c r="D42" s="267"/>
      <c r="E42" s="220"/>
      <c r="F42" s="267"/>
      <c r="G42" s="220"/>
      <c r="H42" s="267"/>
      <c r="I42" s="220"/>
      <c r="J42" s="267"/>
      <c r="K42" s="42">
        <f t="shared" ref="K42:K43" si="4">SUM(C42:I42)</f>
        <v>0</v>
      </c>
      <c r="L42" s="267"/>
      <c r="M42" s="22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4" t="s">
        <v>46</v>
      </c>
      <c r="B43" s="3"/>
      <c r="C43" s="220"/>
      <c r="D43" s="267"/>
      <c r="E43" s="220"/>
      <c r="F43" s="267"/>
      <c r="G43" s="220"/>
      <c r="H43" s="267"/>
      <c r="I43" s="220"/>
      <c r="J43" s="267"/>
      <c r="K43" s="42">
        <f t="shared" si="4"/>
        <v>0</v>
      </c>
      <c r="L43" s="267"/>
      <c r="M43" s="22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69" t="s">
        <v>131</v>
      </c>
      <c r="B44" s="3"/>
      <c r="C44" s="269">
        <f>C42+C43</f>
        <v>0</v>
      </c>
      <c r="D44" s="267"/>
      <c r="E44" s="270">
        <f>E42+E43</f>
        <v>0</v>
      </c>
      <c r="F44" s="267"/>
      <c r="G44" s="270">
        <f>G42+G43</f>
        <v>0</v>
      </c>
      <c r="H44" s="267"/>
      <c r="I44" s="270">
        <f>I42+I43</f>
        <v>0</v>
      </c>
      <c r="J44" s="267"/>
      <c r="K44" s="270">
        <f>K42+K43</f>
        <v>0</v>
      </c>
      <c r="L44" s="267"/>
      <c r="M44" s="270">
        <f>M42+M43</f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3"/>
      <c r="C45" s="24"/>
      <c r="D45" s="3"/>
      <c r="E45" s="3"/>
      <c r="F45" s="3"/>
      <c r="G45" s="3"/>
      <c r="H45" s="3"/>
      <c r="I45" s="3"/>
      <c r="J45" s="3"/>
      <c r="K45" s="271">
        <f>IF(K44='R&amp;P Accounts'!D47,0,"cross ref error")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278" t="s">
        <v>48</v>
      </c>
      <c r="B46" s="3"/>
      <c r="C46" s="270">
        <f>+C44+C39</f>
        <v>0</v>
      </c>
      <c r="D46" s="267"/>
      <c r="E46" s="270">
        <f>+E44+E39</f>
        <v>0</v>
      </c>
      <c r="F46" s="267"/>
      <c r="G46" s="270">
        <f>+G44+G39</f>
        <v>0</v>
      </c>
      <c r="H46" s="267"/>
      <c r="I46" s="270">
        <f>+I44+I39</f>
        <v>0</v>
      </c>
      <c r="J46" s="267"/>
      <c r="K46" s="270">
        <f>+K44+K39</f>
        <v>0</v>
      </c>
      <c r="L46" s="267"/>
      <c r="M46" s="270">
        <f>+M44+M39</f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3"/>
      <c r="C47" s="24"/>
      <c r="D47" s="3"/>
      <c r="E47" s="3"/>
      <c r="F47" s="3"/>
      <c r="G47" s="3"/>
      <c r="H47" s="3"/>
      <c r="I47" s="3"/>
      <c r="J47" s="3"/>
      <c r="K47" s="271">
        <f>IF(K46='R&amp;P Accounts'!D49,0,"cross ref error")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83" t="s">
        <v>49</v>
      </c>
      <c r="B48" s="3"/>
      <c r="C48" s="93">
        <f>+C24-C46</f>
        <v>0</v>
      </c>
      <c r="D48" s="91"/>
      <c r="E48" s="93">
        <f>+E24-E46</f>
        <v>0</v>
      </c>
      <c r="F48" s="91"/>
      <c r="G48" s="93">
        <f>+G24-G46</f>
        <v>0</v>
      </c>
      <c r="H48" s="91"/>
      <c r="I48" s="93">
        <f>+I24-I46</f>
        <v>0</v>
      </c>
      <c r="J48" s="91"/>
      <c r="K48" s="93">
        <f>+K24-K46</f>
        <v>0</v>
      </c>
      <c r="L48" s="91"/>
      <c r="M48" s="93">
        <f>+M24-M46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83"/>
      <c r="B49" s="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92" t="s">
        <v>132</v>
      </c>
      <c r="B50" s="277"/>
      <c r="C50" s="93"/>
      <c r="D50" s="91"/>
      <c r="E50" s="93"/>
      <c r="F50" s="91"/>
      <c r="G50" s="93"/>
      <c r="H50" s="91"/>
      <c r="I50" s="93"/>
      <c r="J50" s="91"/>
      <c r="K50" s="93">
        <f>SUM(C50:I50)</f>
        <v>0</v>
      </c>
      <c r="L50" s="91"/>
      <c r="M50" s="93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</row>
    <row r="51" ht="14.25" customHeight="1">
      <c r="A51" s="95"/>
      <c r="B51" s="3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69" t="s">
        <v>51</v>
      </c>
      <c r="B52" s="3"/>
      <c r="C52" s="93">
        <f>C48+C50</f>
        <v>0</v>
      </c>
      <c r="D52" s="91"/>
      <c r="E52" s="93">
        <f>E48+E50</f>
        <v>0</v>
      </c>
      <c r="F52" s="91"/>
      <c r="G52" s="93">
        <f>G48+G50</f>
        <v>0</v>
      </c>
      <c r="H52" s="91"/>
      <c r="I52" s="93">
        <f>I48+I50</f>
        <v>0</v>
      </c>
      <c r="J52" s="91"/>
      <c r="K52" s="93">
        <f>K48+K50</f>
        <v>0</v>
      </c>
      <c r="L52" s="91"/>
      <c r="M52" s="93">
        <f>M48+M50</f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71">
        <f>IF(K52='R&amp;P Accounts'!D55,0,"cross ref error")</f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3"/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280" t="s">
        <v>133</v>
      </c>
      <c r="B55" s="3"/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281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9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19"/>
      <c r="M57" s="126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19"/>
      <c r="M58" s="126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19"/>
      <c r="M59" s="12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19"/>
      <c r="M60" s="126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19"/>
      <c r="M61" s="126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19"/>
      <c r="M62" s="126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19"/>
      <c r="M63" s="126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19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E0D2341E-F503-46B1-B015-0B1C108087DD}"/>
</file>

<file path=customXml/itemProps2.xml><?xml version="1.0" encoding="utf-8"?>
<ds:datastoreItem xmlns:ds="http://schemas.openxmlformats.org/officeDocument/2006/customXml" ds:itemID="{14F138C4-DE8A-43B7-9910-28A4BF78A41D}"/>
</file>

<file path=customXml/itemProps3.xml><?xml version="1.0" encoding="utf-8"?>
<ds:datastoreItem xmlns:ds="http://schemas.openxmlformats.org/officeDocument/2006/customXml" ds:itemID="{FA5A52AB-1A58-43E6-A2ED-B3E7EFC1FF8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dcterms:created xsi:type="dcterms:W3CDTF">2007-04-10T16:51:52Z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