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ne/Documents/geoHeritage Fife/"/>
    </mc:Choice>
  </mc:AlternateContent>
  <xr:revisionPtr revIDLastSave="0" documentId="13_ncr:1_{308EC756-46B9-6D44-92A2-2D46981BFC47}" xr6:coauthVersionLast="47" xr6:coauthVersionMax="47" xr10:uidLastSave="{00000000-0000-0000-0000-000000000000}"/>
  <bookViews>
    <workbookView xWindow="1440" yWindow="760" windowWidth="24000" windowHeight="14480" tabRatio="50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" i="2" l="1"/>
  <c r="E50" i="2" l="1"/>
  <c r="F54" i="2"/>
  <c r="E42" i="2"/>
  <c r="E44" i="2"/>
  <c r="E46" i="2" s="1"/>
  <c r="E52" i="2" s="1"/>
  <c r="E54" i="2" s="1"/>
  <c r="E15" i="2"/>
  <c r="F33" i="2"/>
  <c r="F44" i="2" s="1"/>
  <c r="F46" i="2" s="1"/>
  <c r="F52" i="2" s="1"/>
  <c r="F42" i="2"/>
  <c r="F15" i="2"/>
  <c r="G33" i="2"/>
  <c r="G15" i="2"/>
  <c r="G42" i="2"/>
  <c r="G44" i="2" l="1"/>
  <c r="G46" i="2"/>
  <c r="G52" i="2" s="1"/>
  <c r="H42" i="2"/>
  <c r="H33" i="2"/>
  <c r="H44" i="2" s="1"/>
  <c r="H15" i="2"/>
  <c r="I15" i="2"/>
  <c r="I42" i="2"/>
  <c r="I33" i="2"/>
  <c r="J42" i="2"/>
  <c r="J33" i="2"/>
  <c r="J15" i="2"/>
  <c r="K42" i="2"/>
  <c r="K15" i="2"/>
  <c r="H46" i="2" l="1"/>
  <c r="H52" i="2" s="1"/>
  <c r="I44" i="2"/>
  <c r="I46" i="2"/>
  <c r="I52" i="2" s="1"/>
  <c r="J44" i="2"/>
  <c r="J46" i="2" s="1"/>
  <c r="J52" i="2" s="1"/>
  <c r="K33" i="2"/>
  <c r="K44" i="2" s="1"/>
  <c r="K46" i="2" l="1"/>
  <c r="K52" i="2" l="1"/>
  <c r="K54" i="2" s="1"/>
  <c r="J50" i="2" s="1"/>
  <c r="J54" i="2" s="1"/>
  <c r="I50" i="2" s="1"/>
  <c r="I54" i="2" s="1"/>
  <c r="H50" i="2" s="1"/>
  <c r="H54" i="2" s="1"/>
  <c r="G50" i="2" s="1"/>
  <c r="G54" i="2" s="1"/>
  <c r="F50" i="2" s="1"/>
</calcChain>
</file>

<file path=xl/sharedStrings.xml><?xml version="1.0" encoding="utf-8"?>
<sst xmlns="http://schemas.openxmlformats.org/spreadsheetml/2006/main" count="42" uniqueCount="36">
  <si>
    <t>Donations</t>
  </si>
  <si>
    <t>Receipts</t>
  </si>
  <si>
    <t>£</t>
  </si>
  <si>
    <t>Membership Subscriptions</t>
  </si>
  <si>
    <t>Grants</t>
  </si>
  <si>
    <t>Total Receipts</t>
  </si>
  <si>
    <t>Payments</t>
  </si>
  <si>
    <t>Payments for charitable activities</t>
  </si>
  <si>
    <t>Total Payments</t>
  </si>
  <si>
    <t>Total Payments for charitable activities</t>
  </si>
  <si>
    <t>Total Governance Costs</t>
  </si>
  <si>
    <t>Surplus/Deficit for Period</t>
  </si>
  <si>
    <t>Opening Bank Balance</t>
  </si>
  <si>
    <t>Surplus/Deficit for Period (as above)</t>
  </si>
  <si>
    <t>Closing Bank Balance</t>
  </si>
  <si>
    <t>All funds are unrestricted</t>
  </si>
  <si>
    <t>Governance Costs</t>
  </si>
  <si>
    <t>"Promoting awareness of the geological heritage of Fife"</t>
  </si>
  <si>
    <t>Stamps &amp; Envelopes</t>
  </si>
  <si>
    <t>Treasurer</t>
  </si>
  <si>
    <t>Ladybank leaflets</t>
  </si>
  <si>
    <t>Normans Law leaflets</t>
  </si>
  <si>
    <t>Kingsbarns leaflets</t>
  </si>
  <si>
    <t>Kinghorn-Kirkcaldy leaflets</t>
  </si>
  <si>
    <t>Geology of Fife (Wall) leaflets</t>
  </si>
  <si>
    <t>Leaflet holder</t>
  </si>
  <si>
    <t>Attendance at Scottish Geological Forum</t>
  </si>
  <si>
    <t>Venue hire</t>
  </si>
  <si>
    <t>Printing/Photocopying</t>
  </si>
  <si>
    <t>Approved by the Committee and signed on its behalf on</t>
  </si>
  <si>
    <t>Poster for University display</t>
  </si>
  <si>
    <t>Stone cleaner (for Geological Wall)</t>
  </si>
  <si>
    <t>Leaflet holders/dispensers</t>
  </si>
  <si>
    <t>Chair</t>
  </si>
  <si>
    <t>Statement of Balances as at 31 December 2025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</si>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</sst>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10" x14ac:knownFonts="1">
    <font>
      <sz val="10"/>
      <name val="Verdana"/>
    </font>
    <font>
      <sz val="10"/>
      <name val="Helvetica Neue"/>
      <family val="2"/>
    </font>
    <font>
      <sz val="11"/>
      <name val="Helvetica Neue"/>
      <family val="2"/>
    </font>
    <font>
      <b/>
      <sz val="10"/>
      <name val="Helvetica Neue"/>
      <family val="2"/>
    </font>
    <font>
      <i/>
      <sz val="10"/>
      <name val="Helvetica Neue"/>
      <family val="2"/>
    </font>
    <font>
      <sz val="8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name val="Helvetica Neue"/>
      <family val="2"/>
    </font>
    <font>
      <sz val="1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/>
    <xf numFmtId="164" fontId="3" fillId="0" borderId="0" xfId="0" applyNumberFormat="1" applyFont="1"/>
    <xf numFmtId="41" fontId="3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41" fontId="4" fillId="0" borderId="0" xfId="0" applyNumberFormat="1" applyFont="1"/>
    <xf numFmtId="3" fontId="1" fillId="0" borderId="0" xfId="0" applyNumberFormat="1" applyFont="1"/>
    <xf numFmtId="164" fontId="8" fillId="0" borderId="0" xfId="0" applyNumberFormat="1" applyFont="1"/>
    <xf numFmtId="1" fontId="1" fillId="0" borderId="0" xfId="0" applyNumberFormat="1" applyFont="1"/>
    <xf numFmtId="37" fontId="1" fillId="0" borderId="0" xfId="0" applyNumberFormat="1" applyFont="1"/>
    <xf numFmtId="41" fontId="8" fillId="0" borderId="0" xfId="0" applyNumberFormat="1" applyFont="1"/>
    <xf numFmtId="41" fontId="1" fillId="0" borderId="0" xfId="0" applyNumberFormat="1" applyFont="1"/>
    <xf numFmtId="0" fontId="3" fillId="0" borderId="0" xfId="0" applyFont="1" applyAlignment="1">
      <alignment horizontal="center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7800</xdr:colOff>
      <xdr:row>58</xdr:row>
      <xdr:rowOff>93500</xdr:rowOff>
    </xdr:from>
    <xdr:to>
      <xdr:col>11</xdr:col>
      <xdr:colOff>350700</xdr:colOff>
      <xdr:row>63</xdr:row>
      <xdr:rowOff>131600</xdr:rowOff>
    </xdr:to>
    <xdr:pic>
      <xdr:nvPicPr>
        <xdr:cNvPr id="1052" name="Picture 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7800" y="8093500"/>
          <a:ext cx="1962900" cy="88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310000</xdr:colOff>
      <xdr:row>61</xdr:row>
      <xdr:rowOff>160000</xdr:rowOff>
    </xdr:from>
    <xdr:to>
      <xdr:col>12</xdr:col>
      <xdr:colOff>100000</xdr:colOff>
      <xdr:row>68</xdr:row>
      <xdr:rowOff>127882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5A56C7-0E5B-1FA8-DFEC-E10D0C4E4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0000" y="8670000"/>
          <a:ext cx="2220000" cy="1157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6"/>
  <sheetViews>
    <sheetView tabSelected="1" topLeftCell="A52" zoomScale="127" zoomScaleNormal="127" workbookViewId="0">
      <selection activeCell="N66" sqref="N66"/>
    </sheetView>
  </sheetViews>
  <sheetFormatPr baseColWidth="10" defaultColWidth="10.6640625" defaultRowHeight="13" x14ac:dyDescent="0.15"/>
  <cols>
    <col min="1" max="6" width="10.6640625" style="1"/>
    <col min="7" max="11" width="0" style="1" hidden="1" customWidth="1"/>
    <col min="12" max="16384" width="10.6640625" style="1"/>
  </cols>
  <sheetData>
    <row r="1" spans="1:11" ht="14" x14ac:dyDescent="0.15">
      <c r="B1" s="2" t="s">
        <v>17</v>
      </c>
    </row>
    <row r="2" spans="1:11" x14ac:dyDescent="0.15">
      <c r="E2" s="19">
        <v>2025</v>
      </c>
      <c r="F2" s="19">
        <v>2024</v>
      </c>
      <c r="G2" s="19">
        <v>2023</v>
      </c>
      <c r="H2" s="19">
        <v>2022</v>
      </c>
      <c r="I2" s="10">
        <v>2021</v>
      </c>
      <c r="J2" s="10">
        <v>2020</v>
      </c>
      <c r="K2" s="10">
        <v>2019</v>
      </c>
    </row>
    <row r="3" spans="1:11" x14ac:dyDescent="0.15">
      <c r="E3" s="10" t="s">
        <v>2</v>
      </c>
      <c r="F3" s="10" t="s">
        <v>2</v>
      </c>
      <c r="G3" s="10" t="s">
        <v>2</v>
      </c>
      <c r="H3" s="10" t="s">
        <v>2</v>
      </c>
      <c r="I3" s="10" t="s">
        <v>2</v>
      </c>
      <c r="J3" s="10" t="s">
        <v>2</v>
      </c>
      <c r="K3" s="10" t="s">
        <v>2</v>
      </c>
    </row>
    <row r="4" spans="1:11" x14ac:dyDescent="0.15">
      <c r="A4" s="3" t="s">
        <v>1</v>
      </c>
    </row>
    <row r="5" spans="1:11" x14ac:dyDescent="0.15">
      <c r="A5" s="1" t="s">
        <v>3</v>
      </c>
      <c r="E5" s="18">
        <v>45</v>
      </c>
      <c r="F5" s="18">
        <v>195</v>
      </c>
      <c r="G5" s="18">
        <v>255</v>
      </c>
      <c r="H5" s="18">
        <v>30</v>
      </c>
      <c r="I5" s="1">
        <v>105</v>
      </c>
      <c r="J5" s="15">
        <v>420</v>
      </c>
      <c r="K5" s="15">
        <v>495</v>
      </c>
    </row>
    <row r="6" spans="1:11" x14ac:dyDescent="0.15">
      <c r="A6" s="1" t="s">
        <v>0</v>
      </c>
      <c r="E6" s="18">
        <v>111.7</v>
      </c>
      <c r="F6" s="18">
        <v>20</v>
      </c>
      <c r="G6" s="18">
        <v>25</v>
      </c>
      <c r="H6" s="18">
        <v>945.5</v>
      </c>
      <c r="I6" s="1">
        <v>290</v>
      </c>
      <c r="J6" s="15">
        <v>112.32</v>
      </c>
      <c r="K6" s="15">
        <v>185.85</v>
      </c>
    </row>
    <row r="9" spans="1:11" x14ac:dyDescent="0.15">
      <c r="A9" s="1" t="s">
        <v>4</v>
      </c>
      <c r="J9" s="1">
        <v>135</v>
      </c>
    </row>
    <row r="10" spans="1:11" hidden="1" x14ac:dyDescent="0.15">
      <c r="J10" s="16"/>
      <c r="K10" s="16">
        <v>250</v>
      </c>
    </row>
    <row r="11" spans="1:11" x14ac:dyDescent="0.15">
      <c r="I11" s="15">
        <v>260</v>
      </c>
    </row>
    <row r="12" spans="1:11" x14ac:dyDescent="0.15">
      <c r="I12" s="15">
        <v>270</v>
      </c>
    </row>
    <row r="15" spans="1:11" x14ac:dyDescent="0.15">
      <c r="A15" s="3" t="s">
        <v>5</v>
      </c>
      <c r="E15" s="17">
        <f>E5+E6</f>
        <v>156.69999999999999</v>
      </c>
      <c r="F15" s="17">
        <f>F5+F6</f>
        <v>215</v>
      </c>
      <c r="G15" s="17">
        <f>G5+G6+G11+G12</f>
        <v>280</v>
      </c>
      <c r="H15" s="17">
        <f>H5+H6+H11+H12</f>
        <v>975.5</v>
      </c>
      <c r="I15" s="14">
        <f>I5+I6+I11+I12</f>
        <v>925</v>
      </c>
      <c r="J15" s="14">
        <f>J5+J6+J9</f>
        <v>667.31999999999994</v>
      </c>
      <c r="K15" s="14">
        <f>K5+K6+K10</f>
        <v>930.85</v>
      </c>
    </row>
    <row r="17" spans="1:11" x14ac:dyDescent="0.15">
      <c r="A17" s="3" t="s">
        <v>6</v>
      </c>
    </row>
    <row r="18" spans="1:11" x14ac:dyDescent="0.15">
      <c r="A18" s="1" t="s">
        <v>7</v>
      </c>
    </row>
    <row r="19" spans="1:11" x14ac:dyDescent="0.15">
      <c r="J19" s="1">
        <v>399</v>
      </c>
    </row>
    <row r="20" spans="1:11" x14ac:dyDescent="0.15">
      <c r="J20" s="1">
        <v>525</v>
      </c>
    </row>
    <row r="21" spans="1:11" hidden="1" x14ac:dyDescent="0.15">
      <c r="B21" s="11" t="s">
        <v>20</v>
      </c>
      <c r="J21" s="13"/>
      <c r="K21" s="13">
        <v>225</v>
      </c>
    </row>
    <row r="22" spans="1:11" hidden="1" x14ac:dyDescent="0.15">
      <c r="B22" s="11" t="s">
        <v>23</v>
      </c>
      <c r="J22" s="13"/>
      <c r="K22" s="13">
        <v>525</v>
      </c>
    </row>
    <row r="23" spans="1:11" hidden="1" x14ac:dyDescent="0.15">
      <c r="B23" s="11" t="s">
        <v>21</v>
      </c>
      <c r="J23" s="13"/>
      <c r="K23" s="13">
        <v>199</v>
      </c>
    </row>
    <row r="24" spans="1:11" hidden="1" x14ac:dyDescent="0.15">
      <c r="B24" s="11" t="s">
        <v>22</v>
      </c>
      <c r="J24" s="13"/>
      <c r="K24" s="13">
        <v>525</v>
      </c>
    </row>
    <row r="25" spans="1:11" hidden="1" x14ac:dyDescent="0.15">
      <c r="B25" s="11" t="s">
        <v>24</v>
      </c>
      <c r="J25" s="13"/>
      <c r="K25" s="13">
        <v>525</v>
      </c>
    </row>
    <row r="26" spans="1:11" hidden="1" x14ac:dyDescent="0.15">
      <c r="B26" s="11" t="s">
        <v>31</v>
      </c>
      <c r="H26" s="18">
        <v>29.99</v>
      </c>
      <c r="I26" s="18"/>
      <c r="J26" s="13"/>
      <c r="K26" s="13"/>
    </row>
    <row r="27" spans="1:11" hidden="1" x14ac:dyDescent="0.15">
      <c r="B27" s="11" t="s">
        <v>30</v>
      </c>
      <c r="H27" s="18">
        <v>18</v>
      </c>
      <c r="I27" s="18"/>
      <c r="J27" s="13"/>
      <c r="K27" s="13"/>
    </row>
    <row r="28" spans="1:11" hidden="1" x14ac:dyDescent="0.15">
      <c r="B28" s="11" t="s">
        <v>32</v>
      </c>
      <c r="H28" s="18">
        <v>67.14</v>
      </c>
      <c r="I28" s="15"/>
      <c r="J28" s="13"/>
      <c r="K28" s="13"/>
    </row>
    <row r="29" spans="1:11" hidden="1" x14ac:dyDescent="0.15">
      <c r="B29" s="11" t="s">
        <v>25</v>
      </c>
      <c r="J29" s="13"/>
      <c r="K29" s="13">
        <v>39.78</v>
      </c>
    </row>
    <row r="30" spans="1:11" x14ac:dyDescent="0.15">
      <c r="B30" s="11"/>
      <c r="J30" s="13"/>
      <c r="K30" s="13">
        <v>26.32</v>
      </c>
    </row>
    <row r="31" spans="1:11" x14ac:dyDescent="0.15">
      <c r="B31" s="11"/>
      <c r="J31" s="15">
        <v>100</v>
      </c>
      <c r="K31" s="15"/>
    </row>
    <row r="33" spans="1:12" s="4" customFormat="1" x14ac:dyDescent="0.15">
      <c r="A33" s="4" t="s">
        <v>9</v>
      </c>
      <c r="E33" s="6">
        <f t="shared" ref="E33:J33" si="0">SUM(E19:E31)</f>
        <v>0</v>
      </c>
      <c r="F33" s="6">
        <f t="shared" si="0"/>
        <v>0</v>
      </c>
      <c r="G33" s="6">
        <f t="shared" si="0"/>
        <v>0</v>
      </c>
      <c r="H33" s="6">
        <f t="shared" si="0"/>
        <v>115.13</v>
      </c>
      <c r="I33" s="6">
        <f t="shared" si="0"/>
        <v>0</v>
      </c>
      <c r="J33" s="6">
        <f t="shared" si="0"/>
        <v>1024</v>
      </c>
      <c r="K33" s="6">
        <f>SUM(K21:K30)</f>
        <v>2065.1</v>
      </c>
    </row>
    <row r="34" spans="1:12" s="4" customFormat="1" x14ac:dyDescent="0.15"/>
    <row r="35" spans="1:12" x14ac:dyDescent="0.15">
      <c r="A35" s="9" t="s">
        <v>16</v>
      </c>
    </row>
    <row r="36" spans="1:12" x14ac:dyDescent="0.15">
      <c r="A36" s="11" t="s">
        <v>27</v>
      </c>
      <c r="E36" s="18">
        <v>15</v>
      </c>
      <c r="F36" s="18">
        <v>15</v>
      </c>
      <c r="G36" s="18">
        <v>26</v>
      </c>
      <c r="J36" s="15">
        <v>20.25</v>
      </c>
      <c r="K36" s="15">
        <v>95.2</v>
      </c>
    </row>
    <row r="38" spans="1:12" x14ac:dyDescent="0.15">
      <c r="A38" s="1" t="s">
        <v>18</v>
      </c>
      <c r="F38" s="18">
        <v>20.2</v>
      </c>
      <c r="G38" s="18">
        <v>8.9</v>
      </c>
      <c r="H38" s="18">
        <v>7.68</v>
      </c>
      <c r="I38" s="18"/>
      <c r="J38" s="15">
        <v>76.39</v>
      </c>
      <c r="K38" s="15">
        <v>52.48</v>
      </c>
    </row>
    <row r="39" spans="1:12" x14ac:dyDescent="0.15">
      <c r="A39" s="11" t="s">
        <v>28</v>
      </c>
      <c r="J39" s="15">
        <v>37.6</v>
      </c>
      <c r="K39" s="15">
        <v>26.7</v>
      </c>
    </row>
    <row r="40" spans="1:12" hidden="1" x14ac:dyDescent="0.15">
      <c r="A40" s="1" t="s">
        <v>26</v>
      </c>
      <c r="J40" s="13"/>
      <c r="K40" s="13">
        <v>22.5</v>
      </c>
    </row>
    <row r="42" spans="1:12" s="4" customFormat="1" x14ac:dyDescent="0.15">
      <c r="A42" s="4" t="s">
        <v>10</v>
      </c>
      <c r="E42" s="12">
        <f t="shared" ref="E42:J42" si="1">E36+E38+E39</f>
        <v>15</v>
      </c>
      <c r="F42" s="12">
        <f t="shared" si="1"/>
        <v>35.200000000000003</v>
      </c>
      <c r="G42" s="12">
        <f t="shared" si="1"/>
        <v>34.9</v>
      </c>
      <c r="H42" s="12">
        <f t="shared" si="1"/>
        <v>7.68</v>
      </c>
      <c r="I42" s="6">
        <f t="shared" si="1"/>
        <v>0</v>
      </c>
      <c r="J42" s="6">
        <f t="shared" si="1"/>
        <v>134.24</v>
      </c>
      <c r="K42" s="6">
        <f>SUM(K36:K40)</f>
        <v>196.88</v>
      </c>
      <c r="L42" s="12"/>
    </row>
    <row r="44" spans="1:12" x14ac:dyDescent="0.15">
      <c r="A44" s="3" t="s">
        <v>8</v>
      </c>
      <c r="E44" s="8">
        <f t="shared" ref="E44:K44" si="2">E33+E42</f>
        <v>15</v>
      </c>
      <c r="F44" s="8">
        <f t="shared" si="2"/>
        <v>35.200000000000003</v>
      </c>
      <c r="G44" s="8">
        <f t="shared" si="2"/>
        <v>34.9</v>
      </c>
      <c r="H44" s="8">
        <f t="shared" si="2"/>
        <v>122.81</v>
      </c>
      <c r="I44" s="7">
        <f t="shared" si="2"/>
        <v>0</v>
      </c>
      <c r="J44" s="7">
        <f t="shared" si="2"/>
        <v>1158.24</v>
      </c>
      <c r="K44" s="7">
        <f t="shared" si="2"/>
        <v>2261.98</v>
      </c>
    </row>
    <row r="46" spans="1:12" x14ac:dyDescent="0.15">
      <c r="A46" s="1" t="s">
        <v>11</v>
      </c>
      <c r="E46" s="18">
        <f t="shared" ref="E46:K46" si="3">E15-E44</f>
        <v>141.69999999999999</v>
      </c>
      <c r="F46" s="18">
        <f t="shared" si="3"/>
        <v>179.8</v>
      </c>
      <c r="G46" s="18">
        <f t="shared" si="3"/>
        <v>245.1</v>
      </c>
      <c r="H46" s="18">
        <f t="shared" si="3"/>
        <v>852.69</v>
      </c>
      <c r="I46" s="13">
        <f t="shared" si="3"/>
        <v>925</v>
      </c>
      <c r="J46" s="15">
        <f t="shared" si="3"/>
        <v>-490.92000000000007</v>
      </c>
      <c r="K46" s="13">
        <f t="shared" si="3"/>
        <v>-1331.13</v>
      </c>
    </row>
    <row r="48" spans="1:12" x14ac:dyDescent="0.15">
      <c r="A48" s="3" t="s">
        <v>34</v>
      </c>
    </row>
    <row r="50" spans="1:11" x14ac:dyDescent="0.15">
      <c r="A50" s="1" t="s">
        <v>12</v>
      </c>
      <c r="E50" s="8">
        <f t="shared" ref="E50:J50" si="4">F54</f>
        <v>4130.5199999999995</v>
      </c>
      <c r="F50" s="8">
        <f t="shared" si="4"/>
        <v>3950.72</v>
      </c>
      <c r="G50" s="8">
        <f t="shared" si="4"/>
        <v>3705.62</v>
      </c>
      <c r="H50" s="8">
        <f t="shared" si="4"/>
        <v>2852.93</v>
      </c>
      <c r="I50" s="17">
        <f t="shared" si="4"/>
        <v>1927.9299999999998</v>
      </c>
      <c r="J50" s="8">
        <f t="shared" si="4"/>
        <v>2418.85</v>
      </c>
      <c r="K50" s="8">
        <v>3749.98</v>
      </c>
    </row>
    <row r="52" spans="1:11" x14ac:dyDescent="0.15">
      <c r="A52" s="1" t="s">
        <v>13</v>
      </c>
      <c r="E52" s="18">
        <f t="shared" ref="E52:K52" si="5">E46</f>
        <v>141.69999999999999</v>
      </c>
      <c r="F52" s="18">
        <f t="shared" si="5"/>
        <v>179.8</v>
      </c>
      <c r="G52" s="18">
        <f t="shared" si="5"/>
        <v>245.1</v>
      </c>
      <c r="H52" s="18">
        <f t="shared" si="5"/>
        <v>852.69</v>
      </c>
      <c r="I52" s="13">
        <f t="shared" si="5"/>
        <v>925</v>
      </c>
      <c r="J52" s="13">
        <f t="shared" si="5"/>
        <v>-490.92000000000007</v>
      </c>
      <c r="K52" s="13">
        <f t="shared" si="5"/>
        <v>-1331.13</v>
      </c>
    </row>
    <row r="54" spans="1:11" x14ac:dyDescent="0.15">
      <c r="A54" s="3" t="s">
        <v>14</v>
      </c>
      <c r="E54" s="8">
        <f>E50+E52</f>
        <v>4272.2199999999993</v>
      </c>
      <c r="F54" s="8">
        <f>F50+F52</f>
        <v>4130.5199999999995</v>
      </c>
      <c r="G54" s="8">
        <f t="shared" ref="G54:K54" si="6">G50+G52</f>
        <v>3950.72</v>
      </c>
      <c r="H54" s="8">
        <f t="shared" si="6"/>
        <v>3705.62</v>
      </c>
      <c r="I54" s="7">
        <f t="shared" si="6"/>
        <v>2852.93</v>
      </c>
      <c r="J54" s="7">
        <f t="shared" si="6"/>
        <v>1927.9299999999998</v>
      </c>
      <c r="K54" s="7">
        <f t="shared" si="6"/>
        <v>2418.85</v>
      </c>
    </row>
    <row r="56" spans="1:11" x14ac:dyDescent="0.15">
      <c r="A56" s="1" t="s">
        <v>15</v>
      </c>
    </row>
    <row r="58" spans="1:11" x14ac:dyDescent="0.15">
      <c r="A58" s="11" t="s">
        <v>29</v>
      </c>
    </row>
    <row r="60" spans="1:11" x14ac:dyDescent="0.15">
      <c r="C60" s="5" t="s">
        <v>19</v>
      </c>
      <c r="D60" s="5"/>
      <c r="E60" s="5"/>
      <c r="F60" s="5"/>
      <c r="G60" s="5"/>
      <c r="H60" s="5"/>
      <c r="I60" s="5"/>
      <c r="J60" s="5"/>
      <c r="K60" s="5"/>
    </row>
    <row r="66" spans="3:14" x14ac:dyDescent="0.15">
      <c r="C66" s="5" t="s">
        <v>33</v>
      </c>
      <c r="D66" s="5"/>
      <c r="E66" s="5"/>
      <c r="F66" s="5"/>
      <c r="G66" s="5"/>
      <c r="H66" s="5"/>
      <c r="I66" s="5"/>
      <c r="J66" s="5"/>
      <c r="K66" s="5"/>
      <c r="N66" s="1" t="s">
        <v>35</v>
      </c>
    </row>
  </sheetData>
  <phoneticPr fontId="5"/>
  <pageMargins left="0.75" right="0.75" top="1" bottom="0.5" header="0.5" footer="0.5"/>
  <pageSetup paperSize="9" scale="84" orientation="portrait" horizontalDpi="4294967292" verticalDpi="4294967292" copies="12"/>
  <headerFooter>
    <oddHeader>&amp;C&amp;"Verdana,Bold"geoHeritage Fife - SC032509
Accounts - 2025</oddHead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Layout" workbookViewId="0"/>
  </sheetViews>
  <sheetFormatPr baseColWidth="10" defaultRowHeight="13" x14ac:dyDescent="0.15"/>
  <sheetData/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2FB686E6-F81F-4F85-9199-6495250C868C}"/>
</file>

<file path=customXml/itemProps2.xml><?xml version="1.0" encoding="utf-8"?>
<ds:datastoreItem xmlns:ds="http://schemas.openxmlformats.org/officeDocument/2006/customXml" ds:itemID="{D7B782F1-37C2-4559-A4E0-6CAB50103420}"/>
</file>

<file path=customXml/itemProps3.xml><?xml version="1.0" encoding="utf-8"?>
<ds:datastoreItem xmlns:ds="http://schemas.openxmlformats.org/officeDocument/2006/customXml" ds:itemID="{FBE03C31-221F-4482-AFCE-6415983E3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flybynight press</dc:creator>
  <cp:lastModifiedBy>Cllr Jane Ann Liston</cp:lastModifiedBy>
  <cp:lastPrinted>2026-06-26T14:24:36Z</cp:lastPrinted>
  <dcterms:created xsi:type="dcterms:W3CDTF">2008-01-11T22:40:43Z</dcterms:created>
  <dcterms:modified xsi:type="dcterms:W3CDTF">2026-06-26T14:25:52Z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