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f136d73d1efd903/Documents/Friends of Hope ^0 Faith/"/>
    </mc:Choice>
  </mc:AlternateContent>
  <xr:revisionPtr revIDLastSave="0" documentId="14_{BCEE7BF9-00B0-4FB7-885D-0888FEE43904}" xr6:coauthVersionLast="47" xr6:coauthVersionMax="47" xr10:uidLastSave="{00000000-0000-0000-0000-000000000000}"/>
  <bookViews>
    <workbookView xWindow="-110" yWindow="-110" windowWidth="19420" windowHeight="10300" tabRatio="840" activeTab="6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  <sheet name="Sheet1" sheetId="8" r:id="rId7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3" i="2"/>
  <c r="N8" i="3"/>
  <c r="N6" i="3"/>
  <c r="N5" i="3"/>
  <c r="K1" i="4"/>
  <c r="B1" i="4"/>
  <c r="B1" i="3"/>
  <c r="N1" i="3"/>
  <c r="P9" i="3"/>
  <c r="K39" i="7" l="1"/>
  <c r="K40" i="7" s="1"/>
  <c r="K17" i="7"/>
  <c r="K24" i="7" s="1"/>
  <c r="K14" i="5"/>
  <c r="L28" i="2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C48" i="7" s="1"/>
  <c r="C52" i="7" s="1"/>
  <c r="J26" i="2"/>
  <c r="I24" i="6"/>
  <c r="E46" i="7"/>
  <c r="M46" i="7"/>
  <c r="K40" i="5"/>
  <c r="K42" i="5" s="1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6" i="7"/>
  <c r="K47" i="7" s="1"/>
  <c r="K45" i="7"/>
  <c r="K16" i="5"/>
  <c r="C48" i="6"/>
  <c r="C52" i="6" s="1"/>
  <c r="M48" i="6"/>
  <c r="M52" i="6" s="1"/>
  <c r="E48" i="7"/>
  <c r="E52" i="7" s="1"/>
  <c r="G48" i="7"/>
  <c r="G52" i="7" s="1"/>
  <c r="I48" i="7"/>
  <c r="I52" i="7" s="1"/>
  <c r="H51" i="2"/>
  <c r="H55" i="2" s="1"/>
  <c r="L10" i="3" s="1"/>
  <c r="K24" i="6"/>
  <c r="J27" i="2"/>
  <c r="M48" i="7" l="1"/>
  <c r="M52" i="7" s="1"/>
  <c r="K18" i="7"/>
  <c r="K46" i="6"/>
  <c r="K47" i="6" s="1"/>
  <c r="D51" i="2"/>
  <c r="D55" i="2" s="1"/>
  <c r="H10" i="3" s="1"/>
  <c r="J28" i="2"/>
  <c r="J51" i="2" s="1"/>
  <c r="J55" i="2" s="1"/>
  <c r="N10" i="3" s="1"/>
  <c r="K48" i="6"/>
  <c r="K52" i="6" s="1"/>
  <c r="K25" i="6"/>
  <c r="K25" i="7"/>
  <c r="K48" i="7"/>
  <c r="K52" i="7" s="1"/>
  <c r="B55" i="2"/>
  <c r="K53" i="6" l="1"/>
  <c r="F10" i="3"/>
  <c r="K53" i="7"/>
</calcChain>
</file>

<file path=xl/sharedStrings.xml><?xml version="1.0" encoding="utf-8"?>
<sst xmlns="http://schemas.openxmlformats.org/spreadsheetml/2006/main" count="288" uniqueCount="143">
  <si>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</si>
  <si>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</si>
  <si>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</si>
  <si>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</si>
  <si>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</si>
  <si>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</si>
  <si>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</si>
  <si>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</si>
  <si>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</si>
  <si>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</si>
  <si>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</si>
  <si>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</si>
  <si>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</si>
  <si>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</si>
  <si>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</si>
  <si>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</si>
  <si>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</si>
  <si>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</si>
  <si>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</si>
  <si>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</si>
  <si>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</si>
  <si>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</si>
  <si>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</si>
  <si>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</si>
  <si>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</si>
  <si>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</si>
  <si>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</si>
  <si>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</si>
  <si>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</si>
  <si>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</si>
  <si>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</si>
  <si>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</si>
  <si>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</si>
  <si>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</si>
  <si>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</si>
  <si>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</si>
  <si>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</si>
  <si>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</si>
  <si>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</si>
  <si>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</si>
  <si>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</si>
  <si>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</si>
  <si>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</si>
  <si>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</si>
  <si>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</si>
  <si>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</si>
  <si>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</si>
  <si>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</si>
  <si>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</si>
  <si>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</si>
  <si>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</si>
  <si>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</si>
  <si>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</si>
  <si>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</si>
  <si>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</si>
  <si>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</si>
  <si>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</si>
  <si>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</si>
  <si>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</si>
  <si>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</si>
  <si>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</si>
  <si>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</si>
  <si>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</si>
  <si>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</si>
  <si>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</si>
  <si>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</si>
  <si>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</si>
  <si>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</si>
  <si>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</si>
  <si>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</si>
  <si>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</si>
  <si>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</si>
  <si>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</si>
  <si>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</si>
  <si>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</si>
  <si>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</si>
  <si>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</si>
  <si>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</si>
  <si>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</si>
  <si>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</si>
  <si>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</si>
  <si>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</si>
  <si>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</si>
  <si>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</si>
  <si>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</si>
  <si>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</si>
  <si>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</si>
  <si>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</si>
  <si>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</si>
  <si>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</si>
  <si>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</si>
  <si>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</si>
  <si>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</si>
  <si>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</si>
  <si>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</si>
  <si>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</si>
  <si>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</si>
  <si>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</si>
  <si>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</si>
  <si>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</si>
  <si>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</si>
  <si>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</si>
  <si>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</si>
  <si>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</si>
  <si>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</si>
  <si>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</si>
  <si>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</si>
  <si>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</si>
  <si>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</si>
  <si>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</si>
  <si>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</si>
  <si>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</si>
  <si>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</si>
  <si>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</si>
  <si>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</si>
  <si>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</si>
  <si>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</si>
  <si>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</si>
  <si>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</si>
  <si>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</si>
  <si>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</si>
  <si>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</si>
  <si>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</si>
  <si>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</si>
  <si>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</si>
  <si>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</si>
  <si>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</si>
  <si>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</si>
  <si>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</si>
  <si>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</si>
  <si>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</si>
  <si>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</si>
  <si>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</si>
  <si>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</si>
  <si>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</si>
  <si>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SC041378</t>
  </si>
  <si>
    <t>Friends of Hope and Faith School</t>
  </si>
  <si>
    <t>Norman N Gillies</t>
  </si>
  <si>
    <t>Fundraising activities</t>
  </si>
  <si>
    <t>Gift Aid</t>
  </si>
  <si>
    <t>Transfer of funds</t>
  </si>
  <si>
    <t>Bank charges</t>
  </si>
  <si>
    <t>07.09.26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</si>
</sst>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654050</xdr:colOff>
      <xdr:row>5</xdr:row>
      <xdr:rowOff>34925</xdr:rowOff>
    </xdr:from>
    <xdr:to>
      <xdr:col>5</xdr:col>
      <xdr:colOff>234950</xdr:colOff>
      <xdr:row>6</xdr:row>
      <xdr:rowOff>25400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370917" y="1347258"/>
          <a:ext cx="825500" cy="2614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03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44" zoomScale="75" zoomScaleNormal="85" zoomScaleSheetLayoutView="80" workbookViewId="0">
      <selection activeCell="N39" sqref="N39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5">
      <c r="A2" s="231"/>
      <c r="B2" s="236" t="s">
        <v>136</v>
      </c>
      <c r="C2" s="236"/>
      <c r="D2" s="236"/>
      <c r="E2" s="236"/>
      <c r="F2" s="236"/>
      <c r="G2" s="236"/>
      <c r="H2" s="236"/>
      <c r="I2" s="236"/>
      <c r="J2" s="236"/>
      <c r="L2" s="187" t="s">
        <v>135</v>
      </c>
      <c r="M2" s="69"/>
    </row>
    <row r="3" spans="1:13" ht="24" customHeight="1" x14ac:dyDescent="0.25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5">
      <c r="A4" s="231"/>
      <c r="B4" s="237" t="s">
        <v>18</v>
      </c>
      <c r="C4" s="239"/>
      <c r="D4" s="240" t="s">
        <v>128</v>
      </c>
      <c r="E4" s="241"/>
      <c r="F4" s="242"/>
      <c r="G4" s="243" t="s">
        <v>71</v>
      </c>
      <c r="H4" s="240" t="s">
        <v>129</v>
      </c>
      <c r="I4" s="241"/>
      <c r="J4" s="242"/>
      <c r="L4" s="184"/>
    </row>
    <row r="5" spans="1:13" ht="16.5" customHeight="1" x14ac:dyDescent="0.2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5" t="s">
        <v>20</v>
      </c>
      <c r="B12" s="193">
        <v>14066</v>
      </c>
      <c r="C12" s="194"/>
      <c r="D12" s="193"/>
      <c r="E12" s="194"/>
      <c r="F12" s="193"/>
      <c r="G12" s="194"/>
      <c r="H12" s="193"/>
      <c r="I12" s="194"/>
      <c r="J12" s="195">
        <v>14066</v>
      </c>
      <c r="K12" s="196"/>
      <c r="L12" s="193">
        <v>19126</v>
      </c>
    </row>
    <row r="13" spans="1:13" ht="20.149999999999999" customHeight="1" x14ac:dyDescent="0.3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0" si="0">H13+D13+B13+F13</f>
        <v>0</v>
      </c>
      <c r="K13" s="196"/>
      <c r="L13" s="193"/>
    </row>
    <row r="14" spans="1:13" ht="20.149999999999999" customHeight="1" x14ac:dyDescent="0.3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49999999999999" customHeight="1" x14ac:dyDescent="0.3">
      <c r="A15" s="85" t="s">
        <v>23</v>
      </c>
      <c r="B15" s="193">
        <v>1754</v>
      </c>
      <c r="C15" s="194"/>
      <c r="D15" s="193"/>
      <c r="E15" s="194"/>
      <c r="F15" s="193"/>
      <c r="G15" s="194"/>
      <c r="H15" s="193"/>
      <c r="I15" s="194"/>
      <c r="J15" s="195">
        <v>1754</v>
      </c>
      <c r="K15" s="196"/>
      <c r="L15" s="193">
        <v>1840</v>
      </c>
    </row>
    <row r="16" spans="1:13" ht="20.149999999999999" customHeight="1" x14ac:dyDescent="0.3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8" x14ac:dyDescent="0.3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49999999999999" customHeight="1" x14ac:dyDescent="0.3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8" x14ac:dyDescent="0.3">
      <c r="A19" s="85" t="s">
        <v>68</v>
      </c>
      <c r="B19" s="193">
        <v>3876</v>
      </c>
      <c r="C19" s="194"/>
      <c r="D19" s="193"/>
      <c r="E19" s="194"/>
      <c r="F19" s="193"/>
      <c r="G19" s="194"/>
      <c r="H19" s="193"/>
      <c r="I19" s="194"/>
      <c r="J19" s="195">
        <v>3876</v>
      </c>
      <c r="K19" s="196"/>
      <c r="L19" s="193">
        <v>2611</v>
      </c>
    </row>
    <row r="20" spans="1:12" ht="20.149999999999999" customHeight="1" x14ac:dyDescent="0.3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4">
      <c r="A21" s="9" t="s">
        <v>85</v>
      </c>
      <c r="B21" s="197">
        <f>SUM(B12:B20)</f>
        <v>19696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v>19696</v>
      </c>
      <c r="K21" s="196"/>
      <c r="L21" s="197">
        <f>SUM(L12:L20)</f>
        <v>23577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8" x14ac:dyDescent="0.3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49999999999999" customHeight="1" x14ac:dyDescent="0.3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4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3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49999999999999" customHeight="1" thickBot="1" x14ac:dyDescent="0.4">
      <c r="A28" s="9" t="s">
        <v>11</v>
      </c>
      <c r="B28" s="204">
        <f>B26+B21</f>
        <v>19696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19696</v>
      </c>
      <c r="K28" s="196"/>
      <c r="L28" s="204">
        <f>L26+L21</f>
        <v>23577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49999999999999" customHeight="1" x14ac:dyDescent="0.3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49999999999999" customHeight="1" x14ac:dyDescent="0.3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49999999999999" customHeight="1" x14ac:dyDescent="0.3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" x14ac:dyDescent="0.3">
      <c r="A34" s="86" t="s">
        <v>30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49999999999999" customHeight="1" x14ac:dyDescent="0.3">
      <c r="A35" s="86" t="s">
        <v>31</v>
      </c>
      <c r="B35" s="193">
        <v>18420</v>
      </c>
      <c r="C35" s="201"/>
      <c r="D35" s="193"/>
      <c r="E35" s="194"/>
      <c r="F35" s="193"/>
      <c r="G35" s="194"/>
      <c r="H35" s="193"/>
      <c r="I35" s="194"/>
      <c r="J35" s="195">
        <f t="shared" si="1"/>
        <v>18420</v>
      </c>
      <c r="K35" s="178"/>
      <c r="L35" s="193">
        <v>21296</v>
      </c>
    </row>
    <row r="36" spans="1:12" ht="20.149999999999999" customHeight="1" x14ac:dyDescent="0.3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49999999999999" customHeight="1" x14ac:dyDescent="0.3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49999999999999" customHeight="1" x14ac:dyDescent="0.3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49999999999999" customHeight="1" x14ac:dyDescent="0.3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49999999999999" customHeight="1" x14ac:dyDescent="0.3">
      <c r="A40" s="87" t="s">
        <v>126</v>
      </c>
      <c r="B40" s="193">
        <v>98</v>
      </c>
      <c r="C40" s="201"/>
      <c r="D40" s="193"/>
      <c r="E40" s="194"/>
      <c r="F40" s="193"/>
      <c r="G40" s="194"/>
      <c r="H40" s="193"/>
      <c r="I40" s="194"/>
      <c r="J40" s="195">
        <f t="shared" si="1"/>
        <v>98</v>
      </c>
      <c r="K40" s="178"/>
      <c r="L40" s="193">
        <v>45</v>
      </c>
    </row>
    <row r="41" spans="1:12" ht="20.149999999999999" customHeight="1" thickBot="1" x14ac:dyDescent="0.35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49999999999999" customHeight="1" thickTop="1" thickBot="1" x14ac:dyDescent="0.35">
      <c r="A42" s="13" t="s">
        <v>87</v>
      </c>
      <c r="B42" s="197">
        <f>SUM(B31:B41)</f>
        <v>18518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18518</v>
      </c>
      <c r="K42" s="178"/>
      <c r="L42" s="197">
        <f>SUM(L31:L41)</f>
        <v>21341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8" x14ac:dyDescent="0.3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49999999999999" customHeight="1" thickBot="1" x14ac:dyDescent="0.35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49999999999999" customHeight="1" thickTop="1" thickBot="1" x14ac:dyDescent="0.35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10">
        <f>+B47+B42</f>
        <v>18518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18518</v>
      </c>
      <c r="K49" s="196"/>
      <c r="L49" s="210">
        <f>+L47+L42</f>
        <v>21341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49999999999999" customHeight="1" thickTop="1" thickBot="1" x14ac:dyDescent="0.35">
      <c r="A51" s="40" t="s">
        <v>109</v>
      </c>
      <c r="B51" s="145">
        <f>+B28-B49</f>
        <v>1178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1178</v>
      </c>
      <c r="K51" s="135"/>
      <c r="L51" s="145">
        <f>+L28-L49</f>
        <v>2236</v>
      </c>
      <c r="M51" s="89"/>
    </row>
    <row r="52" spans="1:13" ht="14.25" customHeight="1" thickBot="1" x14ac:dyDescent="0.35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5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5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5">
      <c r="A55" s="13" t="s">
        <v>41</v>
      </c>
      <c r="B55" s="142">
        <f>+B51+B53</f>
        <v>1178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1178</v>
      </c>
      <c r="K55" s="135"/>
      <c r="L55" s="142">
        <f>+L51+L53</f>
        <v>2236</v>
      </c>
    </row>
    <row r="56" spans="1:13" ht="13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43" activePane="bottomLeft" state="frozen"/>
      <selection activeCell="D45" sqref="D45"/>
      <selection pane="bottomLeft" activeCell="P51" sqref="P51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248" t="str">
        <f>'R&amp;P Accounts'!B2</f>
        <v>Friends of Hope and Faith School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SC041378</v>
      </c>
      <c r="O1" s="248"/>
      <c r="P1" s="248"/>
    </row>
    <row r="2" spans="1:16" s="46" customFormat="1" ht="26.25" customHeight="1" x14ac:dyDescent="0.25">
      <c r="A2" s="80" t="s">
        <v>123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69" t="s">
        <v>9</v>
      </c>
      <c r="B5" s="253" t="s">
        <v>39</v>
      </c>
      <c r="C5" s="253"/>
      <c r="D5" s="253"/>
      <c r="E5" s="23"/>
      <c r="F5" s="147">
        <v>4258</v>
      </c>
      <c r="G5" s="148"/>
      <c r="H5" s="147"/>
      <c r="I5" s="148"/>
      <c r="J5" s="147"/>
      <c r="K5" s="148"/>
      <c r="L5" s="147"/>
      <c r="M5" s="148"/>
      <c r="N5" s="149">
        <f>F5+H5+J5+L5</f>
        <v>4258</v>
      </c>
      <c r="O5" s="148"/>
      <c r="P5" s="147">
        <v>2022</v>
      </c>
    </row>
    <row r="6" spans="1:16" ht="30" customHeight="1" x14ac:dyDescent="0.25">
      <c r="A6" s="270"/>
      <c r="B6" s="253" t="s">
        <v>40</v>
      </c>
      <c r="C6" s="253"/>
      <c r="D6" s="253"/>
      <c r="E6" s="23"/>
      <c r="F6" s="147">
        <v>1178</v>
      </c>
      <c r="G6" s="148"/>
      <c r="H6" s="147"/>
      <c r="I6" s="148"/>
      <c r="J6" s="147"/>
      <c r="K6" s="148"/>
      <c r="L6" s="147"/>
      <c r="M6" s="148"/>
      <c r="N6" s="149">
        <f>F6+H6+J6+L6</f>
        <v>1178</v>
      </c>
      <c r="O6" s="148"/>
      <c r="P6" s="147">
        <v>2236</v>
      </c>
    </row>
    <row r="7" spans="1:16" ht="26.25" customHeight="1" x14ac:dyDescent="0.25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2" t="s">
        <v>38</v>
      </c>
      <c r="C9" s="272"/>
      <c r="D9" s="272"/>
      <c r="E9" s="41"/>
      <c r="F9" s="153">
        <f>SUM(F5:F8)</f>
        <v>5436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5436</v>
      </c>
      <c r="O9" s="249"/>
      <c r="P9" s="153">
        <f>SUM(P5:P8)</f>
        <v>4258</v>
      </c>
    </row>
    <row r="10" spans="1:16" ht="26.25" customHeight="1" thickTop="1" x14ac:dyDescent="0.3">
      <c r="B10" s="273" t="s">
        <v>77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5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3">
      <c r="B12" s="257" t="s">
        <v>19</v>
      </c>
      <c r="C12" s="257"/>
      <c r="D12" s="257"/>
      <c r="E12" s="20"/>
      <c r="G12" s="250"/>
      <c r="H12" s="5"/>
      <c r="I12" s="250"/>
      <c r="J12" s="254" t="s">
        <v>14</v>
      </c>
      <c r="K12" s="254"/>
      <c r="L12" s="254"/>
      <c r="M12" s="250"/>
      <c r="N12" s="5" t="s">
        <v>45</v>
      </c>
      <c r="O12" s="250"/>
      <c r="P12" s="5" t="s">
        <v>10</v>
      </c>
    </row>
    <row r="13" spans="1:16" s="61" customFormat="1" ht="13" x14ac:dyDescent="0.3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69" t="s">
        <v>42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49999999999999" customHeight="1" x14ac:dyDescent="0.3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49999999999999" customHeight="1" x14ac:dyDescent="0.3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49999999999999" customHeight="1" x14ac:dyDescent="0.3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49999999999999" customHeight="1" thickBot="1" x14ac:dyDescent="0.35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57" t="s">
        <v>19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69" t="s">
        <v>43</v>
      </c>
      <c r="B23" s="259"/>
      <c r="C23" s="259"/>
      <c r="D23" s="259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49999999999999" customHeight="1" x14ac:dyDescent="0.3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49999999999999" customHeight="1" x14ac:dyDescent="0.3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49999999999999" customHeight="1" x14ac:dyDescent="0.3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49999999999999" customHeight="1" x14ac:dyDescent="0.3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49999999999999" customHeight="1" x14ac:dyDescent="0.3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49999999999999" customHeight="1" x14ac:dyDescent="0.3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49999999999999" customHeight="1" x14ac:dyDescent="0.3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49999999999999" customHeight="1" thickBot="1" x14ac:dyDescent="0.3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3">
      <c r="B34" s="257" t="s">
        <v>19</v>
      </c>
      <c r="C34" s="257"/>
      <c r="D34" s="257"/>
      <c r="E34" s="263"/>
      <c r="G34" s="263"/>
      <c r="H34" s="17"/>
      <c r="I34" s="250"/>
      <c r="J34" s="254" t="s">
        <v>15</v>
      </c>
      <c r="K34" s="254"/>
      <c r="L34" s="254"/>
      <c r="M34" s="250"/>
      <c r="N34" s="5" t="s">
        <v>55</v>
      </c>
      <c r="O34" s="264"/>
      <c r="P34" s="5" t="s">
        <v>10</v>
      </c>
    </row>
    <row r="35" spans="1:16" s="61" customFormat="1" ht="13" x14ac:dyDescent="0.3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69" t="s">
        <v>44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6"/>
      <c r="O36" s="135"/>
      <c r="P36" s="126"/>
    </row>
    <row r="37" spans="1:16" ht="20.149999999999999" customHeight="1" x14ac:dyDescent="0.3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6"/>
      <c r="O37" s="135"/>
      <c r="P37" s="126"/>
    </row>
    <row r="38" spans="1:16" ht="20.149999999999999" customHeight="1" x14ac:dyDescent="0.3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6"/>
      <c r="O38" s="135"/>
      <c r="P38" s="126"/>
    </row>
    <row r="39" spans="1:16" ht="20.149999999999999" customHeight="1" x14ac:dyDescent="0.3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6"/>
      <c r="O39" s="135"/>
      <c r="P39" s="126"/>
    </row>
    <row r="40" spans="1:16" ht="20.149999999999999" customHeight="1" thickBot="1" x14ac:dyDescent="0.3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1"/>
      <c r="O40" s="135"/>
      <c r="P40" s="211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57" t="s">
        <v>19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69" t="s">
        <v>69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2"/>
      <c r="O45" s="101"/>
      <c r="P45" s="102"/>
    </row>
    <row r="46" spans="1:16" ht="20.149999999999999" customHeight="1" x14ac:dyDescent="0.3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2"/>
      <c r="O46" s="101"/>
      <c r="P46" s="102"/>
    </row>
    <row r="47" spans="1:16" ht="20.149999999999999" customHeight="1" thickBot="1" x14ac:dyDescent="0.3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1"/>
      <c r="O47" s="101"/>
      <c r="P47" s="141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78</v>
      </c>
      <c r="B50" s="255" t="s">
        <v>133</v>
      </c>
      <c r="C50" s="255"/>
      <c r="D50" s="255"/>
      <c r="E50" s="255"/>
      <c r="F50" s="255"/>
      <c r="G50" s="74"/>
      <c r="H50" s="256" t="s">
        <v>16</v>
      </c>
      <c r="I50" s="256"/>
      <c r="J50" s="256"/>
      <c r="K50" s="256"/>
      <c r="L50" s="256"/>
      <c r="M50" s="75"/>
      <c r="N50" s="75"/>
      <c r="O50" s="76"/>
      <c r="P50" s="77" t="s">
        <v>17</v>
      </c>
    </row>
    <row r="51" spans="1:16" ht="33.75" customHeight="1" x14ac:dyDescent="0.3">
      <c r="A51" s="51"/>
      <c r="B51" s="281" t="s">
        <v>137</v>
      </c>
      <c r="C51" s="282"/>
      <c r="D51" s="282"/>
      <c r="E51" s="282"/>
      <c r="F51" s="283"/>
      <c r="G51" s="65"/>
      <c r="H51" s="281" t="s">
        <v>137</v>
      </c>
      <c r="I51" s="282"/>
      <c r="J51" s="282"/>
      <c r="K51" s="282"/>
      <c r="L51" s="282"/>
      <c r="M51" s="282"/>
      <c r="N51" s="283"/>
      <c r="P51" s="78" t="s">
        <v>142</v>
      </c>
    </row>
    <row r="52" spans="1:16" ht="33.75" customHeight="1" x14ac:dyDescent="0.3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9"/>
    </row>
    <row r="53" spans="1:16" ht="14" x14ac:dyDescent="0.25">
      <c r="F53" s="65"/>
      <c r="G53" s="65"/>
    </row>
    <row r="54" spans="1:16" ht="13" x14ac:dyDescent="0.3">
      <c r="B54" s="230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67" zoomScale="85" zoomScaleNormal="85" zoomScaleSheetLayoutView="80" workbookViewId="0">
      <selection activeCell="B46" sqref="B46:K55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48" t="str">
        <f>'R&amp;P Accounts'!B2</f>
        <v>Friends of Hope and Faith School</v>
      </c>
      <c r="C1" s="248"/>
      <c r="D1" s="248"/>
      <c r="E1" s="248"/>
      <c r="F1" s="248"/>
      <c r="G1" s="248"/>
      <c r="H1" s="248"/>
      <c r="I1" s="248"/>
      <c r="J1" s="248"/>
      <c r="K1" s="324" t="str">
        <f>'R&amp;P Accounts'!L2</f>
        <v>SC041378</v>
      </c>
      <c r="L1" s="324"/>
    </row>
    <row r="2" spans="1:12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25"/>
      <c r="H3" s="325"/>
      <c r="I3" s="325"/>
      <c r="J3" s="325"/>
      <c r="K3" s="81"/>
    </row>
    <row r="4" spans="1:12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49999999999999" customHeight="1" x14ac:dyDescent="0.25">
      <c r="A5" s="308" t="s">
        <v>112</v>
      </c>
      <c r="B5" s="326"/>
      <c r="C5" s="327"/>
      <c r="D5" s="327"/>
      <c r="E5" s="327"/>
      <c r="F5" s="327"/>
      <c r="G5" s="327"/>
      <c r="H5" s="327"/>
      <c r="I5" s="327"/>
      <c r="J5" s="327"/>
      <c r="K5" s="328"/>
    </row>
    <row r="6" spans="1:12" ht="20.149999999999999" customHeight="1" x14ac:dyDescent="0.25">
      <c r="A6" s="309"/>
      <c r="B6" s="329"/>
      <c r="C6" s="330"/>
      <c r="D6" s="330"/>
      <c r="E6" s="330"/>
      <c r="F6" s="330"/>
      <c r="G6" s="330"/>
      <c r="H6" s="330"/>
      <c r="I6" s="330"/>
      <c r="J6" s="330"/>
      <c r="K6" s="331"/>
    </row>
    <row r="7" spans="1:12" ht="29.25" customHeight="1" x14ac:dyDescent="0.25">
      <c r="A7" s="309"/>
      <c r="B7" s="329"/>
      <c r="C7" s="330"/>
      <c r="D7" s="330"/>
      <c r="E7" s="330"/>
      <c r="F7" s="330"/>
      <c r="G7" s="330"/>
      <c r="H7" s="330"/>
      <c r="I7" s="330"/>
      <c r="J7" s="330"/>
      <c r="K7" s="331"/>
    </row>
    <row r="8" spans="1:12" ht="41.25" customHeight="1" x14ac:dyDescent="0.25">
      <c r="A8" s="309"/>
      <c r="B8" s="329"/>
      <c r="C8" s="330"/>
      <c r="D8" s="330"/>
      <c r="E8" s="330"/>
      <c r="F8" s="330"/>
      <c r="G8" s="330"/>
      <c r="H8" s="330"/>
      <c r="I8" s="330"/>
      <c r="J8" s="330"/>
      <c r="K8" s="331"/>
    </row>
    <row r="9" spans="1:12" ht="64.5" customHeight="1" x14ac:dyDescent="0.25">
      <c r="A9" s="309"/>
      <c r="B9" s="332"/>
      <c r="C9" s="333"/>
      <c r="D9" s="333"/>
      <c r="E9" s="333"/>
      <c r="F9" s="333"/>
      <c r="G9" s="333"/>
      <c r="H9" s="333"/>
      <c r="I9" s="333"/>
      <c r="J9" s="333"/>
      <c r="K9" s="334"/>
    </row>
    <row r="10" spans="1:12" x14ac:dyDescent="0.25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5">
      <c r="B11" s="295" t="s">
        <v>49</v>
      </c>
      <c r="C11" s="295"/>
      <c r="D11" s="295"/>
      <c r="E11" s="295"/>
      <c r="F11" s="29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49999999999999" customHeight="1" x14ac:dyDescent="0.3">
      <c r="A12" s="308" t="s">
        <v>58</v>
      </c>
      <c r="B12" s="310"/>
      <c r="C12" s="311"/>
      <c r="D12" s="311"/>
      <c r="E12" s="311"/>
      <c r="F12" s="312"/>
      <c r="G12" s="18"/>
      <c r="H12" s="188"/>
      <c r="I12" s="189"/>
      <c r="J12" s="190"/>
      <c r="K12" s="191"/>
    </row>
    <row r="13" spans="1:12" ht="20.149999999999999" customHeight="1" x14ac:dyDescent="0.3">
      <c r="A13" s="309"/>
      <c r="B13" s="310"/>
      <c r="C13" s="311"/>
      <c r="D13" s="311"/>
      <c r="E13" s="311"/>
      <c r="F13" s="312"/>
      <c r="G13" s="18"/>
      <c r="H13" s="188"/>
      <c r="I13" s="189"/>
      <c r="J13" s="190"/>
      <c r="K13" s="191"/>
    </row>
    <row r="14" spans="1:12" ht="20.149999999999999" customHeight="1" x14ac:dyDescent="0.3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49999999999999" customHeight="1" x14ac:dyDescent="0.3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49999999999999" customHeight="1" x14ac:dyDescent="0.3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3">
      <c r="A17" s="12"/>
      <c r="B17" s="317" t="s">
        <v>83</v>
      </c>
      <c r="C17" s="317"/>
      <c r="D17" s="317"/>
      <c r="E17" s="317"/>
      <c r="F17" s="317"/>
      <c r="G17" s="317"/>
      <c r="H17" s="317"/>
      <c r="I17" s="317"/>
      <c r="J17" s="317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59</v>
      </c>
      <c r="B19" s="318" t="s">
        <v>116</v>
      </c>
      <c r="C19" s="319"/>
      <c r="D19" s="319"/>
      <c r="E19" s="319"/>
      <c r="F19" s="319"/>
      <c r="G19" s="319"/>
      <c r="H19" s="319"/>
      <c r="I19" s="319"/>
      <c r="J19" s="320"/>
      <c r="K19" s="293"/>
    </row>
    <row r="20" spans="1:11" ht="17.25" customHeight="1" x14ac:dyDescent="0.25">
      <c r="A20" s="16"/>
      <c r="B20" s="321"/>
      <c r="C20" s="322"/>
      <c r="D20" s="322"/>
      <c r="E20" s="322"/>
      <c r="F20" s="322"/>
      <c r="G20" s="322"/>
      <c r="H20" s="322"/>
      <c r="I20" s="322"/>
      <c r="J20" s="323"/>
      <c r="K20" s="294"/>
    </row>
    <row r="21" spans="1:11" ht="12.75" customHeight="1" x14ac:dyDescent="0.25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5">
      <c r="B22" s="295" t="s">
        <v>50</v>
      </c>
      <c r="C22" s="295"/>
      <c r="D22" s="295"/>
      <c r="E22" s="295"/>
      <c r="F22" s="295"/>
      <c r="G22" s="295"/>
      <c r="H22" s="295"/>
      <c r="I22" s="295"/>
      <c r="J22" s="295"/>
      <c r="K22" s="17" t="s">
        <v>47</v>
      </c>
    </row>
    <row r="23" spans="1:11" ht="19.5" customHeight="1" x14ac:dyDescent="0.3">
      <c r="A23" s="308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49999999999999" customHeight="1" x14ac:dyDescent="0.3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49999999999999" customHeight="1" x14ac:dyDescent="0.3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49999999999999" customHeight="1" x14ac:dyDescent="0.3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49999999999999" customHeight="1" x14ac:dyDescent="0.3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25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49999999999999" customHeight="1" x14ac:dyDescent="0.25">
      <c r="A29" s="60" t="s">
        <v>61</v>
      </c>
      <c r="B29" s="318" t="s">
        <v>117</v>
      </c>
      <c r="C29" s="319"/>
      <c r="D29" s="319"/>
      <c r="E29" s="319"/>
      <c r="F29" s="319"/>
      <c r="G29" s="319"/>
      <c r="H29" s="319"/>
      <c r="I29" s="319"/>
      <c r="J29" s="320"/>
      <c r="K29" s="335"/>
    </row>
    <row r="30" spans="1:11" ht="17.25" customHeight="1" x14ac:dyDescent="0.25">
      <c r="A30" s="16"/>
      <c r="B30" s="321"/>
      <c r="C30" s="322"/>
      <c r="D30" s="322"/>
      <c r="E30" s="322"/>
      <c r="F30" s="322"/>
      <c r="G30" s="322"/>
      <c r="H30" s="322"/>
      <c r="I30" s="322"/>
      <c r="J30" s="323"/>
      <c r="K30" s="336"/>
    </row>
    <row r="31" spans="1:11" ht="12.75" customHeight="1" x14ac:dyDescent="0.25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5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82</v>
      </c>
      <c r="K32" s="17" t="s">
        <v>47</v>
      </c>
    </row>
    <row r="33" spans="1:11" ht="20.149999999999999" customHeight="1" x14ac:dyDescent="0.3">
      <c r="A33" s="308" t="s">
        <v>62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49999999999999" customHeight="1" x14ac:dyDescent="0.3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49999999999999" customHeight="1" x14ac:dyDescent="0.3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49999999999999" customHeight="1" x14ac:dyDescent="0.3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49999999999999" customHeight="1" x14ac:dyDescent="0.3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25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4.5" x14ac:dyDescent="0.3">
      <c r="B39" s="316" t="s">
        <v>51</v>
      </c>
      <c r="C39" s="316"/>
      <c r="D39" s="316"/>
      <c r="E39" s="12"/>
      <c r="F39" s="316" t="s">
        <v>57</v>
      </c>
      <c r="G39" s="316"/>
      <c r="H39" s="316"/>
      <c r="I39" s="12"/>
      <c r="J39" s="17" t="s">
        <v>52</v>
      </c>
      <c r="K39" s="17" t="s">
        <v>53</v>
      </c>
    </row>
    <row r="40" spans="1:11" ht="20.149999999999999" customHeight="1" x14ac:dyDescent="0.3">
      <c r="A40" s="308" t="s">
        <v>63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49999999999999" customHeight="1" x14ac:dyDescent="0.3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49999999999999" customHeight="1" x14ac:dyDescent="0.3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49999999999999" customHeight="1" x14ac:dyDescent="0.3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49999999999999" customHeight="1" x14ac:dyDescent="0.3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25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5">
      <c r="A46" s="296" t="s">
        <v>64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5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5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5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5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5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5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5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5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5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5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45" zoomScale="80" workbookViewId="0">
      <selection activeCell="C60" sqref="C60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 t="str">
        <f>'R&amp;P Accounts'!B2</f>
        <v>Friends of Hope and Faith School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SC041378</v>
      </c>
      <c r="N1" s="324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130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8"/>
      <c r="B10" s="18"/>
      <c r="C10" s="119">
        <v>14066</v>
      </c>
      <c r="D10" s="120"/>
      <c r="E10" s="119"/>
      <c r="F10" s="120"/>
      <c r="G10" s="119"/>
      <c r="H10" s="123"/>
      <c r="I10" s="119"/>
      <c r="J10" s="123"/>
      <c r="K10" s="119">
        <f>SUM(C10:I10)</f>
        <v>14066</v>
      </c>
      <c r="L10" s="120"/>
      <c r="M10" s="124">
        <v>19126</v>
      </c>
    </row>
    <row r="11" spans="1:14" ht="16.5" customHeight="1" x14ac:dyDescent="0.3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3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3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14066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14066</v>
      </c>
      <c r="L14" s="214"/>
      <c r="M14" s="122">
        <f>SUM(M10:M13)</f>
        <v>19126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49999999999999" customHeight="1" x14ac:dyDescent="0.25">
      <c r="A18" s="340" t="s">
        <v>122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49999999999999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49999999999999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49999999999999" customHeight="1" x14ac:dyDescent="0.3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49999999999999" customHeight="1" x14ac:dyDescent="0.3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49999999999999" customHeight="1" x14ac:dyDescent="0.3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49999999999999" customHeight="1" x14ac:dyDescent="0.3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49999999999999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49999999999999" customHeight="1" x14ac:dyDescent="0.25">
      <c r="A29" s="340" t="s">
        <v>120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49999999999999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8" t="s">
        <v>138</v>
      </c>
      <c r="B32" s="18"/>
      <c r="C32" s="119">
        <v>1754</v>
      </c>
      <c r="D32" s="120"/>
      <c r="E32" s="119"/>
      <c r="F32" s="120"/>
      <c r="G32" s="119"/>
      <c r="H32" s="123"/>
      <c r="I32" s="119"/>
      <c r="J32" s="123"/>
      <c r="K32" s="119">
        <f>SUM(C32:I32)</f>
        <v>1754</v>
      </c>
      <c r="L32" s="120"/>
      <c r="M32" s="124">
        <v>1840</v>
      </c>
    </row>
    <row r="33" spans="1:13" ht="16.5" customHeight="1" x14ac:dyDescent="0.3">
      <c r="A33" s="98" t="s">
        <v>139</v>
      </c>
      <c r="B33" s="18"/>
      <c r="C33" s="119">
        <v>3876</v>
      </c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3876</v>
      </c>
      <c r="L33" s="120"/>
      <c r="M33" s="124">
        <v>2611</v>
      </c>
    </row>
    <row r="34" spans="1:13" ht="16.5" customHeight="1" x14ac:dyDescent="0.3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3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3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3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3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3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5630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5630</v>
      </c>
      <c r="L40" s="339"/>
      <c r="M40" s="122">
        <f>SUM(M32:M39)</f>
        <v>4451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5">
      <c r="A44" s="337" t="s">
        <v>119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49999999999999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3">
      <c r="A47" s="98" t="s">
        <v>140</v>
      </c>
      <c r="B47" s="18"/>
      <c r="C47" s="126">
        <v>18420</v>
      </c>
      <c r="D47" s="127"/>
      <c r="E47" s="126"/>
      <c r="F47" s="127"/>
      <c r="G47" s="126"/>
      <c r="H47" s="130"/>
      <c r="I47" s="126"/>
      <c r="J47" s="130"/>
      <c r="K47" s="126">
        <f>SUM(C47:I47)</f>
        <v>18420</v>
      </c>
      <c r="L47" s="127"/>
      <c r="M47" s="131">
        <v>21296</v>
      </c>
    </row>
    <row r="48" spans="1:13" ht="16.5" customHeight="1" x14ac:dyDescent="0.3">
      <c r="A48" s="98" t="s">
        <v>141</v>
      </c>
      <c r="B48" s="18"/>
      <c r="C48" s="126">
        <v>98</v>
      </c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98</v>
      </c>
      <c r="L48" s="127"/>
      <c r="M48" s="131">
        <v>45</v>
      </c>
    </row>
    <row r="49" spans="1:13" ht="16.5" customHeight="1" x14ac:dyDescent="0.3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3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3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3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3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3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3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3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3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49999999999999" customHeight="1" thickBot="1" x14ac:dyDescent="0.3">
      <c r="A58" s="95" t="s">
        <v>83</v>
      </c>
      <c r="B58" s="95"/>
      <c r="C58" s="129">
        <f>SUM(C47:C57)</f>
        <v>18518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18518</v>
      </c>
      <c r="L58" s="338"/>
      <c r="M58" s="129">
        <f>SUM(M47:M57)</f>
        <v>21341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49999999999999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zoomScale="80" workbookViewId="0">
      <selection activeCell="M38" sqref="M38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50" t="str">
        <f>'R&amp;P Accounts'!B2</f>
        <v>Friends of Hope and Faith School</v>
      </c>
      <c r="D1" s="350"/>
      <c r="E1" s="350"/>
      <c r="F1" s="350"/>
      <c r="G1" s="350"/>
      <c r="H1" s="350"/>
      <c r="I1" s="350"/>
      <c r="J1" s="350"/>
      <c r="K1" s="350"/>
      <c r="L1" s="1"/>
      <c r="M1" s="324" t="str">
        <f>'R&amp;P Accounts'!L2</f>
        <v>SC041378</v>
      </c>
      <c r="N1" s="324"/>
    </row>
    <row r="2" spans="1:14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183"/>
    </row>
    <row r="5" spans="1:14" ht="15.5" x14ac:dyDescent="0.25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5" t="s">
        <v>20</v>
      </c>
      <c r="B9" s="1"/>
      <c r="C9" s="155">
        <v>14066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14066</v>
      </c>
      <c r="L9" s="167"/>
      <c r="M9" s="155">
        <v>19126</v>
      </c>
    </row>
    <row r="10" spans="1:14" ht="17.25" customHeight="1" x14ac:dyDescent="0.3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3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3">
      <c r="A12" s="85" t="s">
        <v>23</v>
      </c>
      <c r="B12" s="70"/>
      <c r="C12" s="168">
        <v>1754</v>
      </c>
      <c r="D12" s="169"/>
      <c r="E12" s="168"/>
      <c r="F12" s="169"/>
      <c r="G12" s="168"/>
      <c r="H12" s="167"/>
      <c r="I12" s="168"/>
      <c r="J12" s="167"/>
      <c r="K12" s="155">
        <f t="shared" si="0"/>
        <v>1754</v>
      </c>
      <c r="L12" s="169"/>
      <c r="M12" s="168">
        <v>1840</v>
      </c>
    </row>
    <row r="13" spans="1:14" ht="17.25" customHeight="1" x14ac:dyDescent="0.3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3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3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5">
      <c r="A16" s="85" t="s">
        <v>68</v>
      </c>
      <c r="B16" s="1"/>
      <c r="C16" s="172">
        <v>3876</v>
      </c>
      <c r="D16" s="171"/>
      <c r="E16" s="172"/>
      <c r="F16" s="171"/>
      <c r="G16" s="172"/>
      <c r="H16" s="171"/>
      <c r="I16" s="172"/>
      <c r="J16" s="171"/>
      <c r="K16" s="155">
        <f t="shared" si="0"/>
        <v>3876</v>
      </c>
      <c r="L16" s="171"/>
      <c r="M16" s="172">
        <v>2611</v>
      </c>
    </row>
    <row r="17" spans="1:13" ht="16" thickBot="1" x14ac:dyDescent="0.4">
      <c r="A17" s="109" t="s">
        <v>95</v>
      </c>
      <c r="B17" s="97"/>
      <c r="C17" s="173">
        <f>SUM(C9:C16)</f>
        <v>19696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19696</v>
      </c>
      <c r="L17" s="174"/>
      <c r="M17" s="173">
        <f>SUM(M9:M16)</f>
        <v>23577</v>
      </c>
    </row>
    <row r="18" spans="1:13" ht="15.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3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5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" thickBot="1" x14ac:dyDescent="0.4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4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" thickBot="1" x14ac:dyDescent="0.4">
      <c r="A24" s="109" t="s">
        <v>96</v>
      </c>
      <c r="B24" s="1"/>
      <c r="C24" s="166">
        <f>C17+C22</f>
        <v>19696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19696</v>
      </c>
      <c r="L24" s="160"/>
      <c r="M24" s="166">
        <f>M17+M22</f>
        <v>23577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3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3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3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3">
      <c r="A32" s="86" t="s">
        <v>31</v>
      </c>
      <c r="B32" s="1"/>
      <c r="C32" s="162">
        <v>18420</v>
      </c>
      <c r="D32" s="160"/>
      <c r="E32" s="162"/>
      <c r="F32" s="160"/>
      <c r="G32" s="162"/>
      <c r="H32" s="160"/>
      <c r="I32" s="162"/>
      <c r="J32" s="160"/>
      <c r="K32" s="225">
        <f t="shared" si="1"/>
        <v>18420</v>
      </c>
      <c r="L32" s="160"/>
      <c r="M32" s="162">
        <v>21296</v>
      </c>
    </row>
    <row r="33" spans="1:14" ht="16.5" customHeight="1" x14ac:dyDescent="0.3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3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3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3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4" x14ac:dyDescent="0.3">
      <c r="A37" s="86" t="s">
        <v>141</v>
      </c>
      <c r="B37" s="1"/>
      <c r="C37" s="162">
        <v>98</v>
      </c>
      <c r="D37" s="160"/>
      <c r="E37" s="162"/>
      <c r="F37" s="160"/>
      <c r="G37" s="162"/>
      <c r="H37" s="160"/>
      <c r="I37" s="162"/>
      <c r="J37" s="160"/>
      <c r="K37" s="225">
        <f t="shared" si="1"/>
        <v>98</v>
      </c>
      <c r="L37" s="160"/>
      <c r="M37" s="162">
        <v>45</v>
      </c>
    </row>
    <row r="38" spans="1:14" ht="14.5" thickBot="1" x14ac:dyDescent="0.35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5">
      <c r="A39" s="13" t="s">
        <v>95</v>
      </c>
      <c r="B39" s="1"/>
      <c r="C39" s="163">
        <f>SUM(C28:C38)</f>
        <v>18518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18518</v>
      </c>
      <c r="L39" s="160"/>
      <c r="M39" s="159">
        <f>SUM(M28:M38)</f>
        <v>21341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3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5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5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5">
      <c r="A46" s="111" t="s">
        <v>12</v>
      </c>
      <c r="B46" s="1"/>
      <c r="C46" s="159">
        <f>+C44+C39</f>
        <v>18518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18518</v>
      </c>
      <c r="L46" s="160"/>
      <c r="M46" s="159">
        <f>+M44+M39</f>
        <v>21341</v>
      </c>
      <c r="N46" s="161"/>
    </row>
    <row r="47" spans="1:14" ht="17.25" customHeight="1" thickBot="1" x14ac:dyDescent="0.3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5">
      <c r="A48" s="40" t="s">
        <v>109</v>
      </c>
      <c r="B48" s="1"/>
      <c r="C48" s="157">
        <f>+C24-C46</f>
        <v>1178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1178</v>
      </c>
      <c r="L48" s="158"/>
      <c r="M48" s="157">
        <f>+M24-M46</f>
        <v>2236</v>
      </c>
    </row>
    <row r="49" spans="1:13" ht="14.25" customHeight="1" thickBot="1" x14ac:dyDescent="0.35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5">
      <c r="A50" s="97" t="s">
        <v>125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5">
      <c r="A52" s="13" t="s">
        <v>41</v>
      </c>
      <c r="B52" s="1"/>
      <c r="C52" s="157">
        <f>C48+C50</f>
        <v>1178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1178</v>
      </c>
      <c r="L52" s="158"/>
      <c r="M52" s="157">
        <f>M48+M50</f>
        <v>2236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5" x14ac:dyDescent="0.35">
      <c r="A55" s="182" t="s">
        <v>111</v>
      </c>
    </row>
    <row r="56" spans="1:13" x14ac:dyDescent="0.25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5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5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5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5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5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5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5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18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 t="str">
        <f>'R&amp;P Accounts'!B2</f>
        <v>Friends of Hope and Faith School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SC041378</v>
      </c>
      <c r="N1" s="324"/>
    </row>
    <row r="2" spans="1:14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45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131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3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3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3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3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3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3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5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4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3">
      <c r="A19" s="67" t="s">
        <v>91</v>
      </c>
      <c r="C19" s="1"/>
    </row>
    <row r="20" spans="1:13" ht="16.5" customHeight="1" x14ac:dyDescent="0.3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5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4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4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4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3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3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3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3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3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3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3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3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3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3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5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5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8" x14ac:dyDescent="0.3">
      <c r="A41" s="67" t="s">
        <v>93</v>
      </c>
    </row>
    <row r="42" spans="1:13" ht="17.25" customHeight="1" x14ac:dyDescent="0.3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5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5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" thickBot="1" x14ac:dyDescent="0.3">
      <c r="K45" s="221">
        <f>IF(K44='R&amp;P Accounts'!D47,0,"cross ref error")</f>
        <v>0</v>
      </c>
    </row>
    <row r="46" spans="1:13" ht="17.25" customHeight="1" thickBot="1" x14ac:dyDescent="0.35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" thickBot="1" x14ac:dyDescent="0.3">
      <c r="K47" s="221">
        <f>IF(K46='R&amp;P Accounts'!D49,0,"cross ref error")</f>
        <v>0</v>
      </c>
    </row>
    <row r="48" spans="1:13" ht="17.25" customHeight="1" thickBot="1" x14ac:dyDescent="0.35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5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5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5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5" x14ac:dyDescent="0.35">
      <c r="A55" s="182" t="s">
        <v>111</v>
      </c>
    </row>
    <row r="56" spans="1:13" x14ac:dyDescent="0.2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0796-329F-43EA-A3AB-D4C872445596}">
  <dimension ref="A1"/>
  <sheetViews>
    <sheetView tabSelected="1"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85D00A1-3127-4311-89F2-AD9651240330}"/>
</file>

<file path=customXml/itemProps2.xml><?xml version="1.0" encoding="utf-8"?>
<ds:datastoreItem xmlns:ds="http://schemas.openxmlformats.org/officeDocument/2006/customXml" ds:itemID="{664F2706-217B-4521-B5A2-623B6FA30ECF}"/>
</file>

<file path=customXml/itemProps3.xml><?xml version="1.0" encoding="utf-8"?>
<ds:datastoreItem xmlns:ds="http://schemas.openxmlformats.org/officeDocument/2006/customXml" ds:itemID="{ED858330-07D3-4092-B966-3E5881D064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Sheet1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Norman N Gillies</cp:lastModifiedBy>
  <cp:lastPrinted>2007-12-14T14:44:53Z</cp:lastPrinted>
  <dcterms:created xsi:type="dcterms:W3CDTF">2007-04-10T16:51:52Z</dcterms:created>
  <dcterms:modified xsi:type="dcterms:W3CDTF">2026-09-24T15:56:39Z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