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d.docs.live.net/9cd3fd3afeb1b8ea/OSCR/"/>
    </mc:Choice>
  </mc:AlternateContent>
  <xr:revisionPtr revIDLastSave="0" documentId="14_{22E7A223-C7EE-406E-900C-BDCCF06056CB}" xr6:coauthVersionLast="47" xr6:coauthVersionMax="47" xr10:uidLastSave="{00000000-0000-0000-0000-000000000000}"/>
  <bookViews>
    <workbookView xWindow="-110" yWindow="-110" windowWidth="19420" windowHeight="11500"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'!$A$1:$V$65</definedName>
    <definedName name="_xlnm.Print_Area" localSheetId="4">'Additional notes (2)'!$A$1:$N$64</definedName>
    <definedName name="_xlnm.Print_Area" localSheetId="5">'Additional notes (3)'!$A$1:$T$64</definedName>
    <definedName name="_xlnm.Print_Area" localSheetId="2">Notes!$A$1:$L$57</definedName>
    <definedName name="_xlnm.Print_Area" localSheetId="0">'R&amp;P Accounts'!$A$1:$L$66</definedName>
    <definedName name="_xlnm.Print_Area" localSheetId="1">'Statement of balances'!$A$1:$X$51</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I17" i="7"/>
  <c r="E17" i="7"/>
  <c r="G17" i="7"/>
  <c r="C11" i="7"/>
  <c r="C64" i="5" l="1"/>
  <c r="C59" i="5"/>
  <c r="Q41" i="5" l="1"/>
  <c r="O41" i="5"/>
  <c r="M41" i="5"/>
  <c r="I41" i="5"/>
  <c r="G41" i="5"/>
  <c r="E41" i="5"/>
  <c r="C41" i="5"/>
  <c r="V65" i="3"/>
  <c r="J66" i="2"/>
  <c r="X9" i="3"/>
  <c r="H62" i="2"/>
  <c r="F20" i="2"/>
  <c r="F22" i="2" s="1"/>
  <c r="K36" i="5" s="1"/>
  <c r="K41" i="5" s="1"/>
  <c r="V7" i="3"/>
  <c r="V5" i="3"/>
  <c r="T9" i="3"/>
  <c r="R9" i="3"/>
  <c r="P9" i="3"/>
  <c r="J9" i="3"/>
  <c r="H9" i="3"/>
  <c r="B35" i="2"/>
  <c r="H35" i="2" s="1"/>
  <c r="D22" i="2"/>
  <c r="H65" i="2"/>
  <c r="H64" i="2"/>
  <c r="S39" i="5"/>
  <c r="S38" i="5"/>
  <c r="S37" i="5"/>
  <c r="S35" i="5"/>
  <c r="S34" i="5"/>
  <c r="S33" i="5"/>
  <c r="K65" i="5"/>
  <c r="S36" i="5" l="1"/>
  <c r="H21" i="2" l="1"/>
  <c r="H19" i="2"/>
  <c r="H18" i="2"/>
  <c r="H17" i="2"/>
  <c r="H16" i="2"/>
  <c r="H15" i="2"/>
  <c r="H14" i="2"/>
  <c r="H13" i="2"/>
  <c r="H12" i="2"/>
  <c r="H20" i="2"/>
  <c r="K67" i="5" l="1"/>
  <c r="K26" i="5"/>
  <c r="J16" i="5"/>
  <c r="K14" i="5"/>
  <c r="K19" i="4" l="1"/>
  <c r="F48" i="2"/>
  <c r="F50" i="2" s="1"/>
  <c r="F27" i="2"/>
  <c r="D48" i="2"/>
  <c r="D43" i="2"/>
  <c r="D27" i="2"/>
  <c r="G65" i="5"/>
  <c r="G67" i="5" s="1"/>
  <c r="G26" i="5"/>
  <c r="G28" i="5" s="1"/>
  <c r="G14" i="5"/>
  <c r="G16" i="5"/>
  <c r="H47" i="2"/>
  <c r="H46" i="2"/>
  <c r="H42" i="2"/>
  <c r="H41" i="2"/>
  <c r="H40" i="2"/>
  <c r="H39" i="2"/>
  <c r="H38" i="2"/>
  <c r="H37" i="2"/>
  <c r="H36" i="2"/>
  <c r="H34" i="2"/>
  <c r="H33" i="2"/>
  <c r="H32" i="2"/>
  <c r="H26" i="2"/>
  <c r="H25" i="2"/>
  <c r="J48" i="2"/>
  <c r="J43" i="2"/>
  <c r="J27" i="2"/>
  <c r="H54" i="2"/>
  <c r="J22" i="2"/>
  <c r="R32" i="3"/>
  <c r="G44" i="6"/>
  <c r="G46" i="6" s="1"/>
  <c r="G39" i="6"/>
  <c r="G22" i="6"/>
  <c r="G17" i="6"/>
  <c r="G24" i="6" s="1"/>
  <c r="H22" i="2"/>
  <c r="U65" i="5"/>
  <c r="U67" i="5" s="1"/>
  <c r="S63" i="5"/>
  <c r="Q65" i="5"/>
  <c r="Q67" i="5" s="1"/>
  <c r="O65" i="5"/>
  <c r="O67" i="5" s="1"/>
  <c r="M65" i="5"/>
  <c r="M67" i="5" s="1"/>
  <c r="I65" i="5"/>
  <c r="I67" i="5" s="1"/>
  <c r="E65" i="5"/>
  <c r="E67" i="5" s="1"/>
  <c r="S64" i="5"/>
  <c r="S62" i="5"/>
  <c r="S61" i="5"/>
  <c r="S60" i="5"/>
  <c r="S59" i="5"/>
  <c r="S58" i="5"/>
  <c r="S57" i="5"/>
  <c r="S56" i="5"/>
  <c r="S55" i="5"/>
  <c r="S53" i="5"/>
  <c r="S52" i="5"/>
  <c r="S51" i="5"/>
  <c r="S50" i="5"/>
  <c r="S49" i="5"/>
  <c r="S48" i="5"/>
  <c r="Q43" i="6"/>
  <c r="Q42" i="6"/>
  <c r="Q38" i="6"/>
  <c r="Q37" i="6"/>
  <c r="Q36" i="6"/>
  <c r="Q35" i="6"/>
  <c r="Q34" i="6"/>
  <c r="Q33" i="6"/>
  <c r="Q32" i="6"/>
  <c r="Q31" i="6"/>
  <c r="Q30" i="6"/>
  <c r="Q29" i="6"/>
  <c r="Q28" i="6"/>
  <c r="Q21" i="6"/>
  <c r="Q20" i="6"/>
  <c r="Q16" i="6"/>
  <c r="Q15" i="6"/>
  <c r="Q14" i="6"/>
  <c r="Q13" i="6"/>
  <c r="Q12" i="6"/>
  <c r="Q11" i="6"/>
  <c r="Q10" i="6"/>
  <c r="Q9" i="6"/>
  <c r="K44" i="6"/>
  <c r="K39" i="6"/>
  <c r="K22" i="6"/>
  <c r="K17" i="6"/>
  <c r="K24" i="6" s="1"/>
  <c r="M17" i="6"/>
  <c r="M22" i="6"/>
  <c r="M39" i="6"/>
  <c r="M46" i="6" s="1"/>
  <c r="M44" i="6"/>
  <c r="M26" i="5"/>
  <c r="M14" i="5"/>
  <c r="C65" i="5"/>
  <c r="C67" i="5" s="1"/>
  <c r="S54" i="5"/>
  <c r="I44" i="6"/>
  <c r="I39" i="6"/>
  <c r="I22" i="6"/>
  <c r="I17" i="6"/>
  <c r="O14" i="5"/>
  <c r="O16" i="5" s="1"/>
  <c r="I14" i="5"/>
  <c r="S11" i="5"/>
  <c r="I26" i="5"/>
  <c r="I28" i="5" s="1"/>
  <c r="S24" i="5"/>
  <c r="S21" i="5"/>
  <c r="B1" i="3"/>
  <c r="T32" i="3"/>
  <c r="O26" i="5"/>
  <c r="O44" i="6"/>
  <c r="O39" i="6"/>
  <c r="O22" i="6"/>
  <c r="O17" i="6"/>
  <c r="C44" i="6"/>
  <c r="C39" i="6"/>
  <c r="C46" i="6" s="1"/>
  <c r="C22" i="6"/>
  <c r="C17" i="6"/>
  <c r="S22" i="5"/>
  <c r="K53" i="7"/>
  <c r="K47" i="7"/>
  <c r="M1" i="7"/>
  <c r="C1" i="7"/>
  <c r="Q26" i="5"/>
  <c r="E26" i="5"/>
  <c r="E43" i="5"/>
  <c r="L16" i="5"/>
  <c r="E14" i="5"/>
  <c r="E16" i="5"/>
  <c r="K42" i="7"/>
  <c r="K43" i="7"/>
  <c r="Q50" i="6"/>
  <c r="K50" i="7"/>
  <c r="S10" i="5"/>
  <c r="S12" i="5"/>
  <c r="S13" i="5"/>
  <c r="Q14" i="5"/>
  <c r="Q16" i="5" s="1"/>
  <c r="U14" i="5"/>
  <c r="R16" i="5"/>
  <c r="C14" i="5"/>
  <c r="C16" i="5" s="1"/>
  <c r="U26" i="5"/>
  <c r="T28" i="5"/>
  <c r="S23" i="5"/>
  <c r="S25" i="5"/>
  <c r="C26" i="5"/>
  <c r="C28" i="5" s="1"/>
  <c r="S40" i="5"/>
  <c r="B43" i="2"/>
  <c r="B48" i="2"/>
  <c r="B22" i="2"/>
  <c r="B27" i="2"/>
  <c r="K9" i="7"/>
  <c r="K10" i="7"/>
  <c r="K11" i="7"/>
  <c r="K12" i="7"/>
  <c r="K13" i="7"/>
  <c r="K14" i="7"/>
  <c r="K15" i="7"/>
  <c r="K16" i="7"/>
  <c r="K20" i="7"/>
  <c r="K22" i="7" s="1"/>
  <c r="K21" i="7"/>
  <c r="K28" i="7"/>
  <c r="K29" i="7"/>
  <c r="K30" i="7"/>
  <c r="K31" i="7"/>
  <c r="K32" i="7"/>
  <c r="K33" i="7"/>
  <c r="K34" i="7"/>
  <c r="K35" i="7"/>
  <c r="K36" i="7"/>
  <c r="K37" i="7"/>
  <c r="K38" i="7"/>
  <c r="I22" i="7"/>
  <c r="I44" i="7"/>
  <c r="I39" i="7"/>
  <c r="I46" i="7" s="1"/>
  <c r="G22" i="7"/>
  <c r="G44" i="7"/>
  <c r="G39" i="7"/>
  <c r="E22" i="7"/>
  <c r="E44" i="7"/>
  <c r="E46" i="7" s="1"/>
  <c r="E39" i="7"/>
  <c r="C17" i="7"/>
  <c r="C22" i="7"/>
  <c r="C44" i="7"/>
  <c r="C39" i="7"/>
  <c r="E17" i="6"/>
  <c r="E22" i="6"/>
  <c r="E44" i="6"/>
  <c r="E46" i="6" s="1"/>
  <c r="E39" i="6"/>
  <c r="S1" i="6"/>
  <c r="C1" i="6"/>
  <c r="U41" i="5"/>
  <c r="U1" i="5"/>
  <c r="V48" i="3"/>
  <c r="X48" i="3"/>
  <c r="X41" i="3"/>
  <c r="V41" i="3"/>
  <c r="X32" i="3"/>
  <c r="V32" i="3"/>
  <c r="X19" i="3"/>
  <c r="C1" i="5"/>
  <c r="K1" i="4"/>
  <c r="B1" i="4"/>
  <c r="V1" i="3"/>
  <c r="I24" i="7"/>
  <c r="Q22" i="6"/>
  <c r="Q44" i="6"/>
  <c r="S52" i="6"/>
  <c r="D50" i="2" l="1"/>
  <c r="H48" i="2"/>
  <c r="O46" i="6"/>
  <c r="Q45" i="6"/>
  <c r="C24" i="6"/>
  <c r="C48" i="6" s="1"/>
  <c r="C52" i="6" s="1"/>
  <c r="M24" i="6"/>
  <c r="M48" i="6" s="1"/>
  <c r="M52" i="6" s="1"/>
  <c r="Q39" i="6"/>
  <c r="Q46" i="6" s="1"/>
  <c r="I24" i="6"/>
  <c r="I48" i="6" s="1"/>
  <c r="I52" i="6" s="1"/>
  <c r="K44" i="7"/>
  <c r="I46" i="6"/>
  <c r="K46" i="6"/>
  <c r="K48" i="6" s="1"/>
  <c r="K52" i="6" s="1"/>
  <c r="G48" i="6"/>
  <c r="G52" i="6" s="1"/>
  <c r="J50" i="2"/>
  <c r="D29" i="2"/>
  <c r="O24" i="6"/>
  <c r="O48" i="6" s="1"/>
  <c r="O52" i="6" s="1"/>
  <c r="C24" i="7"/>
  <c r="G24" i="7"/>
  <c r="I48" i="7"/>
  <c r="I52" i="7" s="1"/>
  <c r="E24" i="6"/>
  <c r="E48" i="6" s="1"/>
  <c r="E52" i="6" s="1"/>
  <c r="E24" i="7"/>
  <c r="E48" i="7" s="1"/>
  <c r="E52" i="7" s="1"/>
  <c r="C46" i="7"/>
  <c r="G46" i="7"/>
  <c r="K45" i="7"/>
  <c r="E28" i="5"/>
  <c r="G43" i="5"/>
  <c r="J29" i="2"/>
  <c r="S26" i="5"/>
  <c r="S28" i="5" s="1"/>
  <c r="K39" i="7"/>
  <c r="K46" i="7" s="1"/>
  <c r="K17" i="7"/>
  <c r="K24" i="7" s="1"/>
  <c r="Q17" i="6"/>
  <c r="Q24" i="6" s="1"/>
  <c r="S65" i="5"/>
  <c r="S67" i="5" s="1"/>
  <c r="S41" i="5"/>
  <c r="S14" i="5"/>
  <c r="C43" i="5"/>
  <c r="H27" i="2"/>
  <c r="H29" i="2" s="1"/>
  <c r="F29" i="2"/>
  <c r="F52" i="2" s="1"/>
  <c r="H43" i="2"/>
  <c r="B50" i="2"/>
  <c r="B29" i="2"/>
  <c r="H50" i="2" l="1"/>
  <c r="D52" i="2"/>
  <c r="D56" i="2" s="1"/>
  <c r="J52" i="2"/>
  <c r="J56" i="2" s="1"/>
  <c r="X10" i="3" s="1"/>
  <c r="G48" i="7"/>
  <c r="Q48" i="6"/>
  <c r="Q52" i="6" s="1"/>
  <c r="C48" i="7"/>
  <c r="C52" i="7" s="1"/>
  <c r="F56" i="2"/>
  <c r="F63" i="2" s="1"/>
  <c r="F66" i="2" s="1"/>
  <c r="F98" i="2" s="1"/>
  <c r="G52" i="7"/>
  <c r="K48" i="7"/>
  <c r="K52" i="7" s="1"/>
  <c r="H10" i="3"/>
  <c r="K18" i="7"/>
  <c r="K25" i="7"/>
  <c r="K40" i="7"/>
  <c r="P10" i="3"/>
  <c r="R10" i="3"/>
  <c r="B52" i="2"/>
  <c r="H52" i="2" l="1"/>
  <c r="H56" i="2" s="1"/>
  <c r="D63" i="2"/>
  <c r="D66" i="2" s="1"/>
  <c r="L6" i="3"/>
  <c r="L9" i="3" s="1"/>
  <c r="N6" i="3"/>
  <c r="J10" i="3"/>
  <c r="T10" i="3"/>
  <c r="B56" i="2"/>
  <c r="B63" i="2" s="1"/>
  <c r="H63" i="2" s="1"/>
  <c r="B66" i="2" l="1"/>
  <c r="F6" i="3"/>
  <c r="F9" i="3" s="1"/>
  <c r="H66" i="2"/>
  <c r="N10" i="3"/>
  <c r="V6" i="3"/>
  <c r="V9" i="3" s="1"/>
  <c r="N9" i="3"/>
  <c r="F10" i="3"/>
  <c r="V10" i="3" l="1"/>
</calcChain>
</file>

<file path=xl/sharedStrings.xml><?xml version="1.0" encoding="utf-8"?>
<sst xmlns="http://schemas.openxmlformats.org/spreadsheetml/2006/main" count="375" uniqueCount="173">
  <si>
    <t>Unrestricted funds</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</si>
  <si>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</si>
  <si>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</si>
  <si>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</si>
  <si>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</si>
  <si>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</si>
  <si>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</si>
  <si>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</si>
  <si>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</si>
  <si>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</si>
  <si>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</si>
  <si>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</si>
  <si>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</si>
  <si>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</si>
  <si>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</si>
  <si>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</si>
  <si>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</si>
  <si>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</si>
  <si>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</si>
  <si>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</si>
  <si>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</si>
  <si>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</si>
  <si>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</si>
  <si>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</si>
  <si>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</si>
  <si>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</si>
  <si>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</si>
  <si>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</si>
  <si>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</si>
  <si>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</si>
  <si>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</si>
  <si>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</si>
  <si>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</si>
  <si>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</si>
  <si>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</si>
  <si>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</si>
  <si>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</si>
  <si>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</si>
  <si>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</si>
  <si>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</si>
  <si>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</si>
  <si>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</si>
  <si>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</si>
  <si>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</si>
  <si>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</si>
  <si>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</si>
  <si>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</si>
  <si>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</si>
  <si>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</si>
  <si>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</si>
  <si>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</si>
  <si>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</si>
  <si>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</si>
  <si>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</si>
  <si>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</si>
  <si>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</si>
  <si>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</si>
  <si>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</si>
  <si>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</si>
  <si>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</si>
  <si>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</si>
  <si>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</si>
  <si>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</si>
  <si>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</si>
  <si>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</si>
  <si>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</si>
  <si>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</si>
  <si>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</si>
  <si>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</si>
  <si>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</si>
  <si>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</si>
  <si>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</si>
  <si>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</si>
  <si>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</si>
  <si>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</si>
  <si>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</si>
  <si>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</si>
  <si>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</si>
  <si>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</si>
  <si>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</si>
  <si>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</si>
  <si>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</si>
  <si>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</si>
  <si>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</si>
  <si>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</si>
  <si>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</si>
  <si>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</si>
  <si>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</si>
  <si>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</si>
  <si>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</si>
  <si>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</si>
  <si>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</si>
  <si>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</si>
  <si>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</si>
  <si>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</si>
  <si>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</si>
  <si>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</si>
  <si>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</si>
  <si>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</si>
  <si>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</si>
  <si>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</si>
  <si>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</si>
  <si>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</si>
  <si>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</si>
  <si>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</si>
  <si>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</si>
  <si>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</si>
  <si>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</si>
  <si>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</si>
  <si>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</si>
  <si>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</si>
  <si>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</si>
  <si>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</si>
  <si>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end date</t>
  </si>
  <si>
    <t xml:space="preserve">Analysis of receipts and payments </t>
  </si>
  <si>
    <t>6  Breakdown of restricted funds</t>
  </si>
  <si>
    <t>5  Breakdown of unrestricted funds</t>
  </si>
  <si>
    <t>Total Donations</t>
  </si>
  <si>
    <t>Ramble Incomes</t>
  </si>
  <si>
    <t>Garaging</t>
  </si>
  <si>
    <t>Insurance</t>
  </si>
  <si>
    <t>Volunteers</t>
  </si>
  <si>
    <t>AGM</t>
  </si>
  <si>
    <t>Admin.</t>
  </si>
  <si>
    <t>Transport</t>
  </si>
  <si>
    <t>Ratho Ramble - Barge &amp; Meal</t>
  </si>
  <si>
    <t>Batteries</t>
  </si>
  <si>
    <t>Xmas</t>
  </si>
  <si>
    <t>1st Aid</t>
  </si>
  <si>
    <t>Other</t>
  </si>
  <si>
    <t>Unrestricted Funds</t>
  </si>
  <si>
    <t>SC 033022</t>
  </si>
  <si>
    <t>Forth &amp; Tay Disabled Ramblers</t>
  </si>
  <si>
    <t>Transferof Funds</t>
  </si>
  <si>
    <t>.</t>
  </si>
  <si>
    <t>Fundraising Activities</t>
  </si>
  <si>
    <t>Scooter Sales</t>
  </si>
  <si>
    <t>Members</t>
  </si>
  <si>
    <t>Savings</t>
  </si>
  <si>
    <t>Peoples Postcode Lottery</t>
  </si>
  <si>
    <t>Member Scooter Funds</t>
  </si>
  <si>
    <t>l</t>
  </si>
  <si>
    <t>Sevcing</t>
  </si>
  <si>
    <t>Equipment - ramps</t>
  </si>
  <si>
    <t>Equipment - Scooters</t>
  </si>
  <si>
    <t>Scooters Bought</t>
  </si>
  <si>
    <t>Foundation Scotland</t>
  </si>
  <si>
    <t>CORRA Foundation</t>
  </si>
  <si>
    <t>Grants - B of S - Foundation</t>
  </si>
  <si>
    <t>Grant - CO-OP</t>
  </si>
  <si>
    <t>cross ref error</t>
  </si>
  <si>
    <t>CO-OP</t>
  </si>
  <si>
    <t>co-op</t>
  </si>
  <si>
    <t>Brunch</t>
  </si>
  <si>
    <t>Account/Fund Transfer</t>
  </si>
  <si>
    <t>MAY</t>
  </si>
  <si>
    <t>TRANSFERS</t>
  </si>
  <si>
    <t>AUG</t>
  </si>
  <si>
    <t>SEPT</t>
  </si>
  <si>
    <t>OCT</t>
  </si>
  <si>
    <t>NOV</t>
  </si>
  <si>
    <t>INCOME</t>
  </si>
  <si>
    <t>INCOME AUG</t>
  </si>
  <si>
    <t>INCOME SEPT</t>
  </si>
  <si>
    <t>NIV</t>
  </si>
  <si>
    <t>-</t>
  </si>
  <si>
    <t>x</t>
  </si>
  <si>
    <t>Interest</t>
  </si>
  <si>
    <t>Meeting costs - excl AGM</t>
  </si>
  <si>
    <t>Peoples Postcode Lottery Garaging</t>
  </si>
  <si>
    <t>Grants -Corra</t>
  </si>
  <si>
    <t>KAREN H AINSLIE</t>
  </si>
  <si>
    <t xml:space="preserve">We received unrestricted funds from the Bank of Scotland Foundation, Corra Foundation and the Co-op which went into the general funds to pay for general running costs and other activities relating to the purposes of the charity. Running costs include garaging of mobility scooters, servicing, maintenance and repair of the scooters, cost of van and minibus transport hire, fuel for transport, meeting costs, equipment and administration costs. We were also able to pay for a non-scooter event on the Heritage railway.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</si>
</sst>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 numFmtId="169" formatCode="dd/mm/yy;@"/>
    <numFmt numFmtId="170" formatCode="&quot;£&quot;#,##0.00"/>
  </numFmts>
  <fonts count="43"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i/>
      <sz val="12"/>
      <name val="Arial"/>
      <family val="2"/>
    </font>
    <font>
      <b/>
      <sz val="12"/>
      <color rgb="FF002060"/>
      <name val="Arial"/>
      <family val="2"/>
    </font>
    <font>
      <sz val="11"/>
      <color rgb="FF002060"/>
      <name val="Arial"/>
      <family val="2"/>
    </font>
    <font>
      <sz val="14"/>
      <color rgb="FF002060"/>
      <name val="Arial"/>
      <family val="2"/>
    </font>
    <font>
      <sz val="16"/>
      <color rgb="FF002060"/>
      <name val="Arial"/>
      <family val="2"/>
    </font>
    <font>
      <b/>
      <sz val="12"/>
      <color theme="1"/>
      <name val="Arial"/>
      <family val="2"/>
    </font>
    <font>
      <b/>
      <sz val="10"/>
      <color rgb="FF002060"/>
      <name val="Arial"/>
      <family val="2"/>
    </font>
    <font>
      <b/>
      <sz val="14"/>
      <name val="Arial"/>
      <family val="2"/>
    </font>
    <font>
      <sz val="16"/>
      <name val="Arial"/>
      <family val="2"/>
    </font>
    <font>
      <sz val="10"/>
      <color rgb="FF002060"/>
      <name val="Arial"/>
      <family val="2"/>
    </font>
    <font>
      <b/>
      <sz val="11"/>
      <color rgb="FF002060"/>
      <name val="Arial"/>
      <family val="2"/>
    </font>
    <font>
      <sz val="20"/>
      <name val="Arial"/>
      <family val="2"/>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theme="0"/>
        <bgColor indexed="64"/>
      </patternFill>
    </fill>
  </fills>
  <borders count="26">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38">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1"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0" borderId="9" xfId="1" applyNumberFormat="1" applyFont="1" applyBorder="1" applyAlignment="1" applyProtection="1">
      <alignment horizontal="right" vertical="center" shrinkToFit="1"/>
      <protection locked="0"/>
    </xf>
    <xf numFmtId="168" fontId="3" fillId="0" borderId="13" xfId="1" applyNumberFormat="1" applyFont="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4"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5"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3"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167" fontId="13" fillId="2" borderId="0" xfId="0" applyNumberFormat="1" applyFont="1" applyFill="1" applyAlignment="1" applyProtection="1">
      <alignment horizontal="left" vertical="center"/>
      <protection locked="0"/>
    </xf>
    <xf numFmtId="0" fontId="32" fillId="0" borderId="0" xfId="0" applyFont="1" applyAlignment="1" applyProtection="1">
      <alignment horizontal="center" vertical="center" wrapText="1"/>
      <protection locked="0"/>
    </xf>
    <xf numFmtId="166" fontId="3" fillId="0" borderId="0" xfId="0" applyNumberFormat="1" applyFont="1" applyAlignment="1" applyProtection="1">
      <alignment horizontal="center" vertical="center"/>
      <protection locked="0"/>
    </xf>
    <xf numFmtId="41" fontId="36" fillId="0" borderId="0" xfId="1" applyNumberFormat="1" applyFont="1" applyBorder="1" applyAlignment="1" applyProtection="1">
      <alignment horizontal="center" vertical="top" wrapText="1"/>
      <protection locked="0"/>
    </xf>
    <xf numFmtId="0" fontId="1" fillId="0" borderId="0" xfId="0" applyFont="1" applyProtection="1">
      <protection locked="0"/>
    </xf>
    <xf numFmtId="0" fontId="33" fillId="0" borderId="0" xfId="0" applyFont="1" applyAlignment="1" applyProtection="1">
      <alignment vertical="top" wrapText="1"/>
      <protection locked="0"/>
    </xf>
    <xf numFmtId="3" fontId="3" fillId="0" borderId="5" xfId="1" applyNumberFormat="1" applyFont="1" applyFill="1" applyBorder="1" applyAlignment="1" applyProtection="1">
      <alignment horizontal="center" vertical="top" wrapText="1"/>
      <protection locked="0"/>
    </xf>
    <xf numFmtId="0" fontId="1" fillId="0" borderId="0" xfId="0" quotePrefix="1" applyFont="1" applyProtection="1">
      <protection locked="0"/>
    </xf>
    <xf numFmtId="165" fontId="3" fillId="0" borderId="5" xfId="1" applyNumberFormat="1" applyFont="1" applyFill="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Fill="1" applyBorder="1" applyAlignment="1" applyProtection="1">
      <alignment wrapText="1"/>
      <protection locked="0"/>
    </xf>
    <xf numFmtId="3" fontId="3" fillId="0" borderId="9" xfId="1" applyNumberFormat="1" applyFont="1" applyFill="1" applyBorder="1" applyAlignment="1" applyProtection="1">
      <alignment horizontal="right" wrapText="1"/>
      <protection locked="0"/>
    </xf>
    <xf numFmtId="41" fontId="3" fillId="0" borderId="5" xfId="0" applyNumberFormat="1" applyFont="1" applyBorder="1" applyAlignment="1" applyProtection="1">
      <alignment horizontal="right" wrapText="1"/>
      <protection locked="0"/>
    </xf>
    <xf numFmtId="0" fontId="38" fillId="0" borderId="0" xfId="0" quotePrefix="1" applyFont="1" applyAlignment="1" applyProtection="1">
      <alignment horizontal="center" vertical="center"/>
      <protection locked="0"/>
    </xf>
    <xf numFmtId="170" fontId="37" fillId="0" borderId="0" xfId="0" applyNumberFormat="1" applyFont="1" applyAlignment="1">
      <alignment horizontal="center"/>
    </xf>
    <xf numFmtId="0" fontId="28" fillId="0" borderId="0" xfId="0" applyFont="1" applyProtection="1">
      <protection locked="0"/>
    </xf>
    <xf numFmtId="41" fontId="3" fillId="3" borderId="10" xfId="1" applyNumberFormat="1" applyFont="1" applyFill="1" applyBorder="1" applyAlignment="1" applyProtection="1">
      <alignment wrapText="1"/>
    </xf>
    <xf numFmtId="41" fontId="17" fillId="0" borderId="0" xfId="1" applyNumberFormat="1" applyFont="1" applyBorder="1" applyAlignment="1" applyProtection="1">
      <alignment horizontal="center" wrapText="1"/>
      <protection locked="0"/>
    </xf>
    <xf numFmtId="0" fontId="19" fillId="0" borderId="22" xfId="0" applyFont="1" applyBorder="1" applyAlignment="1" applyProtection="1">
      <alignment vertical="top" wrapText="1"/>
      <protection locked="0"/>
    </xf>
    <xf numFmtId="41" fontId="3" fillId="0" borderId="23"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16"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17" xfId="1" applyNumberFormat="1" applyFont="1" applyBorder="1" applyAlignment="1" applyProtection="1">
      <alignment horizontal="left" vertical="top" wrapText="1"/>
      <protection locked="0"/>
    </xf>
    <xf numFmtId="41" fontId="5" fillId="0" borderId="4" xfId="1" applyNumberFormat="1" applyFont="1" applyBorder="1" applyAlignment="1" applyProtection="1">
      <alignment horizontal="right" vertical="top" wrapText="1"/>
      <protection locked="0"/>
    </xf>
    <xf numFmtId="168" fontId="3" fillId="0" borderId="0" xfId="1" applyNumberFormat="1" applyFont="1" applyBorder="1" applyAlignment="1" applyProtection="1">
      <alignment horizontal="right" vertical="center" shrinkToFit="1"/>
      <protection locked="0"/>
    </xf>
    <xf numFmtId="168" fontId="3" fillId="3" borderId="0" xfId="1" applyNumberFormat="1" applyFont="1" applyFill="1" applyBorder="1" applyAlignment="1" applyProtection="1">
      <alignment horizontal="right" vertical="center" shrinkToFit="1"/>
    </xf>
    <xf numFmtId="170" fontId="40" fillId="0" borderId="0" xfId="0" applyNumberFormat="1" applyFont="1" applyAlignment="1">
      <alignment horizontal="left" vertical="center" wrapText="1"/>
    </xf>
    <xf numFmtId="0" fontId="33" fillId="0" borderId="0" xfId="0" applyFont="1" applyAlignment="1" applyProtection="1">
      <alignment wrapText="1"/>
      <protection locked="0"/>
    </xf>
    <xf numFmtId="3" fontId="33" fillId="0" borderId="5" xfId="1" applyNumberFormat="1" applyFont="1" applyFill="1" applyBorder="1" applyAlignment="1" applyProtection="1">
      <alignment horizontal="center" wrapText="1"/>
      <protection locked="0"/>
    </xf>
    <xf numFmtId="3" fontId="41" fillId="0" borderId="5" xfId="1" applyNumberFormat="1" applyFont="1" applyFill="1" applyBorder="1" applyAlignment="1" applyProtection="1">
      <alignment horizontal="right" wrapText="1"/>
      <protection locked="0"/>
    </xf>
    <xf numFmtId="3" fontId="3" fillId="0" borderId="5" xfId="1" applyNumberFormat="1" applyFont="1" applyFill="1" applyBorder="1" applyAlignment="1" applyProtection="1">
      <alignment horizontal="center" wrapText="1"/>
      <protection locked="0"/>
    </xf>
    <xf numFmtId="3" fontId="3" fillId="0" borderId="5" xfId="1" applyNumberFormat="1" applyFont="1" applyFill="1" applyBorder="1" applyAlignment="1" applyProtection="1">
      <alignment horizontal="right" wrapText="1"/>
      <protection locked="0"/>
    </xf>
    <xf numFmtId="168" fontId="12" fillId="0" borderId="0" xfId="0" applyNumberFormat="1" applyFont="1" applyProtection="1">
      <protection locked="0"/>
    </xf>
    <xf numFmtId="0" fontId="2" fillId="0" borderId="17" xfId="0" applyFont="1" applyBorder="1" applyAlignment="1" applyProtection="1">
      <alignment horizontal="center"/>
      <protection locked="0"/>
    </xf>
    <xf numFmtId="0" fontId="2" fillId="0" borderId="25" xfId="0" applyFont="1" applyBorder="1" applyAlignment="1" applyProtection="1">
      <alignment horizontal="center"/>
      <protection locked="0"/>
    </xf>
    <xf numFmtId="168" fontId="3" fillId="3" borderId="9" xfId="1" applyNumberFormat="1" applyFont="1" applyFill="1" applyBorder="1" applyAlignment="1" applyProtection="1">
      <alignment horizontal="right" vertical="center" shrinkToFit="1"/>
      <protection locked="0"/>
    </xf>
    <xf numFmtId="41" fontId="3" fillId="0" borderId="0" xfId="1"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41" fontId="3" fillId="3" borderId="9" xfId="1" applyNumberFormat="1" applyFont="1" applyFill="1" applyBorder="1" applyAlignment="1" applyProtection="1">
      <alignment wrapText="1"/>
    </xf>
    <xf numFmtId="41" fontId="2" fillId="0" borderId="16" xfId="1" applyNumberFormat="1" applyFont="1" applyFill="1" applyBorder="1" applyAlignment="1" applyProtection="1">
      <alignment horizontal="left" wrapText="1"/>
      <protection locked="0"/>
    </xf>
    <xf numFmtId="41" fontId="2" fillId="0" borderId="1" xfId="1" applyNumberFormat="1" applyFont="1" applyFill="1" applyBorder="1" applyAlignment="1" applyProtection="1">
      <alignment horizontal="left" wrapText="1"/>
      <protection locked="0"/>
    </xf>
    <xf numFmtId="41" fontId="2" fillId="0" borderId="17" xfId="1" applyNumberFormat="1" applyFont="1" applyFill="1" applyBorder="1" applyAlignment="1" applyProtection="1">
      <alignment horizontal="left" wrapText="1"/>
      <protection locked="0"/>
    </xf>
    <xf numFmtId="164" fontId="29" fillId="0" borderId="0" xfId="0" applyNumberFormat="1" applyFont="1" applyAlignment="1">
      <alignment horizontal="right" wrapText="1"/>
    </xf>
    <xf numFmtId="41" fontId="3" fillId="0" borderId="0" xfId="1" applyNumberFormat="1" applyFont="1" applyFill="1" applyBorder="1" applyAlignment="1" applyProtection="1">
      <alignment horizontal="right" vertical="top" wrapText="1"/>
      <protection locked="0"/>
    </xf>
    <xf numFmtId="0" fontId="12" fillId="0" borderId="0" xfId="0" applyFont="1" applyAlignment="1" applyProtection="1">
      <alignment horizontal="center"/>
      <protection locked="0"/>
    </xf>
    <xf numFmtId="0" fontId="13" fillId="0" borderId="0" xfId="0" applyFont="1" applyAlignment="1" applyProtection="1">
      <alignment vertical="center"/>
      <protection locked="0"/>
    </xf>
    <xf numFmtId="41" fontId="13" fillId="0" borderId="0" xfId="1" applyNumberFormat="1" applyFont="1" applyFill="1" applyBorder="1" applyAlignment="1" applyProtection="1">
      <alignment vertical="center"/>
      <protection locked="0"/>
    </xf>
    <xf numFmtId="166" fontId="13" fillId="0" borderId="0" xfId="0" applyNumberFormat="1" applyFont="1" applyAlignment="1" applyProtection="1">
      <alignment horizontal="left" vertical="center"/>
      <protection locked="0"/>
    </xf>
    <xf numFmtId="167" fontId="1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1" fontId="3" fillId="0" borderId="0" xfId="1" applyNumberFormat="1" applyFont="1" applyFill="1" applyAlignment="1" applyProtection="1">
      <alignment horizontal="center" vertical="center" wrapText="1"/>
      <protection locked="0"/>
    </xf>
    <xf numFmtId="0" fontId="2" fillId="0" borderId="5" xfId="0" applyFont="1" applyBorder="1" applyAlignment="1" applyProtection="1">
      <alignment vertical="top" wrapText="1"/>
      <protection locked="0"/>
    </xf>
    <xf numFmtId="41" fontId="3" fillId="0" borderId="5" xfId="1" applyNumberFormat="1" applyFont="1" applyFill="1" applyBorder="1" applyAlignment="1" applyProtection="1">
      <alignment vertical="top" wrapText="1"/>
      <protection locked="0"/>
    </xf>
    <xf numFmtId="0" fontId="35"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41" fontId="3" fillId="0" borderId="6" xfId="1" applyNumberFormat="1" applyFont="1" applyFill="1" applyBorder="1" applyAlignment="1" applyProtection="1">
      <alignment vertical="top" wrapText="1"/>
      <protection locked="0"/>
    </xf>
    <xf numFmtId="41" fontId="3" fillId="0" borderId="0" xfId="1" applyNumberFormat="1" applyFont="1" applyFill="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41" fontId="3" fillId="0" borderId="7" xfId="1" applyNumberFormat="1" applyFont="1" applyFill="1" applyBorder="1" applyAlignment="1" applyProtection="1">
      <alignment vertical="top" wrapText="1"/>
      <protection locked="0"/>
    </xf>
    <xf numFmtId="43" fontId="19" fillId="0" borderId="0" xfId="0" applyNumberFormat="1" applyFont="1" applyAlignment="1" applyProtection="1">
      <alignment horizontal="left" vertical="top" wrapText="1"/>
      <protection locked="0"/>
    </xf>
    <xf numFmtId="0" fontId="2" fillId="0" borderId="0" xfId="0" applyFont="1" applyAlignment="1" applyProtection="1">
      <alignment horizontal="left" vertical="center" wrapText="1"/>
      <protection locked="0"/>
    </xf>
    <xf numFmtId="41" fontId="19"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wrapText="1"/>
      <protection locked="0"/>
    </xf>
    <xf numFmtId="41" fontId="2" fillId="0" borderId="5" xfId="0" applyNumberFormat="1" applyFont="1" applyBorder="1" applyAlignment="1" applyProtection="1">
      <alignment vertical="top" wrapText="1"/>
      <protection locked="0"/>
    </xf>
    <xf numFmtId="41" fontId="3" fillId="0" borderId="5" xfId="0" applyNumberFormat="1" applyFont="1" applyBorder="1" applyAlignment="1" applyProtection="1">
      <alignment vertical="top" wrapText="1"/>
      <protection locked="0"/>
    </xf>
    <xf numFmtId="0" fontId="21" fillId="0" borderId="5" xfId="0" quotePrefix="1" applyFont="1" applyBorder="1" applyAlignment="1">
      <alignment horizontal="left"/>
    </xf>
    <xf numFmtId="165" fontId="3" fillId="0" borderId="0" xfId="1" applyNumberFormat="1" applyFont="1" applyFill="1" applyBorder="1" applyAlignment="1" applyProtection="1">
      <alignment horizontal="center" vertical="top" wrapText="1"/>
      <protection locked="0"/>
    </xf>
    <xf numFmtId="41" fontId="3" fillId="0" borderId="5"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35" fillId="0" borderId="5" xfId="0" applyFont="1" applyBorder="1" applyAlignment="1" applyProtection="1">
      <alignment horizontal="left" vertical="top" wrapText="1"/>
      <protection locked="0"/>
    </xf>
    <xf numFmtId="41" fontId="3" fillId="0" borderId="6" xfId="0" applyNumberFormat="1" applyFont="1" applyBorder="1" applyAlignment="1" applyProtection="1">
      <alignment horizontal="right" vertical="top" wrapText="1"/>
      <protection locked="0"/>
    </xf>
    <xf numFmtId="0" fontId="39" fillId="0" borderId="5" xfId="0" applyFont="1" applyBorder="1" applyAlignment="1" applyProtection="1">
      <alignment horizontal="left" vertical="top" wrapText="1"/>
      <protection locked="0"/>
    </xf>
    <xf numFmtId="41" fontId="3" fillId="0" borderId="6" xfId="1" applyNumberFormat="1" applyFont="1" applyFill="1" applyBorder="1" applyAlignment="1" applyProtection="1">
      <alignment horizontal="right" vertical="top" wrapText="1"/>
      <protection locked="0"/>
    </xf>
    <xf numFmtId="41" fontId="3" fillId="0" borderId="7" xfId="1" applyNumberFormat="1" applyFont="1" applyFill="1" applyBorder="1" applyAlignment="1" applyProtection="1">
      <alignment horizontal="right" vertical="top" wrapText="1"/>
      <protection locked="0"/>
    </xf>
    <xf numFmtId="165" fontId="3" fillId="0" borderId="0" xfId="1" applyNumberFormat="1" applyFont="1" applyFill="1" applyBorder="1" applyAlignment="1" applyProtection="1">
      <alignment horizontal="right" vertical="top" wrapText="1"/>
      <protection locked="0"/>
    </xf>
    <xf numFmtId="41" fontId="6" fillId="0" borderId="0" xfId="1" applyNumberFormat="1" applyFont="1" applyFill="1" applyBorder="1" applyAlignment="1" applyProtection="1">
      <alignment vertical="top" wrapText="1"/>
      <protection locked="0"/>
    </xf>
    <xf numFmtId="3" fontId="5" fillId="0" borderId="0" xfId="1" applyNumberFormat="1" applyFont="1" applyFill="1" applyBorder="1" applyAlignment="1" applyProtection="1">
      <alignment vertical="top" wrapText="1"/>
      <protection locked="0"/>
    </xf>
    <xf numFmtId="41" fontId="12" fillId="0" borderId="0" xfId="1" applyNumberFormat="1" applyFont="1" applyFill="1" applyProtection="1">
      <protection locked="0"/>
    </xf>
    <xf numFmtId="41" fontId="42" fillId="0" borderId="0" xfId="1" applyNumberFormat="1" applyFont="1" applyAlignment="1" applyProtection="1">
      <alignment horizontal="right"/>
      <protection locked="0"/>
    </xf>
    <xf numFmtId="41" fontId="42" fillId="0" borderId="0" xfId="1" applyNumberFormat="1" applyFont="1" applyProtection="1">
      <protection locked="0"/>
    </xf>
    <xf numFmtId="0" fontId="42" fillId="0" borderId="0" xfId="0" applyFont="1" applyProtection="1">
      <protection locked="0"/>
    </xf>
    <xf numFmtId="0" fontId="42" fillId="0" borderId="0" xfId="0" applyFont="1" applyAlignment="1" applyProtection="1">
      <alignment horizontal="right"/>
      <protection locked="0"/>
    </xf>
    <xf numFmtId="168" fontId="42" fillId="0" borderId="0" xfId="0" applyNumberFormat="1" applyFont="1" applyProtection="1">
      <protection locked="0"/>
    </xf>
    <xf numFmtId="168" fontId="3" fillId="0" borderId="5" xfId="1" applyNumberFormat="1" applyFont="1" applyFill="1" applyBorder="1" applyAlignment="1" applyProtection="1">
      <alignment horizontal="right" vertical="center" shrinkToFit="1"/>
      <protection locked="0"/>
    </xf>
    <xf numFmtId="0" fontId="12" fillId="0" borderId="4" xfId="0" applyFont="1" applyBorder="1" applyProtection="1">
      <protection locked="0"/>
    </xf>
    <xf numFmtId="41" fontId="12" fillId="0" borderId="4" xfId="1" applyNumberFormat="1" applyFont="1" applyBorder="1" applyProtection="1">
      <protection locked="0"/>
    </xf>
    <xf numFmtId="41" fontId="3" fillId="0" borderId="5" xfId="1" applyNumberFormat="1" applyFont="1" applyFill="1" applyBorder="1" applyAlignment="1" applyProtection="1">
      <alignment horizontal="center" wrapText="1"/>
      <protection locked="0"/>
    </xf>
    <xf numFmtId="41" fontId="5" fillId="0" borderId="0" xfId="1" quotePrefix="1" applyNumberFormat="1" applyFont="1" applyFill="1" applyAlignment="1" applyProtection="1">
      <alignment wrapText="1"/>
      <protection locked="0"/>
    </xf>
    <xf numFmtId="6" fontId="3" fillId="0" borderId="5" xfId="1" applyNumberFormat="1" applyFont="1" applyFill="1" applyBorder="1" applyAlignment="1" applyProtection="1">
      <alignment horizontal="right" wrapText="1"/>
      <protection locked="0"/>
    </xf>
    <xf numFmtId="41" fontId="3" fillId="0" borderId="5" xfId="1" applyNumberFormat="1" applyFont="1" applyFill="1" applyBorder="1" applyAlignment="1" applyProtection="1">
      <alignment horizontal="right" wrapText="1"/>
      <protection locked="0"/>
    </xf>
    <xf numFmtId="168" fontId="3" fillId="0" borderId="9" xfId="1" applyNumberFormat="1" applyFont="1" applyFill="1" applyBorder="1" applyAlignment="1" applyProtection="1">
      <alignment horizontal="right" vertical="center" shrinkToFit="1"/>
      <protection locked="0"/>
    </xf>
    <xf numFmtId="168" fontId="3" fillId="0" borderId="13" xfId="1" applyNumberFormat="1" applyFont="1" applyFill="1" applyBorder="1" applyAlignment="1" applyProtection="1">
      <alignment horizontal="right" vertical="center" shrinkToFit="1"/>
      <protection locked="0"/>
    </xf>
    <xf numFmtId="41" fontId="9" fillId="0" borderId="0" xfId="1" applyNumberFormat="1" applyFont="1" applyFill="1" applyAlignment="1" applyProtection="1">
      <protection locked="0"/>
    </xf>
    <xf numFmtId="0" fontId="1" fillId="0" borderId="0" xfId="0" applyFont="1" applyAlignment="1" applyProtection="1">
      <alignment horizontal="center"/>
      <protection locked="0"/>
    </xf>
    <xf numFmtId="6" fontId="1" fillId="0" borderId="0" xfId="0" applyNumberFormat="1" applyFont="1" applyAlignment="1" applyProtection="1">
      <alignment horizontal="center"/>
      <protection locked="0"/>
    </xf>
    <xf numFmtId="0" fontId="10" fillId="0" borderId="0" xfId="0" applyFont="1" applyAlignment="1" applyProtection="1">
      <alignment vertical="center"/>
      <protection locked="0"/>
    </xf>
    <xf numFmtId="1" fontId="37" fillId="0" borderId="0" xfId="0" applyNumberFormat="1" applyFont="1" applyAlignment="1">
      <alignment horizontal="center"/>
    </xf>
    <xf numFmtId="169" fontId="37" fillId="0" borderId="0" xfId="0" applyNumberFormat="1" applyFont="1" applyAlignment="1">
      <alignment horizontal="center"/>
    </xf>
    <xf numFmtId="0" fontId="37" fillId="0" borderId="0" xfId="0" applyFont="1"/>
    <xf numFmtId="168" fontId="3" fillId="0" borderId="0" xfId="1" applyNumberFormat="1" applyFont="1" applyFill="1" applyBorder="1" applyAlignment="1" applyProtection="1">
      <alignment horizontal="right" vertical="center" shrinkToFit="1"/>
      <protection locked="0"/>
    </xf>
    <xf numFmtId="0" fontId="25" fillId="0" borderId="0" xfId="0" applyFont="1" applyAlignment="1" applyProtection="1">
      <alignment horizontal="center" wrapText="1"/>
      <protection locked="0"/>
    </xf>
    <xf numFmtId="0" fontId="10" fillId="0" borderId="0" xfId="0" applyFont="1" applyAlignment="1" applyProtection="1">
      <alignment horizontal="center"/>
      <protection locked="0"/>
    </xf>
    <xf numFmtId="0" fontId="10" fillId="0" borderId="0" xfId="0" quotePrefix="1" applyFont="1" applyAlignment="1" applyProtection="1">
      <alignment horizontal="center"/>
      <protection locked="0"/>
    </xf>
    <xf numFmtId="6" fontId="5" fillId="0" borderId="0" xfId="0" applyNumberFormat="1" applyFont="1" applyAlignment="1" applyProtection="1">
      <alignment horizontal="center" wrapText="1"/>
      <protection locked="0"/>
    </xf>
    <xf numFmtId="164" fontId="5" fillId="0" borderId="0" xfId="1" applyNumberFormat="1" applyFont="1" applyFill="1" applyBorder="1" applyAlignment="1" applyProtection="1">
      <alignment horizontal="center" vertical="top" wrapText="1"/>
      <protection locked="0"/>
    </xf>
    <xf numFmtId="164" fontId="5" fillId="0" borderId="0" xfId="1" applyNumberFormat="1" applyFont="1" applyFill="1" applyBorder="1" applyAlignment="1" applyProtection="1">
      <alignment vertical="top" wrapText="1"/>
      <protection locked="0"/>
    </xf>
    <xf numFmtId="164" fontId="10" fillId="0" borderId="0" xfId="1" applyNumberFormat="1" applyFont="1" applyFill="1" applyBorder="1" applyAlignment="1" applyProtection="1">
      <alignment horizontal="center" vertical="top" wrapText="1"/>
      <protection locked="0"/>
    </xf>
    <xf numFmtId="164" fontId="10" fillId="0" borderId="0" xfId="1" applyNumberFormat="1" applyFont="1" applyFill="1" applyBorder="1" applyAlignment="1" applyProtection="1">
      <alignment horizontal="center" vertical="center" wrapText="1"/>
      <protection locked="0"/>
    </xf>
    <xf numFmtId="41" fontId="3" fillId="0" borderId="0" xfId="1" applyNumberFormat="1" applyFont="1" applyFill="1" applyAlignment="1" applyProtection="1">
      <alignment wrapText="1"/>
      <protection locked="0"/>
    </xf>
    <xf numFmtId="41" fontId="3" fillId="0" borderId="5" xfId="1" applyNumberFormat="1" applyFont="1" applyFill="1" applyBorder="1" applyAlignment="1" applyProtection="1">
      <alignment wrapText="1"/>
    </xf>
    <xf numFmtId="41" fontId="3" fillId="0" borderId="5" xfId="1" applyNumberFormat="1" applyFont="1" applyFill="1" applyBorder="1" applyProtection="1">
      <protection locked="0"/>
    </xf>
    <xf numFmtId="0" fontId="22" fillId="0" borderId="16" xfId="0" applyFont="1" applyBorder="1" applyAlignment="1">
      <alignment horizontal="center" vertical="top" wrapText="1"/>
    </xf>
    <xf numFmtId="0" fontId="22" fillId="0" borderId="1" xfId="0" applyFont="1" applyBorder="1" applyAlignment="1">
      <alignment horizontal="center" vertical="top" wrapText="1"/>
    </xf>
    <xf numFmtId="0" fontId="22" fillId="0" borderId="17" xfId="0" applyFont="1" applyBorder="1" applyAlignment="1">
      <alignment horizontal="center" vertical="top" wrapText="1"/>
    </xf>
    <xf numFmtId="0" fontId="23" fillId="0" borderId="4"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12"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6"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17" xfId="1" applyNumberFormat="1" applyFont="1" applyBorder="1" applyAlignment="1" applyProtection="1">
      <alignment horizontal="left" wrapText="1"/>
      <protection locked="0"/>
    </xf>
    <xf numFmtId="41" fontId="34" fillId="0" borderId="16" xfId="1" applyNumberFormat="1" applyFont="1" applyBorder="1" applyAlignment="1" applyProtection="1">
      <alignment horizontal="left" wrapText="1"/>
      <protection locked="0"/>
    </xf>
    <xf numFmtId="41" fontId="34" fillId="0" borderId="1" xfId="1" applyNumberFormat="1" applyFont="1" applyBorder="1" applyAlignment="1" applyProtection="1">
      <alignment horizontal="left" wrapText="1"/>
      <protection locked="0"/>
    </xf>
    <xf numFmtId="41" fontId="34" fillId="0" borderId="17"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1" xfId="1" applyNumberFormat="1" applyFont="1" applyBorder="1" applyAlignment="1" applyProtection="1">
      <alignment horizontal="left" wrapText="1"/>
      <protection locked="0"/>
    </xf>
    <xf numFmtId="0" fontId="19" fillId="0" borderId="0" xfId="0" applyFont="1" applyAlignment="1" applyProtection="1">
      <alignment horizontal="left" vertical="top"/>
      <protection locked="0"/>
    </xf>
    <xf numFmtId="0" fontId="2" fillId="0" borderId="24"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19"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20"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1"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41" fontId="34" fillId="0" borderId="20" xfId="1" applyNumberFormat="1" applyFont="1" applyBorder="1" applyAlignment="1" applyProtection="1">
      <alignment horizontal="left" wrapText="1"/>
      <protection locked="0"/>
    </xf>
    <xf numFmtId="41" fontId="34" fillId="0" borderId="4" xfId="1" applyNumberFormat="1" applyFont="1" applyBorder="1" applyAlignment="1" applyProtection="1">
      <alignment horizontal="left" wrapText="1"/>
      <protection locked="0"/>
    </xf>
    <xf numFmtId="41" fontId="34" fillId="0" borderId="21" xfId="1" applyNumberFormat="1" applyFont="1" applyBorder="1" applyAlignment="1" applyProtection="1">
      <alignment horizontal="left" wrapText="1"/>
      <protection locked="0"/>
    </xf>
    <xf numFmtId="0" fontId="2" fillId="0" borderId="1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17" xfId="0"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4" xfId="1" applyNumberFormat="1" applyFont="1" applyFill="1" applyBorder="1" applyAlignment="1" applyProtection="1">
      <alignment horizontal="left" vertical="top" wrapText="1"/>
      <protection locked="0"/>
    </xf>
    <xf numFmtId="41" fontId="2" fillId="0" borderId="23" xfId="1" applyNumberFormat="1" applyFont="1" applyFill="1" applyBorder="1" applyAlignment="1" applyProtection="1">
      <alignment horizontal="left" vertical="top" wrapText="1"/>
      <protection locked="0"/>
    </xf>
    <xf numFmtId="41" fontId="2" fillId="0" borderId="25" xfId="1" applyNumberFormat="1" applyFont="1" applyFill="1" applyBorder="1" applyAlignment="1" applyProtection="1">
      <alignment horizontal="left" vertical="top" wrapText="1"/>
      <protection locked="0"/>
    </xf>
    <xf numFmtId="41" fontId="2" fillId="0" borderId="20" xfId="1" applyNumberFormat="1" applyFont="1" applyFill="1" applyBorder="1" applyAlignment="1" applyProtection="1">
      <alignment horizontal="left" vertical="top" wrapText="1"/>
      <protection locked="0"/>
    </xf>
    <xf numFmtId="41" fontId="2" fillId="0" borderId="4" xfId="1" applyNumberFormat="1" applyFont="1" applyFill="1" applyBorder="1" applyAlignment="1" applyProtection="1">
      <alignment horizontal="left" vertical="top" wrapText="1"/>
      <protection locked="0"/>
    </xf>
    <xf numFmtId="41" fontId="2" fillId="0" borderId="21" xfId="1" applyNumberFormat="1" applyFont="1" applyFill="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41" fontId="34" fillId="0" borderId="16" xfId="1" applyNumberFormat="1" applyFont="1" applyFill="1" applyBorder="1" applyAlignment="1" applyProtection="1">
      <alignment horizontal="left" wrapText="1"/>
      <protection locked="0"/>
    </xf>
    <xf numFmtId="41" fontId="34" fillId="0" borderId="1" xfId="1" applyNumberFormat="1" applyFont="1" applyFill="1" applyBorder="1" applyAlignment="1" applyProtection="1">
      <alignment horizontal="left" wrapText="1"/>
      <protection locked="0"/>
    </xf>
    <xf numFmtId="41" fontId="34" fillId="0" borderId="17" xfId="1" applyNumberFormat="1" applyFont="1" applyFill="1" applyBorder="1" applyAlignment="1" applyProtection="1">
      <alignment horizontal="left" wrapText="1"/>
      <protection locked="0"/>
    </xf>
    <xf numFmtId="41" fontId="2" fillId="0" borderId="16" xfId="1" applyNumberFormat="1" applyFont="1" applyFill="1" applyBorder="1" applyAlignment="1" applyProtection="1">
      <alignment horizontal="left" wrapText="1"/>
      <protection locked="0"/>
    </xf>
    <xf numFmtId="41" fontId="2" fillId="0" borderId="1" xfId="1" applyNumberFormat="1" applyFont="1" applyFill="1" applyBorder="1" applyAlignment="1" applyProtection="1">
      <alignment horizontal="left" wrapText="1"/>
      <protection locked="0"/>
    </xf>
    <xf numFmtId="41" fontId="2" fillId="0" borderId="17" xfId="1" applyNumberFormat="1" applyFont="1" applyFill="1" applyBorder="1" applyAlignment="1" applyProtection="1">
      <alignment horizontal="left" wrapText="1"/>
      <protection locked="0"/>
    </xf>
    <xf numFmtId="41" fontId="2" fillId="0" borderId="20" xfId="1" applyNumberFormat="1" applyFont="1" applyFill="1" applyBorder="1" applyAlignment="1" applyProtection="1">
      <alignment horizontal="left" wrapText="1"/>
      <protection locked="0"/>
    </xf>
    <xf numFmtId="41" fontId="2" fillId="0" borderId="4" xfId="1" applyNumberFormat="1" applyFont="1" applyFill="1" applyBorder="1" applyAlignment="1" applyProtection="1">
      <alignment horizontal="left" wrapText="1"/>
      <protection locked="0"/>
    </xf>
    <xf numFmtId="41" fontId="2" fillId="0" borderId="21" xfId="1" applyNumberFormat="1" applyFont="1" applyFill="1" applyBorder="1" applyAlignment="1" applyProtection="1">
      <alignment horizontal="left" wrapText="1"/>
      <protection locked="0"/>
    </xf>
    <xf numFmtId="41" fontId="2" fillId="0" borderId="24"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25"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1" xfId="1" applyNumberFormat="1" applyFont="1" applyBorder="1" applyAlignment="1" applyProtection="1">
      <alignment horizontal="left" vertical="top" wrapText="1"/>
      <protection locked="0"/>
    </xf>
    <xf numFmtId="11" fontId="3" fillId="0" borderId="9" xfId="1" applyNumberFormat="1" applyFont="1" applyFill="1" applyBorder="1" applyAlignment="1" applyProtection="1">
      <alignment horizontal="center" vertical="center" wrapText="1"/>
      <protection locked="0"/>
    </xf>
    <xf numFmtId="11" fontId="3" fillId="0" borderId="6" xfId="1" applyNumberFormat="1" applyFont="1" applyFill="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41" fontId="4" fillId="0" borderId="0" xfId="1" applyNumberFormat="1" applyFont="1" applyFill="1" applyAlignment="1" applyProtection="1">
      <alignment horizontal="left"/>
      <protection locked="0"/>
    </xf>
    <xf numFmtId="0" fontId="2" fillId="4" borderId="24" xfId="1" applyNumberFormat="1" applyFont="1" applyFill="1" applyBorder="1" applyAlignment="1" applyProtection="1">
      <alignment horizontal="center" vertical="center" wrapText="1"/>
      <protection locked="0"/>
    </xf>
    <xf numFmtId="0" fontId="3" fillId="4" borderId="23" xfId="1" applyNumberFormat="1" applyFont="1" applyFill="1" applyBorder="1" applyAlignment="1" applyProtection="1">
      <alignment horizontal="center" vertical="center" wrapText="1"/>
      <protection locked="0"/>
    </xf>
    <xf numFmtId="0" fontId="3" fillId="4" borderId="25" xfId="1" applyNumberFormat="1" applyFont="1" applyFill="1" applyBorder="1" applyAlignment="1" applyProtection="1">
      <alignment horizontal="center" vertical="center" wrapText="1"/>
      <protection locked="0"/>
    </xf>
    <xf numFmtId="0" fontId="3" fillId="4" borderId="19" xfId="1" applyNumberFormat="1" applyFont="1" applyFill="1" applyBorder="1" applyAlignment="1" applyProtection="1">
      <alignment horizontal="center" vertical="center" wrapText="1"/>
      <protection locked="0"/>
    </xf>
    <xf numFmtId="0" fontId="3" fillId="4" borderId="0" xfId="1" applyNumberFormat="1" applyFont="1" applyFill="1" applyBorder="1" applyAlignment="1" applyProtection="1">
      <alignment horizontal="center" vertical="center" wrapText="1"/>
      <protection locked="0"/>
    </xf>
    <xf numFmtId="0" fontId="3" fillId="4" borderId="22" xfId="1" applyNumberFormat="1" applyFont="1" applyFill="1" applyBorder="1" applyAlignment="1" applyProtection="1">
      <alignment horizontal="center" vertical="center" wrapText="1"/>
      <protection locked="0"/>
    </xf>
    <xf numFmtId="0" fontId="3" fillId="4" borderId="20" xfId="1" applyNumberFormat="1" applyFont="1" applyFill="1" applyBorder="1" applyAlignment="1" applyProtection="1">
      <alignment horizontal="center" vertical="center" wrapText="1"/>
      <protection locked="0"/>
    </xf>
    <xf numFmtId="0" fontId="3" fillId="4" borderId="4" xfId="1" applyNumberFormat="1" applyFont="1" applyFill="1" applyBorder="1" applyAlignment="1" applyProtection="1">
      <alignment horizontal="center" vertical="center" wrapText="1"/>
      <protection locked="0"/>
    </xf>
    <xf numFmtId="0" fontId="3" fillId="4" borderId="21" xfId="1" applyNumberFormat="1" applyFont="1" applyFill="1" applyBorder="1" applyAlignment="1" applyProtection="1">
      <alignment horizontal="center" vertical="center" wrapText="1"/>
      <protection locked="0"/>
    </xf>
    <xf numFmtId="41" fontId="33" fillId="0" borderId="16" xfId="1" applyNumberFormat="1" applyFont="1" applyFill="1" applyBorder="1" applyAlignment="1" applyProtection="1">
      <alignment horizontal="left" wrapText="1"/>
      <protection locked="0"/>
    </xf>
    <xf numFmtId="41" fontId="33" fillId="0" borderId="1" xfId="1" applyNumberFormat="1" applyFont="1" applyFill="1" applyBorder="1" applyAlignment="1" applyProtection="1">
      <alignment horizontal="left" wrapText="1"/>
      <protection locked="0"/>
    </xf>
    <xf numFmtId="41" fontId="33" fillId="0" borderId="17" xfId="1" applyNumberFormat="1" applyFont="1" applyFill="1" applyBorder="1" applyAlignment="1" applyProtection="1">
      <alignment horizontal="left" wrapText="1"/>
      <protection locked="0"/>
    </xf>
    <xf numFmtId="0" fontId="28" fillId="0" borderId="0" xfId="0" applyFont="1" applyAlignment="1" applyProtection="1">
      <alignment horizontal="center" vertical="center"/>
      <protection locked="0"/>
    </xf>
    <xf numFmtId="0" fontId="20" fillId="0" borderId="16"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17"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center" vertical="top" wrapText="1"/>
      <protection locked="0"/>
    </xf>
    <xf numFmtId="0" fontId="3" fillId="0" borderId="1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6" fillId="0" borderId="20"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1" xfId="0" applyFont="1" applyBorder="1" applyAlignment="1" applyProtection="1">
      <alignment horizontal="center" vertical="top" wrapText="1"/>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41" fontId="12" fillId="0" borderId="0" xfId="1" applyNumberFormat="1" applyFont="1" applyProtection="1">
      <protection locked="0"/>
    </xf>
    <xf numFmtId="0" fontId="23" fillId="0" borderId="0" xfId="0" applyFont="1" applyAlignment="1" applyProtection="1">
      <alignment horizontal="center" wrapText="1"/>
      <protection locked="0"/>
    </xf>
    <xf numFmtId="0" fontId="6" fillId="0" borderId="0" xfId="0" applyFont="1" applyAlignment="1" applyProtection="1">
      <alignment vertical="top" wrapText="1"/>
      <protection locked="0"/>
    </xf>
    <xf numFmtId="0" fontId="2" fillId="0" borderId="1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5" fillId="0" borderId="0" xfId="0" applyFont="1" applyAlignment="1" applyProtection="1">
      <alignment horizontal="center" vertical="center" wrapText="1"/>
      <protection locked="0"/>
    </xf>
    <xf numFmtId="167" fontId="13" fillId="2" borderId="0" xfId="0" applyNumberFormat="1" applyFont="1" applyFill="1" applyAlignment="1" applyProtection="1">
      <alignment horizontal="left" vertical="center"/>
      <protection locked="0"/>
    </xf>
    <xf numFmtId="0" fontId="2" fillId="0" borderId="16"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41" fontId="12" fillId="0" borderId="0" xfId="1" applyNumberFormat="1" applyFont="1" applyBorder="1" applyProtection="1">
      <protection locked="0"/>
    </xf>
    <xf numFmtId="0" fontId="3" fillId="0" borderId="0" xfId="0" applyFont="1" applyAlignment="1">
      <alignment horizontal="center" vertical="center"/>
    </xf>
    <xf numFmtId="0" fontId="19" fillId="0" borderId="22" xfId="0" applyFont="1" applyBorder="1" applyAlignment="1" applyProtection="1">
      <alignment vertical="top" wrapText="1"/>
      <protection locked="0"/>
    </xf>
    <xf numFmtId="0" fontId="21" fillId="0" borderId="22" xfId="0" applyFont="1" applyBorder="1" applyAlignment="1" applyProtection="1">
      <alignment vertical="top" wrapText="1"/>
      <protection locked="0"/>
    </xf>
    <xf numFmtId="0" fontId="2" fillId="0" borderId="16" xfId="0" applyFont="1" applyBorder="1" applyAlignment="1">
      <alignment horizontal="center" vertical="top"/>
    </xf>
    <xf numFmtId="0" fontId="30" fillId="0" borderId="1" xfId="0" applyFont="1" applyBorder="1" applyAlignment="1">
      <alignment horizontal="center" vertical="top"/>
    </xf>
    <xf numFmtId="0" fontId="30" fillId="0" borderId="17" xfId="0" applyFont="1" applyBorder="1" applyAlignment="1">
      <alignment horizontal="center" vertical="top"/>
    </xf>
    <xf numFmtId="0" fontId="2" fillId="0" borderId="16"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7" xfId="0" applyFont="1" applyBorder="1" applyAlignment="1" applyProtection="1">
      <alignment horizontal="center" wrapText="1"/>
      <protection locked="0"/>
    </xf>
    <xf numFmtId="0" fontId="3" fillId="0" borderId="4" xfId="0" applyFont="1" applyBorder="1" applyAlignment="1">
      <alignment horizontal="center" vertical="center"/>
    </xf>
    <xf numFmtId="0" fontId="19" fillId="0" borderId="0" xfId="0" applyFont="1" applyAlignment="1" applyProtection="1">
      <alignment horizontal="left"/>
      <protection locked="0"/>
    </xf>
    <xf numFmtId="41" fontId="3" fillId="0" borderId="0" xfId="1" applyNumberFormat="1" applyFont="1" applyFill="1" applyBorder="1" applyAlignment="1" applyProtection="1">
      <alignment horizontal="right" vertical="top" wrapText="1"/>
      <protection locked="0"/>
    </xf>
    <xf numFmtId="41" fontId="3" fillId="0" borderId="0" xfId="1" applyNumberFormat="1" applyFont="1" applyFill="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4" xfId="0" applyFont="1" applyBorder="1" applyAlignment="1">
      <alignment horizontal="center"/>
    </xf>
    <xf numFmtId="0" fontId="30" fillId="0" borderId="23" xfId="0" applyFont="1" applyBorder="1" applyAlignment="1">
      <alignment horizontal="center"/>
    </xf>
    <xf numFmtId="0" fontId="30" fillId="0" borderId="25" xfId="0" applyFont="1" applyBorder="1" applyAlignment="1">
      <alignment horizontal="center"/>
    </xf>
    <xf numFmtId="0" fontId="30" fillId="0" borderId="19" xfId="0" applyFont="1" applyBorder="1" applyAlignment="1">
      <alignment horizontal="center"/>
    </xf>
    <xf numFmtId="0" fontId="30" fillId="0" borderId="0" xfId="0" applyFont="1" applyAlignment="1">
      <alignment horizontal="center"/>
    </xf>
    <xf numFmtId="0" fontId="30" fillId="0" borderId="22" xfId="0" applyFont="1" applyBorder="1" applyAlignment="1">
      <alignment horizontal="center"/>
    </xf>
    <xf numFmtId="0" fontId="30" fillId="0" borderId="20" xfId="0" applyFont="1" applyBorder="1" applyAlignment="1">
      <alignment horizontal="center"/>
    </xf>
    <xf numFmtId="0" fontId="30" fillId="0" borderId="4" xfId="0" applyFont="1" applyBorder="1" applyAlignment="1">
      <alignment horizontal="center"/>
    </xf>
    <xf numFmtId="0" fontId="30" fillId="0" borderId="21" xfId="0" applyFont="1" applyBorder="1" applyAlignment="1">
      <alignment horizontal="center"/>
    </xf>
    <xf numFmtId="0" fontId="2" fillId="0" borderId="24"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2"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1"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ustomXml" Target="../ink/ink1.xml"/><Relationship Id="rId1" Type="http://schemas.openxmlformats.org/officeDocument/2006/relationships/image" Target="../media/image2.png"/><Relationship Id="rId6" Type="http://schemas.openxmlformats.org/officeDocument/2006/relationships/image" Target="../media/image3.jpeg"/><Relationship Id="rId5" Type="http://schemas.openxmlformats.org/officeDocument/2006/relationships/customXml" Target="../ink/ink3.xml"/><Relationship Id="rId4" Type="http://schemas.openxmlformats.org/officeDocument/2006/relationships/customXml" Target="../ink/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30</xdr:row>
      <xdr:rowOff>0</xdr:rowOff>
    </xdr:from>
    <xdr:to>
      <xdr:col>8</xdr:col>
      <xdr:colOff>95250</xdr:colOff>
      <xdr:row>30</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57</xdr:row>
      <xdr:rowOff>0</xdr:rowOff>
    </xdr:from>
    <xdr:to>
      <xdr:col>10</xdr:col>
      <xdr:colOff>104775</xdr:colOff>
      <xdr:row>57</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57</xdr:row>
      <xdr:rowOff>0</xdr:rowOff>
    </xdr:from>
    <xdr:to>
      <xdr:col>10</xdr:col>
      <xdr:colOff>104775</xdr:colOff>
      <xdr:row>57</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673100</xdr:colOff>
      <xdr:row>5</xdr:row>
      <xdr:rowOff>9525</xdr:rowOff>
    </xdr:from>
    <xdr:to>
      <xdr:col>9</xdr:col>
      <xdr:colOff>330200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10083800" y="1330325"/>
          <a:ext cx="787400" cy="257175"/>
        </a:xfrm>
        <a:prstGeom prst="rect">
          <a:avLst/>
        </a:prstGeom>
        <a:solidFill>
          <a:srgbClr val="FFFFFF"/>
        </a:solidFill>
        <a:ln w="9525">
          <a:solidFill>
            <a:srgbClr val="000000"/>
          </a:solidFill>
          <a:miter lim="800000"/>
          <a:headEnd/>
          <a:tailEnd/>
        </a:ln>
      </xdr:spPr>
      <xdr:txBody>
        <a:bodyPr/>
        <a:lstStyle/>
        <a:p>
          <a:r>
            <a:rPr lang="en-GB"/>
            <a:t>December</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a:p>
          <a:pPr algn="ctr" rtl="0">
            <a:defRPr sz="1000"/>
          </a:pPr>
          <a:endParaRPr lang="en-GB" sz="1000" b="1" i="0" u="none" strike="noStrike" baseline="0">
            <a:solidFill>
              <a:srgbClr val="000000"/>
            </a:solidFill>
            <a:latin typeface="Arial"/>
            <a:cs typeface="Arial"/>
          </a:endParaRP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twoCellAnchor>
    <xdr:from>
      <xdr:col>2</xdr:col>
      <xdr:colOff>285750</xdr:colOff>
      <xdr:row>59</xdr:row>
      <xdr:rowOff>190500</xdr:rowOff>
    </xdr:from>
    <xdr:to>
      <xdr:col>2</xdr:col>
      <xdr:colOff>104775</xdr:colOff>
      <xdr:row>59</xdr:row>
      <xdr:rowOff>285750</xdr:rowOff>
    </xdr:to>
    <xdr:sp macro="" textlink="">
      <xdr:nvSpPr>
        <xdr:cNvPr id="31" name="Rectangle 3">
          <a:extLst>
            <a:ext uri="{FF2B5EF4-FFF2-40B4-BE49-F238E27FC236}">
              <a16:creationId xmlns:a16="http://schemas.microsoft.com/office/drawing/2014/main" id="{F9C449E2-A515-4435-A293-D85A96658AAD}"/>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10</xdr:col>
      <xdr:colOff>285750</xdr:colOff>
      <xdr:row>59</xdr:row>
      <xdr:rowOff>190500</xdr:rowOff>
    </xdr:from>
    <xdr:to>
      <xdr:col>10</xdr:col>
      <xdr:colOff>104775</xdr:colOff>
      <xdr:row>59</xdr:row>
      <xdr:rowOff>285750</xdr:rowOff>
    </xdr:to>
    <xdr:sp macro="" textlink="">
      <xdr:nvSpPr>
        <xdr:cNvPr id="2048" name="Rectangle 6">
          <a:extLst>
            <a:ext uri="{FF2B5EF4-FFF2-40B4-BE49-F238E27FC236}">
              <a16:creationId xmlns:a16="http://schemas.microsoft.com/office/drawing/2014/main" id="{21F82733-2639-43FC-B6A5-14F22ECA4E07}"/>
            </a:ext>
          </a:extLst>
        </xdr:cNvPr>
        <xdr:cNvSpPr>
          <a:spLocks noChangeArrowheads="1"/>
        </xdr:cNvSpPr>
      </xdr:nvSpPr>
      <xdr:spPr bwMode="auto">
        <a:xfrm>
          <a:off x="11630025" y="866775"/>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2049" name="Rectangle 8">
          <a:extLst>
            <a:ext uri="{FF2B5EF4-FFF2-40B4-BE49-F238E27FC236}">
              <a16:creationId xmlns:a16="http://schemas.microsoft.com/office/drawing/2014/main" id="{041DE0D3-0E28-4E7C-B067-73CAAF492D41}"/>
            </a:ext>
          </a:extLst>
        </xdr:cNvPr>
        <xdr:cNvSpPr>
          <a:spLocks noChangeArrowheads="1"/>
        </xdr:cNvSpPr>
      </xdr:nvSpPr>
      <xdr:spPr bwMode="auto">
        <a:xfrm>
          <a:off x="10544175" y="866775"/>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2050" name="Rectangle 3">
          <a:extLst>
            <a:ext uri="{FF2B5EF4-FFF2-40B4-BE49-F238E27FC236}">
              <a16:creationId xmlns:a16="http://schemas.microsoft.com/office/drawing/2014/main" id="{4D394B69-D267-46F9-A9B8-AC598AC26CC0}"/>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2053" name="Rectangle 3">
          <a:extLst>
            <a:ext uri="{FF2B5EF4-FFF2-40B4-BE49-F238E27FC236}">
              <a16:creationId xmlns:a16="http://schemas.microsoft.com/office/drawing/2014/main" id="{AA14933B-178C-4BBB-BE3A-91F05CD58334}"/>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2054" name="Rectangle 3">
          <a:extLst>
            <a:ext uri="{FF2B5EF4-FFF2-40B4-BE49-F238E27FC236}">
              <a16:creationId xmlns:a16="http://schemas.microsoft.com/office/drawing/2014/main" id="{3E4BC7A6-D859-468A-B6F8-150355132263}"/>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10</xdr:col>
      <xdr:colOff>285750</xdr:colOff>
      <xdr:row>59</xdr:row>
      <xdr:rowOff>190500</xdr:rowOff>
    </xdr:from>
    <xdr:to>
      <xdr:col>10</xdr:col>
      <xdr:colOff>104775</xdr:colOff>
      <xdr:row>59</xdr:row>
      <xdr:rowOff>285750</xdr:rowOff>
    </xdr:to>
    <xdr:sp macro="" textlink="">
      <xdr:nvSpPr>
        <xdr:cNvPr id="2055" name="Rectangle 6">
          <a:extLst>
            <a:ext uri="{FF2B5EF4-FFF2-40B4-BE49-F238E27FC236}">
              <a16:creationId xmlns:a16="http://schemas.microsoft.com/office/drawing/2014/main" id="{C4ACF4B1-AC1E-4848-A037-F71C47F27088}"/>
            </a:ext>
          </a:extLst>
        </xdr:cNvPr>
        <xdr:cNvSpPr>
          <a:spLocks noChangeArrowheads="1"/>
        </xdr:cNvSpPr>
      </xdr:nvSpPr>
      <xdr:spPr bwMode="auto">
        <a:xfrm>
          <a:off x="11630025" y="866775"/>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2056" name="Rectangle 8">
          <a:extLst>
            <a:ext uri="{FF2B5EF4-FFF2-40B4-BE49-F238E27FC236}">
              <a16:creationId xmlns:a16="http://schemas.microsoft.com/office/drawing/2014/main" id="{42F92BFF-3C72-4859-8033-D5DF5091E8A0}"/>
            </a:ext>
          </a:extLst>
        </xdr:cNvPr>
        <xdr:cNvSpPr>
          <a:spLocks noChangeArrowheads="1"/>
        </xdr:cNvSpPr>
      </xdr:nvSpPr>
      <xdr:spPr bwMode="auto">
        <a:xfrm>
          <a:off x="10544175" y="866775"/>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2057" name="Rectangle 3">
          <a:extLst>
            <a:ext uri="{FF2B5EF4-FFF2-40B4-BE49-F238E27FC236}">
              <a16:creationId xmlns:a16="http://schemas.microsoft.com/office/drawing/2014/main" id="{CF002239-C715-4562-9600-B290E210ABA6}"/>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2060" name="Rectangle 3">
          <a:extLst>
            <a:ext uri="{FF2B5EF4-FFF2-40B4-BE49-F238E27FC236}">
              <a16:creationId xmlns:a16="http://schemas.microsoft.com/office/drawing/2014/main" id="{32927677-9E71-4726-AD83-8C32FBFB3EB7}"/>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3" name="Rectangle 3">
          <a:extLst>
            <a:ext uri="{FF2B5EF4-FFF2-40B4-BE49-F238E27FC236}">
              <a16:creationId xmlns:a16="http://schemas.microsoft.com/office/drawing/2014/main" id="{DEB5FAC3-F10F-497F-98A1-EDF870A494F7}"/>
            </a:ext>
          </a:extLst>
        </xdr:cNvPr>
        <xdr:cNvSpPr>
          <a:spLocks noChangeArrowheads="1"/>
        </xdr:cNvSpPr>
      </xdr:nvSpPr>
      <xdr:spPr bwMode="auto">
        <a:xfrm>
          <a:off x="5797550" y="15963900"/>
          <a:ext cx="0" cy="95250"/>
        </a:xfrm>
        <a:prstGeom prst="rect">
          <a:avLst/>
        </a:prstGeom>
        <a:noFill/>
        <a:ln w="9525">
          <a:noFill/>
          <a:miter lim="800000"/>
          <a:headEnd/>
          <a:tailEnd/>
        </a:ln>
      </xdr:spPr>
    </xdr:sp>
    <xdr:clientData/>
  </xdr:twoCellAnchor>
  <xdr:twoCellAnchor>
    <xdr:from>
      <xdr:col>10</xdr:col>
      <xdr:colOff>285750</xdr:colOff>
      <xdr:row>59</xdr:row>
      <xdr:rowOff>190500</xdr:rowOff>
    </xdr:from>
    <xdr:to>
      <xdr:col>10</xdr:col>
      <xdr:colOff>104775</xdr:colOff>
      <xdr:row>59</xdr:row>
      <xdr:rowOff>285750</xdr:rowOff>
    </xdr:to>
    <xdr:sp macro="" textlink="">
      <xdr:nvSpPr>
        <xdr:cNvPr id="4" name="Rectangle 6">
          <a:extLst>
            <a:ext uri="{FF2B5EF4-FFF2-40B4-BE49-F238E27FC236}">
              <a16:creationId xmlns:a16="http://schemas.microsoft.com/office/drawing/2014/main" id="{9E89F1BC-3E19-4844-A3A4-32C2DED5BAEE}"/>
            </a:ext>
          </a:extLst>
        </xdr:cNvPr>
        <xdr:cNvSpPr>
          <a:spLocks noChangeArrowheads="1"/>
        </xdr:cNvSpPr>
      </xdr:nvSpPr>
      <xdr:spPr bwMode="auto">
        <a:xfrm>
          <a:off x="11712575" y="15963900"/>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5" name="Rectangle 8">
          <a:extLst>
            <a:ext uri="{FF2B5EF4-FFF2-40B4-BE49-F238E27FC236}">
              <a16:creationId xmlns:a16="http://schemas.microsoft.com/office/drawing/2014/main" id="{857636CA-C9B2-4C10-ACA1-A0C1E198BA75}"/>
            </a:ext>
          </a:extLst>
        </xdr:cNvPr>
        <xdr:cNvSpPr>
          <a:spLocks noChangeArrowheads="1"/>
        </xdr:cNvSpPr>
      </xdr:nvSpPr>
      <xdr:spPr bwMode="auto">
        <a:xfrm>
          <a:off x="10544175" y="15963900"/>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6" name="Rectangle 3">
          <a:extLst>
            <a:ext uri="{FF2B5EF4-FFF2-40B4-BE49-F238E27FC236}">
              <a16:creationId xmlns:a16="http://schemas.microsoft.com/office/drawing/2014/main" id="{99BBB6F5-B757-4203-91D4-73B98985D104}"/>
            </a:ext>
          </a:extLst>
        </xdr:cNvPr>
        <xdr:cNvSpPr>
          <a:spLocks noChangeArrowheads="1"/>
        </xdr:cNvSpPr>
      </xdr:nvSpPr>
      <xdr:spPr bwMode="auto">
        <a:xfrm>
          <a:off x="5797550" y="15963900"/>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9" name="Rectangle 3">
          <a:extLst>
            <a:ext uri="{FF2B5EF4-FFF2-40B4-BE49-F238E27FC236}">
              <a16:creationId xmlns:a16="http://schemas.microsoft.com/office/drawing/2014/main" id="{A76ECB8E-5CCB-4CA8-BA46-ED7E0E9E3B42}"/>
            </a:ext>
          </a:extLst>
        </xdr:cNvPr>
        <xdr:cNvSpPr>
          <a:spLocks noChangeArrowheads="1"/>
        </xdr:cNvSpPr>
      </xdr:nvSpPr>
      <xdr:spPr bwMode="auto">
        <a:xfrm>
          <a:off x="5797550" y="15963900"/>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10" name="Rectangle 3">
          <a:extLst>
            <a:ext uri="{FF2B5EF4-FFF2-40B4-BE49-F238E27FC236}">
              <a16:creationId xmlns:a16="http://schemas.microsoft.com/office/drawing/2014/main" id="{38ECF962-2A56-493B-9A9C-F313C7B14F24}"/>
            </a:ext>
          </a:extLst>
        </xdr:cNvPr>
        <xdr:cNvSpPr>
          <a:spLocks noChangeArrowheads="1"/>
        </xdr:cNvSpPr>
      </xdr:nvSpPr>
      <xdr:spPr bwMode="auto">
        <a:xfrm>
          <a:off x="5797550" y="15963900"/>
          <a:ext cx="0" cy="95250"/>
        </a:xfrm>
        <a:prstGeom prst="rect">
          <a:avLst/>
        </a:prstGeom>
        <a:noFill/>
        <a:ln w="9525">
          <a:noFill/>
          <a:miter lim="800000"/>
          <a:headEnd/>
          <a:tailEnd/>
        </a:ln>
      </xdr:spPr>
    </xdr:sp>
    <xdr:clientData/>
  </xdr:twoCellAnchor>
  <xdr:twoCellAnchor>
    <xdr:from>
      <xdr:col>10</xdr:col>
      <xdr:colOff>285750</xdr:colOff>
      <xdr:row>59</xdr:row>
      <xdr:rowOff>190500</xdr:rowOff>
    </xdr:from>
    <xdr:to>
      <xdr:col>10</xdr:col>
      <xdr:colOff>104775</xdr:colOff>
      <xdr:row>59</xdr:row>
      <xdr:rowOff>285750</xdr:rowOff>
    </xdr:to>
    <xdr:sp macro="" textlink="">
      <xdr:nvSpPr>
        <xdr:cNvPr id="11" name="Rectangle 6">
          <a:extLst>
            <a:ext uri="{FF2B5EF4-FFF2-40B4-BE49-F238E27FC236}">
              <a16:creationId xmlns:a16="http://schemas.microsoft.com/office/drawing/2014/main" id="{6F19F736-BD7A-4560-8E2A-2F06D50BEACC}"/>
            </a:ext>
          </a:extLst>
        </xdr:cNvPr>
        <xdr:cNvSpPr>
          <a:spLocks noChangeArrowheads="1"/>
        </xdr:cNvSpPr>
      </xdr:nvSpPr>
      <xdr:spPr bwMode="auto">
        <a:xfrm>
          <a:off x="11712575" y="15963900"/>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12" name="Rectangle 8">
          <a:extLst>
            <a:ext uri="{FF2B5EF4-FFF2-40B4-BE49-F238E27FC236}">
              <a16:creationId xmlns:a16="http://schemas.microsoft.com/office/drawing/2014/main" id="{1778EBFF-9CC2-4EE6-9CB7-FFF683BB9F19}"/>
            </a:ext>
          </a:extLst>
        </xdr:cNvPr>
        <xdr:cNvSpPr>
          <a:spLocks noChangeArrowheads="1"/>
        </xdr:cNvSpPr>
      </xdr:nvSpPr>
      <xdr:spPr bwMode="auto">
        <a:xfrm>
          <a:off x="10544175" y="15963900"/>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13" name="Rectangle 3">
          <a:extLst>
            <a:ext uri="{FF2B5EF4-FFF2-40B4-BE49-F238E27FC236}">
              <a16:creationId xmlns:a16="http://schemas.microsoft.com/office/drawing/2014/main" id="{50945602-4606-4A51-B6FF-5B7F243AE220}"/>
            </a:ext>
          </a:extLst>
        </xdr:cNvPr>
        <xdr:cNvSpPr>
          <a:spLocks noChangeArrowheads="1"/>
        </xdr:cNvSpPr>
      </xdr:nvSpPr>
      <xdr:spPr bwMode="auto">
        <a:xfrm>
          <a:off x="5797550" y="15963900"/>
          <a:ext cx="0" cy="95250"/>
        </a:xfrm>
        <a:prstGeom prst="rect">
          <a:avLst/>
        </a:prstGeom>
        <a:noFill/>
        <a:ln w="9525">
          <a:noFill/>
          <a:miter lim="800000"/>
          <a:headEnd/>
          <a:tailEnd/>
        </a:ln>
      </xdr:spPr>
    </xdr:sp>
    <xdr:clientData/>
  </xdr:twoCellAnchor>
  <xdr:twoCellAnchor>
    <xdr:from>
      <xdr:col>2</xdr:col>
      <xdr:colOff>285750</xdr:colOff>
      <xdr:row>59</xdr:row>
      <xdr:rowOff>190500</xdr:rowOff>
    </xdr:from>
    <xdr:to>
      <xdr:col>2</xdr:col>
      <xdr:colOff>104775</xdr:colOff>
      <xdr:row>59</xdr:row>
      <xdr:rowOff>285750</xdr:rowOff>
    </xdr:to>
    <xdr:sp macro="" textlink="">
      <xdr:nvSpPr>
        <xdr:cNvPr id="16" name="Rectangle 3">
          <a:extLst>
            <a:ext uri="{FF2B5EF4-FFF2-40B4-BE49-F238E27FC236}">
              <a16:creationId xmlns:a16="http://schemas.microsoft.com/office/drawing/2014/main" id="{A70E29BC-27A9-4877-A14E-07F3E4EC4A86}"/>
            </a:ext>
          </a:extLst>
        </xdr:cNvPr>
        <xdr:cNvSpPr>
          <a:spLocks noChangeArrowheads="1"/>
        </xdr:cNvSpPr>
      </xdr:nvSpPr>
      <xdr:spPr bwMode="auto">
        <a:xfrm>
          <a:off x="5797550" y="15963900"/>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2096" name="Rectangle 6">
          <a:extLst>
            <a:ext uri="{FF2B5EF4-FFF2-40B4-BE49-F238E27FC236}">
              <a16:creationId xmlns:a16="http://schemas.microsoft.com/office/drawing/2014/main" id="{C4460749-1216-4D72-BB2B-335435759BE2}"/>
            </a:ext>
          </a:extLst>
        </xdr:cNvPr>
        <xdr:cNvSpPr>
          <a:spLocks noChangeArrowheads="1"/>
        </xdr:cNvSpPr>
      </xdr:nvSpPr>
      <xdr:spPr bwMode="auto">
        <a:xfrm>
          <a:off x="14074775" y="15963900"/>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2102" name="Rectangle 6">
          <a:extLst>
            <a:ext uri="{FF2B5EF4-FFF2-40B4-BE49-F238E27FC236}">
              <a16:creationId xmlns:a16="http://schemas.microsoft.com/office/drawing/2014/main" id="{913080D0-B469-44AF-8471-C6F8B3F3F7A1}"/>
            </a:ext>
          </a:extLst>
        </xdr:cNvPr>
        <xdr:cNvSpPr>
          <a:spLocks noChangeArrowheads="1"/>
        </xdr:cNvSpPr>
      </xdr:nvSpPr>
      <xdr:spPr bwMode="auto">
        <a:xfrm>
          <a:off x="14074775" y="15963900"/>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2108" name="Rectangle 6">
          <a:extLst>
            <a:ext uri="{FF2B5EF4-FFF2-40B4-BE49-F238E27FC236}">
              <a16:creationId xmlns:a16="http://schemas.microsoft.com/office/drawing/2014/main" id="{7F7E6124-12BA-4CE4-AD67-FD0CE37975CD}"/>
            </a:ext>
          </a:extLst>
        </xdr:cNvPr>
        <xdr:cNvSpPr>
          <a:spLocks noChangeArrowheads="1"/>
        </xdr:cNvSpPr>
      </xdr:nvSpPr>
      <xdr:spPr bwMode="auto">
        <a:xfrm>
          <a:off x="14074775" y="15963900"/>
          <a:ext cx="0" cy="95250"/>
        </a:xfrm>
        <a:prstGeom prst="rect">
          <a:avLst/>
        </a:prstGeom>
        <a:noFill/>
        <a:ln w="9525">
          <a:noFill/>
          <a:miter lim="800000"/>
          <a:headEnd/>
          <a:tailEnd/>
        </a:ln>
      </xdr:spPr>
    </xdr:sp>
    <xdr:clientData/>
  </xdr:twoCellAnchor>
  <xdr:twoCellAnchor>
    <xdr:from>
      <xdr:col>8</xdr:col>
      <xdr:colOff>285750</xdr:colOff>
      <xdr:row>59</xdr:row>
      <xdr:rowOff>190500</xdr:rowOff>
    </xdr:from>
    <xdr:to>
      <xdr:col>8</xdr:col>
      <xdr:colOff>104775</xdr:colOff>
      <xdr:row>59</xdr:row>
      <xdr:rowOff>285750</xdr:rowOff>
    </xdr:to>
    <xdr:sp macro="" textlink="">
      <xdr:nvSpPr>
        <xdr:cNvPr id="2114" name="Rectangle 6">
          <a:extLst>
            <a:ext uri="{FF2B5EF4-FFF2-40B4-BE49-F238E27FC236}">
              <a16:creationId xmlns:a16="http://schemas.microsoft.com/office/drawing/2014/main" id="{4FE15980-4A55-4E31-97A0-DF8869145E3A}"/>
            </a:ext>
          </a:extLst>
        </xdr:cNvPr>
        <xdr:cNvSpPr>
          <a:spLocks noChangeArrowheads="1"/>
        </xdr:cNvSpPr>
      </xdr:nvSpPr>
      <xdr:spPr bwMode="auto">
        <a:xfrm>
          <a:off x="14074775" y="15963900"/>
          <a:ext cx="0" cy="952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15</xdr:col>
      <xdr:colOff>0</xdr:colOff>
      <xdr:row>2</xdr:row>
      <xdr:rowOff>190500</xdr:rowOff>
    </xdr:from>
    <xdr:to>
      <xdr:col>15</xdr:col>
      <xdr:colOff>0</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15</xdr:col>
      <xdr:colOff>0</xdr:colOff>
      <xdr:row>10</xdr:row>
      <xdr:rowOff>0</xdr:rowOff>
    </xdr:from>
    <xdr:to>
      <xdr:col>15</xdr:col>
      <xdr:colOff>0</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22</xdr:col>
      <xdr:colOff>285750</xdr:colOff>
      <xdr:row>2</xdr:row>
      <xdr:rowOff>190500</xdr:rowOff>
    </xdr:from>
    <xdr:to>
      <xdr:col>22</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22</xdr:col>
      <xdr:colOff>285750</xdr:colOff>
      <xdr:row>10</xdr:row>
      <xdr:rowOff>0</xdr:rowOff>
    </xdr:from>
    <xdr:to>
      <xdr:col>22</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20</xdr:col>
      <xdr:colOff>285750</xdr:colOff>
      <xdr:row>2</xdr:row>
      <xdr:rowOff>190500</xdr:rowOff>
    </xdr:from>
    <xdr:to>
      <xdr:col>20</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20</xdr:col>
      <xdr:colOff>285750</xdr:colOff>
      <xdr:row>10</xdr:row>
      <xdr:rowOff>0</xdr:rowOff>
    </xdr:from>
    <xdr:to>
      <xdr:col>20</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twoCellAnchor>
    <xdr:from>
      <xdr:col>15</xdr:col>
      <xdr:colOff>0</xdr:colOff>
      <xdr:row>2</xdr:row>
      <xdr:rowOff>190500</xdr:rowOff>
    </xdr:from>
    <xdr:to>
      <xdr:col>15</xdr:col>
      <xdr:colOff>0</xdr:colOff>
      <xdr:row>2</xdr:row>
      <xdr:rowOff>285750</xdr:rowOff>
    </xdr:to>
    <xdr:sp macro="" textlink="">
      <xdr:nvSpPr>
        <xdr:cNvPr id="14" name="Rectangle 3">
          <a:extLst>
            <a:ext uri="{FF2B5EF4-FFF2-40B4-BE49-F238E27FC236}">
              <a16:creationId xmlns:a16="http://schemas.microsoft.com/office/drawing/2014/main" id="{BDB6B306-E53C-4D4B-AD57-E5147A93D5EE}"/>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15" name="Rectangle 3">
          <a:extLst>
            <a:ext uri="{FF2B5EF4-FFF2-40B4-BE49-F238E27FC236}">
              <a16:creationId xmlns:a16="http://schemas.microsoft.com/office/drawing/2014/main" id="{51B47054-4764-4201-8FA2-369C0EC19091}"/>
            </a:ext>
          </a:extLst>
        </xdr:cNvPr>
        <xdr:cNvSpPr>
          <a:spLocks noChangeArrowheads="1"/>
        </xdr:cNvSpPr>
      </xdr:nvSpPr>
      <xdr:spPr bwMode="auto">
        <a:xfrm>
          <a:off x="57054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17" name="Rectangle 3">
          <a:extLst>
            <a:ext uri="{FF2B5EF4-FFF2-40B4-BE49-F238E27FC236}">
              <a16:creationId xmlns:a16="http://schemas.microsoft.com/office/drawing/2014/main" id="{929DA23E-F490-4FAB-B483-5F07FA78F6DF}"/>
            </a:ext>
          </a:extLst>
        </xdr:cNvPr>
        <xdr:cNvSpPr>
          <a:spLocks noChangeArrowheads="1"/>
        </xdr:cNvSpPr>
      </xdr:nvSpPr>
      <xdr:spPr bwMode="auto">
        <a:xfrm>
          <a:off x="5861050" y="8636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0</xdr:colOff>
      <xdr:row>2</xdr:row>
      <xdr:rowOff>190500</xdr:rowOff>
    </xdr:from>
    <xdr:to>
      <xdr:col>15</xdr:col>
      <xdr:colOff>0</xdr:colOff>
      <xdr:row>2</xdr:row>
      <xdr:rowOff>285750</xdr:rowOff>
    </xdr:to>
    <xdr:sp macro="" textlink="">
      <xdr:nvSpPr>
        <xdr:cNvPr id="18" name="Rectangle 3">
          <a:extLst>
            <a:ext uri="{FF2B5EF4-FFF2-40B4-BE49-F238E27FC236}">
              <a16:creationId xmlns:a16="http://schemas.microsoft.com/office/drawing/2014/main" id="{65EDE50E-B893-4293-BC5E-D71F4BE98F3C}"/>
            </a:ext>
          </a:extLst>
        </xdr:cNvPr>
        <xdr:cNvSpPr>
          <a:spLocks noChangeArrowheads="1"/>
        </xdr:cNvSpPr>
      </xdr:nvSpPr>
      <xdr:spPr bwMode="auto">
        <a:xfrm>
          <a:off x="9274175" y="863600"/>
          <a:ext cx="0" cy="95250"/>
        </a:xfrm>
        <a:prstGeom prst="rect">
          <a:avLst/>
        </a:prstGeom>
        <a:noFill/>
        <a:ln w="9525">
          <a:noFill/>
          <a:miter lim="800000"/>
          <a:headEnd/>
          <a:tailEnd/>
        </a:ln>
      </xdr:spPr>
    </xdr:sp>
    <xdr:clientData/>
  </xdr:twoCellAnchor>
  <xdr:twoCellAnchor>
    <xdr:from>
      <xdr:col>15</xdr:col>
      <xdr:colOff>0</xdr:colOff>
      <xdr:row>2</xdr:row>
      <xdr:rowOff>190500</xdr:rowOff>
    </xdr:from>
    <xdr:to>
      <xdr:col>15</xdr:col>
      <xdr:colOff>0</xdr:colOff>
      <xdr:row>2</xdr:row>
      <xdr:rowOff>285750</xdr:rowOff>
    </xdr:to>
    <xdr:sp macro="" textlink="">
      <xdr:nvSpPr>
        <xdr:cNvPr id="9" name="Rectangle 3">
          <a:extLst>
            <a:ext uri="{FF2B5EF4-FFF2-40B4-BE49-F238E27FC236}">
              <a16:creationId xmlns:a16="http://schemas.microsoft.com/office/drawing/2014/main" id="{2B0F7174-5F3C-4677-9686-725F8962BAD1}"/>
            </a:ext>
          </a:extLst>
        </xdr:cNvPr>
        <xdr:cNvSpPr>
          <a:spLocks noChangeArrowheads="1"/>
        </xdr:cNvSpPr>
      </xdr:nvSpPr>
      <xdr:spPr bwMode="auto">
        <a:xfrm>
          <a:off x="8181975" y="863600"/>
          <a:ext cx="0" cy="95250"/>
        </a:xfrm>
        <a:prstGeom prst="rect">
          <a:avLst/>
        </a:prstGeom>
        <a:noFill/>
        <a:ln w="9525">
          <a:noFill/>
          <a:miter lim="800000"/>
          <a:headEnd/>
          <a:tailEnd/>
        </a:ln>
      </xdr:spPr>
    </xdr:sp>
    <xdr:clientData/>
  </xdr:twoCellAnchor>
  <xdr:twoCellAnchor>
    <xdr:from>
      <xdr:col>22</xdr:col>
      <xdr:colOff>285750</xdr:colOff>
      <xdr:row>2</xdr:row>
      <xdr:rowOff>190500</xdr:rowOff>
    </xdr:from>
    <xdr:to>
      <xdr:col>22</xdr:col>
      <xdr:colOff>104775</xdr:colOff>
      <xdr:row>2</xdr:row>
      <xdr:rowOff>285750</xdr:rowOff>
    </xdr:to>
    <xdr:sp macro="" textlink="">
      <xdr:nvSpPr>
        <xdr:cNvPr id="10" name="Rectangle 6">
          <a:extLst>
            <a:ext uri="{FF2B5EF4-FFF2-40B4-BE49-F238E27FC236}">
              <a16:creationId xmlns:a16="http://schemas.microsoft.com/office/drawing/2014/main" id="{D3B2DF19-5684-4E74-A055-C70607DED787}"/>
            </a:ext>
          </a:extLst>
        </xdr:cNvPr>
        <xdr:cNvSpPr>
          <a:spLocks noChangeArrowheads="1"/>
        </xdr:cNvSpPr>
      </xdr:nvSpPr>
      <xdr:spPr bwMode="auto">
        <a:xfrm>
          <a:off x="11636375" y="863600"/>
          <a:ext cx="0" cy="95250"/>
        </a:xfrm>
        <a:prstGeom prst="rect">
          <a:avLst/>
        </a:prstGeom>
        <a:noFill/>
        <a:ln w="9525">
          <a:noFill/>
          <a:miter lim="800000"/>
          <a:headEnd/>
          <a:tailEnd/>
        </a:ln>
      </xdr:spPr>
    </xdr:sp>
    <xdr:clientData/>
  </xdr:twoCellAnchor>
  <xdr:twoCellAnchor>
    <xdr:from>
      <xdr:col>20</xdr:col>
      <xdr:colOff>285750</xdr:colOff>
      <xdr:row>2</xdr:row>
      <xdr:rowOff>190500</xdr:rowOff>
    </xdr:from>
    <xdr:to>
      <xdr:col>20</xdr:col>
      <xdr:colOff>104775</xdr:colOff>
      <xdr:row>2</xdr:row>
      <xdr:rowOff>285750</xdr:rowOff>
    </xdr:to>
    <xdr:sp macro="" textlink="">
      <xdr:nvSpPr>
        <xdr:cNvPr id="11" name="Rectangle 8">
          <a:extLst>
            <a:ext uri="{FF2B5EF4-FFF2-40B4-BE49-F238E27FC236}">
              <a16:creationId xmlns:a16="http://schemas.microsoft.com/office/drawing/2014/main" id="{65504879-2395-4D75-9897-84B97A381F9C}"/>
            </a:ext>
          </a:extLst>
        </xdr:cNvPr>
        <xdr:cNvSpPr>
          <a:spLocks noChangeArrowheads="1"/>
        </xdr:cNvSpPr>
      </xdr:nvSpPr>
      <xdr:spPr bwMode="auto">
        <a:xfrm>
          <a:off x="10556875" y="863600"/>
          <a:ext cx="0" cy="95250"/>
        </a:xfrm>
        <a:prstGeom prst="rect">
          <a:avLst/>
        </a:prstGeom>
        <a:noFill/>
        <a:ln w="9525">
          <a:noFill/>
          <a:miter lim="800000"/>
          <a:headEnd/>
          <a:tailEnd/>
        </a:ln>
      </xdr:spPr>
    </xdr:sp>
    <xdr:clientData/>
  </xdr:twoCellAnchor>
  <xdr:twoCellAnchor>
    <xdr:from>
      <xdr:col>15</xdr:col>
      <xdr:colOff>0</xdr:colOff>
      <xdr:row>2</xdr:row>
      <xdr:rowOff>190500</xdr:rowOff>
    </xdr:from>
    <xdr:to>
      <xdr:col>15</xdr:col>
      <xdr:colOff>0</xdr:colOff>
      <xdr:row>2</xdr:row>
      <xdr:rowOff>285750</xdr:rowOff>
    </xdr:to>
    <xdr:sp macro="" textlink="">
      <xdr:nvSpPr>
        <xdr:cNvPr id="12" name="Rectangle 3">
          <a:extLst>
            <a:ext uri="{FF2B5EF4-FFF2-40B4-BE49-F238E27FC236}">
              <a16:creationId xmlns:a16="http://schemas.microsoft.com/office/drawing/2014/main" id="{6246F8A3-F560-4104-B71C-1B47BF7787BA}"/>
            </a:ext>
          </a:extLst>
        </xdr:cNvPr>
        <xdr:cNvSpPr>
          <a:spLocks noChangeArrowheads="1"/>
        </xdr:cNvSpPr>
      </xdr:nvSpPr>
      <xdr:spPr bwMode="auto">
        <a:xfrm>
          <a:off x="8181975" y="863600"/>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13" name="Rectangle 3">
          <a:extLst>
            <a:ext uri="{FF2B5EF4-FFF2-40B4-BE49-F238E27FC236}">
              <a16:creationId xmlns:a16="http://schemas.microsoft.com/office/drawing/2014/main" id="{49830595-82F5-4B3E-9BF7-6A95AA2A2C34}"/>
            </a:ext>
          </a:extLst>
        </xdr:cNvPr>
        <xdr:cNvSpPr>
          <a:spLocks noChangeArrowheads="1"/>
        </xdr:cNvSpPr>
      </xdr:nvSpPr>
      <xdr:spPr bwMode="auto">
        <a:xfrm>
          <a:off x="5861050" y="8636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16" name="Rectangle 3">
          <a:extLst>
            <a:ext uri="{FF2B5EF4-FFF2-40B4-BE49-F238E27FC236}">
              <a16:creationId xmlns:a16="http://schemas.microsoft.com/office/drawing/2014/main" id="{A64E56E4-73F5-48BA-9342-397646026A5F}"/>
            </a:ext>
          </a:extLst>
        </xdr:cNvPr>
        <xdr:cNvSpPr>
          <a:spLocks noChangeArrowheads="1"/>
        </xdr:cNvSpPr>
      </xdr:nvSpPr>
      <xdr:spPr bwMode="auto">
        <a:xfrm>
          <a:off x="7048500" y="8636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0</xdr:colOff>
      <xdr:row>2</xdr:row>
      <xdr:rowOff>190500</xdr:rowOff>
    </xdr:from>
    <xdr:to>
      <xdr:col>15</xdr:col>
      <xdr:colOff>0</xdr:colOff>
      <xdr:row>2</xdr:row>
      <xdr:rowOff>285750</xdr:rowOff>
    </xdr:to>
    <xdr:sp macro="" textlink="">
      <xdr:nvSpPr>
        <xdr:cNvPr id="19" name="Rectangle 3">
          <a:extLst>
            <a:ext uri="{FF2B5EF4-FFF2-40B4-BE49-F238E27FC236}">
              <a16:creationId xmlns:a16="http://schemas.microsoft.com/office/drawing/2014/main" id="{B15907E3-A4DA-4BB2-92CB-E1373BB7C4FE}"/>
            </a:ext>
          </a:extLst>
        </xdr:cNvPr>
        <xdr:cNvSpPr>
          <a:spLocks noChangeArrowheads="1"/>
        </xdr:cNvSpPr>
      </xdr:nvSpPr>
      <xdr:spPr bwMode="auto">
        <a:xfrm>
          <a:off x="8181975" y="863600"/>
          <a:ext cx="0" cy="95250"/>
        </a:xfrm>
        <a:prstGeom prst="rect">
          <a:avLst/>
        </a:prstGeom>
        <a:noFill/>
        <a:ln w="9525">
          <a:noFill/>
          <a:miter lim="800000"/>
          <a:headEnd/>
          <a:tailEnd/>
        </a:ln>
      </xdr:spPr>
    </xdr:sp>
    <xdr:clientData/>
  </xdr:twoCellAnchor>
  <xdr:twoCellAnchor>
    <xdr:from>
      <xdr:col>11</xdr:col>
      <xdr:colOff>285750</xdr:colOff>
      <xdr:row>2</xdr:row>
      <xdr:rowOff>190500</xdr:rowOff>
    </xdr:from>
    <xdr:to>
      <xdr:col>11</xdr:col>
      <xdr:colOff>104775</xdr:colOff>
      <xdr:row>2</xdr:row>
      <xdr:rowOff>285750</xdr:rowOff>
    </xdr:to>
    <xdr:sp macro="" textlink="">
      <xdr:nvSpPr>
        <xdr:cNvPr id="2" name="Rectangle 3">
          <a:extLst>
            <a:ext uri="{FF2B5EF4-FFF2-40B4-BE49-F238E27FC236}">
              <a16:creationId xmlns:a16="http://schemas.microsoft.com/office/drawing/2014/main" id="{3989EFC1-7C6E-456B-8B06-AE7C2FA2EEF3}"/>
            </a:ext>
          </a:extLst>
        </xdr:cNvPr>
        <xdr:cNvSpPr>
          <a:spLocks noChangeArrowheads="1"/>
        </xdr:cNvSpPr>
      </xdr:nvSpPr>
      <xdr:spPr bwMode="auto">
        <a:xfrm>
          <a:off x="10239375" y="863600"/>
          <a:ext cx="0" cy="95250"/>
        </a:xfrm>
        <a:prstGeom prst="rect">
          <a:avLst/>
        </a:prstGeom>
        <a:noFill/>
        <a:ln w="9525">
          <a:noFill/>
          <a:miter lim="800000"/>
          <a:headEnd/>
          <a:tailEnd/>
        </a:ln>
      </xdr:spPr>
    </xdr:sp>
    <xdr:clientData/>
  </xdr:twoCellAnchor>
  <xdr:twoCellAnchor>
    <xdr:from>
      <xdr:col>11</xdr:col>
      <xdr:colOff>285750</xdr:colOff>
      <xdr:row>2</xdr:row>
      <xdr:rowOff>190500</xdr:rowOff>
    </xdr:from>
    <xdr:to>
      <xdr:col>11</xdr:col>
      <xdr:colOff>104775</xdr:colOff>
      <xdr:row>2</xdr:row>
      <xdr:rowOff>285750</xdr:rowOff>
    </xdr:to>
    <xdr:sp macro="" textlink="">
      <xdr:nvSpPr>
        <xdr:cNvPr id="3" name="Rectangle 3">
          <a:extLst>
            <a:ext uri="{FF2B5EF4-FFF2-40B4-BE49-F238E27FC236}">
              <a16:creationId xmlns:a16="http://schemas.microsoft.com/office/drawing/2014/main" id="{9B12C645-9543-42B1-A1C0-CB354B9EF5A8}"/>
            </a:ext>
          </a:extLst>
        </xdr:cNvPr>
        <xdr:cNvSpPr>
          <a:spLocks noChangeArrowheads="1"/>
        </xdr:cNvSpPr>
      </xdr:nvSpPr>
      <xdr:spPr bwMode="auto">
        <a:xfrm>
          <a:off x="10239375" y="863600"/>
          <a:ext cx="0" cy="95250"/>
        </a:xfrm>
        <a:prstGeom prst="rect">
          <a:avLst/>
        </a:prstGeom>
        <a:noFill/>
        <a:ln w="9525">
          <a:noFill/>
          <a:miter lim="800000"/>
          <a:headEnd/>
          <a:tailEnd/>
        </a:ln>
      </xdr:spPr>
    </xdr:sp>
    <xdr:clientData/>
  </xdr:twoCellAnchor>
  <xdr:twoCellAnchor>
    <xdr:from>
      <xdr:col>11</xdr:col>
      <xdr:colOff>285750</xdr:colOff>
      <xdr:row>2</xdr:row>
      <xdr:rowOff>190500</xdr:rowOff>
    </xdr:from>
    <xdr:to>
      <xdr:col>11</xdr:col>
      <xdr:colOff>104775</xdr:colOff>
      <xdr:row>2</xdr:row>
      <xdr:rowOff>285750</xdr:rowOff>
    </xdr:to>
    <xdr:sp macro="" textlink="">
      <xdr:nvSpPr>
        <xdr:cNvPr id="4" name="Rectangle 3">
          <a:extLst>
            <a:ext uri="{FF2B5EF4-FFF2-40B4-BE49-F238E27FC236}">
              <a16:creationId xmlns:a16="http://schemas.microsoft.com/office/drawing/2014/main" id="{C9B082E0-AB16-4885-AC6E-FE415C964807}"/>
            </a:ext>
          </a:extLst>
        </xdr:cNvPr>
        <xdr:cNvSpPr>
          <a:spLocks noChangeArrowheads="1"/>
        </xdr:cNvSpPr>
      </xdr:nvSpPr>
      <xdr:spPr bwMode="auto">
        <a:xfrm>
          <a:off x="10239375" y="863600"/>
          <a:ext cx="0" cy="95250"/>
        </a:xfrm>
        <a:prstGeom prst="rect">
          <a:avLst/>
        </a:prstGeom>
        <a:noFill/>
        <a:ln w="9525">
          <a:noFill/>
          <a:miter lim="800000"/>
          <a:headEnd/>
          <a:tailEnd/>
        </a:ln>
      </xdr:spPr>
    </xdr:sp>
    <xdr:clientData/>
  </xdr:twoCellAnchor>
  <xdr:twoCellAnchor>
    <xdr:from>
      <xdr:col>11</xdr:col>
      <xdr:colOff>285750</xdr:colOff>
      <xdr:row>2</xdr:row>
      <xdr:rowOff>190500</xdr:rowOff>
    </xdr:from>
    <xdr:to>
      <xdr:col>11</xdr:col>
      <xdr:colOff>104775</xdr:colOff>
      <xdr:row>2</xdr:row>
      <xdr:rowOff>285750</xdr:rowOff>
    </xdr:to>
    <xdr:sp macro="" textlink="">
      <xdr:nvSpPr>
        <xdr:cNvPr id="5" name="Rectangle 3">
          <a:extLst>
            <a:ext uri="{FF2B5EF4-FFF2-40B4-BE49-F238E27FC236}">
              <a16:creationId xmlns:a16="http://schemas.microsoft.com/office/drawing/2014/main" id="{7A878635-5F9B-44B8-BF9E-3CAB1CA5285A}"/>
            </a:ext>
          </a:extLst>
        </xdr:cNvPr>
        <xdr:cNvSpPr>
          <a:spLocks noChangeArrowheads="1"/>
        </xdr:cNvSpPr>
      </xdr:nvSpPr>
      <xdr:spPr bwMode="auto">
        <a:xfrm>
          <a:off x="10239375" y="863600"/>
          <a:ext cx="0" cy="95250"/>
        </a:xfrm>
        <a:prstGeom prst="rect">
          <a:avLst/>
        </a:prstGeom>
        <a:noFill/>
        <a:ln w="9525">
          <a:noFill/>
          <a:miter lim="800000"/>
          <a:headEnd/>
          <a:tailEnd/>
        </a:ln>
      </xdr:spPr>
    </xdr:sp>
    <xdr:clientData/>
  </xdr:twoCellAnchor>
  <xdr:twoCellAnchor>
    <xdr:from>
      <xdr:col>11</xdr:col>
      <xdr:colOff>285750</xdr:colOff>
      <xdr:row>2</xdr:row>
      <xdr:rowOff>190500</xdr:rowOff>
    </xdr:from>
    <xdr:to>
      <xdr:col>11</xdr:col>
      <xdr:colOff>104775</xdr:colOff>
      <xdr:row>2</xdr:row>
      <xdr:rowOff>285750</xdr:rowOff>
    </xdr:to>
    <xdr:sp macro="" textlink="">
      <xdr:nvSpPr>
        <xdr:cNvPr id="6" name="Rectangle 3">
          <a:extLst>
            <a:ext uri="{FF2B5EF4-FFF2-40B4-BE49-F238E27FC236}">
              <a16:creationId xmlns:a16="http://schemas.microsoft.com/office/drawing/2014/main" id="{717C1B81-A13E-439E-B56A-6CC87CE25DF6}"/>
            </a:ext>
          </a:extLst>
        </xdr:cNvPr>
        <xdr:cNvSpPr>
          <a:spLocks noChangeArrowheads="1"/>
        </xdr:cNvSpPr>
      </xdr:nvSpPr>
      <xdr:spPr bwMode="auto">
        <a:xfrm>
          <a:off x="10239375" y="863600"/>
          <a:ext cx="0" cy="95250"/>
        </a:xfrm>
        <a:prstGeom prst="rect">
          <a:avLst/>
        </a:prstGeom>
        <a:noFill/>
        <a:ln w="9525">
          <a:noFill/>
          <a:miter lim="800000"/>
          <a:headEnd/>
          <a:tailEnd/>
        </a:ln>
      </xdr:spPr>
    </xdr:sp>
    <xdr:clientData/>
  </xdr:twoCellAnchor>
  <xdr:twoCellAnchor>
    <xdr:from>
      <xdr:col>11</xdr:col>
      <xdr:colOff>285750</xdr:colOff>
      <xdr:row>2</xdr:row>
      <xdr:rowOff>190500</xdr:rowOff>
    </xdr:from>
    <xdr:to>
      <xdr:col>11</xdr:col>
      <xdr:colOff>104775</xdr:colOff>
      <xdr:row>2</xdr:row>
      <xdr:rowOff>285750</xdr:rowOff>
    </xdr:to>
    <xdr:sp macro="" textlink="">
      <xdr:nvSpPr>
        <xdr:cNvPr id="7" name="Rectangle 3">
          <a:extLst>
            <a:ext uri="{FF2B5EF4-FFF2-40B4-BE49-F238E27FC236}">
              <a16:creationId xmlns:a16="http://schemas.microsoft.com/office/drawing/2014/main" id="{591269B7-9605-4AF6-B111-44088345AE7F}"/>
            </a:ext>
          </a:extLst>
        </xdr:cNvPr>
        <xdr:cNvSpPr>
          <a:spLocks noChangeArrowheads="1"/>
        </xdr:cNvSpPr>
      </xdr:nvSpPr>
      <xdr:spPr bwMode="auto">
        <a:xfrm>
          <a:off x="10239375" y="863600"/>
          <a:ext cx="0" cy="95250"/>
        </a:xfrm>
        <a:prstGeom prst="rect">
          <a:avLst/>
        </a:prstGeom>
        <a:noFill/>
        <a:ln w="9525">
          <a:noFill/>
          <a:miter lim="800000"/>
          <a:headEnd/>
          <a:tailEnd/>
        </a:ln>
      </xdr:spPr>
    </xdr:sp>
    <xdr:clientData/>
  </xdr:twoCellAnchor>
  <xdr:twoCellAnchor>
    <xdr:from>
      <xdr:col>15</xdr:col>
      <xdr:colOff>285750</xdr:colOff>
      <xdr:row>2</xdr:row>
      <xdr:rowOff>190500</xdr:rowOff>
    </xdr:from>
    <xdr:to>
      <xdr:col>15</xdr:col>
      <xdr:colOff>104775</xdr:colOff>
      <xdr:row>2</xdr:row>
      <xdr:rowOff>285750</xdr:rowOff>
    </xdr:to>
    <xdr:sp macro="" textlink="">
      <xdr:nvSpPr>
        <xdr:cNvPr id="4096" name="Rectangle 3">
          <a:extLst>
            <a:ext uri="{FF2B5EF4-FFF2-40B4-BE49-F238E27FC236}">
              <a16:creationId xmlns:a16="http://schemas.microsoft.com/office/drawing/2014/main" id="{5DD71CC0-537D-44AC-9CC1-63471012A75F}"/>
            </a:ext>
          </a:extLst>
        </xdr:cNvPr>
        <xdr:cNvSpPr>
          <a:spLocks noChangeArrowheads="1"/>
        </xdr:cNvSpPr>
      </xdr:nvSpPr>
      <xdr:spPr bwMode="auto">
        <a:xfrm>
          <a:off x="10366375" y="863600"/>
          <a:ext cx="0" cy="95250"/>
        </a:xfrm>
        <a:prstGeom prst="rect">
          <a:avLst/>
        </a:prstGeom>
        <a:noFill/>
        <a:ln w="9525">
          <a:noFill/>
          <a:miter lim="800000"/>
          <a:headEnd/>
          <a:tailEnd/>
        </a:ln>
      </xdr:spPr>
    </xdr:sp>
    <xdr:clientData/>
  </xdr:twoCellAnchor>
  <xdr:twoCellAnchor>
    <xdr:from>
      <xdr:col>15</xdr:col>
      <xdr:colOff>285750</xdr:colOff>
      <xdr:row>2</xdr:row>
      <xdr:rowOff>190500</xdr:rowOff>
    </xdr:from>
    <xdr:to>
      <xdr:col>15</xdr:col>
      <xdr:colOff>104775</xdr:colOff>
      <xdr:row>2</xdr:row>
      <xdr:rowOff>285750</xdr:rowOff>
    </xdr:to>
    <xdr:sp macro="" textlink="">
      <xdr:nvSpPr>
        <xdr:cNvPr id="4097" name="Rectangle 3">
          <a:extLst>
            <a:ext uri="{FF2B5EF4-FFF2-40B4-BE49-F238E27FC236}">
              <a16:creationId xmlns:a16="http://schemas.microsoft.com/office/drawing/2014/main" id="{61D58480-17C2-4DFA-8DAA-F04A6424341E}"/>
            </a:ext>
          </a:extLst>
        </xdr:cNvPr>
        <xdr:cNvSpPr>
          <a:spLocks noChangeArrowheads="1"/>
        </xdr:cNvSpPr>
      </xdr:nvSpPr>
      <xdr:spPr bwMode="auto">
        <a:xfrm>
          <a:off x="10366375" y="863600"/>
          <a:ext cx="0" cy="95250"/>
        </a:xfrm>
        <a:prstGeom prst="rect">
          <a:avLst/>
        </a:prstGeom>
        <a:noFill/>
        <a:ln w="9525">
          <a:noFill/>
          <a:miter lim="800000"/>
          <a:headEnd/>
          <a:tailEnd/>
        </a:ln>
      </xdr:spPr>
    </xdr:sp>
    <xdr:clientData/>
  </xdr:twoCellAnchor>
  <xdr:twoCellAnchor>
    <xdr:from>
      <xdr:col>15</xdr:col>
      <xdr:colOff>285750</xdr:colOff>
      <xdr:row>2</xdr:row>
      <xdr:rowOff>190500</xdr:rowOff>
    </xdr:from>
    <xdr:to>
      <xdr:col>15</xdr:col>
      <xdr:colOff>104775</xdr:colOff>
      <xdr:row>2</xdr:row>
      <xdr:rowOff>285750</xdr:rowOff>
    </xdr:to>
    <xdr:sp macro="" textlink="">
      <xdr:nvSpPr>
        <xdr:cNvPr id="4098" name="Rectangle 3">
          <a:extLst>
            <a:ext uri="{FF2B5EF4-FFF2-40B4-BE49-F238E27FC236}">
              <a16:creationId xmlns:a16="http://schemas.microsoft.com/office/drawing/2014/main" id="{FC1FBA6C-64C1-4229-A605-3A0FCE6851A7}"/>
            </a:ext>
          </a:extLst>
        </xdr:cNvPr>
        <xdr:cNvSpPr>
          <a:spLocks noChangeArrowheads="1"/>
        </xdr:cNvSpPr>
      </xdr:nvSpPr>
      <xdr:spPr bwMode="auto">
        <a:xfrm>
          <a:off x="10366375" y="863600"/>
          <a:ext cx="0" cy="95250"/>
        </a:xfrm>
        <a:prstGeom prst="rect">
          <a:avLst/>
        </a:prstGeom>
        <a:noFill/>
        <a:ln w="9525">
          <a:noFill/>
          <a:miter lim="800000"/>
          <a:headEnd/>
          <a:tailEnd/>
        </a:ln>
      </xdr:spPr>
    </xdr:sp>
    <xdr:clientData/>
  </xdr:twoCellAnchor>
  <xdr:twoCellAnchor>
    <xdr:from>
      <xdr:col>15</xdr:col>
      <xdr:colOff>285750</xdr:colOff>
      <xdr:row>2</xdr:row>
      <xdr:rowOff>190500</xdr:rowOff>
    </xdr:from>
    <xdr:to>
      <xdr:col>15</xdr:col>
      <xdr:colOff>104775</xdr:colOff>
      <xdr:row>2</xdr:row>
      <xdr:rowOff>285750</xdr:rowOff>
    </xdr:to>
    <xdr:sp macro="" textlink="">
      <xdr:nvSpPr>
        <xdr:cNvPr id="4099" name="Rectangle 3">
          <a:extLst>
            <a:ext uri="{FF2B5EF4-FFF2-40B4-BE49-F238E27FC236}">
              <a16:creationId xmlns:a16="http://schemas.microsoft.com/office/drawing/2014/main" id="{96371400-C9A8-4034-AD3E-47C66D65CD4D}"/>
            </a:ext>
          </a:extLst>
        </xdr:cNvPr>
        <xdr:cNvSpPr>
          <a:spLocks noChangeArrowheads="1"/>
        </xdr:cNvSpPr>
      </xdr:nvSpPr>
      <xdr:spPr bwMode="auto">
        <a:xfrm>
          <a:off x="10366375" y="863600"/>
          <a:ext cx="0" cy="95250"/>
        </a:xfrm>
        <a:prstGeom prst="rect">
          <a:avLst/>
        </a:prstGeom>
        <a:noFill/>
        <a:ln w="9525">
          <a:noFill/>
          <a:miter lim="800000"/>
          <a:headEnd/>
          <a:tailEnd/>
        </a:ln>
      </xdr:spPr>
    </xdr:sp>
    <xdr:clientData/>
  </xdr:twoCellAnchor>
  <xdr:twoCellAnchor>
    <xdr:from>
      <xdr:col>15</xdr:col>
      <xdr:colOff>285750</xdr:colOff>
      <xdr:row>2</xdr:row>
      <xdr:rowOff>190500</xdr:rowOff>
    </xdr:from>
    <xdr:to>
      <xdr:col>15</xdr:col>
      <xdr:colOff>104775</xdr:colOff>
      <xdr:row>2</xdr:row>
      <xdr:rowOff>285750</xdr:rowOff>
    </xdr:to>
    <xdr:sp macro="" textlink="">
      <xdr:nvSpPr>
        <xdr:cNvPr id="4100" name="Rectangle 3">
          <a:extLst>
            <a:ext uri="{FF2B5EF4-FFF2-40B4-BE49-F238E27FC236}">
              <a16:creationId xmlns:a16="http://schemas.microsoft.com/office/drawing/2014/main" id="{8E3D60E4-22AD-4C10-AA3A-F9CF7ACE4F8A}"/>
            </a:ext>
          </a:extLst>
        </xdr:cNvPr>
        <xdr:cNvSpPr>
          <a:spLocks noChangeArrowheads="1"/>
        </xdr:cNvSpPr>
      </xdr:nvSpPr>
      <xdr:spPr bwMode="auto">
        <a:xfrm>
          <a:off x="10366375" y="863600"/>
          <a:ext cx="0" cy="95250"/>
        </a:xfrm>
        <a:prstGeom prst="rect">
          <a:avLst/>
        </a:prstGeom>
        <a:noFill/>
        <a:ln w="9525">
          <a:noFill/>
          <a:miter lim="800000"/>
          <a:headEnd/>
          <a:tailEnd/>
        </a:ln>
      </xdr:spPr>
    </xdr:sp>
    <xdr:clientData/>
  </xdr:twoCellAnchor>
  <xdr:twoCellAnchor>
    <xdr:from>
      <xdr:col>15</xdr:col>
      <xdr:colOff>285750</xdr:colOff>
      <xdr:row>2</xdr:row>
      <xdr:rowOff>190500</xdr:rowOff>
    </xdr:from>
    <xdr:to>
      <xdr:col>15</xdr:col>
      <xdr:colOff>104775</xdr:colOff>
      <xdr:row>2</xdr:row>
      <xdr:rowOff>285750</xdr:rowOff>
    </xdr:to>
    <xdr:sp macro="" textlink="">
      <xdr:nvSpPr>
        <xdr:cNvPr id="4101" name="Rectangle 3">
          <a:extLst>
            <a:ext uri="{FF2B5EF4-FFF2-40B4-BE49-F238E27FC236}">
              <a16:creationId xmlns:a16="http://schemas.microsoft.com/office/drawing/2014/main" id="{95E44BBF-7E0A-436B-A501-15ACB7227A8E}"/>
            </a:ext>
          </a:extLst>
        </xdr:cNvPr>
        <xdr:cNvSpPr>
          <a:spLocks noChangeArrowheads="1"/>
        </xdr:cNvSpPr>
      </xdr:nvSpPr>
      <xdr:spPr bwMode="auto">
        <a:xfrm>
          <a:off x="10366375" y="8636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02" name="Rectangle 3">
          <a:extLst>
            <a:ext uri="{FF2B5EF4-FFF2-40B4-BE49-F238E27FC236}">
              <a16:creationId xmlns:a16="http://schemas.microsoft.com/office/drawing/2014/main" id="{34A06841-9656-4AD4-BE65-BFEA32A9D788}"/>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25</xdr:col>
      <xdr:colOff>285750</xdr:colOff>
      <xdr:row>55</xdr:row>
      <xdr:rowOff>190500</xdr:rowOff>
    </xdr:from>
    <xdr:to>
      <xdr:col>25</xdr:col>
      <xdr:colOff>104775</xdr:colOff>
      <xdr:row>55</xdr:row>
      <xdr:rowOff>285750</xdr:rowOff>
    </xdr:to>
    <xdr:sp macro="" textlink="">
      <xdr:nvSpPr>
        <xdr:cNvPr id="4103" name="Rectangle 6">
          <a:extLst>
            <a:ext uri="{FF2B5EF4-FFF2-40B4-BE49-F238E27FC236}">
              <a16:creationId xmlns:a16="http://schemas.microsoft.com/office/drawing/2014/main" id="{D56EBAE4-BDAF-46A1-96D6-72AE03156180}"/>
            </a:ext>
          </a:extLst>
        </xdr:cNvPr>
        <xdr:cNvSpPr>
          <a:spLocks noChangeArrowheads="1"/>
        </xdr:cNvSpPr>
      </xdr:nvSpPr>
      <xdr:spPr bwMode="auto">
        <a:xfrm>
          <a:off x="14039850" y="15773400"/>
          <a:ext cx="0" cy="95250"/>
        </a:xfrm>
        <a:prstGeom prst="rect">
          <a:avLst/>
        </a:prstGeom>
        <a:noFill/>
        <a:ln w="9525">
          <a:noFill/>
          <a:miter lim="800000"/>
          <a:headEnd/>
          <a:tailEnd/>
        </a:ln>
      </xdr:spPr>
    </xdr:sp>
    <xdr:clientData/>
  </xdr:twoCellAnchor>
  <xdr:twoCellAnchor>
    <xdr:from>
      <xdr:col>23</xdr:col>
      <xdr:colOff>285750</xdr:colOff>
      <xdr:row>55</xdr:row>
      <xdr:rowOff>190500</xdr:rowOff>
    </xdr:from>
    <xdr:to>
      <xdr:col>23</xdr:col>
      <xdr:colOff>104775</xdr:colOff>
      <xdr:row>55</xdr:row>
      <xdr:rowOff>285750</xdr:rowOff>
    </xdr:to>
    <xdr:sp macro="" textlink="">
      <xdr:nvSpPr>
        <xdr:cNvPr id="4104" name="Rectangle 8">
          <a:extLst>
            <a:ext uri="{FF2B5EF4-FFF2-40B4-BE49-F238E27FC236}">
              <a16:creationId xmlns:a16="http://schemas.microsoft.com/office/drawing/2014/main" id="{847479B3-3BCB-4458-8B2F-F3C47EEDBB99}"/>
            </a:ext>
          </a:extLst>
        </xdr:cNvPr>
        <xdr:cNvSpPr>
          <a:spLocks noChangeArrowheads="1"/>
        </xdr:cNvSpPr>
      </xdr:nvSpPr>
      <xdr:spPr bwMode="auto">
        <a:xfrm>
          <a:off x="12868275"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05" name="Rectangle 3">
          <a:extLst>
            <a:ext uri="{FF2B5EF4-FFF2-40B4-BE49-F238E27FC236}">
              <a16:creationId xmlns:a16="http://schemas.microsoft.com/office/drawing/2014/main" id="{285881F3-717F-4D50-A8BA-B1ED3289EFF1}"/>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6</xdr:col>
      <xdr:colOff>285750</xdr:colOff>
      <xdr:row>55</xdr:row>
      <xdr:rowOff>190500</xdr:rowOff>
    </xdr:from>
    <xdr:to>
      <xdr:col>6</xdr:col>
      <xdr:colOff>104775</xdr:colOff>
      <xdr:row>55</xdr:row>
      <xdr:rowOff>285750</xdr:rowOff>
    </xdr:to>
    <xdr:sp macro="" textlink="">
      <xdr:nvSpPr>
        <xdr:cNvPr id="4106" name="Rectangle 3">
          <a:extLst>
            <a:ext uri="{FF2B5EF4-FFF2-40B4-BE49-F238E27FC236}">
              <a16:creationId xmlns:a16="http://schemas.microsoft.com/office/drawing/2014/main" id="{EAE4C95E-8040-4096-9355-442E6ADC31EE}"/>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55</xdr:row>
      <xdr:rowOff>190500</xdr:rowOff>
    </xdr:from>
    <xdr:to>
      <xdr:col>8</xdr:col>
      <xdr:colOff>104775</xdr:colOff>
      <xdr:row>55</xdr:row>
      <xdr:rowOff>285750</xdr:rowOff>
    </xdr:to>
    <xdr:sp macro="" textlink="">
      <xdr:nvSpPr>
        <xdr:cNvPr id="4116" name="Rectangle 3">
          <a:extLst>
            <a:ext uri="{FF2B5EF4-FFF2-40B4-BE49-F238E27FC236}">
              <a16:creationId xmlns:a16="http://schemas.microsoft.com/office/drawing/2014/main" id="{308B00F9-E6E0-4D4B-82D0-BC6A9E764505}"/>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17" name="Rectangle 3">
          <a:extLst>
            <a:ext uri="{FF2B5EF4-FFF2-40B4-BE49-F238E27FC236}">
              <a16:creationId xmlns:a16="http://schemas.microsoft.com/office/drawing/2014/main" id="{7A49AA67-D083-465E-B5B1-2BE1CBC98BF8}"/>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18" name="Rectangle 3">
          <a:extLst>
            <a:ext uri="{FF2B5EF4-FFF2-40B4-BE49-F238E27FC236}">
              <a16:creationId xmlns:a16="http://schemas.microsoft.com/office/drawing/2014/main" id="{51D3A3CA-C9B9-426C-9BDD-E1897FB5B259}"/>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25</xdr:col>
      <xdr:colOff>285750</xdr:colOff>
      <xdr:row>55</xdr:row>
      <xdr:rowOff>190500</xdr:rowOff>
    </xdr:from>
    <xdr:to>
      <xdr:col>25</xdr:col>
      <xdr:colOff>104775</xdr:colOff>
      <xdr:row>55</xdr:row>
      <xdr:rowOff>285750</xdr:rowOff>
    </xdr:to>
    <xdr:sp macro="" textlink="">
      <xdr:nvSpPr>
        <xdr:cNvPr id="4119" name="Rectangle 6">
          <a:extLst>
            <a:ext uri="{FF2B5EF4-FFF2-40B4-BE49-F238E27FC236}">
              <a16:creationId xmlns:a16="http://schemas.microsoft.com/office/drawing/2014/main" id="{6DDE2633-BE38-4872-8905-08493FC8C1E5}"/>
            </a:ext>
          </a:extLst>
        </xdr:cNvPr>
        <xdr:cNvSpPr>
          <a:spLocks noChangeArrowheads="1"/>
        </xdr:cNvSpPr>
      </xdr:nvSpPr>
      <xdr:spPr bwMode="auto">
        <a:xfrm>
          <a:off x="14039850" y="15773400"/>
          <a:ext cx="0" cy="95250"/>
        </a:xfrm>
        <a:prstGeom prst="rect">
          <a:avLst/>
        </a:prstGeom>
        <a:noFill/>
        <a:ln w="9525">
          <a:noFill/>
          <a:miter lim="800000"/>
          <a:headEnd/>
          <a:tailEnd/>
        </a:ln>
      </xdr:spPr>
    </xdr:sp>
    <xdr:clientData/>
  </xdr:twoCellAnchor>
  <xdr:twoCellAnchor>
    <xdr:from>
      <xdr:col>23</xdr:col>
      <xdr:colOff>285750</xdr:colOff>
      <xdr:row>55</xdr:row>
      <xdr:rowOff>190500</xdr:rowOff>
    </xdr:from>
    <xdr:to>
      <xdr:col>23</xdr:col>
      <xdr:colOff>104775</xdr:colOff>
      <xdr:row>55</xdr:row>
      <xdr:rowOff>285750</xdr:rowOff>
    </xdr:to>
    <xdr:sp macro="" textlink="">
      <xdr:nvSpPr>
        <xdr:cNvPr id="4120" name="Rectangle 8">
          <a:extLst>
            <a:ext uri="{FF2B5EF4-FFF2-40B4-BE49-F238E27FC236}">
              <a16:creationId xmlns:a16="http://schemas.microsoft.com/office/drawing/2014/main" id="{124D089D-EDAC-4D10-8FDA-971CF1750647}"/>
            </a:ext>
          </a:extLst>
        </xdr:cNvPr>
        <xdr:cNvSpPr>
          <a:spLocks noChangeArrowheads="1"/>
        </xdr:cNvSpPr>
      </xdr:nvSpPr>
      <xdr:spPr bwMode="auto">
        <a:xfrm>
          <a:off x="12868275"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21" name="Rectangle 3">
          <a:extLst>
            <a:ext uri="{FF2B5EF4-FFF2-40B4-BE49-F238E27FC236}">
              <a16:creationId xmlns:a16="http://schemas.microsoft.com/office/drawing/2014/main" id="{9FAB673F-472D-49E0-AB78-DDC18FB9B710}"/>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6</xdr:col>
      <xdr:colOff>285750</xdr:colOff>
      <xdr:row>55</xdr:row>
      <xdr:rowOff>190500</xdr:rowOff>
    </xdr:from>
    <xdr:to>
      <xdr:col>6</xdr:col>
      <xdr:colOff>104775</xdr:colOff>
      <xdr:row>55</xdr:row>
      <xdr:rowOff>285750</xdr:rowOff>
    </xdr:to>
    <xdr:sp macro="" textlink="">
      <xdr:nvSpPr>
        <xdr:cNvPr id="4122" name="Rectangle 3">
          <a:extLst>
            <a:ext uri="{FF2B5EF4-FFF2-40B4-BE49-F238E27FC236}">
              <a16:creationId xmlns:a16="http://schemas.microsoft.com/office/drawing/2014/main" id="{E5A84F67-BA95-4ED6-B6C5-4F05F75C151A}"/>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55</xdr:row>
      <xdr:rowOff>190500</xdr:rowOff>
    </xdr:from>
    <xdr:to>
      <xdr:col>8</xdr:col>
      <xdr:colOff>104775</xdr:colOff>
      <xdr:row>55</xdr:row>
      <xdr:rowOff>285750</xdr:rowOff>
    </xdr:to>
    <xdr:sp macro="" textlink="">
      <xdr:nvSpPr>
        <xdr:cNvPr id="4123" name="Rectangle 3">
          <a:extLst>
            <a:ext uri="{FF2B5EF4-FFF2-40B4-BE49-F238E27FC236}">
              <a16:creationId xmlns:a16="http://schemas.microsoft.com/office/drawing/2014/main" id="{AF596567-02F9-4E1A-8538-E33DEB3A71A9}"/>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24" name="Rectangle 3">
          <a:extLst>
            <a:ext uri="{FF2B5EF4-FFF2-40B4-BE49-F238E27FC236}">
              <a16:creationId xmlns:a16="http://schemas.microsoft.com/office/drawing/2014/main" id="{E438E3F6-DF47-4371-9C0E-D94B554C69D8}"/>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25" name="Rectangle 3">
          <a:extLst>
            <a:ext uri="{FF2B5EF4-FFF2-40B4-BE49-F238E27FC236}">
              <a16:creationId xmlns:a16="http://schemas.microsoft.com/office/drawing/2014/main" id="{AECBABD8-449D-44CB-AFEE-29AF83C09938}"/>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25</xdr:col>
      <xdr:colOff>285750</xdr:colOff>
      <xdr:row>55</xdr:row>
      <xdr:rowOff>190500</xdr:rowOff>
    </xdr:from>
    <xdr:to>
      <xdr:col>25</xdr:col>
      <xdr:colOff>104775</xdr:colOff>
      <xdr:row>55</xdr:row>
      <xdr:rowOff>285750</xdr:rowOff>
    </xdr:to>
    <xdr:sp macro="" textlink="">
      <xdr:nvSpPr>
        <xdr:cNvPr id="4126" name="Rectangle 6">
          <a:extLst>
            <a:ext uri="{FF2B5EF4-FFF2-40B4-BE49-F238E27FC236}">
              <a16:creationId xmlns:a16="http://schemas.microsoft.com/office/drawing/2014/main" id="{4E4286FF-585C-488A-859C-A0D0DB2AD294}"/>
            </a:ext>
          </a:extLst>
        </xdr:cNvPr>
        <xdr:cNvSpPr>
          <a:spLocks noChangeArrowheads="1"/>
        </xdr:cNvSpPr>
      </xdr:nvSpPr>
      <xdr:spPr bwMode="auto">
        <a:xfrm>
          <a:off x="14039850" y="15773400"/>
          <a:ext cx="0" cy="95250"/>
        </a:xfrm>
        <a:prstGeom prst="rect">
          <a:avLst/>
        </a:prstGeom>
        <a:noFill/>
        <a:ln w="9525">
          <a:noFill/>
          <a:miter lim="800000"/>
          <a:headEnd/>
          <a:tailEnd/>
        </a:ln>
      </xdr:spPr>
    </xdr:sp>
    <xdr:clientData/>
  </xdr:twoCellAnchor>
  <xdr:twoCellAnchor>
    <xdr:from>
      <xdr:col>23</xdr:col>
      <xdr:colOff>285750</xdr:colOff>
      <xdr:row>55</xdr:row>
      <xdr:rowOff>190500</xdr:rowOff>
    </xdr:from>
    <xdr:to>
      <xdr:col>23</xdr:col>
      <xdr:colOff>104775</xdr:colOff>
      <xdr:row>55</xdr:row>
      <xdr:rowOff>285750</xdr:rowOff>
    </xdr:to>
    <xdr:sp macro="" textlink="">
      <xdr:nvSpPr>
        <xdr:cNvPr id="4127" name="Rectangle 8">
          <a:extLst>
            <a:ext uri="{FF2B5EF4-FFF2-40B4-BE49-F238E27FC236}">
              <a16:creationId xmlns:a16="http://schemas.microsoft.com/office/drawing/2014/main" id="{056F04D4-638C-45F3-A3E3-04C66512B240}"/>
            </a:ext>
          </a:extLst>
        </xdr:cNvPr>
        <xdr:cNvSpPr>
          <a:spLocks noChangeArrowheads="1"/>
        </xdr:cNvSpPr>
      </xdr:nvSpPr>
      <xdr:spPr bwMode="auto">
        <a:xfrm>
          <a:off x="12868275"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28" name="Rectangle 3">
          <a:extLst>
            <a:ext uri="{FF2B5EF4-FFF2-40B4-BE49-F238E27FC236}">
              <a16:creationId xmlns:a16="http://schemas.microsoft.com/office/drawing/2014/main" id="{5E0610DA-68DC-47DC-A708-E46E8A0B951F}"/>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6</xdr:col>
      <xdr:colOff>285750</xdr:colOff>
      <xdr:row>55</xdr:row>
      <xdr:rowOff>190500</xdr:rowOff>
    </xdr:from>
    <xdr:to>
      <xdr:col>6</xdr:col>
      <xdr:colOff>104775</xdr:colOff>
      <xdr:row>55</xdr:row>
      <xdr:rowOff>285750</xdr:rowOff>
    </xdr:to>
    <xdr:sp macro="" textlink="">
      <xdr:nvSpPr>
        <xdr:cNvPr id="4129" name="Rectangle 3">
          <a:extLst>
            <a:ext uri="{FF2B5EF4-FFF2-40B4-BE49-F238E27FC236}">
              <a16:creationId xmlns:a16="http://schemas.microsoft.com/office/drawing/2014/main" id="{DD1D407C-8DDB-4340-A681-DF37DC8F1F16}"/>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55</xdr:row>
      <xdr:rowOff>190500</xdr:rowOff>
    </xdr:from>
    <xdr:to>
      <xdr:col>8</xdr:col>
      <xdr:colOff>104775</xdr:colOff>
      <xdr:row>55</xdr:row>
      <xdr:rowOff>285750</xdr:rowOff>
    </xdr:to>
    <xdr:sp macro="" textlink="">
      <xdr:nvSpPr>
        <xdr:cNvPr id="4130" name="Rectangle 3">
          <a:extLst>
            <a:ext uri="{FF2B5EF4-FFF2-40B4-BE49-F238E27FC236}">
              <a16:creationId xmlns:a16="http://schemas.microsoft.com/office/drawing/2014/main" id="{DB0F327D-87C9-46A5-A606-8BF282C164FE}"/>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31" name="Rectangle 3">
          <a:extLst>
            <a:ext uri="{FF2B5EF4-FFF2-40B4-BE49-F238E27FC236}">
              <a16:creationId xmlns:a16="http://schemas.microsoft.com/office/drawing/2014/main" id="{453FC27B-66A1-4A57-9C4E-6799EF0E3EE9}"/>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32" name="Rectangle 3">
          <a:extLst>
            <a:ext uri="{FF2B5EF4-FFF2-40B4-BE49-F238E27FC236}">
              <a16:creationId xmlns:a16="http://schemas.microsoft.com/office/drawing/2014/main" id="{DCBC2792-7563-4456-8075-230BE39E8BE0}"/>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25</xdr:col>
      <xdr:colOff>285750</xdr:colOff>
      <xdr:row>55</xdr:row>
      <xdr:rowOff>190500</xdr:rowOff>
    </xdr:from>
    <xdr:to>
      <xdr:col>25</xdr:col>
      <xdr:colOff>104775</xdr:colOff>
      <xdr:row>55</xdr:row>
      <xdr:rowOff>285750</xdr:rowOff>
    </xdr:to>
    <xdr:sp macro="" textlink="">
      <xdr:nvSpPr>
        <xdr:cNvPr id="4133" name="Rectangle 6">
          <a:extLst>
            <a:ext uri="{FF2B5EF4-FFF2-40B4-BE49-F238E27FC236}">
              <a16:creationId xmlns:a16="http://schemas.microsoft.com/office/drawing/2014/main" id="{AEA7D8F1-DE60-488B-BB9A-CFEF78B656BB}"/>
            </a:ext>
          </a:extLst>
        </xdr:cNvPr>
        <xdr:cNvSpPr>
          <a:spLocks noChangeArrowheads="1"/>
        </xdr:cNvSpPr>
      </xdr:nvSpPr>
      <xdr:spPr bwMode="auto">
        <a:xfrm>
          <a:off x="14039850" y="15773400"/>
          <a:ext cx="0" cy="95250"/>
        </a:xfrm>
        <a:prstGeom prst="rect">
          <a:avLst/>
        </a:prstGeom>
        <a:noFill/>
        <a:ln w="9525">
          <a:noFill/>
          <a:miter lim="800000"/>
          <a:headEnd/>
          <a:tailEnd/>
        </a:ln>
      </xdr:spPr>
    </xdr:sp>
    <xdr:clientData/>
  </xdr:twoCellAnchor>
  <xdr:twoCellAnchor>
    <xdr:from>
      <xdr:col>23</xdr:col>
      <xdr:colOff>285750</xdr:colOff>
      <xdr:row>55</xdr:row>
      <xdr:rowOff>190500</xdr:rowOff>
    </xdr:from>
    <xdr:to>
      <xdr:col>23</xdr:col>
      <xdr:colOff>104775</xdr:colOff>
      <xdr:row>55</xdr:row>
      <xdr:rowOff>285750</xdr:rowOff>
    </xdr:to>
    <xdr:sp macro="" textlink="">
      <xdr:nvSpPr>
        <xdr:cNvPr id="4134" name="Rectangle 8">
          <a:extLst>
            <a:ext uri="{FF2B5EF4-FFF2-40B4-BE49-F238E27FC236}">
              <a16:creationId xmlns:a16="http://schemas.microsoft.com/office/drawing/2014/main" id="{9184A06E-9255-48B5-990E-3FAA134CB1C3}"/>
            </a:ext>
          </a:extLst>
        </xdr:cNvPr>
        <xdr:cNvSpPr>
          <a:spLocks noChangeArrowheads="1"/>
        </xdr:cNvSpPr>
      </xdr:nvSpPr>
      <xdr:spPr bwMode="auto">
        <a:xfrm>
          <a:off x="12868275" y="15773400"/>
          <a:ext cx="0" cy="95250"/>
        </a:xfrm>
        <a:prstGeom prst="rect">
          <a:avLst/>
        </a:prstGeom>
        <a:noFill/>
        <a:ln w="9525">
          <a:noFill/>
          <a:miter lim="800000"/>
          <a:headEnd/>
          <a:tailEnd/>
        </a:ln>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35" name="Rectangle 3">
          <a:extLst>
            <a:ext uri="{FF2B5EF4-FFF2-40B4-BE49-F238E27FC236}">
              <a16:creationId xmlns:a16="http://schemas.microsoft.com/office/drawing/2014/main" id="{8A779D84-D3EB-4848-812F-549A26EE2738}"/>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6</xdr:col>
      <xdr:colOff>285750</xdr:colOff>
      <xdr:row>55</xdr:row>
      <xdr:rowOff>190500</xdr:rowOff>
    </xdr:from>
    <xdr:to>
      <xdr:col>6</xdr:col>
      <xdr:colOff>104775</xdr:colOff>
      <xdr:row>55</xdr:row>
      <xdr:rowOff>285750</xdr:rowOff>
    </xdr:to>
    <xdr:sp macro="" textlink="">
      <xdr:nvSpPr>
        <xdr:cNvPr id="4136" name="Rectangle 3">
          <a:extLst>
            <a:ext uri="{FF2B5EF4-FFF2-40B4-BE49-F238E27FC236}">
              <a16:creationId xmlns:a16="http://schemas.microsoft.com/office/drawing/2014/main" id="{6A3329A3-631F-41FB-84B1-9268D03EE54D}"/>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55</xdr:row>
      <xdr:rowOff>190500</xdr:rowOff>
    </xdr:from>
    <xdr:to>
      <xdr:col>8</xdr:col>
      <xdr:colOff>104775</xdr:colOff>
      <xdr:row>55</xdr:row>
      <xdr:rowOff>285750</xdr:rowOff>
    </xdr:to>
    <xdr:sp macro="" textlink="">
      <xdr:nvSpPr>
        <xdr:cNvPr id="4137" name="Rectangle 3">
          <a:extLst>
            <a:ext uri="{FF2B5EF4-FFF2-40B4-BE49-F238E27FC236}">
              <a16:creationId xmlns:a16="http://schemas.microsoft.com/office/drawing/2014/main" id="{5C894680-A9B9-455D-AF10-2622386F99C6}"/>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55</xdr:row>
      <xdr:rowOff>190500</xdr:rowOff>
    </xdr:from>
    <xdr:to>
      <xdr:col>11</xdr:col>
      <xdr:colOff>104775</xdr:colOff>
      <xdr:row>55</xdr:row>
      <xdr:rowOff>285750</xdr:rowOff>
    </xdr:to>
    <xdr:sp macro="" textlink="">
      <xdr:nvSpPr>
        <xdr:cNvPr id="4138" name="Rectangle 3">
          <a:extLst>
            <a:ext uri="{FF2B5EF4-FFF2-40B4-BE49-F238E27FC236}">
              <a16:creationId xmlns:a16="http://schemas.microsoft.com/office/drawing/2014/main" id="{F7011F76-6FE2-4C14-8D55-5BFC9E21C64B}"/>
            </a:ext>
          </a:extLst>
        </xdr:cNvPr>
        <xdr:cNvSpPr>
          <a:spLocks noChangeArrowheads="1"/>
        </xdr:cNvSpPr>
      </xdr:nvSpPr>
      <xdr:spPr bwMode="auto">
        <a:xfrm>
          <a:off x="5791200" y="15773400"/>
          <a:ext cx="0" cy="95250"/>
        </a:xfrm>
        <a:prstGeom prst="rect">
          <a:avLst/>
        </a:prstGeom>
        <a:noFill/>
        <a:ln w="9525">
          <a:noFill/>
          <a:miter lim="800000"/>
          <a:headEnd/>
          <a:tailEnd/>
        </a:ln>
      </xdr:spPr>
    </xdr:sp>
    <xdr:clientData/>
  </xdr:twoCellAnchor>
  <xdr:twoCellAnchor>
    <xdr:from>
      <xdr:col>17</xdr:col>
      <xdr:colOff>285750</xdr:colOff>
      <xdr:row>2</xdr:row>
      <xdr:rowOff>190500</xdr:rowOff>
    </xdr:from>
    <xdr:to>
      <xdr:col>17</xdr:col>
      <xdr:colOff>104775</xdr:colOff>
      <xdr:row>2</xdr:row>
      <xdr:rowOff>285750</xdr:rowOff>
    </xdr:to>
    <xdr:sp macro="" textlink="">
      <xdr:nvSpPr>
        <xdr:cNvPr id="4207" name="Rectangle 3">
          <a:extLst>
            <a:ext uri="{FF2B5EF4-FFF2-40B4-BE49-F238E27FC236}">
              <a16:creationId xmlns:a16="http://schemas.microsoft.com/office/drawing/2014/main" id="{256FFF7E-1002-42E5-B9EA-0B15F1D91A37}"/>
            </a:ext>
          </a:extLst>
        </xdr:cNvPr>
        <xdr:cNvSpPr>
          <a:spLocks noChangeArrowheads="1"/>
        </xdr:cNvSpPr>
      </xdr:nvSpPr>
      <xdr:spPr bwMode="auto">
        <a:xfrm>
          <a:off x="10814050" y="863600"/>
          <a:ext cx="0" cy="95250"/>
        </a:xfrm>
        <a:prstGeom prst="rect">
          <a:avLst/>
        </a:prstGeom>
        <a:noFill/>
        <a:ln w="9525">
          <a:noFill/>
          <a:miter lim="800000"/>
          <a:headEnd/>
          <a:tailEnd/>
        </a:ln>
      </xdr:spPr>
    </xdr:sp>
    <xdr:clientData/>
  </xdr:twoCellAnchor>
  <xdr:twoCellAnchor>
    <xdr:from>
      <xdr:col>17</xdr:col>
      <xdr:colOff>285750</xdr:colOff>
      <xdr:row>2</xdr:row>
      <xdr:rowOff>190500</xdr:rowOff>
    </xdr:from>
    <xdr:to>
      <xdr:col>17</xdr:col>
      <xdr:colOff>104775</xdr:colOff>
      <xdr:row>2</xdr:row>
      <xdr:rowOff>285750</xdr:rowOff>
    </xdr:to>
    <xdr:sp macro="" textlink="">
      <xdr:nvSpPr>
        <xdr:cNvPr id="4208" name="Rectangle 3">
          <a:extLst>
            <a:ext uri="{FF2B5EF4-FFF2-40B4-BE49-F238E27FC236}">
              <a16:creationId xmlns:a16="http://schemas.microsoft.com/office/drawing/2014/main" id="{4A988D40-69A6-49A7-BBCB-5F7F530E26AD}"/>
            </a:ext>
          </a:extLst>
        </xdr:cNvPr>
        <xdr:cNvSpPr>
          <a:spLocks noChangeArrowheads="1"/>
        </xdr:cNvSpPr>
      </xdr:nvSpPr>
      <xdr:spPr bwMode="auto">
        <a:xfrm>
          <a:off x="10814050" y="863600"/>
          <a:ext cx="0" cy="95250"/>
        </a:xfrm>
        <a:prstGeom prst="rect">
          <a:avLst/>
        </a:prstGeom>
        <a:noFill/>
        <a:ln w="9525">
          <a:noFill/>
          <a:miter lim="800000"/>
          <a:headEnd/>
          <a:tailEnd/>
        </a:ln>
      </xdr:spPr>
    </xdr:sp>
    <xdr:clientData/>
  </xdr:twoCellAnchor>
  <xdr:twoCellAnchor>
    <xdr:from>
      <xdr:col>17</xdr:col>
      <xdr:colOff>285750</xdr:colOff>
      <xdr:row>2</xdr:row>
      <xdr:rowOff>190500</xdr:rowOff>
    </xdr:from>
    <xdr:to>
      <xdr:col>17</xdr:col>
      <xdr:colOff>104775</xdr:colOff>
      <xdr:row>2</xdr:row>
      <xdr:rowOff>285750</xdr:rowOff>
    </xdr:to>
    <xdr:sp macro="" textlink="">
      <xdr:nvSpPr>
        <xdr:cNvPr id="4209" name="Rectangle 3">
          <a:extLst>
            <a:ext uri="{FF2B5EF4-FFF2-40B4-BE49-F238E27FC236}">
              <a16:creationId xmlns:a16="http://schemas.microsoft.com/office/drawing/2014/main" id="{7E0AB014-9B26-4A8B-9EA5-58C87C9BD025}"/>
            </a:ext>
          </a:extLst>
        </xdr:cNvPr>
        <xdr:cNvSpPr>
          <a:spLocks noChangeArrowheads="1"/>
        </xdr:cNvSpPr>
      </xdr:nvSpPr>
      <xdr:spPr bwMode="auto">
        <a:xfrm>
          <a:off x="10814050" y="863600"/>
          <a:ext cx="0" cy="95250"/>
        </a:xfrm>
        <a:prstGeom prst="rect">
          <a:avLst/>
        </a:prstGeom>
        <a:noFill/>
        <a:ln w="9525">
          <a:noFill/>
          <a:miter lim="800000"/>
          <a:headEnd/>
          <a:tailEnd/>
        </a:ln>
      </xdr:spPr>
    </xdr:sp>
    <xdr:clientData/>
  </xdr:twoCellAnchor>
  <xdr:twoCellAnchor>
    <xdr:from>
      <xdr:col>17</xdr:col>
      <xdr:colOff>285750</xdr:colOff>
      <xdr:row>2</xdr:row>
      <xdr:rowOff>190500</xdr:rowOff>
    </xdr:from>
    <xdr:to>
      <xdr:col>17</xdr:col>
      <xdr:colOff>104775</xdr:colOff>
      <xdr:row>2</xdr:row>
      <xdr:rowOff>285750</xdr:rowOff>
    </xdr:to>
    <xdr:sp macro="" textlink="">
      <xdr:nvSpPr>
        <xdr:cNvPr id="4210" name="Rectangle 3">
          <a:extLst>
            <a:ext uri="{FF2B5EF4-FFF2-40B4-BE49-F238E27FC236}">
              <a16:creationId xmlns:a16="http://schemas.microsoft.com/office/drawing/2014/main" id="{19178FA6-B9F7-4EF2-A164-2F6E483321DF}"/>
            </a:ext>
          </a:extLst>
        </xdr:cNvPr>
        <xdr:cNvSpPr>
          <a:spLocks noChangeArrowheads="1"/>
        </xdr:cNvSpPr>
      </xdr:nvSpPr>
      <xdr:spPr bwMode="auto">
        <a:xfrm>
          <a:off x="10814050" y="863600"/>
          <a:ext cx="0" cy="95250"/>
        </a:xfrm>
        <a:prstGeom prst="rect">
          <a:avLst/>
        </a:prstGeom>
        <a:noFill/>
        <a:ln w="9525">
          <a:noFill/>
          <a:miter lim="800000"/>
          <a:headEnd/>
          <a:tailEnd/>
        </a:ln>
      </xdr:spPr>
    </xdr:sp>
    <xdr:clientData/>
  </xdr:twoCellAnchor>
  <xdr:twoCellAnchor>
    <xdr:from>
      <xdr:col>17</xdr:col>
      <xdr:colOff>285750</xdr:colOff>
      <xdr:row>2</xdr:row>
      <xdr:rowOff>190500</xdr:rowOff>
    </xdr:from>
    <xdr:to>
      <xdr:col>17</xdr:col>
      <xdr:colOff>104775</xdr:colOff>
      <xdr:row>2</xdr:row>
      <xdr:rowOff>285750</xdr:rowOff>
    </xdr:to>
    <xdr:sp macro="" textlink="">
      <xdr:nvSpPr>
        <xdr:cNvPr id="4211" name="Rectangle 3">
          <a:extLst>
            <a:ext uri="{FF2B5EF4-FFF2-40B4-BE49-F238E27FC236}">
              <a16:creationId xmlns:a16="http://schemas.microsoft.com/office/drawing/2014/main" id="{5C25C5A0-41B7-43E2-B898-8E85A286430A}"/>
            </a:ext>
          </a:extLst>
        </xdr:cNvPr>
        <xdr:cNvSpPr>
          <a:spLocks noChangeArrowheads="1"/>
        </xdr:cNvSpPr>
      </xdr:nvSpPr>
      <xdr:spPr bwMode="auto">
        <a:xfrm>
          <a:off x="10814050" y="863600"/>
          <a:ext cx="0" cy="95250"/>
        </a:xfrm>
        <a:prstGeom prst="rect">
          <a:avLst/>
        </a:prstGeom>
        <a:noFill/>
        <a:ln w="9525">
          <a:noFill/>
          <a:miter lim="800000"/>
          <a:headEnd/>
          <a:tailEnd/>
        </a:ln>
      </xdr:spPr>
    </xdr:sp>
    <xdr:clientData/>
  </xdr:twoCellAnchor>
  <xdr:twoCellAnchor>
    <xdr:from>
      <xdr:col>17</xdr:col>
      <xdr:colOff>285750</xdr:colOff>
      <xdr:row>2</xdr:row>
      <xdr:rowOff>190500</xdr:rowOff>
    </xdr:from>
    <xdr:to>
      <xdr:col>17</xdr:col>
      <xdr:colOff>104775</xdr:colOff>
      <xdr:row>2</xdr:row>
      <xdr:rowOff>285750</xdr:rowOff>
    </xdr:to>
    <xdr:sp macro="" textlink="">
      <xdr:nvSpPr>
        <xdr:cNvPr id="4212" name="Rectangle 3">
          <a:extLst>
            <a:ext uri="{FF2B5EF4-FFF2-40B4-BE49-F238E27FC236}">
              <a16:creationId xmlns:a16="http://schemas.microsoft.com/office/drawing/2014/main" id="{2DA19E10-7E29-4708-B2CF-94AFD237187B}"/>
            </a:ext>
          </a:extLst>
        </xdr:cNvPr>
        <xdr:cNvSpPr>
          <a:spLocks noChangeArrowheads="1"/>
        </xdr:cNvSpPr>
      </xdr:nvSpPr>
      <xdr:spPr bwMode="auto">
        <a:xfrm>
          <a:off x="10814050" y="863600"/>
          <a:ext cx="0" cy="95250"/>
        </a:xfrm>
        <a:prstGeom prst="rect">
          <a:avLst/>
        </a:prstGeom>
        <a:noFill/>
        <a:ln w="9525">
          <a:noFill/>
          <a:miter lim="800000"/>
          <a:headEnd/>
          <a:tailEnd/>
        </a:ln>
      </xdr:spPr>
    </xdr:sp>
    <xdr:clientData/>
  </xdr:twoCellAnchor>
  <xdr:twoCellAnchor editAs="oneCell">
    <xdr:from>
      <xdr:col>3</xdr:col>
      <xdr:colOff>618033</xdr:colOff>
      <xdr:row>49</xdr:row>
      <xdr:rowOff>262420</xdr:rowOff>
    </xdr:from>
    <xdr:to>
      <xdr:col>3</xdr:col>
      <xdr:colOff>618393</xdr:colOff>
      <xdr:row>49</xdr:row>
      <xdr:rowOff>262780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8" name="Ink 7">
              <a:extLst>
                <a:ext uri="{FF2B5EF4-FFF2-40B4-BE49-F238E27FC236}">
                  <a16:creationId xmlns:a16="http://schemas.microsoft.com/office/drawing/2014/main" id="{F85F8A34-FB89-ED33-C152-1DDB1D572E88}"/>
                </a:ext>
                <a:ext uri="{147F2762-F138-4A5C-976F-8EAC2B608ADB}">
                  <a16:predDERef xmlns:a16="http://schemas.microsoft.com/office/drawing/2014/main" pred="{2DA19E10-7E29-4708-B2CF-94AFD237187B}"/>
                </a:ext>
              </a:extLst>
            </xdr14:cNvPr>
            <xdr14:cNvContentPartPr/>
          </xdr14:nvContentPartPr>
          <xdr14:nvPr macro=""/>
          <xdr14:xfrm>
            <a:off x="4271400" y="13889520"/>
            <a:ext cx="360" cy="360"/>
          </xdr14:xfrm>
        </xdr:contentPart>
      </mc:Choice>
      <mc:Fallback xmlns="">
        <xdr:pic>
          <xdr:nvPicPr>
            <xdr:cNvPr id="8" name="Ink 7">
              <a:extLst>
                <a:ext uri="{FF2B5EF4-FFF2-40B4-BE49-F238E27FC236}">
                  <a16:creationId xmlns:a16="http://schemas.microsoft.com/office/drawing/2014/main" id="{F85F8A34-FB89-ED33-C152-1DDB1D572E88}"/>
                </a:ext>
                <a:ext uri="{147F2762-F138-4A5C-976F-8EAC2B608ADB}">
                  <a16:predDERef xmlns:a16="http://schemas.microsoft.com/office/drawing/2014/main" pred="{2DA19E10-7E29-4708-B2CF-94AFD237187B}"/>
                </a:ext>
              </a:extLst>
            </xdr:cNvPr>
            <xdr:cNvPicPr/>
          </xdr:nvPicPr>
          <xdr:blipFill>
            <a:blip xmlns:r="http://schemas.openxmlformats.org/officeDocument/2006/relationships" r:embed="rId3"/>
            <a:stretch>
              <a:fillRect/>
            </a:stretch>
          </xdr:blipFill>
          <xdr:spPr>
            <a:xfrm>
              <a:off x="4265280" y="13883400"/>
              <a:ext cx="12600" cy="12600"/>
            </a:xfrm>
            <a:prstGeom prst="rect">
              <a:avLst/>
            </a:prstGeom>
          </xdr:spPr>
        </xdr:pic>
      </mc:Fallback>
    </mc:AlternateContent>
    <xdr:clientData/>
  </xdr:twoCellAnchor>
  <xdr:twoCellAnchor editAs="oneCell">
    <xdr:from>
      <xdr:col>1</xdr:col>
      <xdr:colOff>884533</xdr:colOff>
      <xdr:row>50</xdr:row>
      <xdr:rowOff>0</xdr:rowOff>
    </xdr:from>
    <xdr:to>
      <xdr:col>1</xdr:col>
      <xdr:colOff>884893</xdr:colOff>
      <xdr:row>50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24" name="Ink 23">
              <a:extLst>
                <a:ext uri="{FF2B5EF4-FFF2-40B4-BE49-F238E27FC236}">
                  <a16:creationId xmlns:a16="http://schemas.microsoft.com/office/drawing/2014/main" id="{1EABDEA7-35E6-561F-50F7-96E84D2C3E4D}"/>
                </a:ext>
                <a:ext uri="{147F2762-F138-4A5C-976F-8EAC2B608ADB}">
                  <a16:predDERef xmlns:a16="http://schemas.microsoft.com/office/drawing/2014/main" pred="{D8578032-48C4-0BED-56FE-8009A8F155B7}"/>
                </a:ext>
              </a:extLst>
            </xdr14:cNvPr>
            <xdr14:cNvContentPartPr/>
          </xdr14:nvContentPartPr>
          <xdr14:nvPr macro=""/>
          <xdr14:xfrm>
            <a:off x="2925000" y="14261760"/>
            <a:ext cx="360" cy="360"/>
          </xdr14:xfrm>
        </xdr:contentPart>
      </mc:Choice>
      <mc:Fallback xmlns="">
        <xdr:pic>
          <xdr:nvPicPr>
            <xdr:cNvPr id="24" name="Ink 23">
              <a:extLst>
                <a:ext uri="{FF2B5EF4-FFF2-40B4-BE49-F238E27FC236}">
                  <a16:creationId xmlns:a16="http://schemas.microsoft.com/office/drawing/2014/main" id="{1EABDEA7-35E6-561F-50F7-96E84D2C3E4D}"/>
                </a:ext>
                <a:ext uri="{147F2762-F138-4A5C-976F-8EAC2B608ADB}">
                  <a16:predDERef xmlns:a16="http://schemas.microsoft.com/office/drawing/2014/main" pred="{D8578032-48C4-0BED-56FE-8009A8F155B7}"/>
                </a:ext>
              </a:extLst>
            </xdr:cNvPr>
            <xdr:cNvPicPr/>
          </xdr:nvPicPr>
          <xdr:blipFill>
            <a:blip xmlns:r="http://schemas.openxmlformats.org/officeDocument/2006/relationships" r:embed="rId3"/>
            <a:stretch>
              <a:fillRect/>
            </a:stretch>
          </xdr:blipFill>
          <xdr:spPr>
            <a:xfrm>
              <a:off x="2918880" y="14255640"/>
              <a:ext cx="12600" cy="12600"/>
            </a:xfrm>
            <a:prstGeom prst="rect">
              <a:avLst/>
            </a:prstGeom>
          </xdr:spPr>
        </xdr:pic>
      </mc:Fallback>
    </mc:AlternateContent>
    <xdr:clientData/>
  </xdr:twoCellAnchor>
  <xdr:twoCellAnchor editAs="oneCell">
    <xdr:from>
      <xdr:col>3</xdr:col>
      <xdr:colOff>122673</xdr:colOff>
      <xdr:row>50</xdr:row>
      <xdr:rowOff>0</xdr:rowOff>
    </xdr:from>
    <xdr:to>
      <xdr:col>3</xdr:col>
      <xdr:colOff>123033</xdr:colOff>
      <xdr:row>50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8" name="Ink 27">
              <a:extLst>
                <a:ext uri="{FF2B5EF4-FFF2-40B4-BE49-F238E27FC236}">
                  <a16:creationId xmlns:a16="http://schemas.microsoft.com/office/drawing/2014/main" id="{E29AC47D-A574-3D3B-BAC3-35F9E516F7F6}"/>
                </a:ext>
                <a:ext uri="{147F2762-F138-4A5C-976F-8EAC2B608ADB}">
                  <a16:predDERef xmlns:a16="http://schemas.microsoft.com/office/drawing/2014/main" pred="{D3F59148-DC77-D61E-01E3-8C7059F71F21}"/>
                </a:ext>
              </a:extLst>
            </xdr14:cNvPr>
            <xdr14:cNvContentPartPr/>
          </xdr14:nvContentPartPr>
          <xdr14:nvPr macro=""/>
          <xdr14:xfrm>
            <a:off x="3776040" y="14418720"/>
            <a:ext cx="360" cy="360"/>
          </xdr14:xfrm>
        </xdr:contentPart>
      </mc:Choice>
      <mc:Fallback xmlns="">
        <xdr:pic>
          <xdr:nvPicPr>
            <xdr:cNvPr id="28" name="Ink 27">
              <a:extLst>
                <a:ext uri="{FF2B5EF4-FFF2-40B4-BE49-F238E27FC236}">
                  <a16:creationId xmlns:a16="http://schemas.microsoft.com/office/drawing/2014/main" id="{E29AC47D-A574-3D3B-BAC3-35F9E516F7F6}"/>
                </a:ext>
                <a:ext uri="{147F2762-F138-4A5C-976F-8EAC2B608ADB}">
                  <a16:predDERef xmlns:a16="http://schemas.microsoft.com/office/drawing/2014/main" pred="{D3F59148-DC77-D61E-01E3-8C7059F71F21}"/>
                </a:ext>
              </a:extLst>
            </xdr:cNvPr>
            <xdr:cNvPicPr/>
          </xdr:nvPicPr>
          <xdr:blipFill>
            <a:blip xmlns:r="http://schemas.openxmlformats.org/officeDocument/2006/relationships" r:embed="rId3"/>
            <a:stretch>
              <a:fillRect/>
            </a:stretch>
          </xdr:blipFill>
          <xdr:spPr>
            <a:xfrm>
              <a:off x="3769920" y="14412600"/>
              <a:ext cx="12600" cy="12600"/>
            </a:xfrm>
            <a:prstGeom prst="rect">
              <a:avLst/>
            </a:prstGeom>
          </xdr:spPr>
        </xdr:pic>
      </mc:Fallback>
    </mc:AlternateContent>
    <xdr:clientData/>
  </xdr:twoCellAnchor>
  <xdr:twoCellAnchor>
    <xdr:from>
      <xdr:col>10</xdr:col>
      <xdr:colOff>285750</xdr:colOff>
      <xdr:row>2</xdr:row>
      <xdr:rowOff>190500</xdr:rowOff>
    </xdr:from>
    <xdr:to>
      <xdr:col>10</xdr:col>
      <xdr:colOff>104775</xdr:colOff>
      <xdr:row>2</xdr:row>
      <xdr:rowOff>285750</xdr:rowOff>
    </xdr:to>
    <xdr:sp macro="" textlink="">
      <xdr:nvSpPr>
        <xdr:cNvPr id="20" name="Rectangle 3">
          <a:extLst>
            <a:ext uri="{FF2B5EF4-FFF2-40B4-BE49-F238E27FC236}">
              <a16:creationId xmlns:a16="http://schemas.microsoft.com/office/drawing/2014/main" id="{05C0FE14-8057-4B40-A4E7-A1074E860FEC}"/>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21" name="Rectangle 3">
          <a:extLst>
            <a:ext uri="{FF2B5EF4-FFF2-40B4-BE49-F238E27FC236}">
              <a16:creationId xmlns:a16="http://schemas.microsoft.com/office/drawing/2014/main" id="{29C3DA9E-4461-4DE6-9F2F-BB2543B25CE5}"/>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22" name="Rectangle 3">
          <a:extLst>
            <a:ext uri="{FF2B5EF4-FFF2-40B4-BE49-F238E27FC236}">
              <a16:creationId xmlns:a16="http://schemas.microsoft.com/office/drawing/2014/main" id="{8EABCC1D-5AA4-4402-92EF-C18E232593D8}"/>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23" name="Rectangle 3">
          <a:extLst>
            <a:ext uri="{FF2B5EF4-FFF2-40B4-BE49-F238E27FC236}">
              <a16:creationId xmlns:a16="http://schemas.microsoft.com/office/drawing/2014/main" id="{69A3A3D6-EFAF-4CB5-ADD9-F4A12392E710}"/>
            </a:ext>
          </a:extLst>
        </xdr:cNvPr>
        <xdr:cNvSpPr>
          <a:spLocks noChangeArrowheads="1"/>
        </xdr:cNvSpPr>
      </xdr:nvSpPr>
      <xdr:spPr bwMode="auto">
        <a:xfrm>
          <a:off x="47244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25" name="Rectangle 3">
          <a:extLst>
            <a:ext uri="{FF2B5EF4-FFF2-40B4-BE49-F238E27FC236}">
              <a16:creationId xmlns:a16="http://schemas.microsoft.com/office/drawing/2014/main" id="{84E568D6-8601-415D-87BA-58CABB8B18C5}"/>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26" name="Rectangle 3">
          <a:extLst>
            <a:ext uri="{FF2B5EF4-FFF2-40B4-BE49-F238E27FC236}">
              <a16:creationId xmlns:a16="http://schemas.microsoft.com/office/drawing/2014/main" id="{412E8685-732F-4F66-ADCA-9ABB5DA2AAE2}"/>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27" name="Rectangle 3">
          <a:extLst>
            <a:ext uri="{FF2B5EF4-FFF2-40B4-BE49-F238E27FC236}">
              <a16:creationId xmlns:a16="http://schemas.microsoft.com/office/drawing/2014/main" id="{9FE3D4E6-BD74-48A0-836F-B8EF75907383}"/>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29" name="Rectangle 3">
          <a:extLst>
            <a:ext uri="{FF2B5EF4-FFF2-40B4-BE49-F238E27FC236}">
              <a16:creationId xmlns:a16="http://schemas.microsoft.com/office/drawing/2014/main" id="{645F97DD-B39D-4555-A80A-F63CD4DC89B8}"/>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30" name="Rectangle 3">
          <a:extLst>
            <a:ext uri="{FF2B5EF4-FFF2-40B4-BE49-F238E27FC236}">
              <a16:creationId xmlns:a16="http://schemas.microsoft.com/office/drawing/2014/main" id="{D2B21B1A-416D-48A6-9463-DC75D270E589}"/>
            </a:ext>
          </a:extLst>
        </xdr:cNvPr>
        <xdr:cNvSpPr>
          <a:spLocks noChangeArrowheads="1"/>
        </xdr:cNvSpPr>
      </xdr:nvSpPr>
      <xdr:spPr bwMode="auto">
        <a:xfrm>
          <a:off x="47244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31" name="Rectangle 3">
          <a:extLst>
            <a:ext uri="{FF2B5EF4-FFF2-40B4-BE49-F238E27FC236}">
              <a16:creationId xmlns:a16="http://schemas.microsoft.com/office/drawing/2014/main" id="{38D8839F-1713-4E91-9168-72C5AAE786E8}"/>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32" name="Rectangle 3">
          <a:extLst>
            <a:ext uri="{FF2B5EF4-FFF2-40B4-BE49-F238E27FC236}">
              <a16:creationId xmlns:a16="http://schemas.microsoft.com/office/drawing/2014/main" id="{5CC20A16-77BC-4808-9944-F2299CE8822B}"/>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33" name="Rectangle 3">
          <a:extLst>
            <a:ext uri="{FF2B5EF4-FFF2-40B4-BE49-F238E27FC236}">
              <a16:creationId xmlns:a16="http://schemas.microsoft.com/office/drawing/2014/main" id="{F5B7624E-7CDA-42CC-8B7B-B7E346B0D222}"/>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34" name="Rectangle 3">
          <a:extLst>
            <a:ext uri="{FF2B5EF4-FFF2-40B4-BE49-F238E27FC236}">
              <a16:creationId xmlns:a16="http://schemas.microsoft.com/office/drawing/2014/main" id="{2BF3599C-2B2B-411E-A3DE-2D51EE82A56F}"/>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35" name="Rectangle 3">
          <a:extLst>
            <a:ext uri="{FF2B5EF4-FFF2-40B4-BE49-F238E27FC236}">
              <a16:creationId xmlns:a16="http://schemas.microsoft.com/office/drawing/2014/main" id="{C15C1630-16B8-4649-9675-DC004FFE6EF1}"/>
            </a:ext>
          </a:extLst>
        </xdr:cNvPr>
        <xdr:cNvSpPr>
          <a:spLocks noChangeArrowheads="1"/>
        </xdr:cNvSpPr>
      </xdr:nvSpPr>
      <xdr:spPr bwMode="auto">
        <a:xfrm>
          <a:off x="47244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36" name="Rectangle 3">
          <a:extLst>
            <a:ext uri="{FF2B5EF4-FFF2-40B4-BE49-F238E27FC236}">
              <a16:creationId xmlns:a16="http://schemas.microsoft.com/office/drawing/2014/main" id="{BE759A2B-F888-4D30-912C-94413C1846E2}"/>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37" name="Rectangle 3">
          <a:extLst>
            <a:ext uri="{FF2B5EF4-FFF2-40B4-BE49-F238E27FC236}">
              <a16:creationId xmlns:a16="http://schemas.microsoft.com/office/drawing/2014/main" id="{6349170C-715B-4C59-8801-329B5DAD9D5B}"/>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38" name="Rectangle 3">
          <a:extLst>
            <a:ext uri="{FF2B5EF4-FFF2-40B4-BE49-F238E27FC236}">
              <a16:creationId xmlns:a16="http://schemas.microsoft.com/office/drawing/2014/main" id="{D77AF9A8-A47F-49D9-BF0B-35E50EB8DA4C}"/>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39" name="Rectangle 3">
          <a:extLst>
            <a:ext uri="{FF2B5EF4-FFF2-40B4-BE49-F238E27FC236}">
              <a16:creationId xmlns:a16="http://schemas.microsoft.com/office/drawing/2014/main" id="{BCBE1095-F867-4804-85A3-ECDC538EA972}"/>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0" name="Rectangle 3">
          <a:extLst>
            <a:ext uri="{FF2B5EF4-FFF2-40B4-BE49-F238E27FC236}">
              <a16:creationId xmlns:a16="http://schemas.microsoft.com/office/drawing/2014/main" id="{89D46AA7-F70D-4D7A-99C8-BFA4FDD8D2C6}"/>
            </a:ext>
          </a:extLst>
        </xdr:cNvPr>
        <xdr:cNvSpPr>
          <a:spLocks noChangeArrowheads="1"/>
        </xdr:cNvSpPr>
      </xdr:nvSpPr>
      <xdr:spPr bwMode="auto">
        <a:xfrm>
          <a:off x="47244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285750</xdr:colOff>
      <xdr:row>2</xdr:row>
      <xdr:rowOff>190500</xdr:rowOff>
    </xdr:from>
    <xdr:to>
      <xdr:col>10</xdr:col>
      <xdr:colOff>104775</xdr:colOff>
      <xdr:row>2</xdr:row>
      <xdr:rowOff>285750</xdr:rowOff>
    </xdr:to>
    <xdr:sp macro="" textlink="">
      <xdr:nvSpPr>
        <xdr:cNvPr id="41" name="Rectangle 3">
          <a:extLst>
            <a:ext uri="{FF2B5EF4-FFF2-40B4-BE49-F238E27FC236}">
              <a16:creationId xmlns:a16="http://schemas.microsoft.com/office/drawing/2014/main" id="{0E825824-169C-454A-B418-E51B9B583077}"/>
            </a:ext>
          </a:extLst>
        </xdr:cNvPr>
        <xdr:cNvSpPr>
          <a:spLocks noChangeArrowheads="1"/>
        </xdr:cNvSpPr>
      </xdr:nvSpPr>
      <xdr:spPr bwMode="auto">
        <a:xfrm>
          <a:off x="6048375"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2" name="Rectangle 3">
          <a:extLst>
            <a:ext uri="{FF2B5EF4-FFF2-40B4-BE49-F238E27FC236}">
              <a16:creationId xmlns:a16="http://schemas.microsoft.com/office/drawing/2014/main" id="{B30DE8AD-082A-4C82-9B55-F1FB2399E8D7}"/>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3" name="Rectangle 3">
          <a:extLst>
            <a:ext uri="{FF2B5EF4-FFF2-40B4-BE49-F238E27FC236}">
              <a16:creationId xmlns:a16="http://schemas.microsoft.com/office/drawing/2014/main" id="{B83724C7-CFE5-447A-91C4-C5F94F600C5D}"/>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44" name="Rectangle 3">
          <a:extLst>
            <a:ext uri="{FF2B5EF4-FFF2-40B4-BE49-F238E27FC236}">
              <a16:creationId xmlns:a16="http://schemas.microsoft.com/office/drawing/2014/main" id="{7DD67D21-7146-4474-A214-F96A71B09F8B}"/>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5" name="Rectangle 3">
          <a:extLst>
            <a:ext uri="{FF2B5EF4-FFF2-40B4-BE49-F238E27FC236}">
              <a16:creationId xmlns:a16="http://schemas.microsoft.com/office/drawing/2014/main" id="{75630014-40FD-49FA-9F92-783B3072E397}"/>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6" name="Rectangle 3">
          <a:extLst>
            <a:ext uri="{FF2B5EF4-FFF2-40B4-BE49-F238E27FC236}">
              <a16:creationId xmlns:a16="http://schemas.microsoft.com/office/drawing/2014/main" id="{6062E7BE-D3C2-4BB3-9176-96C499B45755}"/>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7" name="Rectangle 3">
          <a:extLst>
            <a:ext uri="{FF2B5EF4-FFF2-40B4-BE49-F238E27FC236}">
              <a16:creationId xmlns:a16="http://schemas.microsoft.com/office/drawing/2014/main" id="{76CCFD67-C634-461B-B9DE-ED0E8E664569}"/>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48" name="Rectangle 3">
          <a:extLst>
            <a:ext uri="{FF2B5EF4-FFF2-40B4-BE49-F238E27FC236}">
              <a16:creationId xmlns:a16="http://schemas.microsoft.com/office/drawing/2014/main" id="{8355B532-DFE6-41A9-99CD-F3094197C007}"/>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9" name="Rectangle 3">
          <a:extLst>
            <a:ext uri="{FF2B5EF4-FFF2-40B4-BE49-F238E27FC236}">
              <a16:creationId xmlns:a16="http://schemas.microsoft.com/office/drawing/2014/main" id="{ACD198D6-A731-4CA0-8137-14927B3471AE}"/>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50" name="Rectangle 3">
          <a:extLst>
            <a:ext uri="{FF2B5EF4-FFF2-40B4-BE49-F238E27FC236}">
              <a16:creationId xmlns:a16="http://schemas.microsoft.com/office/drawing/2014/main" id="{85E84E57-4362-4000-B1A0-233139BF9197}"/>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51" name="Rectangle 3">
          <a:extLst>
            <a:ext uri="{FF2B5EF4-FFF2-40B4-BE49-F238E27FC236}">
              <a16:creationId xmlns:a16="http://schemas.microsoft.com/office/drawing/2014/main" id="{444E2561-7955-46B1-844D-9FF15E1E1172}"/>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52" name="Rectangle 3">
          <a:extLst>
            <a:ext uri="{FF2B5EF4-FFF2-40B4-BE49-F238E27FC236}">
              <a16:creationId xmlns:a16="http://schemas.microsoft.com/office/drawing/2014/main" id="{A8CE64B2-0313-441D-AF9F-C57F4797D473}"/>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53" name="Rectangle 3">
          <a:extLst>
            <a:ext uri="{FF2B5EF4-FFF2-40B4-BE49-F238E27FC236}">
              <a16:creationId xmlns:a16="http://schemas.microsoft.com/office/drawing/2014/main" id="{AB30D4A1-3DC3-40BE-9AA9-0AA5E43681D9}"/>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54" name="Rectangle 3">
          <a:extLst>
            <a:ext uri="{FF2B5EF4-FFF2-40B4-BE49-F238E27FC236}">
              <a16:creationId xmlns:a16="http://schemas.microsoft.com/office/drawing/2014/main" id="{1C7A4456-ED8E-4459-93E3-7C7240C33319}"/>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55" name="Rectangle 3">
          <a:extLst>
            <a:ext uri="{FF2B5EF4-FFF2-40B4-BE49-F238E27FC236}">
              <a16:creationId xmlns:a16="http://schemas.microsoft.com/office/drawing/2014/main" id="{2712745B-52EA-4F58-B040-51A3D33CDA2E}"/>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xdr:from>
      <xdr:col>6</xdr:col>
      <xdr:colOff>285750</xdr:colOff>
      <xdr:row>2</xdr:row>
      <xdr:rowOff>190500</xdr:rowOff>
    </xdr:from>
    <xdr:to>
      <xdr:col>6</xdr:col>
      <xdr:colOff>104775</xdr:colOff>
      <xdr:row>2</xdr:row>
      <xdr:rowOff>285750</xdr:rowOff>
    </xdr:to>
    <xdr:sp macro="" textlink="">
      <xdr:nvSpPr>
        <xdr:cNvPr id="56" name="Rectangle 3">
          <a:extLst>
            <a:ext uri="{FF2B5EF4-FFF2-40B4-BE49-F238E27FC236}">
              <a16:creationId xmlns:a16="http://schemas.microsoft.com/office/drawing/2014/main" id="{16AD20C3-E15F-4FEC-81EC-EC8408549CA3}"/>
            </a:ext>
          </a:extLst>
        </xdr:cNvPr>
        <xdr:cNvSpPr>
          <a:spLocks noChangeArrowheads="1"/>
        </xdr:cNvSpPr>
      </xdr:nvSpPr>
      <xdr:spPr bwMode="auto">
        <a:xfrm>
          <a:off x="3543300" y="16049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57" name="Rectangle 3">
          <a:extLst>
            <a:ext uri="{FF2B5EF4-FFF2-40B4-BE49-F238E27FC236}">
              <a16:creationId xmlns:a16="http://schemas.microsoft.com/office/drawing/2014/main" id="{2AE85502-977A-48C5-91CC-5AFAFA677CE2}"/>
            </a:ext>
          </a:extLst>
        </xdr:cNvPr>
        <xdr:cNvSpPr>
          <a:spLocks noChangeArrowheads="1"/>
        </xdr:cNvSpPr>
      </xdr:nvSpPr>
      <xdr:spPr bwMode="auto">
        <a:xfrm>
          <a:off x="4724400" y="16049625"/>
          <a:ext cx="0" cy="95250"/>
        </a:xfrm>
        <a:prstGeom prst="rect">
          <a:avLst/>
        </a:prstGeom>
        <a:noFill/>
        <a:ln w="9525">
          <a:noFill/>
          <a:miter lim="800000"/>
          <a:headEnd/>
          <a:tailEnd/>
        </a:ln>
      </xdr:spPr>
    </xdr:sp>
    <xdr:clientData/>
  </xdr:twoCellAnchor>
  <xdr:twoCellAnchor editAs="oneCell">
    <xdr:from>
      <xdr:col>3</xdr:col>
      <xdr:colOff>0</xdr:colOff>
      <xdr:row>50</xdr:row>
      <xdr:rowOff>0</xdr:rowOff>
    </xdr:from>
    <xdr:to>
      <xdr:col>5</xdr:col>
      <xdr:colOff>584200</xdr:colOff>
      <xdr:row>50</xdr:row>
      <xdr:rowOff>336550</xdr:rowOff>
    </xdr:to>
    <xdr:pic>
      <xdr:nvPicPr>
        <xdr:cNvPr id="60" name="Picture 59">
          <a:extLst>
            <a:ext uri="{FF2B5EF4-FFF2-40B4-BE49-F238E27FC236}">
              <a16:creationId xmlns:a16="http://schemas.microsoft.com/office/drawing/2014/main" id="{001F015D-EFC2-6337-3E63-63A145F68D5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06800" y="14198600"/>
          <a:ext cx="1765300"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466725</xdr:colOff>
      <xdr:row>0</xdr:row>
      <xdr:rowOff>0</xdr:rowOff>
    </xdr:from>
    <xdr:to>
      <xdr:col>17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17</xdr:col>
      <xdr:colOff>466725</xdr:colOff>
      <xdr:row>0</xdr:row>
      <xdr:rowOff>0</xdr:rowOff>
    </xdr:from>
    <xdr:to>
      <xdr:col>17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19</xdr:col>
      <xdr:colOff>285750</xdr:colOff>
      <xdr:row>30</xdr:row>
      <xdr:rowOff>190500</xdr:rowOff>
    </xdr:from>
    <xdr:to>
      <xdr:col>19</xdr:col>
      <xdr:colOff>104775</xdr:colOff>
      <xdr:row>30</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19</xdr:col>
      <xdr:colOff>285750</xdr:colOff>
      <xdr:row>45</xdr:row>
      <xdr:rowOff>190500</xdr:rowOff>
    </xdr:from>
    <xdr:to>
      <xdr:col>19</xdr:col>
      <xdr:colOff>104775</xdr:colOff>
      <xdr:row>45</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19</xdr:col>
      <xdr:colOff>285750</xdr:colOff>
      <xdr:row>7</xdr:row>
      <xdr:rowOff>190500</xdr:rowOff>
    </xdr:from>
    <xdr:to>
      <xdr:col>19</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19</xdr:col>
      <xdr:colOff>285750</xdr:colOff>
      <xdr:row>18</xdr:row>
      <xdr:rowOff>190500</xdr:rowOff>
    </xdr:from>
    <xdr:to>
      <xdr:col>19</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23" name="Rectangle 3">
          <a:extLst>
            <a:ext uri="{FF2B5EF4-FFF2-40B4-BE49-F238E27FC236}">
              <a16:creationId xmlns:a16="http://schemas.microsoft.com/office/drawing/2014/main" id="{77E96654-FA3D-4595-B219-83C3315175CC}"/>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25" name="Rectangle 3">
          <a:extLst>
            <a:ext uri="{FF2B5EF4-FFF2-40B4-BE49-F238E27FC236}">
              <a16:creationId xmlns:a16="http://schemas.microsoft.com/office/drawing/2014/main" id="{37960171-3E31-4D4F-9905-19DF8DA267DC}"/>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26" name="Rectangle 3">
          <a:extLst>
            <a:ext uri="{FF2B5EF4-FFF2-40B4-BE49-F238E27FC236}">
              <a16:creationId xmlns:a16="http://schemas.microsoft.com/office/drawing/2014/main" id="{AA799A6F-BEE8-4AF8-80E3-0E1C62DD2BB6}"/>
            </a:ext>
          </a:extLst>
        </xdr:cNvPr>
        <xdr:cNvSpPr>
          <a:spLocks noChangeArrowheads="1"/>
        </xdr:cNvSpPr>
      </xdr:nvSpPr>
      <xdr:spPr bwMode="auto">
        <a:xfrm>
          <a:off x="58578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285750</xdr:colOff>
      <xdr:row>7</xdr:row>
      <xdr:rowOff>190500</xdr:rowOff>
    </xdr:from>
    <xdr:to>
      <xdr:col>17</xdr:col>
      <xdr:colOff>104775</xdr:colOff>
      <xdr:row>7</xdr:row>
      <xdr:rowOff>285750</xdr:rowOff>
    </xdr:to>
    <xdr:sp macro="" textlink="">
      <xdr:nvSpPr>
        <xdr:cNvPr id="27" name="Rectangle 3">
          <a:extLst>
            <a:ext uri="{FF2B5EF4-FFF2-40B4-BE49-F238E27FC236}">
              <a16:creationId xmlns:a16="http://schemas.microsoft.com/office/drawing/2014/main" id="{0E8F6496-62CD-48DA-9012-3D9B78BB53F7}"/>
            </a:ext>
          </a:extLst>
        </xdr:cNvPr>
        <xdr:cNvSpPr>
          <a:spLocks noChangeArrowheads="1"/>
        </xdr:cNvSpPr>
      </xdr:nvSpPr>
      <xdr:spPr bwMode="auto">
        <a:xfrm>
          <a:off x="9258300" y="86677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30" name="Rectangle 3">
          <a:extLst>
            <a:ext uri="{FF2B5EF4-FFF2-40B4-BE49-F238E27FC236}">
              <a16:creationId xmlns:a16="http://schemas.microsoft.com/office/drawing/2014/main" id="{6BF63344-87BA-49A0-9F5C-6BD8D4673C76}"/>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31" name="Rectangle 3">
          <a:extLst>
            <a:ext uri="{FF2B5EF4-FFF2-40B4-BE49-F238E27FC236}">
              <a16:creationId xmlns:a16="http://schemas.microsoft.com/office/drawing/2014/main" id="{587CA03B-22AC-4130-8EE0-2C8C6A7C2986}"/>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18</xdr:row>
      <xdr:rowOff>190500</xdr:rowOff>
    </xdr:from>
    <xdr:to>
      <xdr:col>17</xdr:col>
      <xdr:colOff>104775</xdr:colOff>
      <xdr:row>18</xdr:row>
      <xdr:rowOff>285750</xdr:rowOff>
    </xdr:to>
    <xdr:sp macro="" textlink="">
      <xdr:nvSpPr>
        <xdr:cNvPr id="32" name="Rectangle 3">
          <a:extLst>
            <a:ext uri="{FF2B5EF4-FFF2-40B4-BE49-F238E27FC236}">
              <a16:creationId xmlns:a16="http://schemas.microsoft.com/office/drawing/2014/main" id="{C7CC2250-4A95-450D-9CEC-3FA6109AAF63}"/>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35" name="Rectangle 3">
          <a:extLst>
            <a:ext uri="{FF2B5EF4-FFF2-40B4-BE49-F238E27FC236}">
              <a16:creationId xmlns:a16="http://schemas.microsoft.com/office/drawing/2014/main" id="{E6B1B1D3-7727-4C78-8306-1F53A27F76EA}"/>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36" name="Rectangle 3">
          <a:extLst>
            <a:ext uri="{FF2B5EF4-FFF2-40B4-BE49-F238E27FC236}">
              <a16:creationId xmlns:a16="http://schemas.microsoft.com/office/drawing/2014/main" id="{ADF366C3-A709-447F-B914-20A20ABE2F8B}"/>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37" name="Rectangle 3">
          <a:extLst>
            <a:ext uri="{FF2B5EF4-FFF2-40B4-BE49-F238E27FC236}">
              <a16:creationId xmlns:a16="http://schemas.microsoft.com/office/drawing/2014/main" id="{688A98D5-0FE1-48F1-92F8-3C2B810CA316}"/>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40" name="Rectangle 3">
          <a:extLst>
            <a:ext uri="{FF2B5EF4-FFF2-40B4-BE49-F238E27FC236}">
              <a16:creationId xmlns:a16="http://schemas.microsoft.com/office/drawing/2014/main" id="{777561A0-4A4D-4EDD-B192-B59ABD561FBA}"/>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41" name="Rectangle 3">
          <a:extLst>
            <a:ext uri="{FF2B5EF4-FFF2-40B4-BE49-F238E27FC236}">
              <a16:creationId xmlns:a16="http://schemas.microsoft.com/office/drawing/2014/main" id="{F5C11C37-A977-465C-B2DE-CCBAFFA77E3D}"/>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45</xdr:row>
      <xdr:rowOff>190500</xdr:rowOff>
    </xdr:from>
    <xdr:to>
      <xdr:col>17</xdr:col>
      <xdr:colOff>104775</xdr:colOff>
      <xdr:row>45</xdr:row>
      <xdr:rowOff>285750</xdr:rowOff>
    </xdr:to>
    <xdr:sp macro="" textlink="">
      <xdr:nvSpPr>
        <xdr:cNvPr id="42" name="Rectangle 3">
          <a:extLst>
            <a:ext uri="{FF2B5EF4-FFF2-40B4-BE49-F238E27FC236}">
              <a16:creationId xmlns:a16="http://schemas.microsoft.com/office/drawing/2014/main" id="{57CD088A-0AEB-433B-95EB-2C5EBF333975}"/>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45" name="Rectangle 3">
          <a:extLst>
            <a:ext uri="{FF2B5EF4-FFF2-40B4-BE49-F238E27FC236}">
              <a16:creationId xmlns:a16="http://schemas.microsoft.com/office/drawing/2014/main" id="{7328E85C-4154-4810-8284-1EAFC959E269}"/>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46" name="Rectangle 3">
          <a:extLst>
            <a:ext uri="{FF2B5EF4-FFF2-40B4-BE49-F238E27FC236}">
              <a16:creationId xmlns:a16="http://schemas.microsoft.com/office/drawing/2014/main" id="{1582D93F-660E-441D-9768-FC6376D7E401}"/>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7</xdr:row>
      <xdr:rowOff>190500</xdr:rowOff>
    </xdr:from>
    <xdr:to>
      <xdr:col>17</xdr:col>
      <xdr:colOff>104775</xdr:colOff>
      <xdr:row>7</xdr:row>
      <xdr:rowOff>285750</xdr:rowOff>
    </xdr:to>
    <xdr:sp macro="" textlink="">
      <xdr:nvSpPr>
        <xdr:cNvPr id="47" name="Rectangle 3">
          <a:extLst>
            <a:ext uri="{FF2B5EF4-FFF2-40B4-BE49-F238E27FC236}">
              <a16:creationId xmlns:a16="http://schemas.microsoft.com/office/drawing/2014/main" id="{3E4E55FC-81E8-43EF-885E-FDEC3B52C359}"/>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50" name="Rectangle 3">
          <a:extLst>
            <a:ext uri="{FF2B5EF4-FFF2-40B4-BE49-F238E27FC236}">
              <a16:creationId xmlns:a16="http://schemas.microsoft.com/office/drawing/2014/main" id="{886D3984-A633-4C61-A536-85E5052B18B5}"/>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51" name="Rectangle 3">
          <a:extLst>
            <a:ext uri="{FF2B5EF4-FFF2-40B4-BE49-F238E27FC236}">
              <a16:creationId xmlns:a16="http://schemas.microsoft.com/office/drawing/2014/main" id="{19428446-F629-4342-86AC-C32FC9FC5AD0}"/>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7</xdr:row>
      <xdr:rowOff>190500</xdr:rowOff>
    </xdr:from>
    <xdr:to>
      <xdr:col>17</xdr:col>
      <xdr:colOff>104775</xdr:colOff>
      <xdr:row>7</xdr:row>
      <xdr:rowOff>285750</xdr:rowOff>
    </xdr:to>
    <xdr:sp macro="" textlink="">
      <xdr:nvSpPr>
        <xdr:cNvPr id="52" name="Rectangle 3">
          <a:extLst>
            <a:ext uri="{FF2B5EF4-FFF2-40B4-BE49-F238E27FC236}">
              <a16:creationId xmlns:a16="http://schemas.microsoft.com/office/drawing/2014/main" id="{C491EA4A-AC0C-4E46-94E1-F97F72798F24}"/>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55" name="Rectangle 3">
          <a:extLst>
            <a:ext uri="{FF2B5EF4-FFF2-40B4-BE49-F238E27FC236}">
              <a16:creationId xmlns:a16="http://schemas.microsoft.com/office/drawing/2014/main" id="{6A379B56-8F2E-40BF-92FD-4878907D2A9C}"/>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56" name="Rectangle 3">
          <a:extLst>
            <a:ext uri="{FF2B5EF4-FFF2-40B4-BE49-F238E27FC236}">
              <a16:creationId xmlns:a16="http://schemas.microsoft.com/office/drawing/2014/main" id="{E448BF00-35B0-475A-875D-12162E4C2CCD}"/>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7</xdr:row>
      <xdr:rowOff>190500</xdr:rowOff>
    </xdr:from>
    <xdr:to>
      <xdr:col>17</xdr:col>
      <xdr:colOff>104775</xdr:colOff>
      <xdr:row>7</xdr:row>
      <xdr:rowOff>285750</xdr:rowOff>
    </xdr:to>
    <xdr:sp macro="" textlink="">
      <xdr:nvSpPr>
        <xdr:cNvPr id="57" name="Rectangle 3">
          <a:extLst>
            <a:ext uri="{FF2B5EF4-FFF2-40B4-BE49-F238E27FC236}">
              <a16:creationId xmlns:a16="http://schemas.microsoft.com/office/drawing/2014/main" id="{A4F36E10-0A6E-402F-966D-9966354FFF0B}"/>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81" name="Rectangle 3">
          <a:extLst>
            <a:ext uri="{FF2B5EF4-FFF2-40B4-BE49-F238E27FC236}">
              <a16:creationId xmlns:a16="http://schemas.microsoft.com/office/drawing/2014/main" id="{DEBC4026-EFCF-4333-B247-E93DEEED1D3D}"/>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82" name="Rectangle 3">
          <a:extLst>
            <a:ext uri="{FF2B5EF4-FFF2-40B4-BE49-F238E27FC236}">
              <a16:creationId xmlns:a16="http://schemas.microsoft.com/office/drawing/2014/main" id="{ADD6BFEA-AA45-4773-A5A0-729154E408CD}"/>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83" name="Rectangle 3">
          <a:extLst>
            <a:ext uri="{FF2B5EF4-FFF2-40B4-BE49-F238E27FC236}">
              <a16:creationId xmlns:a16="http://schemas.microsoft.com/office/drawing/2014/main" id="{9FEE9415-D1DB-480A-A493-57004179D253}"/>
            </a:ext>
          </a:extLst>
        </xdr:cNvPr>
        <xdr:cNvSpPr>
          <a:spLocks noChangeArrowheads="1"/>
        </xdr:cNvSpPr>
      </xdr:nvSpPr>
      <xdr:spPr bwMode="auto">
        <a:xfrm>
          <a:off x="4507706" y="1952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84" name="Rectangle 3">
          <a:extLst>
            <a:ext uri="{FF2B5EF4-FFF2-40B4-BE49-F238E27FC236}">
              <a16:creationId xmlns:a16="http://schemas.microsoft.com/office/drawing/2014/main" id="{44F39BB4-2B60-4F75-95D1-5B0617DBB77B}"/>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87" name="Rectangle 3">
          <a:extLst>
            <a:ext uri="{FF2B5EF4-FFF2-40B4-BE49-F238E27FC236}">
              <a16:creationId xmlns:a16="http://schemas.microsoft.com/office/drawing/2014/main" id="{8CF588AB-4EC4-4FF5-A7E8-062415F2DBF8}"/>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88" name="Rectangle 3">
          <a:extLst>
            <a:ext uri="{FF2B5EF4-FFF2-40B4-BE49-F238E27FC236}">
              <a16:creationId xmlns:a16="http://schemas.microsoft.com/office/drawing/2014/main" id="{33919C24-807F-4164-910B-3D2BE71E919E}"/>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89" name="Rectangle 3">
          <a:extLst>
            <a:ext uri="{FF2B5EF4-FFF2-40B4-BE49-F238E27FC236}">
              <a16:creationId xmlns:a16="http://schemas.microsoft.com/office/drawing/2014/main" id="{27D77DA2-D314-4C67-A772-C587BB520761}"/>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92" name="Rectangle 3">
          <a:extLst>
            <a:ext uri="{FF2B5EF4-FFF2-40B4-BE49-F238E27FC236}">
              <a16:creationId xmlns:a16="http://schemas.microsoft.com/office/drawing/2014/main" id="{BDB00447-E378-4A3F-82E8-2DFA5076B19F}"/>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93" name="Rectangle 3">
          <a:extLst>
            <a:ext uri="{FF2B5EF4-FFF2-40B4-BE49-F238E27FC236}">
              <a16:creationId xmlns:a16="http://schemas.microsoft.com/office/drawing/2014/main" id="{69422C07-1C16-462D-B1F4-17E92E8DDC33}"/>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94" name="Rectangle 3">
          <a:extLst>
            <a:ext uri="{FF2B5EF4-FFF2-40B4-BE49-F238E27FC236}">
              <a16:creationId xmlns:a16="http://schemas.microsoft.com/office/drawing/2014/main" id="{AADC0415-0DA9-41E3-B5B7-0477477FECD9}"/>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97" name="Rectangle 3">
          <a:extLst>
            <a:ext uri="{FF2B5EF4-FFF2-40B4-BE49-F238E27FC236}">
              <a16:creationId xmlns:a16="http://schemas.microsoft.com/office/drawing/2014/main" id="{0AD9F213-CA3C-45A7-A5CA-B13393EC20BA}"/>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98" name="Rectangle 3">
          <a:extLst>
            <a:ext uri="{FF2B5EF4-FFF2-40B4-BE49-F238E27FC236}">
              <a16:creationId xmlns:a16="http://schemas.microsoft.com/office/drawing/2014/main" id="{1575234F-D0AB-4F5E-96B3-11FBCDC7EF6F}"/>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99" name="Rectangle 3">
          <a:extLst>
            <a:ext uri="{FF2B5EF4-FFF2-40B4-BE49-F238E27FC236}">
              <a16:creationId xmlns:a16="http://schemas.microsoft.com/office/drawing/2014/main" id="{3123C2BF-54C7-4F99-998D-2A89D2CD6C18}"/>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23" name="Rectangle 3">
          <a:extLst>
            <a:ext uri="{FF2B5EF4-FFF2-40B4-BE49-F238E27FC236}">
              <a16:creationId xmlns:a16="http://schemas.microsoft.com/office/drawing/2014/main" id="{992895A4-A018-46E9-804B-4CC4FF2E96BC}"/>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24" name="Rectangle 3">
          <a:extLst>
            <a:ext uri="{FF2B5EF4-FFF2-40B4-BE49-F238E27FC236}">
              <a16:creationId xmlns:a16="http://schemas.microsoft.com/office/drawing/2014/main" id="{DD2025A5-AC5D-4692-BB9B-C95B2316000E}"/>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125" name="Rectangle 3">
          <a:extLst>
            <a:ext uri="{FF2B5EF4-FFF2-40B4-BE49-F238E27FC236}">
              <a16:creationId xmlns:a16="http://schemas.microsoft.com/office/drawing/2014/main" id="{1EAEAAF1-8C27-47EA-8C76-A14DB73D4921}"/>
            </a:ext>
          </a:extLst>
        </xdr:cNvPr>
        <xdr:cNvSpPr>
          <a:spLocks noChangeArrowheads="1"/>
        </xdr:cNvSpPr>
      </xdr:nvSpPr>
      <xdr:spPr bwMode="auto">
        <a:xfrm>
          <a:off x="4507706" y="1952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285750</xdr:colOff>
      <xdr:row>45</xdr:row>
      <xdr:rowOff>190500</xdr:rowOff>
    </xdr:from>
    <xdr:to>
      <xdr:col>17</xdr:col>
      <xdr:colOff>104775</xdr:colOff>
      <xdr:row>45</xdr:row>
      <xdr:rowOff>285750</xdr:rowOff>
    </xdr:to>
    <xdr:sp macro="" textlink="">
      <xdr:nvSpPr>
        <xdr:cNvPr id="126" name="Rectangle 3">
          <a:extLst>
            <a:ext uri="{FF2B5EF4-FFF2-40B4-BE49-F238E27FC236}">
              <a16:creationId xmlns:a16="http://schemas.microsoft.com/office/drawing/2014/main" id="{D53340C1-E7A2-44EC-BA46-7A5125B5CC79}"/>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29" name="Rectangle 3">
          <a:extLst>
            <a:ext uri="{FF2B5EF4-FFF2-40B4-BE49-F238E27FC236}">
              <a16:creationId xmlns:a16="http://schemas.microsoft.com/office/drawing/2014/main" id="{89EF4BFE-ACB9-402D-897B-D508B2B13322}"/>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30" name="Rectangle 3">
          <a:extLst>
            <a:ext uri="{FF2B5EF4-FFF2-40B4-BE49-F238E27FC236}">
              <a16:creationId xmlns:a16="http://schemas.microsoft.com/office/drawing/2014/main" id="{56324C7C-713B-43AA-8D26-3C657A17406A}"/>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45</xdr:row>
      <xdr:rowOff>190500</xdr:rowOff>
    </xdr:from>
    <xdr:to>
      <xdr:col>17</xdr:col>
      <xdr:colOff>104775</xdr:colOff>
      <xdr:row>45</xdr:row>
      <xdr:rowOff>285750</xdr:rowOff>
    </xdr:to>
    <xdr:sp macro="" textlink="">
      <xdr:nvSpPr>
        <xdr:cNvPr id="131" name="Rectangle 3">
          <a:extLst>
            <a:ext uri="{FF2B5EF4-FFF2-40B4-BE49-F238E27FC236}">
              <a16:creationId xmlns:a16="http://schemas.microsoft.com/office/drawing/2014/main" id="{C9D5038C-D2CF-4A88-AA36-E4B4FC709CD7}"/>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34" name="Rectangle 3">
          <a:extLst>
            <a:ext uri="{FF2B5EF4-FFF2-40B4-BE49-F238E27FC236}">
              <a16:creationId xmlns:a16="http://schemas.microsoft.com/office/drawing/2014/main" id="{74B6A538-1A34-470E-8536-C5DC62D17CA1}"/>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35" name="Rectangle 3">
          <a:extLst>
            <a:ext uri="{FF2B5EF4-FFF2-40B4-BE49-F238E27FC236}">
              <a16:creationId xmlns:a16="http://schemas.microsoft.com/office/drawing/2014/main" id="{77E8E6E3-3E4B-40F1-A61E-16EC5543D400}"/>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17</xdr:col>
      <xdr:colOff>285750</xdr:colOff>
      <xdr:row>45</xdr:row>
      <xdr:rowOff>190500</xdr:rowOff>
    </xdr:from>
    <xdr:to>
      <xdr:col>17</xdr:col>
      <xdr:colOff>104775</xdr:colOff>
      <xdr:row>45</xdr:row>
      <xdr:rowOff>285750</xdr:rowOff>
    </xdr:to>
    <xdr:sp macro="" textlink="">
      <xdr:nvSpPr>
        <xdr:cNvPr id="136" name="Rectangle 3">
          <a:extLst>
            <a:ext uri="{FF2B5EF4-FFF2-40B4-BE49-F238E27FC236}">
              <a16:creationId xmlns:a16="http://schemas.microsoft.com/office/drawing/2014/main" id="{78461D8B-24F4-4B29-BFEF-121C399EEE45}"/>
            </a:ext>
          </a:extLst>
        </xdr:cNvPr>
        <xdr:cNvSpPr>
          <a:spLocks noChangeArrowheads="1"/>
        </xdr:cNvSpPr>
      </xdr:nvSpPr>
      <xdr:spPr bwMode="auto">
        <a:xfrm>
          <a:off x="7881938"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39" name="Rectangle 3">
          <a:extLst>
            <a:ext uri="{FF2B5EF4-FFF2-40B4-BE49-F238E27FC236}">
              <a16:creationId xmlns:a16="http://schemas.microsoft.com/office/drawing/2014/main" id="{656ADD4D-DBE2-4B83-9234-BA849D78206F}"/>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40" name="Rectangle 3">
          <a:extLst>
            <a:ext uri="{FF2B5EF4-FFF2-40B4-BE49-F238E27FC236}">
              <a16:creationId xmlns:a16="http://schemas.microsoft.com/office/drawing/2014/main" id="{3D02278A-D118-4021-A55F-72F990925289}"/>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18</xdr:col>
      <xdr:colOff>23812</xdr:colOff>
      <xdr:row>45</xdr:row>
      <xdr:rowOff>154781</xdr:rowOff>
    </xdr:from>
    <xdr:to>
      <xdr:col>18</xdr:col>
      <xdr:colOff>23812</xdr:colOff>
      <xdr:row>45</xdr:row>
      <xdr:rowOff>250031</xdr:rowOff>
    </xdr:to>
    <xdr:sp macro="" textlink="">
      <xdr:nvSpPr>
        <xdr:cNvPr id="141" name="Rectangle 3">
          <a:extLst>
            <a:ext uri="{FF2B5EF4-FFF2-40B4-BE49-F238E27FC236}">
              <a16:creationId xmlns:a16="http://schemas.microsoft.com/office/drawing/2014/main" id="{74D59B44-2AAE-46C2-AC2F-821ACEBD582D}"/>
            </a:ext>
          </a:extLst>
        </xdr:cNvPr>
        <xdr:cNvSpPr>
          <a:spLocks noChangeArrowheads="1"/>
        </xdr:cNvSpPr>
      </xdr:nvSpPr>
      <xdr:spPr bwMode="auto">
        <a:xfrm>
          <a:off x="10263187" y="139541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3" name="Rectangle 3">
          <a:extLst>
            <a:ext uri="{FF2B5EF4-FFF2-40B4-BE49-F238E27FC236}">
              <a16:creationId xmlns:a16="http://schemas.microsoft.com/office/drawing/2014/main" id="{44BA0DC5-3D28-4770-B8D0-B20B24E00510}"/>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4" name="Rectangle 3">
          <a:extLst>
            <a:ext uri="{FF2B5EF4-FFF2-40B4-BE49-F238E27FC236}">
              <a16:creationId xmlns:a16="http://schemas.microsoft.com/office/drawing/2014/main" id="{9156AE08-8F8E-495B-AB7C-05280E008500}"/>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5" name="Rectangle 3">
          <a:extLst>
            <a:ext uri="{FF2B5EF4-FFF2-40B4-BE49-F238E27FC236}">
              <a16:creationId xmlns:a16="http://schemas.microsoft.com/office/drawing/2014/main" id="{A527CCCC-37EB-4A3F-AD11-9869CAE06B20}"/>
            </a:ext>
          </a:extLst>
        </xdr:cNvPr>
        <xdr:cNvSpPr>
          <a:spLocks noChangeArrowheads="1"/>
        </xdr:cNvSpPr>
      </xdr:nvSpPr>
      <xdr:spPr bwMode="auto">
        <a:xfrm>
          <a:off x="4507706" y="19526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8" name="Rectangle 3">
          <a:extLst>
            <a:ext uri="{FF2B5EF4-FFF2-40B4-BE49-F238E27FC236}">
              <a16:creationId xmlns:a16="http://schemas.microsoft.com/office/drawing/2014/main" id="{5C963AE0-2FE7-4D70-AEF6-739DA03A9845}"/>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9" name="Rectangle 3">
          <a:extLst>
            <a:ext uri="{FF2B5EF4-FFF2-40B4-BE49-F238E27FC236}">
              <a16:creationId xmlns:a16="http://schemas.microsoft.com/office/drawing/2014/main" id="{FCE6FD41-3424-4A03-8123-58A455D9C426}"/>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12" name="Rectangle 3">
          <a:extLst>
            <a:ext uri="{FF2B5EF4-FFF2-40B4-BE49-F238E27FC236}">
              <a16:creationId xmlns:a16="http://schemas.microsoft.com/office/drawing/2014/main" id="{26D26DD7-B4A9-44F1-A2B5-21AEC40907FA}"/>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13" name="Rectangle 3">
          <a:extLst>
            <a:ext uri="{FF2B5EF4-FFF2-40B4-BE49-F238E27FC236}">
              <a16:creationId xmlns:a16="http://schemas.microsoft.com/office/drawing/2014/main" id="{E836045F-96D4-4B21-9083-04404608EA58}"/>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16" name="Rectangle 3">
          <a:extLst>
            <a:ext uri="{FF2B5EF4-FFF2-40B4-BE49-F238E27FC236}">
              <a16:creationId xmlns:a16="http://schemas.microsoft.com/office/drawing/2014/main" id="{8E26AACE-FB38-46CB-AD17-3A200F0CF3B7}"/>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17" name="Rectangle 3">
          <a:extLst>
            <a:ext uri="{FF2B5EF4-FFF2-40B4-BE49-F238E27FC236}">
              <a16:creationId xmlns:a16="http://schemas.microsoft.com/office/drawing/2014/main" id="{0F01E1E5-A608-4903-8474-84A37195A7F7}"/>
            </a:ext>
          </a:extLst>
        </xdr:cNvPr>
        <xdr:cNvSpPr>
          <a:spLocks noChangeArrowheads="1"/>
        </xdr:cNvSpPr>
      </xdr:nvSpPr>
      <xdr:spPr bwMode="auto">
        <a:xfrm>
          <a:off x="6762750" y="195262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51" name="Rectangle 3">
          <a:extLst>
            <a:ext uri="{FF2B5EF4-FFF2-40B4-BE49-F238E27FC236}">
              <a16:creationId xmlns:a16="http://schemas.microsoft.com/office/drawing/2014/main" id="{BD8A709B-F53A-4D7B-A48E-E4B221698D8C}"/>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52" name="Rectangle 3">
          <a:extLst>
            <a:ext uri="{FF2B5EF4-FFF2-40B4-BE49-F238E27FC236}">
              <a16:creationId xmlns:a16="http://schemas.microsoft.com/office/drawing/2014/main" id="{4115D458-E903-437E-8808-1238431CBAC2}"/>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55" name="Rectangle 3">
          <a:extLst>
            <a:ext uri="{FF2B5EF4-FFF2-40B4-BE49-F238E27FC236}">
              <a16:creationId xmlns:a16="http://schemas.microsoft.com/office/drawing/2014/main" id="{31F348A7-0B58-4558-AACC-9FD07F455E8F}"/>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56" name="Rectangle 6155">
          <a:extLst>
            <a:ext uri="{FF2B5EF4-FFF2-40B4-BE49-F238E27FC236}">
              <a16:creationId xmlns:a16="http://schemas.microsoft.com/office/drawing/2014/main" id="{490E9F04-10CD-4774-BFC0-60D3C98E0505}"/>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157" name="Rectangle 3">
          <a:extLst>
            <a:ext uri="{FF2B5EF4-FFF2-40B4-BE49-F238E27FC236}">
              <a16:creationId xmlns:a16="http://schemas.microsoft.com/office/drawing/2014/main" id="{9B10039F-D304-4F15-B262-5919A25B5CA4}"/>
            </a:ext>
          </a:extLst>
        </xdr:cNvPr>
        <xdr:cNvSpPr>
          <a:spLocks noChangeArrowheads="1"/>
        </xdr:cNvSpPr>
      </xdr:nvSpPr>
      <xdr:spPr bwMode="auto">
        <a:xfrm>
          <a:off x="4507706" y="47148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60" name="Rectangle 3">
          <a:extLst>
            <a:ext uri="{FF2B5EF4-FFF2-40B4-BE49-F238E27FC236}">
              <a16:creationId xmlns:a16="http://schemas.microsoft.com/office/drawing/2014/main" id="{069A68A6-EBAA-45C8-BF50-6D77B9199089}"/>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61" name="Rectangle 3">
          <a:extLst>
            <a:ext uri="{FF2B5EF4-FFF2-40B4-BE49-F238E27FC236}">
              <a16:creationId xmlns:a16="http://schemas.microsoft.com/office/drawing/2014/main" id="{5A60EDB9-2D8B-498F-9A93-E8A1DAC775B4}"/>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64" name="Rectangle 3">
          <a:extLst>
            <a:ext uri="{FF2B5EF4-FFF2-40B4-BE49-F238E27FC236}">
              <a16:creationId xmlns:a16="http://schemas.microsoft.com/office/drawing/2014/main" id="{82A68289-E010-4CEB-8BED-5A9D941EB640}"/>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67" name="Rectangle 3">
          <a:extLst>
            <a:ext uri="{FF2B5EF4-FFF2-40B4-BE49-F238E27FC236}">
              <a16:creationId xmlns:a16="http://schemas.microsoft.com/office/drawing/2014/main" id="{1343CDBD-A0A6-4D02-9B9C-BDEEA6F47D82}"/>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175" name="Rectangle 3">
          <a:extLst>
            <a:ext uri="{FF2B5EF4-FFF2-40B4-BE49-F238E27FC236}">
              <a16:creationId xmlns:a16="http://schemas.microsoft.com/office/drawing/2014/main" id="{58B06A03-587B-4F21-9B0A-A6AE509A6CBB}"/>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113" name="Rectangle 3">
          <a:extLst>
            <a:ext uri="{FF2B5EF4-FFF2-40B4-BE49-F238E27FC236}">
              <a16:creationId xmlns:a16="http://schemas.microsoft.com/office/drawing/2014/main" id="{27CF83AB-0E95-467F-8463-2ECD5796332A}"/>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6203" name="Rectangle 3">
          <a:extLst>
            <a:ext uri="{FF2B5EF4-FFF2-40B4-BE49-F238E27FC236}">
              <a16:creationId xmlns:a16="http://schemas.microsoft.com/office/drawing/2014/main" id="{5898698A-9CAB-40CD-BD19-1DA9BE05DBD4}"/>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6204" name="Rectangle 3">
          <a:extLst>
            <a:ext uri="{FF2B5EF4-FFF2-40B4-BE49-F238E27FC236}">
              <a16:creationId xmlns:a16="http://schemas.microsoft.com/office/drawing/2014/main" id="{6E2618BF-E6FC-4B88-BAA4-6C8DFF56A28E}"/>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6207" name="Rectangle 3">
          <a:extLst>
            <a:ext uri="{FF2B5EF4-FFF2-40B4-BE49-F238E27FC236}">
              <a16:creationId xmlns:a16="http://schemas.microsoft.com/office/drawing/2014/main" id="{2CF6B0BD-B134-4717-B845-1CA327569A2E}"/>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43" name="Rectangle 142">
          <a:extLst>
            <a:ext uri="{FF2B5EF4-FFF2-40B4-BE49-F238E27FC236}">
              <a16:creationId xmlns:a16="http://schemas.microsoft.com/office/drawing/2014/main" id="{0EE71FEA-50FB-400A-A218-DEAB280A233A}"/>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144" name="Rectangle 3">
          <a:extLst>
            <a:ext uri="{FF2B5EF4-FFF2-40B4-BE49-F238E27FC236}">
              <a16:creationId xmlns:a16="http://schemas.microsoft.com/office/drawing/2014/main" id="{80B198C5-2574-4943-BAFF-CE69BD034118}"/>
            </a:ext>
          </a:extLst>
        </xdr:cNvPr>
        <xdr:cNvSpPr>
          <a:spLocks noChangeArrowheads="1"/>
        </xdr:cNvSpPr>
      </xdr:nvSpPr>
      <xdr:spPr bwMode="auto">
        <a:xfrm>
          <a:off x="4507706" y="47148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47" name="Rectangle 3">
          <a:extLst>
            <a:ext uri="{FF2B5EF4-FFF2-40B4-BE49-F238E27FC236}">
              <a16:creationId xmlns:a16="http://schemas.microsoft.com/office/drawing/2014/main" id="{211B77B6-3DA0-4446-8FEF-F37159313894}"/>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48" name="Rectangle 3">
          <a:extLst>
            <a:ext uri="{FF2B5EF4-FFF2-40B4-BE49-F238E27FC236}">
              <a16:creationId xmlns:a16="http://schemas.microsoft.com/office/drawing/2014/main" id="{71C0B466-5D01-4163-B231-2C3917F01546}"/>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51" name="Rectangle 3">
          <a:extLst>
            <a:ext uri="{FF2B5EF4-FFF2-40B4-BE49-F238E27FC236}">
              <a16:creationId xmlns:a16="http://schemas.microsoft.com/office/drawing/2014/main" id="{714DCDF6-A390-40C4-AA1D-225C13D23E74}"/>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52" name="Rectangle 3">
          <a:extLst>
            <a:ext uri="{FF2B5EF4-FFF2-40B4-BE49-F238E27FC236}">
              <a16:creationId xmlns:a16="http://schemas.microsoft.com/office/drawing/2014/main" id="{4FFD71C8-19EF-4579-A944-BDA6E488DEB4}"/>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55" name="Rectangle 3">
          <a:extLst>
            <a:ext uri="{FF2B5EF4-FFF2-40B4-BE49-F238E27FC236}">
              <a16:creationId xmlns:a16="http://schemas.microsoft.com/office/drawing/2014/main" id="{A03796F3-C668-4299-833F-9EDDC9499687}"/>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156" name="Rectangle 3">
          <a:extLst>
            <a:ext uri="{FF2B5EF4-FFF2-40B4-BE49-F238E27FC236}">
              <a16:creationId xmlns:a16="http://schemas.microsoft.com/office/drawing/2014/main" id="{0F821B4F-9FFB-47A9-9602-33077178BAE7}"/>
            </a:ext>
          </a:extLst>
        </xdr:cNvPr>
        <xdr:cNvSpPr>
          <a:spLocks noChangeArrowheads="1"/>
        </xdr:cNvSpPr>
      </xdr:nvSpPr>
      <xdr:spPr bwMode="auto">
        <a:xfrm>
          <a:off x="6762750" y="471487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59" name="Rectangle 3">
          <a:extLst>
            <a:ext uri="{FF2B5EF4-FFF2-40B4-BE49-F238E27FC236}">
              <a16:creationId xmlns:a16="http://schemas.microsoft.com/office/drawing/2014/main" id="{D78FB213-515F-42FD-9BF1-A8AE4E0E5D96}"/>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0" name="Rectangle 3">
          <a:extLst>
            <a:ext uri="{FF2B5EF4-FFF2-40B4-BE49-F238E27FC236}">
              <a16:creationId xmlns:a16="http://schemas.microsoft.com/office/drawing/2014/main" id="{3F09C447-242C-4043-9A56-7ACE4F004873}"/>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1" name="Rectangle 3">
          <a:extLst>
            <a:ext uri="{FF2B5EF4-FFF2-40B4-BE49-F238E27FC236}">
              <a16:creationId xmlns:a16="http://schemas.microsoft.com/office/drawing/2014/main" id="{B834AF57-AD1C-4C8E-95CC-FD73352C9ADC}"/>
            </a:ext>
          </a:extLst>
        </xdr:cNvPr>
        <xdr:cNvSpPr>
          <a:spLocks noChangeArrowheads="1"/>
        </xdr:cNvSpPr>
      </xdr:nvSpPr>
      <xdr:spPr bwMode="auto">
        <a:xfrm>
          <a:off x="58578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3" name="Rectangle 3">
          <a:extLst>
            <a:ext uri="{FF2B5EF4-FFF2-40B4-BE49-F238E27FC236}">
              <a16:creationId xmlns:a16="http://schemas.microsoft.com/office/drawing/2014/main" id="{1D8196E5-6CC7-4285-9FA6-79483BF59CE8}"/>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4" name="Rectangle 3">
          <a:extLst>
            <a:ext uri="{FF2B5EF4-FFF2-40B4-BE49-F238E27FC236}">
              <a16:creationId xmlns:a16="http://schemas.microsoft.com/office/drawing/2014/main" id="{8AC4BD24-4BC7-4E54-9660-C25528EFA053}"/>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5" name="Rectangle 3">
          <a:extLst>
            <a:ext uri="{FF2B5EF4-FFF2-40B4-BE49-F238E27FC236}">
              <a16:creationId xmlns:a16="http://schemas.microsoft.com/office/drawing/2014/main" id="{476A3048-B2BA-46BA-BBE9-9211FCBBF87F}"/>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6" name="Rectangle 3">
          <a:extLst>
            <a:ext uri="{FF2B5EF4-FFF2-40B4-BE49-F238E27FC236}">
              <a16:creationId xmlns:a16="http://schemas.microsoft.com/office/drawing/2014/main" id="{C2D9EE3B-FB4E-4677-8554-95486B2F2CBC}"/>
            </a:ext>
          </a:extLst>
        </xdr:cNvPr>
        <xdr:cNvSpPr>
          <a:spLocks noChangeArrowheads="1"/>
        </xdr:cNvSpPr>
      </xdr:nvSpPr>
      <xdr:spPr bwMode="auto">
        <a:xfrm>
          <a:off x="58578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8" name="Rectangle 3">
          <a:extLst>
            <a:ext uri="{FF2B5EF4-FFF2-40B4-BE49-F238E27FC236}">
              <a16:creationId xmlns:a16="http://schemas.microsoft.com/office/drawing/2014/main" id="{6AED5BEF-F3A6-4F56-8B6E-7ADB64A50DEF}"/>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69" name="Rectangle 3">
          <a:extLst>
            <a:ext uri="{FF2B5EF4-FFF2-40B4-BE49-F238E27FC236}">
              <a16:creationId xmlns:a16="http://schemas.microsoft.com/office/drawing/2014/main" id="{84F31197-CBF8-40D4-89AC-8A449C5A5C2B}"/>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70" name="Rectangle 3">
          <a:extLst>
            <a:ext uri="{FF2B5EF4-FFF2-40B4-BE49-F238E27FC236}">
              <a16:creationId xmlns:a16="http://schemas.microsoft.com/office/drawing/2014/main" id="{B202C695-003E-4C77-AED9-C13D73BFCFCD}"/>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71" name="Rectangle 3">
          <a:extLst>
            <a:ext uri="{FF2B5EF4-FFF2-40B4-BE49-F238E27FC236}">
              <a16:creationId xmlns:a16="http://schemas.microsoft.com/office/drawing/2014/main" id="{C1C5E3D4-2812-4649-A0B1-DD0D66B60855}"/>
            </a:ext>
          </a:extLst>
        </xdr:cNvPr>
        <xdr:cNvSpPr>
          <a:spLocks noChangeArrowheads="1"/>
        </xdr:cNvSpPr>
      </xdr:nvSpPr>
      <xdr:spPr bwMode="auto">
        <a:xfrm>
          <a:off x="58578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30</xdr:row>
      <xdr:rowOff>190500</xdr:rowOff>
    </xdr:from>
    <xdr:to>
      <xdr:col>11</xdr:col>
      <xdr:colOff>104775</xdr:colOff>
      <xdr:row>30</xdr:row>
      <xdr:rowOff>285750</xdr:rowOff>
    </xdr:to>
    <xdr:sp macro="" textlink="">
      <xdr:nvSpPr>
        <xdr:cNvPr id="73" name="Rectangle 3">
          <a:extLst>
            <a:ext uri="{FF2B5EF4-FFF2-40B4-BE49-F238E27FC236}">
              <a16:creationId xmlns:a16="http://schemas.microsoft.com/office/drawing/2014/main" id="{C3D7DD50-84DA-4345-822F-DF9BDBC26E77}"/>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74" name="Rectangle 3">
          <a:extLst>
            <a:ext uri="{FF2B5EF4-FFF2-40B4-BE49-F238E27FC236}">
              <a16:creationId xmlns:a16="http://schemas.microsoft.com/office/drawing/2014/main" id="{0D1F65F4-7B8A-4A72-921B-7E9D0F53D07F}"/>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75" name="Rectangle 3">
          <a:extLst>
            <a:ext uri="{FF2B5EF4-FFF2-40B4-BE49-F238E27FC236}">
              <a16:creationId xmlns:a16="http://schemas.microsoft.com/office/drawing/2014/main" id="{CFD833D9-9433-499A-8E41-F0702546F66D}"/>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76" name="Rectangle 3">
          <a:extLst>
            <a:ext uri="{FF2B5EF4-FFF2-40B4-BE49-F238E27FC236}">
              <a16:creationId xmlns:a16="http://schemas.microsoft.com/office/drawing/2014/main" id="{8B909357-8B61-47D5-8D62-854418A09867}"/>
            </a:ext>
          </a:extLst>
        </xdr:cNvPr>
        <xdr:cNvSpPr>
          <a:spLocks noChangeArrowheads="1"/>
        </xdr:cNvSpPr>
      </xdr:nvSpPr>
      <xdr:spPr bwMode="auto">
        <a:xfrm>
          <a:off x="58578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285750</xdr:colOff>
      <xdr:row>45</xdr:row>
      <xdr:rowOff>190500</xdr:rowOff>
    </xdr:from>
    <xdr:to>
      <xdr:col>11</xdr:col>
      <xdr:colOff>104775</xdr:colOff>
      <xdr:row>45</xdr:row>
      <xdr:rowOff>285750</xdr:rowOff>
    </xdr:to>
    <xdr:sp macro="" textlink="">
      <xdr:nvSpPr>
        <xdr:cNvPr id="78" name="Rectangle 3">
          <a:extLst>
            <a:ext uri="{FF2B5EF4-FFF2-40B4-BE49-F238E27FC236}">
              <a16:creationId xmlns:a16="http://schemas.microsoft.com/office/drawing/2014/main" id="{568697ED-10D7-4BCF-BB5C-3AC20AF42F78}"/>
            </a:ext>
          </a:extLst>
        </xdr:cNvPr>
        <xdr:cNvSpPr>
          <a:spLocks noChangeArrowheads="1"/>
        </xdr:cNvSpPr>
      </xdr:nvSpPr>
      <xdr:spPr bwMode="auto">
        <a:xfrm>
          <a:off x="81724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79" name="Rectangle 3">
          <a:extLst>
            <a:ext uri="{FF2B5EF4-FFF2-40B4-BE49-F238E27FC236}">
              <a16:creationId xmlns:a16="http://schemas.microsoft.com/office/drawing/2014/main" id="{01BDE1FF-BB2C-4362-AC7D-9F52430FAEC4}"/>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44" name="Rectangle 3">
          <a:extLst>
            <a:ext uri="{FF2B5EF4-FFF2-40B4-BE49-F238E27FC236}">
              <a16:creationId xmlns:a16="http://schemas.microsoft.com/office/drawing/2014/main" id="{C092368B-6652-4CCA-A258-0EF3BEC82B51}"/>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145" name="Rectangle 3">
          <a:extLst>
            <a:ext uri="{FF2B5EF4-FFF2-40B4-BE49-F238E27FC236}">
              <a16:creationId xmlns:a16="http://schemas.microsoft.com/office/drawing/2014/main" id="{4F374BF3-6EC4-4A20-95CA-4BCB8398ECC3}"/>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46" name="Rectangle 3">
          <a:extLst>
            <a:ext uri="{FF2B5EF4-FFF2-40B4-BE49-F238E27FC236}">
              <a16:creationId xmlns:a16="http://schemas.microsoft.com/office/drawing/2014/main" id="{A9B1C95F-0241-4740-B5AF-3CF0E67F5E8B}"/>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147" name="Rectangle 3">
          <a:extLst>
            <a:ext uri="{FF2B5EF4-FFF2-40B4-BE49-F238E27FC236}">
              <a16:creationId xmlns:a16="http://schemas.microsoft.com/office/drawing/2014/main" id="{D9D299D9-DAE2-4472-8F0E-FD50EA2B7257}"/>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117" name="Rectangle 3">
          <a:extLst>
            <a:ext uri="{FF2B5EF4-FFF2-40B4-BE49-F238E27FC236}">
              <a16:creationId xmlns:a16="http://schemas.microsoft.com/office/drawing/2014/main" id="{27B27BDC-5A75-491A-A495-E0FDA459095C}"/>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118" name="Rectangle 3">
          <a:extLst>
            <a:ext uri="{FF2B5EF4-FFF2-40B4-BE49-F238E27FC236}">
              <a16:creationId xmlns:a16="http://schemas.microsoft.com/office/drawing/2014/main" id="{4890634F-4848-4788-9185-C5311323C8EF}"/>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119" name="Rectangle 3">
          <a:extLst>
            <a:ext uri="{FF2B5EF4-FFF2-40B4-BE49-F238E27FC236}">
              <a16:creationId xmlns:a16="http://schemas.microsoft.com/office/drawing/2014/main" id="{6B627125-0870-4C4A-9388-81CBFFC9AC49}"/>
            </a:ext>
          </a:extLst>
        </xdr:cNvPr>
        <xdr:cNvSpPr>
          <a:spLocks noChangeArrowheads="1"/>
        </xdr:cNvSpPr>
      </xdr:nvSpPr>
      <xdr:spPr bwMode="auto">
        <a:xfrm>
          <a:off x="4733925"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120" name="Rectangle 3">
          <a:extLst>
            <a:ext uri="{FF2B5EF4-FFF2-40B4-BE49-F238E27FC236}">
              <a16:creationId xmlns:a16="http://schemas.microsoft.com/office/drawing/2014/main" id="{956E3370-1047-4E89-AD86-4039B3A8C514}"/>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121" name="Rectangle 3">
          <a:extLst>
            <a:ext uri="{FF2B5EF4-FFF2-40B4-BE49-F238E27FC236}">
              <a16:creationId xmlns:a16="http://schemas.microsoft.com/office/drawing/2014/main" id="{FD11A245-D8E4-4A06-840C-967D017F8D65}"/>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178" name="Rectangle 3">
          <a:extLst>
            <a:ext uri="{FF2B5EF4-FFF2-40B4-BE49-F238E27FC236}">
              <a16:creationId xmlns:a16="http://schemas.microsoft.com/office/drawing/2014/main" id="{70AA6275-ABBE-4AF2-81E2-CE2E89DCEB93}"/>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1" name="Rectangle 3">
          <a:extLst>
            <a:ext uri="{FF2B5EF4-FFF2-40B4-BE49-F238E27FC236}">
              <a16:creationId xmlns:a16="http://schemas.microsoft.com/office/drawing/2014/main" id="{AD3FD497-C146-4134-9066-F4A57A8106BF}"/>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2" name="Rectangle 3">
          <a:extLst>
            <a:ext uri="{FF2B5EF4-FFF2-40B4-BE49-F238E27FC236}">
              <a16:creationId xmlns:a16="http://schemas.microsoft.com/office/drawing/2014/main" id="{C9EDFC75-F390-4B44-8FCD-E8F8C611FB9B}"/>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3" name="Rectangle 3">
          <a:extLst>
            <a:ext uri="{FF2B5EF4-FFF2-40B4-BE49-F238E27FC236}">
              <a16:creationId xmlns:a16="http://schemas.microsoft.com/office/drawing/2014/main" id="{4C824B93-40FA-4387-BDBA-292A2856AA36}"/>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184" name="Rectangle 3">
          <a:extLst>
            <a:ext uri="{FF2B5EF4-FFF2-40B4-BE49-F238E27FC236}">
              <a16:creationId xmlns:a16="http://schemas.microsoft.com/office/drawing/2014/main" id="{254270BD-97BC-4C9C-92B8-543B35260AF5}"/>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5" name="Rectangle 3">
          <a:extLst>
            <a:ext uri="{FF2B5EF4-FFF2-40B4-BE49-F238E27FC236}">
              <a16:creationId xmlns:a16="http://schemas.microsoft.com/office/drawing/2014/main" id="{2CE59107-5BC7-45AE-85C2-FDE0A02F9F5D}"/>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6" name="Rectangle 3">
          <a:extLst>
            <a:ext uri="{FF2B5EF4-FFF2-40B4-BE49-F238E27FC236}">
              <a16:creationId xmlns:a16="http://schemas.microsoft.com/office/drawing/2014/main" id="{54D40116-2628-4D15-BB7D-66FDBE5FC740}"/>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7" name="Rectangle 3">
          <a:extLst>
            <a:ext uri="{FF2B5EF4-FFF2-40B4-BE49-F238E27FC236}">
              <a16:creationId xmlns:a16="http://schemas.microsoft.com/office/drawing/2014/main" id="{DAA880CA-BC95-464A-A476-DBEEBD25B0B1}"/>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188" name="Rectangle 3">
          <a:extLst>
            <a:ext uri="{FF2B5EF4-FFF2-40B4-BE49-F238E27FC236}">
              <a16:creationId xmlns:a16="http://schemas.microsoft.com/office/drawing/2014/main" id="{67DEAA14-92F0-45AD-AFD3-5F2FCF559129}"/>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89" name="Rectangle 3">
          <a:extLst>
            <a:ext uri="{FF2B5EF4-FFF2-40B4-BE49-F238E27FC236}">
              <a16:creationId xmlns:a16="http://schemas.microsoft.com/office/drawing/2014/main" id="{BEB1131A-9B0C-4139-A805-AC24EC4D4757}"/>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90" name="Rectangle 3">
          <a:extLst>
            <a:ext uri="{FF2B5EF4-FFF2-40B4-BE49-F238E27FC236}">
              <a16:creationId xmlns:a16="http://schemas.microsoft.com/office/drawing/2014/main" id="{CB94B538-C7F7-40ED-839F-23FD6C8005A4}"/>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91" name="Rectangle 3">
          <a:extLst>
            <a:ext uri="{FF2B5EF4-FFF2-40B4-BE49-F238E27FC236}">
              <a16:creationId xmlns:a16="http://schemas.microsoft.com/office/drawing/2014/main" id="{641395D3-28EF-4292-A2A8-BDF42D1EE575}"/>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192" name="Rectangle 3">
          <a:extLst>
            <a:ext uri="{FF2B5EF4-FFF2-40B4-BE49-F238E27FC236}">
              <a16:creationId xmlns:a16="http://schemas.microsoft.com/office/drawing/2014/main" id="{D32EE1F7-FF7E-4559-B504-DAD9842562A5}"/>
            </a:ext>
          </a:extLst>
        </xdr:cNvPr>
        <xdr:cNvSpPr>
          <a:spLocks noChangeArrowheads="1"/>
        </xdr:cNvSpPr>
      </xdr:nvSpPr>
      <xdr:spPr bwMode="auto">
        <a:xfrm>
          <a:off x="3543300" y="157734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193" name="Rectangle 3">
          <a:extLst>
            <a:ext uri="{FF2B5EF4-FFF2-40B4-BE49-F238E27FC236}">
              <a16:creationId xmlns:a16="http://schemas.microsoft.com/office/drawing/2014/main" id="{D057DD80-77E2-454A-81E3-360744B08BE2}"/>
            </a:ext>
          </a:extLst>
        </xdr:cNvPr>
        <xdr:cNvSpPr>
          <a:spLocks noChangeArrowheads="1"/>
        </xdr:cNvSpPr>
      </xdr:nvSpPr>
      <xdr:spPr bwMode="auto">
        <a:xfrm>
          <a:off x="4733925" y="157734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2" name="Rectangle 3">
          <a:extLst>
            <a:ext uri="{FF2B5EF4-FFF2-40B4-BE49-F238E27FC236}">
              <a16:creationId xmlns:a16="http://schemas.microsoft.com/office/drawing/2014/main" id="{7C5917A2-0E21-4BD6-BBBE-6EC40820552E}"/>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 name="Rectangle 3">
          <a:extLst>
            <a:ext uri="{FF2B5EF4-FFF2-40B4-BE49-F238E27FC236}">
              <a16:creationId xmlns:a16="http://schemas.microsoft.com/office/drawing/2014/main" id="{658AE1F3-493D-4E52-BA80-9055D360BC99}"/>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7" name="Rectangle 3">
          <a:extLst>
            <a:ext uri="{FF2B5EF4-FFF2-40B4-BE49-F238E27FC236}">
              <a16:creationId xmlns:a16="http://schemas.microsoft.com/office/drawing/2014/main" id="{5B7B8726-6CEE-4E7C-A2F8-1F2E0076C864}"/>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10" name="Rectangle 3">
          <a:extLst>
            <a:ext uri="{FF2B5EF4-FFF2-40B4-BE49-F238E27FC236}">
              <a16:creationId xmlns:a16="http://schemas.microsoft.com/office/drawing/2014/main" id="{74990F5F-C245-4A59-9696-B0D8800F109A}"/>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1" name="Rectangle 3">
          <a:extLst>
            <a:ext uri="{FF2B5EF4-FFF2-40B4-BE49-F238E27FC236}">
              <a16:creationId xmlns:a16="http://schemas.microsoft.com/office/drawing/2014/main" id="{075E71BC-23B9-4E15-9C8F-A2E970A76029}"/>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4" name="Rectangle 3">
          <a:extLst>
            <a:ext uri="{FF2B5EF4-FFF2-40B4-BE49-F238E27FC236}">
              <a16:creationId xmlns:a16="http://schemas.microsoft.com/office/drawing/2014/main" id="{EF05F7A8-C996-409E-99AD-6AA7005531B5}"/>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5" name="Rectangle 3">
          <a:extLst>
            <a:ext uri="{FF2B5EF4-FFF2-40B4-BE49-F238E27FC236}">
              <a16:creationId xmlns:a16="http://schemas.microsoft.com/office/drawing/2014/main" id="{3EF47FD3-3D90-47AB-8CC8-DBEA6462DBC1}"/>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8" name="Rectangle 3">
          <a:extLst>
            <a:ext uri="{FF2B5EF4-FFF2-40B4-BE49-F238E27FC236}">
              <a16:creationId xmlns:a16="http://schemas.microsoft.com/office/drawing/2014/main" id="{B3C34179-1AB0-462C-84A5-15C4CEC95A38}"/>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19" name="Rectangle 3">
          <a:extLst>
            <a:ext uri="{FF2B5EF4-FFF2-40B4-BE49-F238E27FC236}">
              <a16:creationId xmlns:a16="http://schemas.microsoft.com/office/drawing/2014/main" id="{1CBF49E8-B6D7-4471-9FE8-A6E6DE099D46}"/>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20" name="Rectangle 3">
          <a:extLst>
            <a:ext uri="{FF2B5EF4-FFF2-40B4-BE49-F238E27FC236}">
              <a16:creationId xmlns:a16="http://schemas.microsoft.com/office/drawing/2014/main" id="{D1319B72-F0FD-40EC-8F74-691425788516}"/>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21" name="Rectangle 3">
          <a:extLst>
            <a:ext uri="{FF2B5EF4-FFF2-40B4-BE49-F238E27FC236}">
              <a16:creationId xmlns:a16="http://schemas.microsoft.com/office/drawing/2014/main" id="{B3AB9AA6-3E2E-4D08-8331-7FAB79F48E91}"/>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22" name="Rectangle 3">
          <a:extLst>
            <a:ext uri="{FF2B5EF4-FFF2-40B4-BE49-F238E27FC236}">
              <a16:creationId xmlns:a16="http://schemas.microsoft.com/office/drawing/2014/main" id="{0431B76D-4B34-41C0-A7BC-4EB3F3542790}"/>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24" name="Rectangle 3">
          <a:extLst>
            <a:ext uri="{FF2B5EF4-FFF2-40B4-BE49-F238E27FC236}">
              <a16:creationId xmlns:a16="http://schemas.microsoft.com/office/drawing/2014/main" id="{642FD27F-A7C0-4FD7-9DC4-C00183B8487A}"/>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28" name="Rectangle 3">
          <a:extLst>
            <a:ext uri="{FF2B5EF4-FFF2-40B4-BE49-F238E27FC236}">
              <a16:creationId xmlns:a16="http://schemas.microsoft.com/office/drawing/2014/main" id="{5CEE295D-A4E9-40DD-BC40-2454372F3281}"/>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29" name="Rectangle 3">
          <a:extLst>
            <a:ext uri="{FF2B5EF4-FFF2-40B4-BE49-F238E27FC236}">
              <a16:creationId xmlns:a16="http://schemas.microsoft.com/office/drawing/2014/main" id="{9B351708-9D6A-48A4-AEC1-6CB1F8F6D64F}"/>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33" name="Rectangle 3">
          <a:extLst>
            <a:ext uri="{FF2B5EF4-FFF2-40B4-BE49-F238E27FC236}">
              <a16:creationId xmlns:a16="http://schemas.microsoft.com/office/drawing/2014/main" id="{549D7B83-3812-43A4-9D9A-5F681607F900}"/>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34" name="Rectangle 3">
          <a:extLst>
            <a:ext uri="{FF2B5EF4-FFF2-40B4-BE49-F238E27FC236}">
              <a16:creationId xmlns:a16="http://schemas.microsoft.com/office/drawing/2014/main" id="{C21A80ED-5147-429B-87F5-589F6BB00D6A}"/>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38" name="Rectangle 3">
          <a:extLst>
            <a:ext uri="{FF2B5EF4-FFF2-40B4-BE49-F238E27FC236}">
              <a16:creationId xmlns:a16="http://schemas.microsoft.com/office/drawing/2014/main" id="{BEF22C01-35DB-412D-AE1B-2279F475F6CF}"/>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39" name="Rectangle 3">
          <a:extLst>
            <a:ext uri="{FF2B5EF4-FFF2-40B4-BE49-F238E27FC236}">
              <a16:creationId xmlns:a16="http://schemas.microsoft.com/office/drawing/2014/main" id="{9D3E347D-34AA-4D07-90DE-2F87E7263F2B}"/>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43" name="Rectangle 3">
          <a:extLst>
            <a:ext uri="{FF2B5EF4-FFF2-40B4-BE49-F238E27FC236}">
              <a16:creationId xmlns:a16="http://schemas.microsoft.com/office/drawing/2014/main" id="{3FE90D50-962B-4F9C-9A45-6B7AC17CD8D4}"/>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44" name="Rectangle 3">
          <a:extLst>
            <a:ext uri="{FF2B5EF4-FFF2-40B4-BE49-F238E27FC236}">
              <a16:creationId xmlns:a16="http://schemas.microsoft.com/office/drawing/2014/main" id="{E29A863C-F75A-49F9-8DDD-56BA19F0E58D}"/>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48" name="Rectangle 3">
          <a:extLst>
            <a:ext uri="{FF2B5EF4-FFF2-40B4-BE49-F238E27FC236}">
              <a16:creationId xmlns:a16="http://schemas.microsoft.com/office/drawing/2014/main" id="{372902EB-CD3E-408D-A1A4-0F86095700CB}"/>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49" name="Rectangle 3">
          <a:extLst>
            <a:ext uri="{FF2B5EF4-FFF2-40B4-BE49-F238E27FC236}">
              <a16:creationId xmlns:a16="http://schemas.microsoft.com/office/drawing/2014/main" id="{0BEBB81F-DC5B-44A9-8CA3-10115D02EE27}"/>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53" name="Rectangle 3">
          <a:extLst>
            <a:ext uri="{FF2B5EF4-FFF2-40B4-BE49-F238E27FC236}">
              <a16:creationId xmlns:a16="http://schemas.microsoft.com/office/drawing/2014/main" id="{A17C1123-95CA-4B8A-A529-34B18ED2FD4D}"/>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54" name="Rectangle 3">
          <a:extLst>
            <a:ext uri="{FF2B5EF4-FFF2-40B4-BE49-F238E27FC236}">
              <a16:creationId xmlns:a16="http://schemas.microsoft.com/office/drawing/2014/main" id="{1DC17FC9-1149-4B5B-BB29-DE381C0BCF0F}"/>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58" name="Rectangle 3">
          <a:extLst>
            <a:ext uri="{FF2B5EF4-FFF2-40B4-BE49-F238E27FC236}">
              <a16:creationId xmlns:a16="http://schemas.microsoft.com/office/drawing/2014/main" id="{CE481A1A-2091-4360-B2F3-F1683529FBF5}"/>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62" name="Rectangle 3">
          <a:extLst>
            <a:ext uri="{FF2B5EF4-FFF2-40B4-BE49-F238E27FC236}">
              <a16:creationId xmlns:a16="http://schemas.microsoft.com/office/drawing/2014/main" id="{FA2A2FD5-6DCC-4DAA-BD45-DEBCB71FFD41}"/>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67" name="Rectangle 3">
          <a:extLst>
            <a:ext uri="{FF2B5EF4-FFF2-40B4-BE49-F238E27FC236}">
              <a16:creationId xmlns:a16="http://schemas.microsoft.com/office/drawing/2014/main" id="{0259DF50-CA99-41AF-8837-723010DA52EA}"/>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72" name="Rectangle 3">
          <a:extLst>
            <a:ext uri="{FF2B5EF4-FFF2-40B4-BE49-F238E27FC236}">
              <a16:creationId xmlns:a16="http://schemas.microsoft.com/office/drawing/2014/main" id="{4272FE3A-4422-4C7C-853E-35A4F3FD20BE}"/>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77" name="Rectangle 3">
          <a:extLst>
            <a:ext uri="{FF2B5EF4-FFF2-40B4-BE49-F238E27FC236}">
              <a16:creationId xmlns:a16="http://schemas.microsoft.com/office/drawing/2014/main" id="{1EF401FA-5AC4-42CB-9858-488ED93B7683}"/>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80" name="Rectangle 3">
          <a:extLst>
            <a:ext uri="{FF2B5EF4-FFF2-40B4-BE49-F238E27FC236}">
              <a16:creationId xmlns:a16="http://schemas.microsoft.com/office/drawing/2014/main" id="{255E58A6-33A7-4C0D-BD57-0E512DA1A44B}"/>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85" name="Rectangle 84">
          <a:extLst>
            <a:ext uri="{FF2B5EF4-FFF2-40B4-BE49-F238E27FC236}">
              <a16:creationId xmlns:a16="http://schemas.microsoft.com/office/drawing/2014/main" id="{01E2649B-BE2D-4A15-A034-FD1D436BDF83}"/>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86" name="Rectangle 3">
          <a:extLst>
            <a:ext uri="{FF2B5EF4-FFF2-40B4-BE49-F238E27FC236}">
              <a16:creationId xmlns:a16="http://schemas.microsoft.com/office/drawing/2014/main" id="{910DFE68-C830-4B15-99AC-439356B049F0}"/>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90" name="Rectangle 3">
          <a:extLst>
            <a:ext uri="{FF2B5EF4-FFF2-40B4-BE49-F238E27FC236}">
              <a16:creationId xmlns:a16="http://schemas.microsoft.com/office/drawing/2014/main" id="{8A5BEB0F-2089-4B45-9CB2-E734150C9473}"/>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91" name="Rectangle 3">
          <a:extLst>
            <a:ext uri="{FF2B5EF4-FFF2-40B4-BE49-F238E27FC236}">
              <a16:creationId xmlns:a16="http://schemas.microsoft.com/office/drawing/2014/main" id="{FCCBA64F-A989-44F8-B43D-D7D63163C8A5}"/>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95" name="Rectangle 3">
          <a:extLst>
            <a:ext uri="{FF2B5EF4-FFF2-40B4-BE49-F238E27FC236}">
              <a16:creationId xmlns:a16="http://schemas.microsoft.com/office/drawing/2014/main" id="{411CC717-E66D-415C-B0C6-80E83E67F2DE}"/>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96" name="Rectangle 3">
          <a:extLst>
            <a:ext uri="{FF2B5EF4-FFF2-40B4-BE49-F238E27FC236}">
              <a16:creationId xmlns:a16="http://schemas.microsoft.com/office/drawing/2014/main" id="{FE19E506-35AB-4D16-B825-FCB0B1140CAC}"/>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100" name="Rectangle 3">
          <a:extLst>
            <a:ext uri="{FF2B5EF4-FFF2-40B4-BE49-F238E27FC236}">
              <a16:creationId xmlns:a16="http://schemas.microsoft.com/office/drawing/2014/main" id="{ADFB061E-CFA0-4E03-A890-00FD08B03E5F}"/>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1" name="Rectangle 3">
          <a:extLst>
            <a:ext uri="{FF2B5EF4-FFF2-40B4-BE49-F238E27FC236}">
              <a16:creationId xmlns:a16="http://schemas.microsoft.com/office/drawing/2014/main" id="{271E078F-0BA1-46C4-B3CA-770FE999AD97}"/>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2" name="Rectangle 3">
          <a:extLst>
            <a:ext uri="{FF2B5EF4-FFF2-40B4-BE49-F238E27FC236}">
              <a16:creationId xmlns:a16="http://schemas.microsoft.com/office/drawing/2014/main" id="{59C1AB70-436E-48DD-95CE-0625F9CFC15A}"/>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3" name="Rectangle 3">
          <a:extLst>
            <a:ext uri="{FF2B5EF4-FFF2-40B4-BE49-F238E27FC236}">
              <a16:creationId xmlns:a16="http://schemas.microsoft.com/office/drawing/2014/main" id="{AC632FF9-1769-422F-B71F-1F21ACDDDA53}"/>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4" name="Rectangle 103">
          <a:extLst>
            <a:ext uri="{FF2B5EF4-FFF2-40B4-BE49-F238E27FC236}">
              <a16:creationId xmlns:a16="http://schemas.microsoft.com/office/drawing/2014/main" id="{A2FD2F56-5799-421C-A86E-5B04E12D17E8}"/>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5" name="Rectangle 3">
          <a:extLst>
            <a:ext uri="{FF2B5EF4-FFF2-40B4-BE49-F238E27FC236}">
              <a16:creationId xmlns:a16="http://schemas.microsoft.com/office/drawing/2014/main" id="{2BA45A2B-A1F1-4E00-BC0F-AAA2D86BE24E}"/>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6" name="Rectangle 3">
          <a:extLst>
            <a:ext uri="{FF2B5EF4-FFF2-40B4-BE49-F238E27FC236}">
              <a16:creationId xmlns:a16="http://schemas.microsoft.com/office/drawing/2014/main" id="{54B4EFAB-1643-4015-B051-E34051DE7A36}"/>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7" name="Rectangle 3">
          <a:extLst>
            <a:ext uri="{FF2B5EF4-FFF2-40B4-BE49-F238E27FC236}">
              <a16:creationId xmlns:a16="http://schemas.microsoft.com/office/drawing/2014/main" id="{6D08E1BF-25F6-496E-9907-822B9E7364F0}"/>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8" name="Rectangle 3">
          <a:extLst>
            <a:ext uri="{FF2B5EF4-FFF2-40B4-BE49-F238E27FC236}">
              <a16:creationId xmlns:a16="http://schemas.microsoft.com/office/drawing/2014/main" id="{6AA9AECA-CEF4-4A00-A0A3-C9DFF3ED0C83}"/>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09" name="Rectangle 3">
          <a:extLst>
            <a:ext uri="{FF2B5EF4-FFF2-40B4-BE49-F238E27FC236}">
              <a16:creationId xmlns:a16="http://schemas.microsoft.com/office/drawing/2014/main" id="{798D3B8A-0186-477F-8E3D-889B39E0ABB5}"/>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10" name="Rectangle 3">
          <a:extLst>
            <a:ext uri="{FF2B5EF4-FFF2-40B4-BE49-F238E27FC236}">
              <a16:creationId xmlns:a16="http://schemas.microsoft.com/office/drawing/2014/main" id="{E06F4F35-B778-4132-BFF8-9B880540FBC0}"/>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11" name="Rectangle 3">
          <a:extLst>
            <a:ext uri="{FF2B5EF4-FFF2-40B4-BE49-F238E27FC236}">
              <a16:creationId xmlns:a16="http://schemas.microsoft.com/office/drawing/2014/main" id="{B107F46F-E471-43FA-84F2-D58C76C00C95}"/>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12" name="Rectangle 3">
          <a:extLst>
            <a:ext uri="{FF2B5EF4-FFF2-40B4-BE49-F238E27FC236}">
              <a16:creationId xmlns:a16="http://schemas.microsoft.com/office/drawing/2014/main" id="{A0E61327-5ED9-484C-80E4-65211849206F}"/>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14" name="Rectangle 3">
          <a:extLst>
            <a:ext uri="{FF2B5EF4-FFF2-40B4-BE49-F238E27FC236}">
              <a16:creationId xmlns:a16="http://schemas.microsoft.com/office/drawing/2014/main" id="{D2921EA9-EE84-4471-B581-ADD059F225DE}"/>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15" name="Rectangle 114">
          <a:extLst>
            <a:ext uri="{FF2B5EF4-FFF2-40B4-BE49-F238E27FC236}">
              <a16:creationId xmlns:a16="http://schemas.microsoft.com/office/drawing/2014/main" id="{59AC1F78-8DCD-494C-A7BC-590CCDF7D780}"/>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16" name="Rectangle 3">
          <a:extLst>
            <a:ext uri="{FF2B5EF4-FFF2-40B4-BE49-F238E27FC236}">
              <a16:creationId xmlns:a16="http://schemas.microsoft.com/office/drawing/2014/main" id="{040D6CFF-897F-481F-B9BC-4913CA7D0CDB}"/>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22" name="Rectangle 3">
          <a:extLst>
            <a:ext uri="{FF2B5EF4-FFF2-40B4-BE49-F238E27FC236}">
              <a16:creationId xmlns:a16="http://schemas.microsoft.com/office/drawing/2014/main" id="{9ECDEDD7-B0A3-4043-AB96-C59F0EC02019}"/>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27" name="Rectangle 3">
          <a:extLst>
            <a:ext uri="{FF2B5EF4-FFF2-40B4-BE49-F238E27FC236}">
              <a16:creationId xmlns:a16="http://schemas.microsoft.com/office/drawing/2014/main" id="{257A974C-6485-4585-8E42-CB89C53BFA60}"/>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28" name="Rectangle 3">
          <a:extLst>
            <a:ext uri="{FF2B5EF4-FFF2-40B4-BE49-F238E27FC236}">
              <a16:creationId xmlns:a16="http://schemas.microsoft.com/office/drawing/2014/main" id="{5F7F5905-0535-49DD-89DC-D0076DCC24E6}"/>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32" name="Rectangle 3">
          <a:extLst>
            <a:ext uri="{FF2B5EF4-FFF2-40B4-BE49-F238E27FC236}">
              <a16:creationId xmlns:a16="http://schemas.microsoft.com/office/drawing/2014/main" id="{1963C5DB-98DE-43FC-AF8A-ED6EA78D28A5}"/>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33" name="Rectangle 3">
          <a:extLst>
            <a:ext uri="{FF2B5EF4-FFF2-40B4-BE49-F238E27FC236}">
              <a16:creationId xmlns:a16="http://schemas.microsoft.com/office/drawing/2014/main" id="{2EB9FF27-5D9B-4CA3-9C09-AA644460920C}"/>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137" name="Rectangle 3">
          <a:extLst>
            <a:ext uri="{FF2B5EF4-FFF2-40B4-BE49-F238E27FC236}">
              <a16:creationId xmlns:a16="http://schemas.microsoft.com/office/drawing/2014/main" id="{9BD87F87-D3C5-41D5-BA1E-E0229C8B87EF}"/>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138" name="Rectangle 3">
          <a:extLst>
            <a:ext uri="{FF2B5EF4-FFF2-40B4-BE49-F238E27FC236}">
              <a16:creationId xmlns:a16="http://schemas.microsoft.com/office/drawing/2014/main" id="{5E8C1833-4A65-43CD-9859-B3EB909A1636}"/>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142" name="Rectangle 3">
          <a:extLst>
            <a:ext uri="{FF2B5EF4-FFF2-40B4-BE49-F238E27FC236}">
              <a16:creationId xmlns:a16="http://schemas.microsoft.com/office/drawing/2014/main" id="{10120E4F-F518-4FB2-937C-9B62CFB7ECC3}"/>
            </a:ext>
          </a:extLst>
        </xdr:cNvPr>
        <xdr:cNvSpPr>
          <a:spLocks noChangeArrowheads="1"/>
        </xdr:cNvSpPr>
      </xdr:nvSpPr>
      <xdr:spPr bwMode="auto">
        <a:xfrm>
          <a:off x="10048875" y="1952625"/>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145" name="Rectangle 3">
          <a:extLst>
            <a:ext uri="{FF2B5EF4-FFF2-40B4-BE49-F238E27FC236}">
              <a16:creationId xmlns:a16="http://schemas.microsoft.com/office/drawing/2014/main" id="{875F8ED7-F751-44F3-B82D-22A3E2677759}"/>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146" name="Rectangle 3">
          <a:extLst>
            <a:ext uri="{FF2B5EF4-FFF2-40B4-BE49-F238E27FC236}">
              <a16:creationId xmlns:a16="http://schemas.microsoft.com/office/drawing/2014/main" id="{20446443-86BA-4EC5-AAF7-AAE8C2E7928F}"/>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149" name="Rectangle 3">
          <a:extLst>
            <a:ext uri="{FF2B5EF4-FFF2-40B4-BE49-F238E27FC236}">
              <a16:creationId xmlns:a16="http://schemas.microsoft.com/office/drawing/2014/main" id="{CA8CBF0A-E1A4-4895-8AEE-838F3435325C}"/>
            </a:ext>
          </a:extLst>
        </xdr:cNvPr>
        <xdr:cNvSpPr>
          <a:spLocks noChangeArrowheads="1"/>
        </xdr:cNvSpPr>
      </xdr:nvSpPr>
      <xdr:spPr bwMode="auto">
        <a:xfrm>
          <a:off x="10048875" y="5631656"/>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50" name="Rectangle 3">
          <a:extLst>
            <a:ext uri="{FF2B5EF4-FFF2-40B4-BE49-F238E27FC236}">
              <a16:creationId xmlns:a16="http://schemas.microsoft.com/office/drawing/2014/main" id="{EA245E76-CF61-4617-A061-85CC0875CBA2}"/>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53" name="Rectangle 3">
          <a:extLst>
            <a:ext uri="{FF2B5EF4-FFF2-40B4-BE49-F238E27FC236}">
              <a16:creationId xmlns:a16="http://schemas.microsoft.com/office/drawing/2014/main" id="{680E3CFE-7C78-42E3-835D-BC419AB650D3}"/>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30</xdr:row>
      <xdr:rowOff>190500</xdr:rowOff>
    </xdr:from>
    <xdr:to>
      <xdr:col>9</xdr:col>
      <xdr:colOff>104775</xdr:colOff>
      <xdr:row>30</xdr:row>
      <xdr:rowOff>285750</xdr:rowOff>
    </xdr:to>
    <xdr:sp macro="" textlink="">
      <xdr:nvSpPr>
        <xdr:cNvPr id="154" name="Rectangle 3">
          <a:extLst>
            <a:ext uri="{FF2B5EF4-FFF2-40B4-BE49-F238E27FC236}">
              <a16:creationId xmlns:a16="http://schemas.microsoft.com/office/drawing/2014/main" id="{433E750E-0945-4279-9867-BCE0FFDE26EB}"/>
            </a:ext>
          </a:extLst>
        </xdr:cNvPr>
        <xdr:cNvSpPr>
          <a:spLocks noChangeArrowheads="1"/>
        </xdr:cNvSpPr>
      </xdr:nvSpPr>
      <xdr:spPr bwMode="auto">
        <a:xfrm>
          <a:off x="10048875" y="9548813"/>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57" name="Rectangle 3">
          <a:extLst>
            <a:ext uri="{FF2B5EF4-FFF2-40B4-BE49-F238E27FC236}">
              <a16:creationId xmlns:a16="http://schemas.microsoft.com/office/drawing/2014/main" id="{897BB879-F881-4A44-AAC1-05B3E9FC3C2D}"/>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58" name="Rectangle 3">
          <a:extLst>
            <a:ext uri="{FF2B5EF4-FFF2-40B4-BE49-F238E27FC236}">
              <a16:creationId xmlns:a16="http://schemas.microsoft.com/office/drawing/2014/main" id="{BB94E309-EF43-4CA3-BE79-44B2EFC69A6D}"/>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9</xdr:col>
      <xdr:colOff>285750</xdr:colOff>
      <xdr:row>45</xdr:row>
      <xdr:rowOff>190500</xdr:rowOff>
    </xdr:from>
    <xdr:to>
      <xdr:col>9</xdr:col>
      <xdr:colOff>104775</xdr:colOff>
      <xdr:row>45</xdr:row>
      <xdr:rowOff>285750</xdr:rowOff>
    </xdr:to>
    <xdr:sp macro="" textlink="">
      <xdr:nvSpPr>
        <xdr:cNvPr id="159" name="Rectangle 3">
          <a:extLst>
            <a:ext uri="{FF2B5EF4-FFF2-40B4-BE49-F238E27FC236}">
              <a16:creationId xmlns:a16="http://schemas.microsoft.com/office/drawing/2014/main" id="{BA044337-A039-4981-B88B-00E367CD1EEF}"/>
            </a:ext>
          </a:extLst>
        </xdr:cNvPr>
        <xdr:cNvSpPr>
          <a:spLocks noChangeArrowheads="1"/>
        </xdr:cNvSpPr>
      </xdr:nvSpPr>
      <xdr:spPr bwMode="auto">
        <a:xfrm>
          <a:off x="10048875" y="13989844"/>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160" name="Rectangle 3">
          <a:extLst>
            <a:ext uri="{FF2B5EF4-FFF2-40B4-BE49-F238E27FC236}">
              <a16:creationId xmlns:a16="http://schemas.microsoft.com/office/drawing/2014/main" id="{030C075E-3338-4B83-BB52-A97A23AD4F65}"/>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7</xdr:row>
      <xdr:rowOff>190500</xdr:rowOff>
    </xdr:from>
    <xdr:to>
      <xdr:col>17</xdr:col>
      <xdr:colOff>104775</xdr:colOff>
      <xdr:row>7</xdr:row>
      <xdr:rowOff>285750</xdr:rowOff>
    </xdr:to>
    <xdr:sp macro="" textlink="">
      <xdr:nvSpPr>
        <xdr:cNvPr id="161" name="Rectangle 8">
          <a:extLst>
            <a:ext uri="{FF2B5EF4-FFF2-40B4-BE49-F238E27FC236}">
              <a16:creationId xmlns:a16="http://schemas.microsoft.com/office/drawing/2014/main" id="{220B3F3A-1FF8-4D82-950E-05E628AABF40}"/>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162" name="Rectangle 3">
          <a:extLst>
            <a:ext uri="{FF2B5EF4-FFF2-40B4-BE49-F238E27FC236}">
              <a16:creationId xmlns:a16="http://schemas.microsoft.com/office/drawing/2014/main" id="{E06CAA96-DA6B-4ECC-94E1-E2176A3A3AF2}"/>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163" name="Rectangle 3">
          <a:extLst>
            <a:ext uri="{FF2B5EF4-FFF2-40B4-BE49-F238E27FC236}">
              <a16:creationId xmlns:a16="http://schemas.microsoft.com/office/drawing/2014/main" id="{2F0282C9-CD4A-4919-B52E-FB8A1D1492DB}"/>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164" name="Rectangle 3">
          <a:extLst>
            <a:ext uri="{FF2B5EF4-FFF2-40B4-BE49-F238E27FC236}">
              <a16:creationId xmlns:a16="http://schemas.microsoft.com/office/drawing/2014/main" id="{9957C186-A982-41A2-AE75-741637999CA0}"/>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165" name="Rectangle 3">
          <a:extLst>
            <a:ext uri="{FF2B5EF4-FFF2-40B4-BE49-F238E27FC236}">
              <a16:creationId xmlns:a16="http://schemas.microsoft.com/office/drawing/2014/main" id="{6A018468-38CD-4BA9-B521-FA67117AEEE6}"/>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166" name="Rectangle 3">
          <a:extLst>
            <a:ext uri="{FF2B5EF4-FFF2-40B4-BE49-F238E27FC236}">
              <a16:creationId xmlns:a16="http://schemas.microsoft.com/office/drawing/2014/main" id="{8EC8C55D-C41B-480E-B390-9EFE29A68FED}"/>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7</xdr:row>
      <xdr:rowOff>190500</xdr:rowOff>
    </xdr:from>
    <xdr:to>
      <xdr:col>17</xdr:col>
      <xdr:colOff>104775</xdr:colOff>
      <xdr:row>7</xdr:row>
      <xdr:rowOff>285750</xdr:rowOff>
    </xdr:to>
    <xdr:sp macro="" textlink="">
      <xdr:nvSpPr>
        <xdr:cNvPr id="167" name="Rectangle 8">
          <a:extLst>
            <a:ext uri="{FF2B5EF4-FFF2-40B4-BE49-F238E27FC236}">
              <a16:creationId xmlns:a16="http://schemas.microsoft.com/office/drawing/2014/main" id="{F9696B03-5083-4EC5-B046-042A48E712D3}"/>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168" name="Rectangle 3">
          <a:extLst>
            <a:ext uri="{FF2B5EF4-FFF2-40B4-BE49-F238E27FC236}">
              <a16:creationId xmlns:a16="http://schemas.microsoft.com/office/drawing/2014/main" id="{8BFE49D7-6895-48B7-B0AF-1F1B49A2EAED}"/>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169" name="Rectangle 3">
          <a:extLst>
            <a:ext uri="{FF2B5EF4-FFF2-40B4-BE49-F238E27FC236}">
              <a16:creationId xmlns:a16="http://schemas.microsoft.com/office/drawing/2014/main" id="{6A7F462A-A5C5-4DC6-A88E-D3FB7B89864E}"/>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170" name="Rectangle 3">
          <a:extLst>
            <a:ext uri="{FF2B5EF4-FFF2-40B4-BE49-F238E27FC236}">
              <a16:creationId xmlns:a16="http://schemas.microsoft.com/office/drawing/2014/main" id="{EB8ADFA7-CEED-4981-BD18-2282426D0FFD}"/>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171" name="Rectangle 3">
          <a:extLst>
            <a:ext uri="{FF2B5EF4-FFF2-40B4-BE49-F238E27FC236}">
              <a16:creationId xmlns:a16="http://schemas.microsoft.com/office/drawing/2014/main" id="{810E9E1B-7D7D-44C4-93A4-1648D3F4FF9E}"/>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172" name="Rectangle 3">
          <a:extLst>
            <a:ext uri="{FF2B5EF4-FFF2-40B4-BE49-F238E27FC236}">
              <a16:creationId xmlns:a16="http://schemas.microsoft.com/office/drawing/2014/main" id="{281012A3-ADF9-46A7-8C00-F34C5F713F7A}"/>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173" name="Rectangle 3">
          <a:extLst>
            <a:ext uri="{FF2B5EF4-FFF2-40B4-BE49-F238E27FC236}">
              <a16:creationId xmlns:a16="http://schemas.microsoft.com/office/drawing/2014/main" id="{5F8E7DA8-CC6D-41AC-A8B9-C9364D298DB3}"/>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174" name="Rectangle 173">
          <a:extLst>
            <a:ext uri="{FF2B5EF4-FFF2-40B4-BE49-F238E27FC236}">
              <a16:creationId xmlns:a16="http://schemas.microsoft.com/office/drawing/2014/main" id="{8B8BC46B-504A-4F88-91BF-140F76E26009}"/>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175" name="Rectangle 3">
          <a:extLst>
            <a:ext uri="{FF2B5EF4-FFF2-40B4-BE49-F238E27FC236}">
              <a16:creationId xmlns:a16="http://schemas.microsoft.com/office/drawing/2014/main" id="{E5856BCE-57FA-4B04-BB0D-913F866EDFEA}"/>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176" name="Rectangle 3">
          <a:extLst>
            <a:ext uri="{FF2B5EF4-FFF2-40B4-BE49-F238E27FC236}">
              <a16:creationId xmlns:a16="http://schemas.microsoft.com/office/drawing/2014/main" id="{90F73686-0F11-4518-96B2-2A6F97527F00}"/>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177" name="Rectangle 3">
          <a:extLst>
            <a:ext uri="{FF2B5EF4-FFF2-40B4-BE49-F238E27FC236}">
              <a16:creationId xmlns:a16="http://schemas.microsoft.com/office/drawing/2014/main" id="{45BF6E46-A865-43C0-84D4-2FA5AD192B74}"/>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178" name="Rectangle 3">
          <a:extLst>
            <a:ext uri="{FF2B5EF4-FFF2-40B4-BE49-F238E27FC236}">
              <a16:creationId xmlns:a16="http://schemas.microsoft.com/office/drawing/2014/main" id="{C228FFA1-1048-4A5E-9FC5-1A218836D496}"/>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179" name="Rectangle 3">
          <a:extLst>
            <a:ext uri="{FF2B5EF4-FFF2-40B4-BE49-F238E27FC236}">
              <a16:creationId xmlns:a16="http://schemas.microsoft.com/office/drawing/2014/main" id="{1CC52029-53FE-46AC-97C2-22A3273EAED0}"/>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180" name="Rectangle 3">
          <a:extLst>
            <a:ext uri="{FF2B5EF4-FFF2-40B4-BE49-F238E27FC236}">
              <a16:creationId xmlns:a16="http://schemas.microsoft.com/office/drawing/2014/main" id="{CE6958F7-CD69-4488-96D1-E373A294D948}"/>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181" name="Rectangle 3">
          <a:extLst>
            <a:ext uri="{FF2B5EF4-FFF2-40B4-BE49-F238E27FC236}">
              <a16:creationId xmlns:a16="http://schemas.microsoft.com/office/drawing/2014/main" id="{EFC0DA60-856E-425C-BC8A-B712042A874A}"/>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182" name="Rectangle 3">
          <a:extLst>
            <a:ext uri="{FF2B5EF4-FFF2-40B4-BE49-F238E27FC236}">
              <a16:creationId xmlns:a16="http://schemas.microsoft.com/office/drawing/2014/main" id="{D0F38A4B-72DA-47B8-9805-01AECEA78504}"/>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183" name="Rectangle 3">
          <a:extLst>
            <a:ext uri="{FF2B5EF4-FFF2-40B4-BE49-F238E27FC236}">
              <a16:creationId xmlns:a16="http://schemas.microsoft.com/office/drawing/2014/main" id="{5D7976A4-82A4-4181-8E6C-4C09AFC18225}"/>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184" name="Rectangle 3">
          <a:extLst>
            <a:ext uri="{FF2B5EF4-FFF2-40B4-BE49-F238E27FC236}">
              <a16:creationId xmlns:a16="http://schemas.microsoft.com/office/drawing/2014/main" id="{80D97B96-3F27-475C-9CDC-93E3AD382E82}"/>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185" name="Rectangle 3">
          <a:extLst>
            <a:ext uri="{FF2B5EF4-FFF2-40B4-BE49-F238E27FC236}">
              <a16:creationId xmlns:a16="http://schemas.microsoft.com/office/drawing/2014/main" id="{78D5B292-8075-436D-8AFB-5435F1C1A1FC}"/>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186" name="Rectangle 3">
          <a:extLst>
            <a:ext uri="{FF2B5EF4-FFF2-40B4-BE49-F238E27FC236}">
              <a16:creationId xmlns:a16="http://schemas.microsoft.com/office/drawing/2014/main" id="{5B8BFA74-7DC8-476D-810E-CF5CD925EE1F}"/>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187" name="Rectangle 3">
          <a:extLst>
            <a:ext uri="{FF2B5EF4-FFF2-40B4-BE49-F238E27FC236}">
              <a16:creationId xmlns:a16="http://schemas.microsoft.com/office/drawing/2014/main" id="{C31B1631-F974-4F38-9041-B4B21B5BCE94}"/>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188" name="Rectangle 3">
          <a:extLst>
            <a:ext uri="{FF2B5EF4-FFF2-40B4-BE49-F238E27FC236}">
              <a16:creationId xmlns:a16="http://schemas.microsoft.com/office/drawing/2014/main" id="{81C5C6AD-82A4-48FE-9ECA-2A60B049D963}"/>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189" name="Rectangle 3">
          <a:extLst>
            <a:ext uri="{FF2B5EF4-FFF2-40B4-BE49-F238E27FC236}">
              <a16:creationId xmlns:a16="http://schemas.microsoft.com/office/drawing/2014/main" id="{72202288-D447-4FF1-ADDF-96FF191EF7CF}"/>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190" name="Rectangle 3">
          <a:extLst>
            <a:ext uri="{FF2B5EF4-FFF2-40B4-BE49-F238E27FC236}">
              <a16:creationId xmlns:a16="http://schemas.microsoft.com/office/drawing/2014/main" id="{5A03AAD8-8610-4AFF-AA6F-3858741129F2}"/>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18</xdr:row>
      <xdr:rowOff>190500</xdr:rowOff>
    </xdr:from>
    <xdr:to>
      <xdr:col>17</xdr:col>
      <xdr:colOff>104775</xdr:colOff>
      <xdr:row>18</xdr:row>
      <xdr:rowOff>285750</xdr:rowOff>
    </xdr:to>
    <xdr:sp macro="" textlink="">
      <xdr:nvSpPr>
        <xdr:cNvPr id="191" name="Rectangle 8">
          <a:extLst>
            <a:ext uri="{FF2B5EF4-FFF2-40B4-BE49-F238E27FC236}">
              <a16:creationId xmlns:a16="http://schemas.microsoft.com/office/drawing/2014/main" id="{B50C4AF4-406E-415A-8C83-B25743263277}"/>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148" name="Rectangle 3">
          <a:extLst>
            <a:ext uri="{FF2B5EF4-FFF2-40B4-BE49-F238E27FC236}">
              <a16:creationId xmlns:a16="http://schemas.microsoft.com/office/drawing/2014/main" id="{0BD117C3-A9DE-4DD7-94B0-CBFB8C8B0804}"/>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149" name="Rectangle 3">
          <a:extLst>
            <a:ext uri="{FF2B5EF4-FFF2-40B4-BE49-F238E27FC236}">
              <a16:creationId xmlns:a16="http://schemas.microsoft.com/office/drawing/2014/main" id="{4C9CDC85-0245-4F50-ADEE-E538AD2D095B}"/>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50" name="Rectangle 3">
          <a:extLst>
            <a:ext uri="{FF2B5EF4-FFF2-40B4-BE49-F238E27FC236}">
              <a16:creationId xmlns:a16="http://schemas.microsoft.com/office/drawing/2014/main" id="{F4E2B5F3-A5BB-4D56-B0E7-4DDDCE34FBC1}"/>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153" name="Rectangle 3">
          <a:extLst>
            <a:ext uri="{FF2B5EF4-FFF2-40B4-BE49-F238E27FC236}">
              <a16:creationId xmlns:a16="http://schemas.microsoft.com/office/drawing/2014/main" id="{973A1080-82D3-436F-A5D1-4CA70D1E0659}"/>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154" name="Rectangle 3">
          <a:extLst>
            <a:ext uri="{FF2B5EF4-FFF2-40B4-BE49-F238E27FC236}">
              <a16:creationId xmlns:a16="http://schemas.microsoft.com/office/drawing/2014/main" id="{22575F86-0284-447C-BF19-019D7431BBFB}"/>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18</xdr:row>
      <xdr:rowOff>190500</xdr:rowOff>
    </xdr:from>
    <xdr:to>
      <xdr:col>17</xdr:col>
      <xdr:colOff>104775</xdr:colOff>
      <xdr:row>18</xdr:row>
      <xdr:rowOff>285750</xdr:rowOff>
    </xdr:to>
    <xdr:sp macro="" textlink="">
      <xdr:nvSpPr>
        <xdr:cNvPr id="6158" name="Rectangle 8">
          <a:extLst>
            <a:ext uri="{FF2B5EF4-FFF2-40B4-BE49-F238E27FC236}">
              <a16:creationId xmlns:a16="http://schemas.microsoft.com/office/drawing/2014/main" id="{7551646D-2226-4E43-9E84-ABE48AFA9A2D}"/>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159" name="Rectangle 3">
          <a:extLst>
            <a:ext uri="{FF2B5EF4-FFF2-40B4-BE49-F238E27FC236}">
              <a16:creationId xmlns:a16="http://schemas.microsoft.com/office/drawing/2014/main" id="{5F6B77CB-2322-4461-8C8F-0D799C0B8C25}"/>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162" name="Rectangle 3">
          <a:extLst>
            <a:ext uri="{FF2B5EF4-FFF2-40B4-BE49-F238E27FC236}">
              <a16:creationId xmlns:a16="http://schemas.microsoft.com/office/drawing/2014/main" id="{66006D78-2AD4-4142-ACC1-6F786620D73A}"/>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63" name="Rectangle 3">
          <a:extLst>
            <a:ext uri="{FF2B5EF4-FFF2-40B4-BE49-F238E27FC236}">
              <a16:creationId xmlns:a16="http://schemas.microsoft.com/office/drawing/2014/main" id="{BAF59E1D-E3E6-484C-8F4D-251D7BF6F893}"/>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169" name="Rectangle 3">
          <a:extLst>
            <a:ext uri="{FF2B5EF4-FFF2-40B4-BE49-F238E27FC236}">
              <a16:creationId xmlns:a16="http://schemas.microsoft.com/office/drawing/2014/main" id="{A410AA26-2A7A-41BD-B895-A655FABDCEB2}"/>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170" name="Rectangle 3">
          <a:extLst>
            <a:ext uri="{FF2B5EF4-FFF2-40B4-BE49-F238E27FC236}">
              <a16:creationId xmlns:a16="http://schemas.microsoft.com/office/drawing/2014/main" id="{B2D020AB-BEDF-456E-98E9-D4BEC74367BD}"/>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172" name="Rectangle 3">
          <a:extLst>
            <a:ext uri="{FF2B5EF4-FFF2-40B4-BE49-F238E27FC236}">
              <a16:creationId xmlns:a16="http://schemas.microsoft.com/office/drawing/2014/main" id="{5DAB0B76-920E-402E-BFB1-FE3336411E22}"/>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173" name="Rectangle 6172">
          <a:extLst>
            <a:ext uri="{FF2B5EF4-FFF2-40B4-BE49-F238E27FC236}">
              <a16:creationId xmlns:a16="http://schemas.microsoft.com/office/drawing/2014/main" id="{F7E3DDD6-AC49-448C-BA7D-4418FAEDFDC7}"/>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176" name="Rectangle 3">
          <a:extLst>
            <a:ext uri="{FF2B5EF4-FFF2-40B4-BE49-F238E27FC236}">
              <a16:creationId xmlns:a16="http://schemas.microsoft.com/office/drawing/2014/main" id="{FE89CA2C-D6E2-483C-9280-C16ABF51FC9B}"/>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179" name="Rectangle 3">
          <a:extLst>
            <a:ext uri="{FF2B5EF4-FFF2-40B4-BE49-F238E27FC236}">
              <a16:creationId xmlns:a16="http://schemas.microsoft.com/office/drawing/2014/main" id="{A22C9F23-3538-41FC-824E-AE05102AA09F}"/>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194" name="Rectangle 3">
          <a:extLst>
            <a:ext uri="{FF2B5EF4-FFF2-40B4-BE49-F238E27FC236}">
              <a16:creationId xmlns:a16="http://schemas.microsoft.com/office/drawing/2014/main" id="{6E2429E3-770E-45D4-907D-95F8EB0DD684}"/>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195" name="Rectangle 3">
          <a:extLst>
            <a:ext uri="{FF2B5EF4-FFF2-40B4-BE49-F238E27FC236}">
              <a16:creationId xmlns:a16="http://schemas.microsoft.com/office/drawing/2014/main" id="{58BFDA94-AF35-4A4D-906E-5D86285A45D7}"/>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196" name="Rectangle 3">
          <a:extLst>
            <a:ext uri="{FF2B5EF4-FFF2-40B4-BE49-F238E27FC236}">
              <a16:creationId xmlns:a16="http://schemas.microsoft.com/office/drawing/2014/main" id="{4230B0CB-5C7C-4E46-97F4-C525CD8D033C}"/>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197" name="Rectangle 3">
          <a:extLst>
            <a:ext uri="{FF2B5EF4-FFF2-40B4-BE49-F238E27FC236}">
              <a16:creationId xmlns:a16="http://schemas.microsoft.com/office/drawing/2014/main" id="{509F9C91-5BEC-4680-A62F-199BD4C44373}"/>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198" name="Rectangle 3">
          <a:extLst>
            <a:ext uri="{FF2B5EF4-FFF2-40B4-BE49-F238E27FC236}">
              <a16:creationId xmlns:a16="http://schemas.microsoft.com/office/drawing/2014/main" id="{83A93E9D-C005-41EB-868F-60FE57000899}"/>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199" name="Rectangle 3">
          <a:extLst>
            <a:ext uri="{FF2B5EF4-FFF2-40B4-BE49-F238E27FC236}">
              <a16:creationId xmlns:a16="http://schemas.microsoft.com/office/drawing/2014/main" id="{EA5FB69E-46B1-4678-8B38-2436BB576A00}"/>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200" name="Rectangle 3">
          <a:extLst>
            <a:ext uri="{FF2B5EF4-FFF2-40B4-BE49-F238E27FC236}">
              <a16:creationId xmlns:a16="http://schemas.microsoft.com/office/drawing/2014/main" id="{8102BEB3-539A-4821-BD39-AAE40CA8E86D}"/>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201" name="Rectangle 3">
          <a:extLst>
            <a:ext uri="{FF2B5EF4-FFF2-40B4-BE49-F238E27FC236}">
              <a16:creationId xmlns:a16="http://schemas.microsoft.com/office/drawing/2014/main" id="{EFCD86C3-490B-48EF-8557-934835BB1C1C}"/>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202" name="Rectangle 3">
          <a:extLst>
            <a:ext uri="{FF2B5EF4-FFF2-40B4-BE49-F238E27FC236}">
              <a16:creationId xmlns:a16="http://schemas.microsoft.com/office/drawing/2014/main" id="{FEFC19ED-791B-41D8-B5CC-FE1EB617CB3A}"/>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205" name="Rectangle 3">
          <a:extLst>
            <a:ext uri="{FF2B5EF4-FFF2-40B4-BE49-F238E27FC236}">
              <a16:creationId xmlns:a16="http://schemas.microsoft.com/office/drawing/2014/main" id="{80EB2117-8285-4B79-9347-1486B7C3FD1D}"/>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206" name="Rectangle 3">
          <a:extLst>
            <a:ext uri="{FF2B5EF4-FFF2-40B4-BE49-F238E27FC236}">
              <a16:creationId xmlns:a16="http://schemas.microsoft.com/office/drawing/2014/main" id="{CDAC24E0-2195-4465-A19D-73C519C5E8BA}"/>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208" name="Rectangle 3">
          <a:extLst>
            <a:ext uri="{FF2B5EF4-FFF2-40B4-BE49-F238E27FC236}">
              <a16:creationId xmlns:a16="http://schemas.microsoft.com/office/drawing/2014/main" id="{4A5BD336-39B8-454A-BD98-3AC052CC6CB8}"/>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209" name="Rectangle 3">
          <a:extLst>
            <a:ext uri="{FF2B5EF4-FFF2-40B4-BE49-F238E27FC236}">
              <a16:creationId xmlns:a16="http://schemas.microsoft.com/office/drawing/2014/main" id="{1445B4FC-BC7C-4CA2-8EC7-5CF457AB61B1}"/>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210" name="Rectangle 3">
          <a:extLst>
            <a:ext uri="{FF2B5EF4-FFF2-40B4-BE49-F238E27FC236}">
              <a16:creationId xmlns:a16="http://schemas.microsoft.com/office/drawing/2014/main" id="{A0570FEF-9E9E-4C24-AD5A-788F591C7074}"/>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6211" name="Rectangle 8">
          <a:extLst>
            <a:ext uri="{FF2B5EF4-FFF2-40B4-BE49-F238E27FC236}">
              <a16:creationId xmlns:a16="http://schemas.microsoft.com/office/drawing/2014/main" id="{C184FCE8-7A60-436B-8594-8FFE8A968EDD}"/>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212" name="Rectangle 3">
          <a:extLst>
            <a:ext uri="{FF2B5EF4-FFF2-40B4-BE49-F238E27FC236}">
              <a16:creationId xmlns:a16="http://schemas.microsoft.com/office/drawing/2014/main" id="{91DDF21E-B964-46B5-BFF1-D44A75A05B97}"/>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213" name="Rectangle 3">
          <a:extLst>
            <a:ext uri="{FF2B5EF4-FFF2-40B4-BE49-F238E27FC236}">
              <a16:creationId xmlns:a16="http://schemas.microsoft.com/office/drawing/2014/main" id="{9EFDEED6-FFD0-4806-B20B-D515FAD592E7}"/>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214" name="Rectangle 3">
          <a:extLst>
            <a:ext uri="{FF2B5EF4-FFF2-40B4-BE49-F238E27FC236}">
              <a16:creationId xmlns:a16="http://schemas.microsoft.com/office/drawing/2014/main" id="{05BF7FDA-77F3-4C5F-9E1E-943FF20CB2E3}"/>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215" name="Rectangle 3">
          <a:extLst>
            <a:ext uri="{FF2B5EF4-FFF2-40B4-BE49-F238E27FC236}">
              <a16:creationId xmlns:a16="http://schemas.microsoft.com/office/drawing/2014/main" id="{443F87A6-3266-4864-AE0E-1DD8F5848B6B}"/>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216" name="Rectangle 3">
          <a:extLst>
            <a:ext uri="{FF2B5EF4-FFF2-40B4-BE49-F238E27FC236}">
              <a16:creationId xmlns:a16="http://schemas.microsoft.com/office/drawing/2014/main" id="{3BE88E68-03FA-4B3E-A73C-A8F9CAFBF570}"/>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30</xdr:row>
      <xdr:rowOff>190500</xdr:rowOff>
    </xdr:from>
    <xdr:to>
      <xdr:col>17</xdr:col>
      <xdr:colOff>104775</xdr:colOff>
      <xdr:row>30</xdr:row>
      <xdr:rowOff>285750</xdr:rowOff>
    </xdr:to>
    <xdr:sp macro="" textlink="">
      <xdr:nvSpPr>
        <xdr:cNvPr id="6217" name="Rectangle 8">
          <a:extLst>
            <a:ext uri="{FF2B5EF4-FFF2-40B4-BE49-F238E27FC236}">
              <a16:creationId xmlns:a16="http://schemas.microsoft.com/office/drawing/2014/main" id="{87CD8CE8-CB25-4E9A-9993-152762A9A2CC}"/>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218" name="Rectangle 3">
          <a:extLst>
            <a:ext uri="{FF2B5EF4-FFF2-40B4-BE49-F238E27FC236}">
              <a16:creationId xmlns:a16="http://schemas.microsoft.com/office/drawing/2014/main" id="{B811D2DF-E59D-42CA-B7C9-CC433002B774}"/>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219" name="Rectangle 3">
          <a:extLst>
            <a:ext uri="{FF2B5EF4-FFF2-40B4-BE49-F238E27FC236}">
              <a16:creationId xmlns:a16="http://schemas.microsoft.com/office/drawing/2014/main" id="{BE7D5549-81B1-419D-B6D5-33CC0BBE1DDC}"/>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220" name="Rectangle 3">
          <a:extLst>
            <a:ext uri="{FF2B5EF4-FFF2-40B4-BE49-F238E27FC236}">
              <a16:creationId xmlns:a16="http://schemas.microsoft.com/office/drawing/2014/main" id="{02E82098-7D24-47B8-B0A2-4803D804469B}"/>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221" name="Rectangle 3">
          <a:extLst>
            <a:ext uri="{FF2B5EF4-FFF2-40B4-BE49-F238E27FC236}">
              <a16:creationId xmlns:a16="http://schemas.microsoft.com/office/drawing/2014/main" id="{DD0E35C8-047B-45D5-B230-27581E6D781D}"/>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222" name="Rectangle 3">
          <a:extLst>
            <a:ext uri="{FF2B5EF4-FFF2-40B4-BE49-F238E27FC236}">
              <a16:creationId xmlns:a16="http://schemas.microsoft.com/office/drawing/2014/main" id="{439EB9BE-76F4-4EDC-A15D-4A0533A3ABE1}"/>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223" name="Rectangle 3">
          <a:extLst>
            <a:ext uri="{FF2B5EF4-FFF2-40B4-BE49-F238E27FC236}">
              <a16:creationId xmlns:a16="http://schemas.microsoft.com/office/drawing/2014/main" id="{4D010B0F-0C9E-4B46-A813-1C9051DA9F30}"/>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224" name="Rectangle 6223">
          <a:extLst>
            <a:ext uri="{FF2B5EF4-FFF2-40B4-BE49-F238E27FC236}">
              <a16:creationId xmlns:a16="http://schemas.microsoft.com/office/drawing/2014/main" id="{C52DD44B-34D3-42A4-BA26-01F680DCA033}"/>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225" name="Rectangle 3">
          <a:extLst>
            <a:ext uri="{FF2B5EF4-FFF2-40B4-BE49-F238E27FC236}">
              <a16:creationId xmlns:a16="http://schemas.microsoft.com/office/drawing/2014/main" id="{9BD8ED52-783F-41DB-8F82-B52026B33909}"/>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226" name="Rectangle 3">
          <a:extLst>
            <a:ext uri="{FF2B5EF4-FFF2-40B4-BE49-F238E27FC236}">
              <a16:creationId xmlns:a16="http://schemas.microsoft.com/office/drawing/2014/main" id="{837456A2-3469-4987-948C-5A3439784371}"/>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227" name="Rectangle 3">
          <a:extLst>
            <a:ext uri="{FF2B5EF4-FFF2-40B4-BE49-F238E27FC236}">
              <a16:creationId xmlns:a16="http://schemas.microsoft.com/office/drawing/2014/main" id="{F1B57FBE-7A77-424C-9331-7EF573AC7BAD}"/>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228" name="Rectangle 3">
          <a:extLst>
            <a:ext uri="{FF2B5EF4-FFF2-40B4-BE49-F238E27FC236}">
              <a16:creationId xmlns:a16="http://schemas.microsoft.com/office/drawing/2014/main" id="{BBC12788-E8CA-49EB-861A-94114421C9A5}"/>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229" name="Rectangle 3">
          <a:extLst>
            <a:ext uri="{FF2B5EF4-FFF2-40B4-BE49-F238E27FC236}">
              <a16:creationId xmlns:a16="http://schemas.microsoft.com/office/drawing/2014/main" id="{D47A5C92-2732-4661-B959-3733FF8861F6}"/>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230" name="Rectangle 3">
          <a:extLst>
            <a:ext uri="{FF2B5EF4-FFF2-40B4-BE49-F238E27FC236}">
              <a16:creationId xmlns:a16="http://schemas.microsoft.com/office/drawing/2014/main" id="{D3BE1DF7-3AFA-4E7A-A5D8-8B60D38BFB48}"/>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231" name="Rectangle 3">
          <a:extLst>
            <a:ext uri="{FF2B5EF4-FFF2-40B4-BE49-F238E27FC236}">
              <a16:creationId xmlns:a16="http://schemas.microsoft.com/office/drawing/2014/main" id="{E4967857-1473-482C-A1E9-E5243993C7B6}"/>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232" name="Rectangle 3">
          <a:extLst>
            <a:ext uri="{FF2B5EF4-FFF2-40B4-BE49-F238E27FC236}">
              <a16:creationId xmlns:a16="http://schemas.microsoft.com/office/drawing/2014/main" id="{721CEEBB-F0A7-40EE-98D4-6BBB66CBE9C0}"/>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233" name="Rectangle 3">
          <a:extLst>
            <a:ext uri="{FF2B5EF4-FFF2-40B4-BE49-F238E27FC236}">
              <a16:creationId xmlns:a16="http://schemas.microsoft.com/office/drawing/2014/main" id="{08AFE9E4-FE92-48FF-A62D-45D1630240EA}"/>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234" name="Rectangle 3">
          <a:extLst>
            <a:ext uri="{FF2B5EF4-FFF2-40B4-BE49-F238E27FC236}">
              <a16:creationId xmlns:a16="http://schemas.microsoft.com/office/drawing/2014/main" id="{DBE43C3C-046D-4EBA-8102-B9D494858BE1}"/>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235" name="Rectangle 3">
          <a:extLst>
            <a:ext uri="{FF2B5EF4-FFF2-40B4-BE49-F238E27FC236}">
              <a16:creationId xmlns:a16="http://schemas.microsoft.com/office/drawing/2014/main" id="{4EE6BC3A-3C2B-415F-AF39-A19B5D4E6DB5}"/>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236" name="Rectangle 3">
          <a:extLst>
            <a:ext uri="{FF2B5EF4-FFF2-40B4-BE49-F238E27FC236}">
              <a16:creationId xmlns:a16="http://schemas.microsoft.com/office/drawing/2014/main" id="{0E0FE5B3-F1E8-4820-B7BC-EA72BAE83AF9}"/>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237" name="Rectangle 3">
          <a:extLst>
            <a:ext uri="{FF2B5EF4-FFF2-40B4-BE49-F238E27FC236}">
              <a16:creationId xmlns:a16="http://schemas.microsoft.com/office/drawing/2014/main" id="{1157B0F3-4579-4B58-A473-D2E58094F799}"/>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238" name="Rectangle 3">
          <a:extLst>
            <a:ext uri="{FF2B5EF4-FFF2-40B4-BE49-F238E27FC236}">
              <a16:creationId xmlns:a16="http://schemas.microsoft.com/office/drawing/2014/main" id="{B1E4423F-D1B2-45F4-8817-0577B4C7DFCD}"/>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239" name="Rectangle 3">
          <a:extLst>
            <a:ext uri="{FF2B5EF4-FFF2-40B4-BE49-F238E27FC236}">
              <a16:creationId xmlns:a16="http://schemas.microsoft.com/office/drawing/2014/main" id="{00BEC051-2F30-40C7-B981-C80E156E685F}"/>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240" name="Rectangle 3">
          <a:extLst>
            <a:ext uri="{FF2B5EF4-FFF2-40B4-BE49-F238E27FC236}">
              <a16:creationId xmlns:a16="http://schemas.microsoft.com/office/drawing/2014/main" id="{47168C14-EF14-4810-B2D8-4D3FB5A2BA3E}"/>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45</xdr:row>
      <xdr:rowOff>190500</xdr:rowOff>
    </xdr:from>
    <xdr:to>
      <xdr:col>17</xdr:col>
      <xdr:colOff>104775</xdr:colOff>
      <xdr:row>45</xdr:row>
      <xdr:rowOff>285750</xdr:rowOff>
    </xdr:to>
    <xdr:sp macro="" textlink="">
      <xdr:nvSpPr>
        <xdr:cNvPr id="6241" name="Rectangle 8">
          <a:extLst>
            <a:ext uri="{FF2B5EF4-FFF2-40B4-BE49-F238E27FC236}">
              <a16:creationId xmlns:a16="http://schemas.microsoft.com/office/drawing/2014/main" id="{4F6F1265-1769-4653-96D4-356D1DE4A2B3}"/>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242" name="Rectangle 3">
          <a:extLst>
            <a:ext uri="{FF2B5EF4-FFF2-40B4-BE49-F238E27FC236}">
              <a16:creationId xmlns:a16="http://schemas.microsoft.com/office/drawing/2014/main" id="{3119BE65-5A07-428F-88B4-67872701F5E3}"/>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243" name="Rectangle 3">
          <a:extLst>
            <a:ext uri="{FF2B5EF4-FFF2-40B4-BE49-F238E27FC236}">
              <a16:creationId xmlns:a16="http://schemas.microsoft.com/office/drawing/2014/main" id="{10EA0CAC-43D6-4631-84E0-DAA225DFFE05}"/>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244" name="Rectangle 3">
          <a:extLst>
            <a:ext uri="{FF2B5EF4-FFF2-40B4-BE49-F238E27FC236}">
              <a16:creationId xmlns:a16="http://schemas.microsoft.com/office/drawing/2014/main" id="{C4E29CE9-361F-4723-9787-D5C08B7223DB}"/>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245" name="Rectangle 3">
          <a:extLst>
            <a:ext uri="{FF2B5EF4-FFF2-40B4-BE49-F238E27FC236}">
              <a16:creationId xmlns:a16="http://schemas.microsoft.com/office/drawing/2014/main" id="{8CCDCB33-3963-4F75-B5A7-697A2FB6CF09}"/>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246" name="Rectangle 3">
          <a:extLst>
            <a:ext uri="{FF2B5EF4-FFF2-40B4-BE49-F238E27FC236}">
              <a16:creationId xmlns:a16="http://schemas.microsoft.com/office/drawing/2014/main" id="{E50D0E28-477E-4D8F-9EA1-D099452E2238}"/>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17</xdr:col>
      <xdr:colOff>285750</xdr:colOff>
      <xdr:row>45</xdr:row>
      <xdr:rowOff>190500</xdr:rowOff>
    </xdr:from>
    <xdr:to>
      <xdr:col>17</xdr:col>
      <xdr:colOff>104775</xdr:colOff>
      <xdr:row>45</xdr:row>
      <xdr:rowOff>285750</xdr:rowOff>
    </xdr:to>
    <xdr:sp macro="" textlink="">
      <xdr:nvSpPr>
        <xdr:cNvPr id="6247" name="Rectangle 8">
          <a:extLst>
            <a:ext uri="{FF2B5EF4-FFF2-40B4-BE49-F238E27FC236}">
              <a16:creationId xmlns:a16="http://schemas.microsoft.com/office/drawing/2014/main" id="{8D5F5BE4-4C9F-4498-ABC6-140AE362DD1C}"/>
            </a:ext>
          </a:extLst>
        </xdr:cNvPr>
        <xdr:cNvSpPr>
          <a:spLocks noChangeArrowheads="1"/>
        </xdr:cNvSpPr>
      </xdr:nvSpPr>
      <xdr:spPr bwMode="auto">
        <a:xfrm>
          <a:off x="13916025"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248" name="Rectangle 3">
          <a:extLst>
            <a:ext uri="{FF2B5EF4-FFF2-40B4-BE49-F238E27FC236}">
              <a16:creationId xmlns:a16="http://schemas.microsoft.com/office/drawing/2014/main" id="{25BFDA3D-E502-4403-9FA7-155B744037C6}"/>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249" name="Rectangle 3">
          <a:extLst>
            <a:ext uri="{FF2B5EF4-FFF2-40B4-BE49-F238E27FC236}">
              <a16:creationId xmlns:a16="http://schemas.microsoft.com/office/drawing/2014/main" id="{D4799203-C4DB-4C14-AC3B-733D52E38E02}"/>
            </a:ext>
          </a:extLst>
        </xdr:cNvPr>
        <xdr:cNvSpPr>
          <a:spLocks noChangeArrowheads="1"/>
        </xdr:cNvSpPr>
      </xdr:nvSpPr>
      <xdr:spPr bwMode="auto">
        <a:xfrm>
          <a:off x="58483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250" name="Rectangle 3">
          <a:extLst>
            <a:ext uri="{FF2B5EF4-FFF2-40B4-BE49-F238E27FC236}">
              <a16:creationId xmlns:a16="http://schemas.microsoft.com/office/drawing/2014/main" id="{7287AEA9-58A3-417C-8E8E-B946A7C66D47}"/>
            </a:ext>
          </a:extLst>
        </xdr:cNvPr>
        <xdr:cNvSpPr>
          <a:spLocks noChangeArrowheads="1"/>
        </xdr:cNvSpPr>
      </xdr:nvSpPr>
      <xdr:spPr bwMode="auto">
        <a:xfrm>
          <a:off x="70294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251" name="Rectangle 3">
          <a:extLst>
            <a:ext uri="{FF2B5EF4-FFF2-40B4-BE49-F238E27FC236}">
              <a16:creationId xmlns:a16="http://schemas.microsoft.com/office/drawing/2014/main" id="{A5FB7623-78B2-4ECD-AD79-C7D619AF79C4}"/>
            </a:ext>
          </a:extLst>
        </xdr:cNvPr>
        <xdr:cNvSpPr>
          <a:spLocks noChangeArrowheads="1"/>
        </xdr:cNvSpPr>
      </xdr:nvSpPr>
      <xdr:spPr bwMode="auto">
        <a:xfrm>
          <a:off x="10477500"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252" name="Rectangle 3">
          <a:extLst>
            <a:ext uri="{FF2B5EF4-FFF2-40B4-BE49-F238E27FC236}">
              <a16:creationId xmlns:a16="http://schemas.microsoft.com/office/drawing/2014/main" id="{92FC586A-D344-44C6-8DC0-54984DE42AC5}"/>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253" name="Rectangle 3">
          <a:extLst>
            <a:ext uri="{FF2B5EF4-FFF2-40B4-BE49-F238E27FC236}">
              <a16:creationId xmlns:a16="http://schemas.microsoft.com/office/drawing/2014/main" id="{84E862DD-4148-46DE-915F-755032DDA21D}"/>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254" name="Rectangle 6253">
          <a:extLst>
            <a:ext uri="{FF2B5EF4-FFF2-40B4-BE49-F238E27FC236}">
              <a16:creationId xmlns:a16="http://schemas.microsoft.com/office/drawing/2014/main" id="{997ED094-41A0-4D62-AC08-91ED102F83C9}"/>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255" name="Rectangle 3">
          <a:extLst>
            <a:ext uri="{FF2B5EF4-FFF2-40B4-BE49-F238E27FC236}">
              <a16:creationId xmlns:a16="http://schemas.microsoft.com/office/drawing/2014/main" id="{8FD4F624-13F8-4340-9F18-E9CBA96E0CC0}"/>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256" name="Rectangle 3">
          <a:extLst>
            <a:ext uri="{FF2B5EF4-FFF2-40B4-BE49-F238E27FC236}">
              <a16:creationId xmlns:a16="http://schemas.microsoft.com/office/drawing/2014/main" id="{84A230C2-1422-4E57-8140-82BB31917148}"/>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257" name="Rectangle 3">
          <a:extLst>
            <a:ext uri="{FF2B5EF4-FFF2-40B4-BE49-F238E27FC236}">
              <a16:creationId xmlns:a16="http://schemas.microsoft.com/office/drawing/2014/main" id="{81BAE2D2-F27B-4D3D-B41F-9520CEB26232}"/>
            </a:ext>
          </a:extLst>
        </xdr:cNvPr>
        <xdr:cNvSpPr>
          <a:spLocks noChangeArrowheads="1"/>
        </xdr:cNvSpPr>
      </xdr:nvSpPr>
      <xdr:spPr bwMode="auto">
        <a:xfrm>
          <a:off x="8410575"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258" name="Rectangle 3">
          <a:extLst>
            <a:ext uri="{FF2B5EF4-FFF2-40B4-BE49-F238E27FC236}">
              <a16:creationId xmlns:a16="http://schemas.microsoft.com/office/drawing/2014/main" id="{8EAAADF1-0EEC-445F-9611-F924338BE162}"/>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259" name="Rectangle 3">
          <a:extLst>
            <a:ext uri="{FF2B5EF4-FFF2-40B4-BE49-F238E27FC236}">
              <a16:creationId xmlns:a16="http://schemas.microsoft.com/office/drawing/2014/main" id="{85612622-75F6-4B01-A1CE-059B62439F69}"/>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260" name="Rectangle 3">
          <a:extLst>
            <a:ext uri="{FF2B5EF4-FFF2-40B4-BE49-F238E27FC236}">
              <a16:creationId xmlns:a16="http://schemas.microsoft.com/office/drawing/2014/main" id="{7D167BF3-2721-49F5-8FA2-041D9C0491C9}"/>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261" name="Rectangle 3">
          <a:extLst>
            <a:ext uri="{FF2B5EF4-FFF2-40B4-BE49-F238E27FC236}">
              <a16:creationId xmlns:a16="http://schemas.microsoft.com/office/drawing/2014/main" id="{D1863E2B-1BE5-490F-971F-57098B39093E}"/>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262" name="Rectangle 3">
          <a:extLst>
            <a:ext uri="{FF2B5EF4-FFF2-40B4-BE49-F238E27FC236}">
              <a16:creationId xmlns:a16="http://schemas.microsoft.com/office/drawing/2014/main" id="{ADECBC7E-A55F-443E-A5F2-6BEAF06E225F}"/>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263" name="Rectangle 3">
          <a:extLst>
            <a:ext uri="{FF2B5EF4-FFF2-40B4-BE49-F238E27FC236}">
              <a16:creationId xmlns:a16="http://schemas.microsoft.com/office/drawing/2014/main" id="{CBA67AEE-5C12-419A-89F0-DD973C6A7EF4}"/>
            </a:ext>
          </a:extLst>
        </xdr:cNvPr>
        <xdr:cNvSpPr>
          <a:spLocks noChangeArrowheads="1"/>
        </xdr:cNvSpPr>
      </xdr:nvSpPr>
      <xdr:spPr bwMode="auto">
        <a:xfrm>
          <a:off x="10763250"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264" name="Rectangle 3">
          <a:extLst>
            <a:ext uri="{FF2B5EF4-FFF2-40B4-BE49-F238E27FC236}">
              <a16:creationId xmlns:a16="http://schemas.microsoft.com/office/drawing/2014/main" id="{971E1577-48F1-4350-AA34-9F2DF0AE7983}"/>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265" name="Rectangle 3">
          <a:extLst>
            <a:ext uri="{FF2B5EF4-FFF2-40B4-BE49-F238E27FC236}">
              <a16:creationId xmlns:a16="http://schemas.microsoft.com/office/drawing/2014/main" id="{7B2AA094-9920-4A0E-A60C-48BCBDC86D6E}"/>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266" name="Rectangle 3">
          <a:extLst>
            <a:ext uri="{FF2B5EF4-FFF2-40B4-BE49-F238E27FC236}">
              <a16:creationId xmlns:a16="http://schemas.microsoft.com/office/drawing/2014/main" id="{7CB54C02-7316-490D-8E47-4D82E2E2EC6A}"/>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267" name="Rectangle 3">
          <a:extLst>
            <a:ext uri="{FF2B5EF4-FFF2-40B4-BE49-F238E27FC236}">
              <a16:creationId xmlns:a16="http://schemas.microsoft.com/office/drawing/2014/main" id="{6F217452-7170-4D6F-834C-8B23454170FB}"/>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268" name="Rectangle 3">
          <a:extLst>
            <a:ext uri="{FF2B5EF4-FFF2-40B4-BE49-F238E27FC236}">
              <a16:creationId xmlns:a16="http://schemas.microsoft.com/office/drawing/2014/main" id="{31A1B6C1-B192-4564-80DE-81BCAC654677}"/>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269" name="Rectangle 3">
          <a:extLst>
            <a:ext uri="{FF2B5EF4-FFF2-40B4-BE49-F238E27FC236}">
              <a16:creationId xmlns:a16="http://schemas.microsoft.com/office/drawing/2014/main" id="{6EA763AC-902B-4E43-A41C-D3DFC21B9810}"/>
            </a:ext>
          </a:extLst>
        </xdr:cNvPr>
        <xdr:cNvSpPr>
          <a:spLocks noChangeArrowheads="1"/>
        </xdr:cNvSpPr>
      </xdr:nvSpPr>
      <xdr:spPr bwMode="auto">
        <a:xfrm>
          <a:off x="11953875"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6270" name="Rectangle 3">
          <a:extLst>
            <a:ext uri="{FF2B5EF4-FFF2-40B4-BE49-F238E27FC236}">
              <a16:creationId xmlns:a16="http://schemas.microsoft.com/office/drawing/2014/main" id="{833164FF-1E83-4266-A3FC-524D872F8FD9}"/>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6271" name="Rectangle 3">
          <a:extLst>
            <a:ext uri="{FF2B5EF4-FFF2-40B4-BE49-F238E27FC236}">
              <a16:creationId xmlns:a16="http://schemas.microsoft.com/office/drawing/2014/main" id="{C8DE9A74-7320-4A01-8378-2125B189917D}"/>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272" name="Rectangle 3">
          <a:extLst>
            <a:ext uri="{FF2B5EF4-FFF2-40B4-BE49-F238E27FC236}">
              <a16:creationId xmlns:a16="http://schemas.microsoft.com/office/drawing/2014/main" id="{7E058F58-590A-400D-811D-D766D7254B6A}"/>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273" name="Rectangle 3">
          <a:extLst>
            <a:ext uri="{FF2B5EF4-FFF2-40B4-BE49-F238E27FC236}">
              <a16:creationId xmlns:a16="http://schemas.microsoft.com/office/drawing/2014/main" id="{EA039750-DE86-4D6B-8C65-FC45605448B8}"/>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6274" name="Rectangle 3">
          <a:extLst>
            <a:ext uri="{FF2B5EF4-FFF2-40B4-BE49-F238E27FC236}">
              <a16:creationId xmlns:a16="http://schemas.microsoft.com/office/drawing/2014/main" id="{85755347-AFE9-4EA7-AD2B-E8C6E120DC25}"/>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6275" name="Rectangle 3">
          <a:extLst>
            <a:ext uri="{FF2B5EF4-FFF2-40B4-BE49-F238E27FC236}">
              <a16:creationId xmlns:a16="http://schemas.microsoft.com/office/drawing/2014/main" id="{F4ADF979-2DBF-4DAC-8EA5-4186D24C83E8}"/>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6276" name="Rectangle 3">
          <a:extLst>
            <a:ext uri="{FF2B5EF4-FFF2-40B4-BE49-F238E27FC236}">
              <a16:creationId xmlns:a16="http://schemas.microsoft.com/office/drawing/2014/main" id="{3C7A7AC5-F09C-463E-82DD-CB74CA2967FD}"/>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277" name="Rectangle 3">
          <a:extLst>
            <a:ext uri="{FF2B5EF4-FFF2-40B4-BE49-F238E27FC236}">
              <a16:creationId xmlns:a16="http://schemas.microsoft.com/office/drawing/2014/main" id="{6245C1DD-7F77-42D1-B654-AD34F12365B1}"/>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278" name="Rectangle 3">
          <a:extLst>
            <a:ext uri="{FF2B5EF4-FFF2-40B4-BE49-F238E27FC236}">
              <a16:creationId xmlns:a16="http://schemas.microsoft.com/office/drawing/2014/main" id="{1F7250B5-EDC2-4E39-8669-CD5E263FC567}"/>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7</xdr:row>
      <xdr:rowOff>190500</xdr:rowOff>
    </xdr:from>
    <xdr:to>
      <xdr:col>12</xdr:col>
      <xdr:colOff>0</xdr:colOff>
      <xdr:row>7</xdr:row>
      <xdr:rowOff>285750</xdr:rowOff>
    </xdr:to>
    <xdr:sp macro="" textlink="">
      <xdr:nvSpPr>
        <xdr:cNvPr id="6279" name="Rectangle 3">
          <a:extLst>
            <a:ext uri="{FF2B5EF4-FFF2-40B4-BE49-F238E27FC236}">
              <a16:creationId xmlns:a16="http://schemas.microsoft.com/office/drawing/2014/main" id="{EABEFB58-ADD5-419C-8E11-6E973EEBC660}"/>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6280" name="Rectangle 3">
          <a:extLst>
            <a:ext uri="{FF2B5EF4-FFF2-40B4-BE49-F238E27FC236}">
              <a16:creationId xmlns:a16="http://schemas.microsoft.com/office/drawing/2014/main" id="{C524CE81-1F2A-44B4-89E4-0CE631FA73C3}"/>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6281" name="Rectangle 3">
          <a:extLst>
            <a:ext uri="{FF2B5EF4-FFF2-40B4-BE49-F238E27FC236}">
              <a16:creationId xmlns:a16="http://schemas.microsoft.com/office/drawing/2014/main" id="{67E11634-F726-4509-87B8-541A3B6E1B0C}"/>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6282" name="Rectangle 6281">
          <a:extLst>
            <a:ext uri="{FF2B5EF4-FFF2-40B4-BE49-F238E27FC236}">
              <a16:creationId xmlns:a16="http://schemas.microsoft.com/office/drawing/2014/main" id="{FDF93291-D04C-49AB-9052-9D8C875B4587}"/>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6283" name="Rectangle 3">
          <a:extLst>
            <a:ext uri="{FF2B5EF4-FFF2-40B4-BE49-F238E27FC236}">
              <a16:creationId xmlns:a16="http://schemas.microsoft.com/office/drawing/2014/main" id="{C3959C12-C8FB-4009-AAFF-62F5AB36C156}"/>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6284" name="Rectangle 3">
          <a:extLst>
            <a:ext uri="{FF2B5EF4-FFF2-40B4-BE49-F238E27FC236}">
              <a16:creationId xmlns:a16="http://schemas.microsoft.com/office/drawing/2014/main" id="{7840546E-73D6-4635-888A-78EB5A02F6FA}"/>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7</xdr:row>
      <xdr:rowOff>190500</xdr:rowOff>
    </xdr:from>
    <xdr:to>
      <xdr:col>8</xdr:col>
      <xdr:colOff>104775</xdr:colOff>
      <xdr:row>7</xdr:row>
      <xdr:rowOff>285750</xdr:rowOff>
    </xdr:to>
    <xdr:sp macro="" textlink="">
      <xdr:nvSpPr>
        <xdr:cNvPr id="6285" name="Rectangle 3">
          <a:extLst>
            <a:ext uri="{FF2B5EF4-FFF2-40B4-BE49-F238E27FC236}">
              <a16:creationId xmlns:a16="http://schemas.microsoft.com/office/drawing/2014/main" id="{7ACF1471-0634-46AC-9981-6D989CDB0D75}"/>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6286" name="Rectangle 3">
          <a:extLst>
            <a:ext uri="{FF2B5EF4-FFF2-40B4-BE49-F238E27FC236}">
              <a16:creationId xmlns:a16="http://schemas.microsoft.com/office/drawing/2014/main" id="{31DA9794-ADB9-4D32-B45C-1B5994E53922}"/>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6287" name="Rectangle 3">
          <a:extLst>
            <a:ext uri="{FF2B5EF4-FFF2-40B4-BE49-F238E27FC236}">
              <a16:creationId xmlns:a16="http://schemas.microsoft.com/office/drawing/2014/main" id="{A821BECA-BD51-4744-B453-5B856A977C58}"/>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6288" name="Rectangle 3">
          <a:extLst>
            <a:ext uri="{FF2B5EF4-FFF2-40B4-BE49-F238E27FC236}">
              <a16:creationId xmlns:a16="http://schemas.microsoft.com/office/drawing/2014/main" id="{0A36D689-AE9A-449B-AD49-A40C3DE92ED9}"/>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6289" name="Rectangle 3">
          <a:extLst>
            <a:ext uri="{FF2B5EF4-FFF2-40B4-BE49-F238E27FC236}">
              <a16:creationId xmlns:a16="http://schemas.microsoft.com/office/drawing/2014/main" id="{6A44C8E2-BC39-4282-9EA5-24C9B43D9E3E}"/>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6290" name="Rectangle 3">
          <a:extLst>
            <a:ext uri="{FF2B5EF4-FFF2-40B4-BE49-F238E27FC236}">
              <a16:creationId xmlns:a16="http://schemas.microsoft.com/office/drawing/2014/main" id="{DCD8486F-705B-45BC-B73E-27FCCFEF8801}"/>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7</xdr:row>
      <xdr:rowOff>190500</xdr:rowOff>
    </xdr:from>
    <xdr:to>
      <xdr:col>12</xdr:col>
      <xdr:colOff>104775</xdr:colOff>
      <xdr:row>7</xdr:row>
      <xdr:rowOff>285750</xdr:rowOff>
    </xdr:to>
    <xdr:sp macro="" textlink="">
      <xdr:nvSpPr>
        <xdr:cNvPr id="6291" name="Rectangle 3">
          <a:extLst>
            <a:ext uri="{FF2B5EF4-FFF2-40B4-BE49-F238E27FC236}">
              <a16:creationId xmlns:a16="http://schemas.microsoft.com/office/drawing/2014/main" id="{6B3126DA-3AF6-4346-9A52-7A02B8002814}"/>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6292" name="Rectangle 3">
          <a:extLst>
            <a:ext uri="{FF2B5EF4-FFF2-40B4-BE49-F238E27FC236}">
              <a16:creationId xmlns:a16="http://schemas.microsoft.com/office/drawing/2014/main" id="{9A8BE407-5DED-45DE-AD6C-A5492AAACA05}"/>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6293" name="Rectangle 3">
          <a:extLst>
            <a:ext uri="{FF2B5EF4-FFF2-40B4-BE49-F238E27FC236}">
              <a16:creationId xmlns:a16="http://schemas.microsoft.com/office/drawing/2014/main" id="{73BD03E9-0AF5-4A82-B2D4-4565FD4E67E8}"/>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6294" name="Rectangle 3">
          <a:extLst>
            <a:ext uri="{FF2B5EF4-FFF2-40B4-BE49-F238E27FC236}">
              <a16:creationId xmlns:a16="http://schemas.microsoft.com/office/drawing/2014/main" id="{2BFAFF82-D8F0-4BA1-B5DE-7221E520FEC1}"/>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6295" name="Rectangle 3">
          <a:extLst>
            <a:ext uri="{FF2B5EF4-FFF2-40B4-BE49-F238E27FC236}">
              <a16:creationId xmlns:a16="http://schemas.microsoft.com/office/drawing/2014/main" id="{D49056BC-7B56-4B97-949A-E3B58DA86301}"/>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6296" name="Rectangle 3">
          <a:extLst>
            <a:ext uri="{FF2B5EF4-FFF2-40B4-BE49-F238E27FC236}">
              <a16:creationId xmlns:a16="http://schemas.microsoft.com/office/drawing/2014/main" id="{C670092C-37B1-43D2-8F21-C392DAE65A6D}"/>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7</xdr:row>
      <xdr:rowOff>190500</xdr:rowOff>
    </xdr:from>
    <xdr:to>
      <xdr:col>14</xdr:col>
      <xdr:colOff>104775</xdr:colOff>
      <xdr:row>7</xdr:row>
      <xdr:rowOff>285750</xdr:rowOff>
    </xdr:to>
    <xdr:sp macro="" textlink="">
      <xdr:nvSpPr>
        <xdr:cNvPr id="6297" name="Rectangle 3">
          <a:extLst>
            <a:ext uri="{FF2B5EF4-FFF2-40B4-BE49-F238E27FC236}">
              <a16:creationId xmlns:a16="http://schemas.microsoft.com/office/drawing/2014/main" id="{06C4CBDF-07E6-4192-8B4C-347D6DDF6076}"/>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298" name="Rectangle 3">
          <a:extLst>
            <a:ext uri="{FF2B5EF4-FFF2-40B4-BE49-F238E27FC236}">
              <a16:creationId xmlns:a16="http://schemas.microsoft.com/office/drawing/2014/main" id="{D32B4BD2-8350-4221-8D93-741BD629A042}"/>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299" name="Rectangle 3">
          <a:extLst>
            <a:ext uri="{FF2B5EF4-FFF2-40B4-BE49-F238E27FC236}">
              <a16:creationId xmlns:a16="http://schemas.microsoft.com/office/drawing/2014/main" id="{4CE06712-5B3E-49CA-90E0-4C963D0C37C5}"/>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00" name="Rectangle 3">
          <a:extLst>
            <a:ext uri="{FF2B5EF4-FFF2-40B4-BE49-F238E27FC236}">
              <a16:creationId xmlns:a16="http://schemas.microsoft.com/office/drawing/2014/main" id="{864D473C-797C-4CC5-8E93-B36B30C48427}"/>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01" name="Rectangle 3">
          <a:extLst>
            <a:ext uri="{FF2B5EF4-FFF2-40B4-BE49-F238E27FC236}">
              <a16:creationId xmlns:a16="http://schemas.microsoft.com/office/drawing/2014/main" id="{CE8F6494-6585-427F-A1BE-8849EE749B06}"/>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02" name="Rectangle 3">
          <a:extLst>
            <a:ext uri="{FF2B5EF4-FFF2-40B4-BE49-F238E27FC236}">
              <a16:creationId xmlns:a16="http://schemas.microsoft.com/office/drawing/2014/main" id="{32B03D8C-9C33-4420-953D-1AAC22E573B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03" name="Rectangle 3">
          <a:extLst>
            <a:ext uri="{FF2B5EF4-FFF2-40B4-BE49-F238E27FC236}">
              <a16:creationId xmlns:a16="http://schemas.microsoft.com/office/drawing/2014/main" id="{E6DDC45E-C618-4B2E-A948-EB1059A2652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04" name="Rectangle 3">
          <a:extLst>
            <a:ext uri="{FF2B5EF4-FFF2-40B4-BE49-F238E27FC236}">
              <a16:creationId xmlns:a16="http://schemas.microsoft.com/office/drawing/2014/main" id="{D8F0DE42-E45B-45B8-80FC-E6952CE1F105}"/>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05" name="Rectangle 3">
          <a:extLst>
            <a:ext uri="{FF2B5EF4-FFF2-40B4-BE49-F238E27FC236}">
              <a16:creationId xmlns:a16="http://schemas.microsoft.com/office/drawing/2014/main" id="{2A7AEBA0-F831-4B17-8836-B764B94BE4C1}"/>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06" name="Rectangle 3">
          <a:extLst>
            <a:ext uri="{FF2B5EF4-FFF2-40B4-BE49-F238E27FC236}">
              <a16:creationId xmlns:a16="http://schemas.microsoft.com/office/drawing/2014/main" id="{336E5AB1-0213-4E7D-A263-09F8DD76440E}"/>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07" name="Rectangle 3">
          <a:extLst>
            <a:ext uri="{FF2B5EF4-FFF2-40B4-BE49-F238E27FC236}">
              <a16:creationId xmlns:a16="http://schemas.microsoft.com/office/drawing/2014/main" id="{42E5544E-5FDD-48BF-8B04-89596FBB6DC2}"/>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08" name="Rectangle 3">
          <a:extLst>
            <a:ext uri="{FF2B5EF4-FFF2-40B4-BE49-F238E27FC236}">
              <a16:creationId xmlns:a16="http://schemas.microsoft.com/office/drawing/2014/main" id="{09918DF6-9F72-42B5-BAE5-81E39BBDDF2B}"/>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09" name="Rectangle 3">
          <a:extLst>
            <a:ext uri="{FF2B5EF4-FFF2-40B4-BE49-F238E27FC236}">
              <a16:creationId xmlns:a16="http://schemas.microsoft.com/office/drawing/2014/main" id="{D0C8EBB3-1739-48A5-9B77-C301684587F2}"/>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10" name="Rectangle 3">
          <a:extLst>
            <a:ext uri="{FF2B5EF4-FFF2-40B4-BE49-F238E27FC236}">
              <a16:creationId xmlns:a16="http://schemas.microsoft.com/office/drawing/2014/main" id="{BFE9D46E-A057-47CF-8CA1-63328C06DF17}"/>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11" name="Rectangle 3">
          <a:extLst>
            <a:ext uri="{FF2B5EF4-FFF2-40B4-BE49-F238E27FC236}">
              <a16:creationId xmlns:a16="http://schemas.microsoft.com/office/drawing/2014/main" id="{18B70D03-B200-41A6-8DA9-64AB63786B84}"/>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12" name="Rectangle 3">
          <a:extLst>
            <a:ext uri="{FF2B5EF4-FFF2-40B4-BE49-F238E27FC236}">
              <a16:creationId xmlns:a16="http://schemas.microsoft.com/office/drawing/2014/main" id="{EE8E954F-237D-458F-95B3-25403C1A0349}"/>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13" name="Rectangle 3">
          <a:extLst>
            <a:ext uri="{FF2B5EF4-FFF2-40B4-BE49-F238E27FC236}">
              <a16:creationId xmlns:a16="http://schemas.microsoft.com/office/drawing/2014/main" id="{A3BC7E5C-5D1D-44FE-9D89-3283DBE6BE16}"/>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14" name="Rectangle 3">
          <a:extLst>
            <a:ext uri="{FF2B5EF4-FFF2-40B4-BE49-F238E27FC236}">
              <a16:creationId xmlns:a16="http://schemas.microsoft.com/office/drawing/2014/main" id="{9F563E2E-C046-4452-BE9F-17C6D000E9EC}"/>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15" name="Rectangle 3">
          <a:extLst>
            <a:ext uri="{FF2B5EF4-FFF2-40B4-BE49-F238E27FC236}">
              <a16:creationId xmlns:a16="http://schemas.microsoft.com/office/drawing/2014/main" id="{62BCFCC2-69E0-4812-8156-A1344567E2C0}"/>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16" name="Rectangle 3">
          <a:extLst>
            <a:ext uri="{FF2B5EF4-FFF2-40B4-BE49-F238E27FC236}">
              <a16:creationId xmlns:a16="http://schemas.microsoft.com/office/drawing/2014/main" id="{CC51281C-1072-4E67-951C-6D5A46B4C034}"/>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7</xdr:row>
      <xdr:rowOff>190500</xdr:rowOff>
    </xdr:from>
    <xdr:to>
      <xdr:col>7</xdr:col>
      <xdr:colOff>104775</xdr:colOff>
      <xdr:row>7</xdr:row>
      <xdr:rowOff>285750</xdr:rowOff>
    </xdr:to>
    <xdr:sp macro="" textlink="">
      <xdr:nvSpPr>
        <xdr:cNvPr id="6317" name="Rectangle 3">
          <a:extLst>
            <a:ext uri="{FF2B5EF4-FFF2-40B4-BE49-F238E27FC236}">
              <a16:creationId xmlns:a16="http://schemas.microsoft.com/office/drawing/2014/main" id="{9B173166-1FC4-4DD9-963E-532F02B91E5E}"/>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18" name="Rectangle 3">
          <a:extLst>
            <a:ext uri="{FF2B5EF4-FFF2-40B4-BE49-F238E27FC236}">
              <a16:creationId xmlns:a16="http://schemas.microsoft.com/office/drawing/2014/main" id="{009DAC74-71C9-4DDC-B03C-4068C01B6AB5}"/>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19" name="Rectangle 3">
          <a:extLst>
            <a:ext uri="{FF2B5EF4-FFF2-40B4-BE49-F238E27FC236}">
              <a16:creationId xmlns:a16="http://schemas.microsoft.com/office/drawing/2014/main" id="{058B653E-6A80-428E-99EC-E8B817BB0437}"/>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20" name="Rectangle 3">
          <a:extLst>
            <a:ext uri="{FF2B5EF4-FFF2-40B4-BE49-F238E27FC236}">
              <a16:creationId xmlns:a16="http://schemas.microsoft.com/office/drawing/2014/main" id="{F4CA3558-6848-48F7-B69D-817D150B3DB3}"/>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1" name="Rectangle 3">
          <a:extLst>
            <a:ext uri="{FF2B5EF4-FFF2-40B4-BE49-F238E27FC236}">
              <a16:creationId xmlns:a16="http://schemas.microsoft.com/office/drawing/2014/main" id="{487EBCF6-D8C1-4E96-92C7-2E4A2A9D2884}"/>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2" name="Rectangle 3">
          <a:extLst>
            <a:ext uri="{FF2B5EF4-FFF2-40B4-BE49-F238E27FC236}">
              <a16:creationId xmlns:a16="http://schemas.microsoft.com/office/drawing/2014/main" id="{A3872741-6F2A-4E4B-B0E9-B4C8587EC6E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3" name="Rectangle 3">
          <a:extLst>
            <a:ext uri="{FF2B5EF4-FFF2-40B4-BE49-F238E27FC236}">
              <a16:creationId xmlns:a16="http://schemas.microsoft.com/office/drawing/2014/main" id="{5B2B8628-828A-435A-8424-C7F87B80AC21}"/>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24" name="Rectangle 3">
          <a:extLst>
            <a:ext uri="{FF2B5EF4-FFF2-40B4-BE49-F238E27FC236}">
              <a16:creationId xmlns:a16="http://schemas.microsoft.com/office/drawing/2014/main" id="{15541956-B2EF-4AD7-988F-5202C660B483}"/>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5" name="Rectangle 3">
          <a:extLst>
            <a:ext uri="{FF2B5EF4-FFF2-40B4-BE49-F238E27FC236}">
              <a16:creationId xmlns:a16="http://schemas.microsoft.com/office/drawing/2014/main" id="{C28869C7-C6A5-4B1E-A179-7D94E781C9CC}"/>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6" name="Rectangle 3">
          <a:extLst>
            <a:ext uri="{FF2B5EF4-FFF2-40B4-BE49-F238E27FC236}">
              <a16:creationId xmlns:a16="http://schemas.microsoft.com/office/drawing/2014/main" id="{A5945278-F9D6-4B17-BE31-DC4B6447BFE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7" name="Rectangle 3">
          <a:extLst>
            <a:ext uri="{FF2B5EF4-FFF2-40B4-BE49-F238E27FC236}">
              <a16:creationId xmlns:a16="http://schemas.microsoft.com/office/drawing/2014/main" id="{69AF9064-F149-4590-971D-6089EC4A05DA}"/>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28" name="Rectangle 3">
          <a:extLst>
            <a:ext uri="{FF2B5EF4-FFF2-40B4-BE49-F238E27FC236}">
              <a16:creationId xmlns:a16="http://schemas.microsoft.com/office/drawing/2014/main" id="{D8511B02-261D-44A0-B0C2-A787F62D30D5}"/>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29" name="Rectangle 3">
          <a:extLst>
            <a:ext uri="{FF2B5EF4-FFF2-40B4-BE49-F238E27FC236}">
              <a16:creationId xmlns:a16="http://schemas.microsoft.com/office/drawing/2014/main" id="{F53B0331-3C58-4787-81DE-E05660A272EE}"/>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30" name="Rectangle 3">
          <a:extLst>
            <a:ext uri="{FF2B5EF4-FFF2-40B4-BE49-F238E27FC236}">
              <a16:creationId xmlns:a16="http://schemas.microsoft.com/office/drawing/2014/main" id="{08BE2BC5-85D5-4CE9-AFE2-02383EB57254}"/>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31" name="Rectangle 3">
          <a:extLst>
            <a:ext uri="{FF2B5EF4-FFF2-40B4-BE49-F238E27FC236}">
              <a16:creationId xmlns:a16="http://schemas.microsoft.com/office/drawing/2014/main" id="{E7C9E10A-869D-44AD-B530-70396E98E304}"/>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7</xdr:row>
      <xdr:rowOff>190500</xdr:rowOff>
    </xdr:from>
    <xdr:to>
      <xdr:col>3</xdr:col>
      <xdr:colOff>104775</xdr:colOff>
      <xdr:row>7</xdr:row>
      <xdr:rowOff>285750</xdr:rowOff>
    </xdr:to>
    <xdr:sp macro="" textlink="">
      <xdr:nvSpPr>
        <xdr:cNvPr id="6332" name="Rectangle 3">
          <a:extLst>
            <a:ext uri="{FF2B5EF4-FFF2-40B4-BE49-F238E27FC236}">
              <a16:creationId xmlns:a16="http://schemas.microsoft.com/office/drawing/2014/main" id="{1A3413EE-8CEC-48E3-90B1-242EB7EDDEEF}"/>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333" name="Rectangle 3">
          <a:extLst>
            <a:ext uri="{FF2B5EF4-FFF2-40B4-BE49-F238E27FC236}">
              <a16:creationId xmlns:a16="http://schemas.microsoft.com/office/drawing/2014/main" id="{17A5C7A5-75F3-464F-BAE8-6A64F75A49D4}"/>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334" name="Rectangle 3">
          <a:extLst>
            <a:ext uri="{FF2B5EF4-FFF2-40B4-BE49-F238E27FC236}">
              <a16:creationId xmlns:a16="http://schemas.microsoft.com/office/drawing/2014/main" id="{A6CF0052-1DCF-42AB-B690-5DF3882CF90A}"/>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335" name="Rectangle 3">
          <a:extLst>
            <a:ext uri="{FF2B5EF4-FFF2-40B4-BE49-F238E27FC236}">
              <a16:creationId xmlns:a16="http://schemas.microsoft.com/office/drawing/2014/main" id="{F1D5CCDD-D7B8-4986-91C2-A15147AE8E46}"/>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36" name="Rectangle 3">
          <a:extLst>
            <a:ext uri="{FF2B5EF4-FFF2-40B4-BE49-F238E27FC236}">
              <a16:creationId xmlns:a16="http://schemas.microsoft.com/office/drawing/2014/main" id="{1F4F2BB1-7072-46DD-8F6F-8A0C004CB058}"/>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37" name="Rectangle 3">
          <a:extLst>
            <a:ext uri="{FF2B5EF4-FFF2-40B4-BE49-F238E27FC236}">
              <a16:creationId xmlns:a16="http://schemas.microsoft.com/office/drawing/2014/main" id="{304C3990-9BAC-4BF5-9860-2DB42452AAF2}"/>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338" name="Rectangle 3">
          <a:extLst>
            <a:ext uri="{FF2B5EF4-FFF2-40B4-BE49-F238E27FC236}">
              <a16:creationId xmlns:a16="http://schemas.microsoft.com/office/drawing/2014/main" id="{F2F404FB-3E16-4BD1-9067-FC832043E56A}"/>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339" name="Rectangle 3">
          <a:extLst>
            <a:ext uri="{FF2B5EF4-FFF2-40B4-BE49-F238E27FC236}">
              <a16:creationId xmlns:a16="http://schemas.microsoft.com/office/drawing/2014/main" id="{C17E62F1-2054-4FCD-951F-BB3446C0FA85}"/>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340" name="Rectangle 3">
          <a:extLst>
            <a:ext uri="{FF2B5EF4-FFF2-40B4-BE49-F238E27FC236}">
              <a16:creationId xmlns:a16="http://schemas.microsoft.com/office/drawing/2014/main" id="{F24ABA69-7226-4EA7-8175-10A1CC10A8B2}"/>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41" name="Rectangle 3">
          <a:extLst>
            <a:ext uri="{FF2B5EF4-FFF2-40B4-BE49-F238E27FC236}">
              <a16:creationId xmlns:a16="http://schemas.microsoft.com/office/drawing/2014/main" id="{0416A2F8-0F3C-42E4-A7AF-81C0362F0CC4}"/>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42" name="Rectangle 3">
          <a:extLst>
            <a:ext uri="{FF2B5EF4-FFF2-40B4-BE49-F238E27FC236}">
              <a16:creationId xmlns:a16="http://schemas.microsoft.com/office/drawing/2014/main" id="{E20DC992-6081-4B95-A599-49A6F5A63EB0}"/>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18</xdr:row>
      <xdr:rowOff>190500</xdr:rowOff>
    </xdr:from>
    <xdr:to>
      <xdr:col>12</xdr:col>
      <xdr:colOff>0</xdr:colOff>
      <xdr:row>18</xdr:row>
      <xdr:rowOff>285750</xdr:rowOff>
    </xdr:to>
    <xdr:sp macro="" textlink="">
      <xdr:nvSpPr>
        <xdr:cNvPr id="6343" name="Rectangle 3">
          <a:extLst>
            <a:ext uri="{FF2B5EF4-FFF2-40B4-BE49-F238E27FC236}">
              <a16:creationId xmlns:a16="http://schemas.microsoft.com/office/drawing/2014/main" id="{44A0DA8D-460F-4CF0-9647-EF283C2A7112}"/>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344" name="Rectangle 3">
          <a:extLst>
            <a:ext uri="{FF2B5EF4-FFF2-40B4-BE49-F238E27FC236}">
              <a16:creationId xmlns:a16="http://schemas.microsoft.com/office/drawing/2014/main" id="{2F37D64B-B71F-4660-B7FA-3A4425DA91E0}"/>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345" name="Rectangle 3">
          <a:extLst>
            <a:ext uri="{FF2B5EF4-FFF2-40B4-BE49-F238E27FC236}">
              <a16:creationId xmlns:a16="http://schemas.microsoft.com/office/drawing/2014/main" id="{46AE1C0E-994D-4CEA-80F5-F2F854DD4D7A}"/>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346" name="Rectangle 6345">
          <a:extLst>
            <a:ext uri="{FF2B5EF4-FFF2-40B4-BE49-F238E27FC236}">
              <a16:creationId xmlns:a16="http://schemas.microsoft.com/office/drawing/2014/main" id="{2B01A832-0D09-4A81-8F57-5957671EAD42}"/>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347" name="Rectangle 3">
          <a:extLst>
            <a:ext uri="{FF2B5EF4-FFF2-40B4-BE49-F238E27FC236}">
              <a16:creationId xmlns:a16="http://schemas.microsoft.com/office/drawing/2014/main" id="{571858A4-E29F-4C56-89A0-AAEA25ECAB5F}"/>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348" name="Rectangle 3">
          <a:extLst>
            <a:ext uri="{FF2B5EF4-FFF2-40B4-BE49-F238E27FC236}">
              <a16:creationId xmlns:a16="http://schemas.microsoft.com/office/drawing/2014/main" id="{088C5CD2-3E84-42CC-A25C-6A97D06E7DF5}"/>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18</xdr:row>
      <xdr:rowOff>190500</xdr:rowOff>
    </xdr:from>
    <xdr:to>
      <xdr:col>8</xdr:col>
      <xdr:colOff>104775</xdr:colOff>
      <xdr:row>18</xdr:row>
      <xdr:rowOff>285750</xdr:rowOff>
    </xdr:to>
    <xdr:sp macro="" textlink="">
      <xdr:nvSpPr>
        <xdr:cNvPr id="6349" name="Rectangle 3">
          <a:extLst>
            <a:ext uri="{FF2B5EF4-FFF2-40B4-BE49-F238E27FC236}">
              <a16:creationId xmlns:a16="http://schemas.microsoft.com/office/drawing/2014/main" id="{241F73B9-7BA2-4513-8416-9A5E7C196950}"/>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350" name="Rectangle 3">
          <a:extLst>
            <a:ext uri="{FF2B5EF4-FFF2-40B4-BE49-F238E27FC236}">
              <a16:creationId xmlns:a16="http://schemas.microsoft.com/office/drawing/2014/main" id="{915C7A5B-7D84-42BA-9BBD-7E9A942F6AE6}"/>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351" name="Rectangle 3">
          <a:extLst>
            <a:ext uri="{FF2B5EF4-FFF2-40B4-BE49-F238E27FC236}">
              <a16:creationId xmlns:a16="http://schemas.microsoft.com/office/drawing/2014/main" id="{A776032B-8812-4A42-A19C-93EC950DC329}"/>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352" name="Rectangle 3">
          <a:extLst>
            <a:ext uri="{FF2B5EF4-FFF2-40B4-BE49-F238E27FC236}">
              <a16:creationId xmlns:a16="http://schemas.microsoft.com/office/drawing/2014/main" id="{5F98ACD4-E64E-4023-80E2-CCCCF1315B1C}"/>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353" name="Rectangle 3">
          <a:extLst>
            <a:ext uri="{FF2B5EF4-FFF2-40B4-BE49-F238E27FC236}">
              <a16:creationId xmlns:a16="http://schemas.microsoft.com/office/drawing/2014/main" id="{9BFE670F-DA59-4574-A952-EBD2841CCE87}"/>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354" name="Rectangle 3">
          <a:extLst>
            <a:ext uri="{FF2B5EF4-FFF2-40B4-BE49-F238E27FC236}">
              <a16:creationId xmlns:a16="http://schemas.microsoft.com/office/drawing/2014/main" id="{1DA33AF8-8BF9-4653-BAD6-6E509E6D5EC3}"/>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18</xdr:row>
      <xdr:rowOff>190500</xdr:rowOff>
    </xdr:from>
    <xdr:to>
      <xdr:col>12</xdr:col>
      <xdr:colOff>104775</xdr:colOff>
      <xdr:row>18</xdr:row>
      <xdr:rowOff>285750</xdr:rowOff>
    </xdr:to>
    <xdr:sp macro="" textlink="">
      <xdr:nvSpPr>
        <xdr:cNvPr id="6355" name="Rectangle 3">
          <a:extLst>
            <a:ext uri="{FF2B5EF4-FFF2-40B4-BE49-F238E27FC236}">
              <a16:creationId xmlns:a16="http://schemas.microsoft.com/office/drawing/2014/main" id="{CD142389-094F-413D-936B-D7822711B095}"/>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356" name="Rectangle 3">
          <a:extLst>
            <a:ext uri="{FF2B5EF4-FFF2-40B4-BE49-F238E27FC236}">
              <a16:creationId xmlns:a16="http://schemas.microsoft.com/office/drawing/2014/main" id="{870F2653-7DC0-4429-9E3A-1C750E2B0906}"/>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357" name="Rectangle 3">
          <a:extLst>
            <a:ext uri="{FF2B5EF4-FFF2-40B4-BE49-F238E27FC236}">
              <a16:creationId xmlns:a16="http://schemas.microsoft.com/office/drawing/2014/main" id="{F6B89AEA-C642-4517-BA34-78B13E4FDF08}"/>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358" name="Rectangle 3">
          <a:extLst>
            <a:ext uri="{FF2B5EF4-FFF2-40B4-BE49-F238E27FC236}">
              <a16:creationId xmlns:a16="http://schemas.microsoft.com/office/drawing/2014/main" id="{2E98A9DC-F2E2-46A3-B19C-3FB4CE7DDE22}"/>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359" name="Rectangle 3">
          <a:extLst>
            <a:ext uri="{FF2B5EF4-FFF2-40B4-BE49-F238E27FC236}">
              <a16:creationId xmlns:a16="http://schemas.microsoft.com/office/drawing/2014/main" id="{58D507B0-6754-4CB1-8427-29402B77D6C1}"/>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360" name="Rectangle 3">
          <a:extLst>
            <a:ext uri="{FF2B5EF4-FFF2-40B4-BE49-F238E27FC236}">
              <a16:creationId xmlns:a16="http://schemas.microsoft.com/office/drawing/2014/main" id="{9270680C-5C05-41BB-AC88-87D72A978E60}"/>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18</xdr:row>
      <xdr:rowOff>190500</xdr:rowOff>
    </xdr:from>
    <xdr:to>
      <xdr:col>14</xdr:col>
      <xdr:colOff>104775</xdr:colOff>
      <xdr:row>18</xdr:row>
      <xdr:rowOff>285750</xdr:rowOff>
    </xdr:to>
    <xdr:sp macro="" textlink="">
      <xdr:nvSpPr>
        <xdr:cNvPr id="6361" name="Rectangle 3">
          <a:extLst>
            <a:ext uri="{FF2B5EF4-FFF2-40B4-BE49-F238E27FC236}">
              <a16:creationId xmlns:a16="http://schemas.microsoft.com/office/drawing/2014/main" id="{AD78D0D4-F9A4-45CA-AA6C-34A7F2320A4D}"/>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62" name="Rectangle 3">
          <a:extLst>
            <a:ext uri="{FF2B5EF4-FFF2-40B4-BE49-F238E27FC236}">
              <a16:creationId xmlns:a16="http://schemas.microsoft.com/office/drawing/2014/main" id="{20546CD4-ADD5-4324-81F1-8F4A225BB5B4}"/>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63" name="Rectangle 3">
          <a:extLst>
            <a:ext uri="{FF2B5EF4-FFF2-40B4-BE49-F238E27FC236}">
              <a16:creationId xmlns:a16="http://schemas.microsoft.com/office/drawing/2014/main" id="{9AA2FAAA-1D92-4E44-A81C-7CD5810A968B}"/>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64" name="Rectangle 3">
          <a:extLst>
            <a:ext uri="{FF2B5EF4-FFF2-40B4-BE49-F238E27FC236}">
              <a16:creationId xmlns:a16="http://schemas.microsoft.com/office/drawing/2014/main" id="{D9D088EF-4A65-4EFD-98CA-CB3D469EC6B8}"/>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65" name="Rectangle 3">
          <a:extLst>
            <a:ext uri="{FF2B5EF4-FFF2-40B4-BE49-F238E27FC236}">
              <a16:creationId xmlns:a16="http://schemas.microsoft.com/office/drawing/2014/main" id="{51D8CFA0-96C5-4479-99AF-D4D2AADFA0A6}"/>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66" name="Rectangle 3">
          <a:extLst>
            <a:ext uri="{FF2B5EF4-FFF2-40B4-BE49-F238E27FC236}">
              <a16:creationId xmlns:a16="http://schemas.microsoft.com/office/drawing/2014/main" id="{5A286FD5-1AB9-4885-85D7-FE6B23839F5E}"/>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67" name="Rectangle 3">
          <a:extLst>
            <a:ext uri="{FF2B5EF4-FFF2-40B4-BE49-F238E27FC236}">
              <a16:creationId xmlns:a16="http://schemas.microsoft.com/office/drawing/2014/main" id="{98EDE482-FF40-4312-88F0-6A0E0333CA12}"/>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68" name="Rectangle 3">
          <a:extLst>
            <a:ext uri="{FF2B5EF4-FFF2-40B4-BE49-F238E27FC236}">
              <a16:creationId xmlns:a16="http://schemas.microsoft.com/office/drawing/2014/main" id="{0B1244E9-16C4-41AE-B1DF-7F91B3F9E5BF}"/>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69" name="Rectangle 3">
          <a:extLst>
            <a:ext uri="{FF2B5EF4-FFF2-40B4-BE49-F238E27FC236}">
              <a16:creationId xmlns:a16="http://schemas.microsoft.com/office/drawing/2014/main" id="{CCBAC9EA-5BB8-4967-8973-0F4D4FFB47A5}"/>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70" name="Rectangle 3">
          <a:extLst>
            <a:ext uri="{FF2B5EF4-FFF2-40B4-BE49-F238E27FC236}">
              <a16:creationId xmlns:a16="http://schemas.microsoft.com/office/drawing/2014/main" id="{7D3D3752-F36E-48DE-BC28-ED8783F13650}"/>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71" name="Rectangle 3">
          <a:extLst>
            <a:ext uri="{FF2B5EF4-FFF2-40B4-BE49-F238E27FC236}">
              <a16:creationId xmlns:a16="http://schemas.microsoft.com/office/drawing/2014/main" id="{BE991A69-0820-4296-A086-58EE0A674CB9}"/>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72" name="Rectangle 3">
          <a:extLst>
            <a:ext uri="{FF2B5EF4-FFF2-40B4-BE49-F238E27FC236}">
              <a16:creationId xmlns:a16="http://schemas.microsoft.com/office/drawing/2014/main" id="{0F8FC637-DA00-4B48-BF35-9C63ABA61D68}"/>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73" name="Rectangle 3">
          <a:extLst>
            <a:ext uri="{FF2B5EF4-FFF2-40B4-BE49-F238E27FC236}">
              <a16:creationId xmlns:a16="http://schemas.microsoft.com/office/drawing/2014/main" id="{F10A1015-772A-4288-B961-4185EE1B286F}"/>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74" name="Rectangle 3">
          <a:extLst>
            <a:ext uri="{FF2B5EF4-FFF2-40B4-BE49-F238E27FC236}">
              <a16:creationId xmlns:a16="http://schemas.microsoft.com/office/drawing/2014/main" id="{0CCFF8F8-50AF-4978-8DAF-12D120EAC2ED}"/>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75" name="Rectangle 3">
          <a:extLst>
            <a:ext uri="{FF2B5EF4-FFF2-40B4-BE49-F238E27FC236}">
              <a16:creationId xmlns:a16="http://schemas.microsoft.com/office/drawing/2014/main" id="{7B93128E-E9DB-4832-881E-BA977D45A302}"/>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76" name="Rectangle 3">
          <a:extLst>
            <a:ext uri="{FF2B5EF4-FFF2-40B4-BE49-F238E27FC236}">
              <a16:creationId xmlns:a16="http://schemas.microsoft.com/office/drawing/2014/main" id="{CE638FF8-7513-41A2-8939-12F65E79B6AC}"/>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77" name="Rectangle 3">
          <a:extLst>
            <a:ext uri="{FF2B5EF4-FFF2-40B4-BE49-F238E27FC236}">
              <a16:creationId xmlns:a16="http://schemas.microsoft.com/office/drawing/2014/main" id="{312CFE9C-48AB-411A-8E3A-497A2BDA080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78" name="Rectangle 3">
          <a:extLst>
            <a:ext uri="{FF2B5EF4-FFF2-40B4-BE49-F238E27FC236}">
              <a16:creationId xmlns:a16="http://schemas.microsoft.com/office/drawing/2014/main" id="{440685E9-1FFA-456A-9DB6-3CE82B88D623}"/>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79" name="Rectangle 3">
          <a:extLst>
            <a:ext uri="{FF2B5EF4-FFF2-40B4-BE49-F238E27FC236}">
              <a16:creationId xmlns:a16="http://schemas.microsoft.com/office/drawing/2014/main" id="{B1F6E187-9439-40D5-BD92-B748CDB0A564}"/>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0" name="Rectangle 3">
          <a:extLst>
            <a:ext uri="{FF2B5EF4-FFF2-40B4-BE49-F238E27FC236}">
              <a16:creationId xmlns:a16="http://schemas.microsoft.com/office/drawing/2014/main" id="{38E209E9-FF49-473D-86F0-DF215B80A820}"/>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18</xdr:row>
      <xdr:rowOff>190500</xdr:rowOff>
    </xdr:from>
    <xdr:to>
      <xdr:col>7</xdr:col>
      <xdr:colOff>104775</xdr:colOff>
      <xdr:row>18</xdr:row>
      <xdr:rowOff>285750</xdr:rowOff>
    </xdr:to>
    <xdr:sp macro="" textlink="">
      <xdr:nvSpPr>
        <xdr:cNvPr id="6381" name="Rectangle 3">
          <a:extLst>
            <a:ext uri="{FF2B5EF4-FFF2-40B4-BE49-F238E27FC236}">
              <a16:creationId xmlns:a16="http://schemas.microsoft.com/office/drawing/2014/main" id="{46FCE658-DCB9-499A-A889-20621E2B692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2" name="Rectangle 3">
          <a:extLst>
            <a:ext uri="{FF2B5EF4-FFF2-40B4-BE49-F238E27FC236}">
              <a16:creationId xmlns:a16="http://schemas.microsoft.com/office/drawing/2014/main" id="{FECD847E-608F-4816-97C4-A8791E1AD65A}"/>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3" name="Rectangle 3">
          <a:extLst>
            <a:ext uri="{FF2B5EF4-FFF2-40B4-BE49-F238E27FC236}">
              <a16:creationId xmlns:a16="http://schemas.microsoft.com/office/drawing/2014/main" id="{322ECC5C-ED08-48BE-924D-60441DCBE12B}"/>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84" name="Rectangle 3">
          <a:extLst>
            <a:ext uri="{FF2B5EF4-FFF2-40B4-BE49-F238E27FC236}">
              <a16:creationId xmlns:a16="http://schemas.microsoft.com/office/drawing/2014/main" id="{B42C839F-7430-482B-AD69-6A1D753904FA}"/>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5" name="Rectangle 3">
          <a:extLst>
            <a:ext uri="{FF2B5EF4-FFF2-40B4-BE49-F238E27FC236}">
              <a16:creationId xmlns:a16="http://schemas.microsoft.com/office/drawing/2014/main" id="{50574B05-996C-4B57-A800-9F76D09853A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6" name="Rectangle 3">
          <a:extLst>
            <a:ext uri="{FF2B5EF4-FFF2-40B4-BE49-F238E27FC236}">
              <a16:creationId xmlns:a16="http://schemas.microsoft.com/office/drawing/2014/main" id="{7884B355-447A-4132-8BF7-AC2DA25C8988}"/>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7" name="Rectangle 3">
          <a:extLst>
            <a:ext uri="{FF2B5EF4-FFF2-40B4-BE49-F238E27FC236}">
              <a16:creationId xmlns:a16="http://schemas.microsoft.com/office/drawing/2014/main" id="{1630C42B-540D-4DBC-BBC0-5E273417709C}"/>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88" name="Rectangle 3">
          <a:extLst>
            <a:ext uri="{FF2B5EF4-FFF2-40B4-BE49-F238E27FC236}">
              <a16:creationId xmlns:a16="http://schemas.microsoft.com/office/drawing/2014/main" id="{EA0E71AD-75B4-4405-8D0B-1E56DA4BC40F}"/>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89" name="Rectangle 3">
          <a:extLst>
            <a:ext uri="{FF2B5EF4-FFF2-40B4-BE49-F238E27FC236}">
              <a16:creationId xmlns:a16="http://schemas.microsoft.com/office/drawing/2014/main" id="{EBEC326D-C538-4689-A592-8789310EC2F0}"/>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90" name="Rectangle 3">
          <a:extLst>
            <a:ext uri="{FF2B5EF4-FFF2-40B4-BE49-F238E27FC236}">
              <a16:creationId xmlns:a16="http://schemas.microsoft.com/office/drawing/2014/main" id="{5B0E8057-A4B5-4E39-ADFC-994B56076170}"/>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91" name="Rectangle 3">
          <a:extLst>
            <a:ext uri="{FF2B5EF4-FFF2-40B4-BE49-F238E27FC236}">
              <a16:creationId xmlns:a16="http://schemas.microsoft.com/office/drawing/2014/main" id="{4085581D-FC4B-463F-B295-988128328BD0}"/>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92" name="Rectangle 3">
          <a:extLst>
            <a:ext uri="{FF2B5EF4-FFF2-40B4-BE49-F238E27FC236}">
              <a16:creationId xmlns:a16="http://schemas.microsoft.com/office/drawing/2014/main" id="{947E8FBD-06E4-4C0A-84B8-707E2C2EFCAD}"/>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93" name="Rectangle 3">
          <a:extLst>
            <a:ext uri="{FF2B5EF4-FFF2-40B4-BE49-F238E27FC236}">
              <a16:creationId xmlns:a16="http://schemas.microsoft.com/office/drawing/2014/main" id="{D53874DE-067B-4C9D-BB5D-BD2DDAD2C90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94" name="Rectangle 3">
          <a:extLst>
            <a:ext uri="{FF2B5EF4-FFF2-40B4-BE49-F238E27FC236}">
              <a16:creationId xmlns:a16="http://schemas.microsoft.com/office/drawing/2014/main" id="{7538148A-5DDD-4C79-A98B-3EB31159AEA9}"/>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95" name="Rectangle 3">
          <a:extLst>
            <a:ext uri="{FF2B5EF4-FFF2-40B4-BE49-F238E27FC236}">
              <a16:creationId xmlns:a16="http://schemas.microsoft.com/office/drawing/2014/main" id="{46A0B618-257F-4EA6-ACFC-BDCCB04A3DD3}"/>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18</xdr:row>
      <xdr:rowOff>190500</xdr:rowOff>
    </xdr:from>
    <xdr:to>
      <xdr:col>3</xdr:col>
      <xdr:colOff>104775</xdr:colOff>
      <xdr:row>18</xdr:row>
      <xdr:rowOff>285750</xdr:rowOff>
    </xdr:to>
    <xdr:sp macro="" textlink="">
      <xdr:nvSpPr>
        <xdr:cNvPr id="6396" name="Rectangle 3">
          <a:extLst>
            <a:ext uri="{FF2B5EF4-FFF2-40B4-BE49-F238E27FC236}">
              <a16:creationId xmlns:a16="http://schemas.microsoft.com/office/drawing/2014/main" id="{7C07EAB1-DFC3-4705-927E-D255290811FC}"/>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397" name="Rectangle 3">
          <a:extLst>
            <a:ext uri="{FF2B5EF4-FFF2-40B4-BE49-F238E27FC236}">
              <a16:creationId xmlns:a16="http://schemas.microsoft.com/office/drawing/2014/main" id="{580BCCE4-8719-457F-A33C-A6256FF87733}"/>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398" name="Rectangle 3">
          <a:extLst>
            <a:ext uri="{FF2B5EF4-FFF2-40B4-BE49-F238E27FC236}">
              <a16:creationId xmlns:a16="http://schemas.microsoft.com/office/drawing/2014/main" id="{33913CC2-43BC-4B56-9A09-D16784ED28B5}"/>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399" name="Rectangle 3">
          <a:extLst>
            <a:ext uri="{FF2B5EF4-FFF2-40B4-BE49-F238E27FC236}">
              <a16:creationId xmlns:a16="http://schemas.microsoft.com/office/drawing/2014/main" id="{E8C03ABB-D78E-428E-8520-28A6BA1F16F6}"/>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00" name="Rectangle 3">
          <a:extLst>
            <a:ext uri="{FF2B5EF4-FFF2-40B4-BE49-F238E27FC236}">
              <a16:creationId xmlns:a16="http://schemas.microsoft.com/office/drawing/2014/main" id="{55C872FA-FD85-486F-96F1-09BC5E8E1FEB}"/>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01" name="Rectangle 3">
          <a:extLst>
            <a:ext uri="{FF2B5EF4-FFF2-40B4-BE49-F238E27FC236}">
              <a16:creationId xmlns:a16="http://schemas.microsoft.com/office/drawing/2014/main" id="{A625914E-67C1-4687-BFE0-3E9E938EED87}"/>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402" name="Rectangle 3">
          <a:extLst>
            <a:ext uri="{FF2B5EF4-FFF2-40B4-BE49-F238E27FC236}">
              <a16:creationId xmlns:a16="http://schemas.microsoft.com/office/drawing/2014/main" id="{A5495088-19B1-4C16-BD6B-88E00E9332A8}"/>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403" name="Rectangle 3">
          <a:extLst>
            <a:ext uri="{FF2B5EF4-FFF2-40B4-BE49-F238E27FC236}">
              <a16:creationId xmlns:a16="http://schemas.microsoft.com/office/drawing/2014/main" id="{B73C9F3E-A2CE-4468-8616-B2C7B29DE4DC}"/>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404" name="Rectangle 3">
          <a:extLst>
            <a:ext uri="{FF2B5EF4-FFF2-40B4-BE49-F238E27FC236}">
              <a16:creationId xmlns:a16="http://schemas.microsoft.com/office/drawing/2014/main" id="{FA98718D-4708-48A2-BF48-BBC28AB8936D}"/>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05" name="Rectangle 3">
          <a:extLst>
            <a:ext uri="{FF2B5EF4-FFF2-40B4-BE49-F238E27FC236}">
              <a16:creationId xmlns:a16="http://schemas.microsoft.com/office/drawing/2014/main" id="{0CFF94BF-3C9B-4CEF-8625-59FEDE9AADBD}"/>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06" name="Rectangle 3">
          <a:extLst>
            <a:ext uri="{FF2B5EF4-FFF2-40B4-BE49-F238E27FC236}">
              <a16:creationId xmlns:a16="http://schemas.microsoft.com/office/drawing/2014/main" id="{95ECADA8-F499-4B27-A297-75CFE41EB05B}"/>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30</xdr:row>
      <xdr:rowOff>190500</xdr:rowOff>
    </xdr:from>
    <xdr:to>
      <xdr:col>12</xdr:col>
      <xdr:colOff>0</xdr:colOff>
      <xdr:row>30</xdr:row>
      <xdr:rowOff>285750</xdr:rowOff>
    </xdr:to>
    <xdr:sp macro="" textlink="">
      <xdr:nvSpPr>
        <xdr:cNvPr id="6407" name="Rectangle 3">
          <a:extLst>
            <a:ext uri="{FF2B5EF4-FFF2-40B4-BE49-F238E27FC236}">
              <a16:creationId xmlns:a16="http://schemas.microsoft.com/office/drawing/2014/main" id="{1D8C9308-9EAD-4EBF-A113-D05AFCD651D8}"/>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408" name="Rectangle 3">
          <a:extLst>
            <a:ext uri="{FF2B5EF4-FFF2-40B4-BE49-F238E27FC236}">
              <a16:creationId xmlns:a16="http://schemas.microsoft.com/office/drawing/2014/main" id="{65A763CE-E91B-45ED-A974-42EC09B22D7C}"/>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409" name="Rectangle 3">
          <a:extLst>
            <a:ext uri="{FF2B5EF4-FFF2-40B4-BE49-F238E27FC236}">
              <a16:creationId xmlns:a16="http://schemas.microsoft.com/office/drawing/2014/main" id="{C73DFAAA-4B3D-4590-84C4-195FE8382221}"/>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410" name="Rectangle 6409">
          <a:extLst>
            <a:ext uri="{FF2B5EF4-FFF2-40B4-BE49-F238E27FC236}">
              <a16:creationId xmlns:a16="http://schemas.microsoft.com/office/drawing/2014/main" id="{6F1A0E62-A31C-4752-ADB3-56E646283C67}"/>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411" name="Rectangle 3">
          <a:extLst>
            <a:ext uri="{FF2B5EF4-FFF2-40B4-BE49-F238E27FC236}">
              <a16:creationId xmlns:a16="http://schemas.microsoft.com/office/drawing/2014/main" id="{073434DC-FA63-4179-B6BB-DB6A8F41BF20}"/>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412" name="Rectangle 3">
          <a:extLst>
            <a:ext uri="{FF2B5EF4-FFF2-40B4-BE49-F238E27FC236}">
              <a16:creationId xmlns:a16="http://schemas.microsoft.com/office/drawing/2014/main" id="{D0A67789-5892-4B98-B569-AD0A1386804F}"/>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30</xdr:row>
      <xdr:rowOff>190500</xdr:rowOff>
    </xdr:from>
    <xdr:to>
      <xdr:col>8</xdr:col>
      <xdr:colOff>104775</xdr:colOff>
      <xdr:row>30</xdr:row>
      <xdr:rowOff>285750</xdr:rowOff>
    </xdr:to>
    <xdr:sp macro="" textlink="">
      <xdr:nvSpPr>
        <xdr:cNvPr id="6413" name="Rectangle 3">
          <a:extLst>
            <a:ext uri="{FF2B5EF4-FFF2-40B4-BE49-F238E27FC236}">
              <a16:creationId xmlns:a16="http://schemas.microsoft.com/office/drawing/2014/main" id="{D0E39D51-46FC-4A62-93F0-48BEEC92D7C4}"/>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414" name="Rectangle 3">
          <a:extLst>
            <a:ext uri="{FF2B5EF4-FFF2-40B4-BE49-F238E27FC236}">
              <a16:creationId xmlns:a16="http://schemas.microsoft.com/office/drawing/2014/main" id="{A6AEE94A-7A38-4632-BE18-41F294BE63ED}"/>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415" name="Rectangle 3">
          <a:extLst>
            <a:ext uri="{FF2B5EF4-FFF2-40B4-BE49-F238E27FC236}">
              <a16:creationId xmlns:a16="http://schemas.microsoft.com/office/drawing/2014/main" id="{EBD66D96-201E-4A7F-8CA6-193E6CA1AB1D}"/>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416" name="Rectangle 3">
          <a:extLst>
            <a:ext uri="{FF2B5EF4-FFF2-40B4-BE49-F238E27FC236}">
              <a16:creationId xmlns:a16="http://schemas.microsoft.com/office/drawing/2014/main" id="{63844FE2-60EB-4A7B-AA9F-B9B32DEC66D9}"/>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417" name="Rectangle 3">
          <a:extLst>
            <a:ext uri="{FF2B5EF4-FFF2-40B4-BE49-F238E27FC236}">
              <a16:creationId xmlns:a16="http://schemas.microsoft.com/office/drawing/2014/main" id="{40F57190-5086-4DE3-ACB6-C67299F919B5}"/>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418" name="Rectangle 3">
          <a:extLst>
            <a:ext uri="{FF2B5EF4-FFF2-40B4-BE49-F238E27FC236}">
              <a16:creationId xmlns:a16="http://schemas.microsoft.com/office/drawing/2014/main" id="{7EF5D756-C007-4A2B-A249-9810A0E442C5}"/>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30</xdr:row>
      <xdr:rowOff>190500</xdr:rowOff>
    </xdr:from>
    <xdr:to>
      <xdr:col>12</xdr:col>
      <xdr:colOff>104775</xdr:colOff>
      <xdr:row>30</xdr:row>
      <xdr:rowOff>285750</xdr:rowOff>
    </xdr:to>
    <xdr:sp macro="" textlink="">
      <xdr:nvSpPr>
        <xdr:cNvPr id="6419" name="Rectangle 3">
          <a:extLst>
            <a:ext uri="{FF2B5EF4-FFF2-40B4-BE49-F238E27FC236}">
              <a16:creationId xmlns:a16="http://schemas.microsoft.com/office/drawing/2014/main" id="{C34F5FA1-1F5F-441B-9565-202E0D7E063A}"/>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420" name="Rectangle 3">
          <a:extLst>
            <a:ext uri="{FF2B5EF4-FFF2-40B4-BE49-F238E27FC236}">
              <a16:creationId xmlns:a16="http://schemas.microsoft.com/office/drawing/2014/main" id="{37368A61-B72F-4F9B-A899-DCCD2408D8B6}"/>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421" name="Rectangle 3">
          <a:extLst>
            <a:ext uri="{FF2B5EF4-FFF2-40B4-BE49-F238E27FC236}">
              <a16:creationId xmlns:a16="http://schemas.microsoft.com/office/drawing/2014/main" id="{FB4BE8CA-3681-489D-8B1D-37B8475AF414}"/>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422" name="Rectangle 3">
          <a:extLst>
            <a:ext uri="{FF2B5EF4-FFF2-40B4-BE49-F238E27FC236}">
              <a16:creationId xmlns:a16="http://schemas.microsoft.com/office/drawing/2014/main" id="{4DE62C17-2AD3-49FA-A715-0649AC4FCFA1}"/>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423" name="Rectangle 3">
          <a:extLst>
            <a:ext uri="{FF2B5EF4-FFF2-40B4-BE49-F238E27FC236}">
              <a16:creationId xmlns:a16="http://schemas.microsoft.com/office/drawing/2014/main" id="{3AB9BAA6-FE09-4614-941D-5B6BDD96AABC}"/>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424" name="Rectangle 3">
          <a:extLst>
            <a:ext uri="{FF2B5EF4-FFF2-40B4-BE49-F238E27FC236}">
              <a16:creationId xmlns:a16="http://schemas.microsoft.com/office/drawing/2014/main" id="{DACE2EC0-8114-40CD-BAFA-F93EBA472DAF}"/>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30</xdr:row>
      <xdr:rowOff>190500</xdr:rowOff>
    </xdr:from>
    <xdr:to>
      <xdr:col>14</xdr:col>
      <xdr:colOff>104775</xdr:colOff>
      <xdr:row>30</xdr:row>
      <xdr:rowOff>285750</xdr:rowOff>
    </xdr:to>
    <xdr:sp macro="" textlink="">
      <xdr:nvSpPr>
        <xdr:cNvPr id="6425" name="Rectangle 3">
          <a:extLst>
            <a:ext uri="{FF2B5EF4-FFF2-40B4-BE49-F238E27FC236}">
              <a16:creationId xmlns:a16="http://schemas.microsoft.com/office/drawing/2014/main" id="{EA6DF395-4114-4861-BCBE-B9DCE06943F5}"/>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26" name="Rectangle 3">
          <a:extLst>
            <a:ext uri="{FF2B5EF4-FFF2-40B4-BE49-F238E27FC236}">
              <a16:creationId xmlns:a16="http://schemas.microsoft.com/office/drawing/2014/main" id="{4BC259AB-3910-49B9-9EAA-71D5A6A667D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27" name="Rectangle 3">
          <a:extLst>
            <a:ext uri="{FF2B5EF4-FFF2-40B4-BE49-F238E27FC236}">
              <a16:creationId xmlns:a16="http://schemas.microsoft.com/office/drawing/2014/main" id="{C761413E-3266-4A6E-81D1-83BC1FFFD52D}"/>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28" name="Rectangle 3">
          <a:extLst>
            <a:ext uri="{FF2B5EF4-FFF2-40B4-BE49-F238E27FC236}">
              <a16:creationId xmlns:a16="http://schemas.microsoft.com/office/drawing/2014/main" id="{D2A30190-6F09-4BCB-BEE0-B87D9B7DC7D3}"/>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29" name="Rectangle 3">
          <a:extLst>
            <a:ext uri="{FF2B5EF4-FFF2-40B4-BE49-F238E27FC236}">
              <a16:creationId xmlns:a16="http://schemas.microsoft.com/office/drawing/2014/main" id="{E90DDFBF-59B9-473B-BCEB-05F6EB96379E}"/>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30" name="Rectangle 3">
          <a:extLst>
            <a:ext uri="{FF2B5EF4-FFF2-40B4-BE49-F238E27FC236}">
              <a16:creationId xmlns:a16="http://schemas.microsoft.com/office/drawing/2014/main" id="{ABBEFD8B-0752-4A4F-A0CF-7C0CE4A1A913}"/>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31" name="Rectangle 3">
          <a:extLst>
            <a:ext uri="{FF2B5EF4-FFF2-40B4-BE49-F238E27FC236}">
              <a16:creationId xmlns:a16="http://schemas.microsoft.com/office/drawing/2014/main" id="{F581B1BD-4188-4E30-B4DC-B42E4C6062B8}"/>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32" name="Rectangle 3">
          <a:extLst>
            <a:ext uri="{FF2B5EF4-FFF2-40B4-BE49-F238E27FC236}">
              <a16:creationId xmlns:a16="http://schemas.microsoft.com/office/drawing/2014/main" id="{703155A1-C7C0-4AB2-A72D-09B1096718FC}"/>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33" name="Rectangle 3">
          <a:extLst>
            <a:ext uri="{FF2B5EF4-FFF2-40B4-BE49-F238E27FC236}">
              <a16:creationId xmlns:a16="http://schemas.microsoft.com/office/drawing/2014/main" id="{61A5B1B0-546F-4075-8EF9-578D91A15E3F}"/>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34" name="Rectangle 3">
          <a:extLst>
            <a:ext uri="{FF2B5EF4-FFF2-40B4-BE49-F238E27FC236}">
              <a16:creationId xmlns:a16="http://schemas.microsoft.com/office/drawing/2014/main" id="{9B115B4C-CE44-4491-90FA-B2648CC0EDAE}"/>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35" name="Rectangle 3">
          <a:extLst>
            <a:ext uri="{FF2B5EF4-FFF2-40B4-BE49-F238E27FC236}">
              <a16:creationId xmlns:a16="http://schemas.microsoft.com/office/drawing/2014/main" id="{C8560B42-E51F-4F17-8024-10E9D5611576}"/>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36" name="Rectangle 3">
          <a:extLst>
            <a:ext uri="{FF2B5EF4-FFF2-40B4-BE49-F238E27FC236}">
              <a16:creationId xmlns:a16="http://schemas.microsoft.com/office/drawing/2014/main" id="{2C31DB76-37CA-4C88-8F70-4A99479E9383}"/>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37" name="Rectangle 3">
          <a:extLst>
            <a:ext uri="{FF2B5EF4-FFF2-40B4-BE49-F238E27FC236}">
              <a16:creationId xmlns:a16="http://schemas.microsoft.com/office/drawing/2014/main" id="{FBAC64DB-CE64-40AA-B6B5-3639F4ACB788}"/>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38" name="Rectangle 3">
          <a:extLst>
            <a:ext uri="{FF2B5EF4-FFF2-40B4-BE49-F238E27FC236}">
              <a16:creationId xmlns:a16="http://schemas.microsoft.com/office/drawing/2014/main" id="{E9B59702-2CDF-4E62-AC98-1D65F96703DF}"/>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39" name="Rectangle 3">
          <a:extLst>
            <a:ext uri="{FF2B5EF4-FFF2-40B4-BE49-F238E27FC236}">
              <a16:creationId xmlns:a16="http://schemas.microsoft.com/office/drawing/2014/main" id="{98D4EBE7-1EE9-43C4-AB7B-67D9C739B397}"/>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40" name="Rectangle 3">
          <a:extLst>
            <a:ext uri="{FF2B5EF4-FFF2-40B4-BE49-F238E27FC236}">
              <a16:creationId xmlns:a16="http://schemas.microsoft.com/office/drawing/2014/main" id="{F46F4237-C103-451A-9104-D4B3B99FCB78}"/>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41" name="Rectangle 3">
          <a:extLst>
            <a:ext uri="{FF2B5EF4-FFF2-40B4-BE49-F238E27FC236}">
              <a16:creationId xmlns:a16="http://schemas.microsoft.com/office/drawing/2014/main" id="{7DC5DAD2-04FD-4955-8526-ECF091B1C93E}"/>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42" name="Rectangle 3">
          <a:extLst>
            <a:ext uri="{FF2B5EF4-FFF2-40B4-BE49-F238E27FC236}">
              <a16:creationId xmlns:a16="http://schemas.microsoft.com/office/drawing/2014/main" id="{A5367F8E-C4BB-42DA-9574-2119F2C51444}"/>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43" name="Rectangle 3">
          <a:extLst>
            <a:ext uri="{FF2B5EF4-FFF2-40B4-BE49-F238E27FC236}">
              <a16:creationId xmlns:a16="http://schemas.microsoft.com/office/drawing/2014/main" id="{743A48DF-9182-43CA-BB07-E17F5B6EC79D}"/>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44" name="Rectangle 3">
          <a:extLst>
            <a:ext uri="{FF2B5EF4-FFF2-40B4-BE49-F238E27FC236}">
              <a16:creationId xmlns:a16="http://schemas.microsoft.com/office/drawing/2014/main" id="{2F8056A0-F318-4C47-AFF3-C22B234CA8B3}"/>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30</xdr:row>
      <xdr:rowOff>190500</xdr:rowOff>
    </xdr:from>
    <xdr:to>
      <xdr:col>7</xdr:col>
      <xdr:colOff>104775</xdr:colOff>
      <xdr:row>30</xdr:row>
      <xdr:rowOff>285750</xdr:rowOff>
    </xdr:to>
    <xdr:sp macro="" textlink="">
      <xdr:nvSpPr>
        <xdr:cNvPr id="6445" name="Rectangle 3">
          <a:extLst>
            <a:ext uri="{FF2B5EF4-FFF2-40B4-BE49-F238E27FC236}">
              <a16:creationId xmlns:a16="http://schemas.microsoft.com/office/drawing/2014/main" id="{55FBBAAA-E931-4FBE-8836-2A6187278BBC}"/>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46" name="Rectangle 3">
          <a:extLst>
            <a:ext uri="{FF2B5EF4-FFF2-40B4-BE49-F238E27FC236}">
              <a16:creationId xmlns:a16="http://schemas.microsoft.com/office/drawing/2014/main" id="{AB23E6DD-A90F-4AA4-BD4B-0EB211F350D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47" name="Rectangle 3">
          <a:extLst>
            <a:ext uri="{FF2B5EF4-FFF2-40B4-BE49-F238E27FC236}">
              <a16:creationId xmlns:a16="http://schemas.microsoft.com/office/drawing/2014/main" id="{0AC4D048-B095-4BE1-9FE3-306D2ACA5CD5}"/>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48" name="Rectangle 3">
          <a:extLst>
            <a:ext uri="{FF2B5EF4-FFF2-40B4-BE49-F238E27FC236}">
              <a16:creationId xmlns:a16="http://schemas.microsoft.com/office/drawing/2014/main" id="{C9753487-0885-4665-A0A2-6DD966BC37F0}"/>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49" name="Rectangle 3">
          <a:extLst>
            <a:ext uri="{FF2B5EF4-FFF2-40B4-BE49-F238E27FC236}">
              <a16:creationId xmlns:a16="http://schemas.microsoft.com/office/drawing/2014/main" id="{97439398-9298-479A-B1A2-849D8797793E}"/>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0" name="Rectangle 3">
          <a:extLst>
            <a:ext uri="{FF2B5EF4-FFF2-40B4-BE49-F238E27FC236}">
              <a16:creationId xmlns:a16="http://schemas.microsoft.com/office/drawing/2014/main" id="{E9E3E904-73B9-412D-B5F2-F957EA1E3646}"/>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1" name="Rectangle 3">
          <a:extLst>
            <a:ext uri="{FF2B5EF4-FFF2-40B4-BE49-F238E27FC236}">
              <a16:creationId xmlns:a16="http://schemas.microsoft.com/office/drawing/2014/main" id="{B6DEF949-DB9A-496A-AA2A-828EFAAF5798}"/>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52" name="Rectangle 3">
          <a:extLst>
            <a:ext uri="{FF2B5EF4-FFF2-40B4-BE49-F238E27FC236}">
              <a16:creationId xmlns:a16="http://schemas.microsoft.com/office/drawing/2014/main" id="{D46FDE07-6932-44D8-A35D-896684B10A01}"/>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3" name="Rectangle 3">
          <a:extLst>
            <a:ext uri="{FF2B5EF4-FFF2-40B4-BE49-F238E27FC236}">
              <a16:creationId xmlns:a16="http://schemas.microsoft.com/office/drawing/2014/main" id="{EAFB5D2C-A3E9-4299-BD0E-6A9160492033}"/>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4" name="Rectangle 3">
          <a:extLst>
            <a:ext uri="{FF2B5EF4-FFF2-40B4-BE49-F238E27FC236}">
              <a16:creationId xmlns:a16="http://schemas.microsoft.com/office/drawing/2014/main" id="{FBCB78CF-903E-4665-9391-4283417C5482}"/>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5" name="Rectangle 3">
          <a:extLst>
            <a:ext uri="{FF2B5EF4-FFF2-40B4-BE49-F238E27FC236}">
              <a16:creationId xmlns:a16="http://schemas.microsoft.com/office/drawing/2014/main" id="{EDDBEC6E-F11A-4E82-9200-1FC839182788}"/>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56" name="Rectangle 3">
          <a:extLst>
            <a:ext uri="{FF2B5EF4-FFF2-40B4-BE49-F238E27FC236}">
              <a16:creationId xmlns:a16="http://schemas.microsoft.com/office/drawing/2014/main" id="{0EA89A5A-E4D8-4B71-AC8B-E2ED84BF02B5}"/>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7" name="Rectangle 3">
          <a:extLst>
            <a:ext uri="{FF2B5EF4-FFF2-40B4-BE49-F238E27FC236}">
              <a16:creationId xmlns:a16="http://schemas.microsoft.com/office/drawing/2014/main" id="{BDD68A6E-FAEE-4630-93DD-B5950C54CA08}"/>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8" name="Rectangle 3">
          <a:extLst>
            <a:ext uri="{FF2B5EF4-FFF2-40B4-BE49-F238E27FC236}">
              <a16:creationId xmlns:a16="http://schemas.microsoft.com/office/drawing/2014/main" id="{950E573F-ABCC-448F-B6F9-2ECFFE1C7D90}"/>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59" name="Rectangle 3">
          <a:extLst>
            <a:ext uri="{FF2B5EF4-FFF2-40B4-BE49-F238E27FC236}">
              <a16:creationId xmlns:a16="http://schemas.microsoft.com/office/drawing/2014/main" id="{2E46E60E-8BF2-4E8F-9579-A39B5D1FE212}"/>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30</xdr:row>
      <xdr:rowOff>190500</xdr:rowOff>
    </xdr:from>
    <xdr:to>
      <xdr:col>3</xdr:col>
      <xdr:colOff>104775</xdr:colOff>
      <xdr:row>30</xdr:row>
      <xdr:rowOff>285750</xdr:rowOff>
    </xdr:to>
    <xdr:sp macro="" textlink="">
      <xdr:nvSpPr>
        <xdr:cNvPr id="6460" name="Rectangle 3">
          <a:extLst>
            <a:ext uri="{FF2B5EF4-FFF2-40B4-BE49-F238E27FC236}">
              <a16:creationId xmlns:a16="http://schemas.microsoft.com/office/drawing/2014/main" id="{59E99CD1-82D5-476D-843F-56A9883E63F6}"/>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30</xdr:row>
      <xdr:rowOff>190500</xdr:rowOff>
    </xdr:from>
    <xdr:to>
      <xdr:col>5</xdr:col>
      <xdr:colOff>104775</xdr:colOff>
      <xdr:row>30</xdr:row>
      <xdr:rowOff>285750</xdr:rowOff>
    </xdr:to>
    <xdr:sp macro="" textlink="">
      <xdr:nvSpPr>
        <xdr:cNvPr id="6461" name="Rectangle 3">
          <a:extLst>
            <a:ext uri="{FF2B5EF4-FFF2-40B4-BE49-F238E27FC236}">
              <a16:creationId xmlns:a16="http://schemas.microsoft.com/office/drawing/2014/main" id="{ECBFF976-A703-45DF-9717-04D281F3B83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462" name="Rectangle 3">
          <a:extLst>
            <a:ext uri="{FF2B5EF4-FFF2-40B4-BE49-F238E27FC236}">
              <a16:creationId xmlns:a16="http://schemas.microsoft.com/office/drawing/2014/main" id="{6ECB861F-B3A5-4E76-89F4-CAAC782C7AF5}"/>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463" name="Rectangle 3">
          <a:extLst>
            <a:ext uri="{FF2B5EF4-FFF2-40B4-BE49-F238E27FC236}">
              <a16:creationId xmlns:a16="http://schemas.microsoft.com/office/drawing/2014/main" id="{39CF4D4F-627B-4D05-9771-972830F0213A}"/>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464" name="Rectangle 3">
          <a:extLst>
            <a:ext uri="{FF2B5EF4-FFF2-40B4-BE49-F238E27FC236}">
              <a16:creationId xmlns:a16="http://schemas.microsoft.com/office/drawing/2014/main" id="{9A114A7E-BAE5-4D97-871F-730865872218}"/>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465" name="Rectangle 3">
          <a:extLst>
            <a:ext uri="{FF2B5EF4-FFF2-40B4-BE49-F238E27FC236}">
              <a16:creationId xmlns:a16="http://schemas.microsoft.com/office/drawing/2014/main" id="{1CBD8888-177B-4B85-9FF1-C3A4418930B8}"/>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466" name="Rectangle 3">
          <a:extLst>
            <a:ext uri="{FF2B5EF4-FFF2-40B4-BE49-F238E27FC236}">
              <a16:creationId xmlns:a16="http://schemas.microsoft.com/office/drawing/2014/main" id="{D1D5BB66-7D7E-45BF-9E5D-5BE7A1962622}"/>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467" name="Rectangle 3">
          <a:extLst>
            <a:ext uri="{FF2B5EF4-FFF2-40B4-BE49-F238E27FC236}">
              <a16:creationId xmlns:a16="http://schemas.microsoft.com/office/drawing/2014/main" id="{DF128C6B-3AAF-4CA1-A4B8-8AB3C1F75A94}"/>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468" name="Rectangle 3">
          <a:extLst>
            <a:ext uri="{FF2B5EF4-FFF2-40B4-BE49-F238E27FC236}">
              <a16:creationId xmlns:a16="http://schemas.microsoft.com/office/drawing/2014/main" id="{F58C61F2-9A3C-4107-B9CF-4BE11F13C862}"/>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469" name="Rectangle 3">
          <a:extLst>
            <a:ext uri="{FF2B5EF4-FFF2-40B4-BE49-F238E27FC236}">
              <a16:creationId xmlns:a16="http://schemas.microsoft.com/office/drawing/2014/main" id="{355D70FD-F4F4-4D5A-A9C4-42A187FFC35C}"/>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470" name="Rectangle 3">
          <a:extLst>
            <a:ext uri="{FF2B5EF4-FFF2-40B4-BE49-F238E27FC236}">
              <a16:creationId xmlns:a16="http://schemas.microsoft.com/office/drawing/2014/main" id="{A6E57225-4936-45E8-A001-7ABB77CD47C6}"/>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0</xdr:colOff>
      <xdr:row>45</xdr:row>
      <xdr:rowOff>190500</xdr:rowOff>
    </xdr:from>
    <xdr:to>
      <xdr:col>12</xdr:col>
      <xdr:colOff>0</xdr:colOff>
      <xdr:row>45</xdr:row>
      <xdr:rowOff>285750</xdr:rowOff>
    </xdr:to>
    <xdr:sp macro="" textlink="">
      <xdr:nvSpPr>
        <xdr:cNvPr id="6471" name="Rectangle 3">
          <a:extLst>
            <a:ext uri="{FF2B5EF4-FFF2-40B4-BE49-F238E27FC236}">
              <a16:creationId xmlns:a16="http://schemas.microsoft.com/office/drawing/2014/main" id="{DC7A56F3-4865-4EB9-9853-F2C2978AB424}"/>
            </a:ext>
          </a:extLst>
        </xdr:cNvPr>
        <xdr:cNvSpPr>
          <a:spLocks noChangeArrowheads="1"/>
        </xdr:cNvSpPr>
      </xdr:nvSpPr>
      <xdr:spPr bwMode="auto">
        <a:xfrm>
          <a:off x="11068050"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472" name="Rectangle 3">
          <a:extLst>
            <a:ext uri="{FF2B5EF4-FFF2-40B4-BE49-F238E27FC236}">
              <a16:creationId xmlns:a16="http://schemas.microsoft.com/office/drawing/2014/main" id="{DB16E661-0277-421E-9C9A-46BFE2277D5A}"/>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473" name="Rectangle 3">
          <a:extLst>
            <a:ext uri="{FF2B5EF4-FFF2-40B4-BE49-F238E27FC236}">
              <a16:creationId xmlns:a16="http://schemas.microsoft.com/office/drawing/2014/main" id="{0517BF08-4DD5-4E1E-A2A5-8FA32C26E545}"/>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474" name="Rectangle 6473">
          <a:extLst>
            <a:ext uri="{FF2B5EF4-FFF2-40B4-BE49-F238E27FC236}">
              <a16:creationId xmlns:a16="http://schemas.microsoft.com/office/drawing/2014/main" id="{F8646EF2-DB46-4448-8FF2-2F660C19B5E5}"/>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475" name="Rectangle 3">
          <a:extLst>
            <a:ext uri="{FF2B5EF4-FFF2-40B4-BE49-F238E27FC236}">
              <a16:creationId xmlns:a16="http://schemas.microsoft.com/office/drawing/2014/main" id="{B3E05D59-55BE-4379-B013-4B4A850D441F}"/>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476" name="Rectangle 3">
          <a:extLst>
            <a:ext uri="{FF2B5EF4-FFF2-40B4-BE49-F238E27FC236}">
              <a16:creationId xmlns:a16="http://schemas.microsoft.com/office/drawing/2014/main" id="{ABDC257E-2C46-447D-9F81-4186EE8C6E65}"/>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8</xdr:col>
      <xdr:colOff>285750</xdr:colOff>
      <xdr:row>45</xdr:row>
      <xdr:rowOff>190500</xdr:rowOff>
    </xdr:from>
    <xdr:to>
      <xdr:col>8</xdr:col>
      <xdr:colOff>104775</xdr:colOff>
      <xdr:row>45</xdr:row>
      <xdr:rowOff>285750</xdr:rowOff>
    </xdr:to>
    <xdr:sp macro="" textlink="">
      <xdr:nvSpPr>
        <xdr:cNvPr id="6477" name="Rectangle 3">
          <a:extLst>
            <a:ext uri="{FF2B5EF4-FFF2-40B4-BE49-F238E27FC236}">
              <a16:creationId xmlns:a16="http://schemas.microsoft.com/office/drawing/2014/main" id="{F27C34A2-17E7-4994-84CF-B2D7258F00DB}"/>
            </a:ext>
          </a:extLst>
        </xdr:cNvPr>
        <xdr:cNvSpPr>
          <a:spLocks noChangeArrowheads="1"/>
        </xdr:cNvSpPr>
      </xdr:nvSpPr>
      <xdr:spPr bwMode="auto">
        <a:xfrm>
          <a:off x="8677275"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478" name="Rectangle 3">
          <a:extLst>
            <a:ext uri="{FF2B5EF4-FFF2-40B4-BE49-F238E27FC236}">
              <a16:creationId xmlns:a16="http://schemas.microsoft.com/office/drawing/2014/main" id="{DDC795A6-4F08-49A3-9CC3-52011FBBCAB3}"/>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479" name="Rectangle 3">
          <a:extLst>
            <a:ext uri="{FF2B5EF4-FFF2-40B4-BE49-F238E27FC236}">
              <a16:creationId xmlns:a16="http://schemas.microsoft.com/office/drawing/2014/main" id="{992E89EE-49F7-4DDA-A462-27838CB09998}"/>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480" name="Rectangle 3">
          <a:extLst>
            <a:ext uri="{FF2B5EF4-FFF2-40B4-BE49-F238E27FC236}">
              <a16:creationId xmlns:a16="http://schemas.microsoft.com/office/drawing/2014/main" id="{3B51D778-2102-44B3-BBA0-ACB3C319B75D}"/>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481" name="Rectangle 3">
          <a:extLst>
            <a:ext uri="{FF2B5EF4-FFF2-40B4-BE49-F238E27FC236}">
              <a16:creationId xmlns:a16="http://schemas.microsoft.com/office/drawing/2014/main" id="{F368F955-1CE0-4774-975E-042E69F91849}"/>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482" name="Rectangle 3">
          <a:extLst>
            <a:ext uri="{FF2B5EF4-FFF2-40B4-BE49-F238E27FC236}">
              <a16:creationId xmlns:a16="http://schemas.microsoft.com/office/drawing/2014/main" id="{68DFB908-7FBA-4695-A505-6B599CDFFE6D}"/>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12</xdr:col>
      <xdr:colOff>285750</xdr:colOff>
      <xdr:row>45</xdr:row>
      <xdr:rowOff>190500</xdr:rowOff>
    </xdr:from>
    <xdr:to>
      <xdr:col>12</xdr:col>
      <xdr:colOff>104775</xdr:colOff>
      <xdr:row>45</xdr:row>
      <xdr:rowOff>285750</xdr:rowOff>
    </xdr:to>
    <xdr:sp macro="" textlink="">
      <xdr:nvSpPr>
        <xdr:cNvPr id="6483" name="Rectangle 3">
          <a:extLst>
            <a:ext uri="{FF2B5EF4-FFF2-40B4-BE49-F238E27FC236}">
              <a16:creationId xmlns:a16="http://schemas.microsoft.com/office/drawing/2014/main" id="{6E0DDAAA-B2C9-436E-AB07-24E6F60B4B71}"/>
            </a:ext>
          </a:extLst>
        </xdr:cNvPr>
        <xdr:cNvSpPr>
          <a:spLocks noChangeArrowheads="1"/>
        </xdr:cNvSpPr>
      </xdr:nvSpPr>
      <xdr:spPr bwMode="auto">
        <a:xfrm>
          <a:off x="11353800"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484" name="Rectangle 3">
          <a:extLst>
            <a:ext uri="{FF2B5EF4-FFF2-40B4-BE49-F238E27FC236}">
              <a16:creationId xmlns:a16="http://schemas.microsoft.com/office/drawing/2014/main" id="{446AA02D-5F29-471D-AAA3-E49CE3F83602}"/>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485" name="Rectangle 3">
          <a:extLst>
            <a:ext uri="{FF2B5EF4-FFF2-40B4-BE49-F238E27FC236}">
              <a16:creationId xmlns:a16="http://schemas.microsoft.com/office/drawing/2014/main" id="{ECFA5760-61CF-46C6-A012-50FE8619E51C}"/>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486" name="Rectangle 3">
          <a:extLst>
            <a:ext uri="{FF2B5EF4-FFF2-40B4-BE49-F238E27FC236}">
              <a16:creationId xmlns:a16="http://schemas.microsoft.com/office/drawing/2014/main" id="{09AB4DE0-9174-438D-8676-FD9EBE3424B9}"/>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487" name="Rectangle 3">
          <a:extLst>
            <a:ext uri="{FF2B5EF4-FFF2-40B4-BE49-F238E27FC236}">
              <a16:creationId xmlns:a16="http://schemas.microsoft.com/office/drawing/2014/main" id="{3A60BD98-DA52-4997-A3AB-CB464CC1AD1E}"/>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488" name="Rectangle 3">
          <a:extLst>
            <a:ext uri="{FF2B5EF4-FFF2-40B4-BE49-F238E27FC236}">
              <a16:creationId xmlns:a16="http://schemas.microsoft.com/office/drawing/2014/main" id="{4522DFC4-1CB7-418E-9F01-C22A22230602}"/>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14</xdr:col>
      <xdr:colOff>285750</xdr:colOff>
      <xdr:row>45</xdr:row>
      <xdr:rowOff>190500</xdr:rowOff>
    </xdr:from>
    <xdr:to>
      <xdr:col>14</xdr:col>
      <xdr:colOff>104775</xdr:colOff>
      <xdr:row>45</xdr:row>
      <xdr:rowOff>285750</xdr:rowOff>
    </xdr:to>
    <xdr:sp macro="" textlink="">
      <xdr:nvSpPr>
        <xdr:cNvPr id="6489" name="Rectangle 3">
          <a:extLst>
            <a:ext uri="{FF2B5EF4-FFF2-40B4-BE49-F238E27FC236}">
              <a16:creationId xmlns:a16="http://schemas.microsoft.com/office/drawing/2014/main" id="{AA1B33A7-FB7F-4432-8D0D-B25C3D03E275}"/>
            </a:ext>
          </a:extLst>
        </xdr:cNvPr>
        <xdr:cNvSpPr>
          <a:spLocks noChangeArrowheads="1"/>
        </xdr:cNvSpPr>
      </xdr:nvSpPr>
      <xdr:spPr bwMode="auto">
        <a:xfrm>
          <a:off x="125444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490" name="Rectangle 3">
          <a:extLst>
            <a:ext uri="{FF2B5EF4-FFF2-40B4-BE49-F238E27FC236}">
              <a16:creationId xmlns:a16="http://schemas.microsoft.com/office/drawing/2014/main" id="{CC583537-D59E-446B-AE7D-9EC9CC1E85F7}"/>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491" name="Rectangle 3">
          <a:extLst>
            <a:ext uri="{FF2B5EF4-FFF2-40B4-BE49-F238E27FC236}">
              <a16:creationId xmlns:a16="http://schemas.microsoft.com/office/drawing/2014/main" id="{C52944CD-56C0-4B6F-8D8F-7D7BA035ECC9}"/>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492" name="Rectangle 3">
          <a:extLst>
            <a:ext uri="{FF2B5EF4-FFF2-40B4-BE49-F238E27FC236}">
              <a16:creationId xmlns:a16="http://schemas.microsoft.com/office/drawing/2014/main" id="{5570CD5D-B57F-4366-8915-EDAD8E7DBB10}"/>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493" name="Rectangle 3">
          <a:extLst>
            <a:ext uri="{FF2B5EF4-FFF2-40B4-BE49-F238E27FC236}">
              <a16:creationId xmlns:a16="http://schemas.microsoft.com/office/drawing/2014/main" id="{7181D535-B060-48C3-87A9-4EE9A0A832E7}"/>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494" name="Rectangle 3">
          <a:extLst>
            <a:ext uri="{FF2B5EF4-FFF2-40B4-BE49-F238E27FC236}">
              <a16:creationId xmlns:a16="http://schemas.microsoft.com/office/drawing/2014/main" id="{C3F4E797-597B-48B1-968C-D514045C7853}"/>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495" name="Rectangle 3">
          <a:extLst>
            <a:ext uri="{FF2B5EF4-FFF2-40B4-BE49-F238E27FC236}">
              <a16:creationId xmlns:a16="http://schemas.microsoft.com/office/drawing/2014/main" id="{002AB064-67A4-4519-9ABC-0959AB5B6C6B}"/>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496" name="Rectangle 3">
          <a:extLst>
            <a:ext uri="{FF2B5EF4-FFF2-40B4-BE49-F238E27FC236}">
              <a16:creationId xmlns:a16="http://schemas.microsoft.com/office/drawing/2014/main" id="{9ECB2880-69AD-48C1-BD0A-1F746DD002EF}"/>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497" name="Rectangle 3">
          <a:extLst>
            <a:ext uri="{FF2B5EF4-FFF2-40B4-BE49-F238E27FC236}">
              <a16:creationId xmlns:a16="http://schemas.microsoft.com/office/drawing/2014/main" id="{1EC9C13F-3661-40D7-98C1-FAD0650B8932}"/>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498" name="Rectangle 3">
          <a:extLst>
            <a:ext uri="{FF2B5EF4-FFF2-40B4-BE49-F238E27FC236}">
              <a16:creationId xmlns:a16="http://schemas.microsoft.com/office/drawing/2014/main" id="{D3A680D9-9D11-4721-8DCC-597B6D3701B2}"/>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499" name="Rectangle 3">
          <a:extLst>
            <a:ext uri="{FF2B5EF4-FFF2-40B4-BE49-F238E27FC236}">
              <a16:creationId xmlns:a16="http://schemas.microsoft.com/office/drawing/2014/main" id="{2DA042FB-CF99-4649-8326-6D1C9D4BB052}"/>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500" name="Rectangle 3">
          <a:extLst>
            <a:ext uri="{FF2B5EF4-FFF2-40B4-BE49-F238E27FC236}">
              <a16:creationId xmlns:a16="http://schemas.microsoft.com/office/drawing/2014/main" id="{280B3B97-77A7-42C8-95FA-31D4F8D65834}"/>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501" name="Rectangle 3">
          <a:extLst>
            <a:ext uri="{FF2B5EF4-FFF2-40B4-BE49-F238E27FC236}">
              <a16:creationId xmlns:a16="http://schemas.microsoft.com/office/drawing/2014/main" id="{7E21C16E-C197-451A-AC87-12FD82CA32C5}"/>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502" name="Rectangle 3">
          <a:extLst>
            <a:ext uri="{FF2B5EF4-FFF2-40B4-BE49-F238E27FC236}">
              <a16:creationId xmlns:a16="http://schemas.microsoft.com/office/drawing/2014/main" id="{CF810058-CBE6-447E-AD28-E459844AAA81}"/>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03" name="Rectangle 3">
          <a:extLst>
            <a:ext uri="{FF2B5EF4-FFF2-40B4-BE49-F238E27FC236}">
              <a16:creationId xmlns:a16="http://schemas.microsoft.com/office/drawing/2014/main" id="{7145A2AA-332B-40CE-9E9B-98F5752E97EC}"/>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504" name="Rectangle 3">
          <a:extLst>
            <a:ext uri="{FF2B5EF4-FFF2-40B4-BE49-F238E27FC236}">
              <a16:creationId xmlns:a16="http://schemas.microsoft.com/office/drawing/2014/main" id="{0AB88AD6-9892-471B-A112-DB6E0095FAE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505" name="Rectangle 3">
          <a:extLst>
            <a:ext uri="{FF2B5EF4-FFF2-40B4-BE49-F238E27FC236}">
              <a16:creationId xmlns:a16="http://schemas.microsoft.com/office/drawing/2014/main" id="{03CF5154-DA34-4261-A18D-CB49C22A1E13}"/>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506" name="Rectangle 3">
          <a:extLst>
            <a:ext uri="{FF2B5EF4-FFF2-40B4-BE49-F238E27FC236}">
              <a16:creationId xmlns:a16="http://schemas.microsoft.com/office/drawing/2014/main" id="{BD803F8A-C12C-4AA4-BA3F-22AA75E3217A}"/>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507" name="Rectangle 3">
          <a:extLst>
            <a:ext uri="{FF2B5EF4-FFF2-40B4-BE49-F238E27FC236}">
              <a16:creationId xmlns:a16="http://schemas.microsoft.com/office/drawing/2014/main" id="{9AF4D4BD-BF72-4D5D-9B22-FC5B0CDEA253}"/>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08" name="Rectangle 3">
          <a:extLst>
            <a:ext uri="{FF2B5EF4-FFF2-40B4-BE49-F238E27FC236}">
              <a16:creationId xmlns:a16="http://schemas.microsoft.com/office/drawing/2014/main" id="{E5DFDAB7-56C2-4FB3-9132-1C7DB53CB479}"/>
            </a:ext>
          </a:extLst>
        </xdr:cNvPr>
        <xdr:cNvSpPr>
          <a:spLocks noChangeArrowheads="1"/>
        </xdr:cNvSpPr>
      </xdr:nvSpPr>
      <xdr:spPr bwMode="auto">
        <a:xfrm>
          <a:off x="72961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285750</xdr:colOff>
      <xdr:row>45</xdr:row>
      <xdr:rowOff>190500</xdr:rowOff>
    </xdr:from>
    <xdr:to>
      <xdr:col>7</xdr:col>
      <xdr:colOff>104775</xdr:colOff>
      <xdr:row>45</xdr:row>
      <xdr:rowOff>285750</xdr:rowOff>
    </xdr:to>
    <xdr:sp macro="" textlink="">
      <xdr:nvSpPr>
        <xdr:cNvPr id="6509" name="Rectangle 3">
          <a:extLst>
            <a:ext uri="{FF2B5EF4-FFF2-40B4-BE49-F238E27FC236}">
              <a16:creationId xmlns:a16="http://schemas.microsoft.com/office/drawing/2014/main" id="{2FBA658B-E4F5-426D-B067-1B4C9DD75E70}"/>
            </a:ext>
          </a:extLst>
        </xdr:cNvPr>
        <xdr:cNvSpPr>
          <a:spLocks noChangeArrowheads="1"/>
        </xdr:cNvSpPr>
      </xdr:nvSpPr>
      <xdr:spPr bwMode="auto">
        <a:xfrm>
          <a:off x="8391525"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0" name="Rectangle 3">
          <a:extLst>
            <a:ext uri="{FF2B5EF4-FFF2-40B4-BE49-F238E27FC236}">
              <a16:creationId xmlns:a16="http://schemas.microsoft.com/office/drawing/2014/main" id="{AEDA174A-4B3F-4408-A2B2-65777EA058E7}"/>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1" name="Rectangle 3">
          <a:extLst>
            <a:ext uri="{FF2B5EF4-FFF2-40B4-BE49-F238E27FC236}">
              <a16:creationId xmlns:a16="http://schemas.microsoft.com/office/drawing/2014/main" id="{14F50AF3-37C1-4B94-8D90-7577C5FEBCF2}"/>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512" name="Rectangle 3">
          <a:extLst>
            <a:ext uri="{FF2B5EF4-FFF2-40B4-BE49-F238E27FC236}">
              <a16:creationId xmlns:a16="http://schemas.microsoft.com/office/drawing/2014/main" id="{A90DE263-783F-479F-8ABC-6321200445CD}"/>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3" name="Rectangle 3">
          <a:extLst>
            <a:ext uri="{FF2B5EF4-FFF2-40B4-BE49-F238E27FC236}">
              <a16:creationId xmlns:a16="http://schemas.microsoft.com/office/drawing/2014/main" id="{3A5979BB-3929-49CE-9E55-641E6DEFC823}"/>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4" name="Rectangle 3">
          <a:extLst>
            <a:ext uri="{FF2B5EF4-FFF2-40B4-BE49-F238E27FC236}">
              <a16:creationId xmlns:a16="http://schemas.microsoft.com/office/drawing/2014/main" id="{05C8DCC8-E95E-4E21-B2FF-ACD4930E2FB1}"/>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5" name="Rectangle 3">
          <a:extLst>
            <a:ext uri="{FF2B5EF4-FFF2-40B4-BE49-F238E27FC236}">
              <a16:creationId xmlns:a16="http://schemas.microsoft.com/office/drawing/2014/main" id="{FD107D88-4084-4EC4-933F-79A4F1DE523F}"/>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516" name="Rectangle 3">
          <a:extLst>
            <a:ext uri="{FF2B5EF4-FFF2-40B4-BE49-F238E27FC236}">
              <a16:creationId xmlns:a16="http://schemas.microsoft.com/office/drawing/2014/main" id="{16FFBE94-EE44-4BB1-9B4B-A8D407FF6F35}"/>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7" name="Rectangle 3">
          <a:extLst>
            <a:ext uri="{FF2B5EF4-FFF2-40B4-BE49-F238E27FC236}">
              <a16:creationId xmlns:a16="http://schemas.microsoft.com/office/drawing/2014/main" id="{A1B55BDC-FC6A-4814-9E31-F85272AC933A}"/>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8" name="Rectangle 3">
          <a:extLst>
            <a:ext uri="{FF2B5EF4-FFF2-40B4-BE49-F238E27FC236}">
              <a16:creationId xmlns:a16="http://schemas.microsoft.com/office/drawing/2014/main" id="{F1CAB299-2AEB-4948-B1CA-B1F933E73094}"/>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19" name="Rectangle 3">
          <a:extLst>
            <a:ext uri="{FF2B5EF4-FFF2-40B4-BE49-F238E27FC236}">
              <a16:creationId xmlns:a16="http://schemas.microsoft.com/office/drawing/2014/main" id="{4503ECC3-5D4A-47FD-B2E1-09FA783B8EED}"/>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520" name="Rectangle 3">
          <a:extLst>
            <a:ext uri="{FF2B5EF4-FFF2-40B4-BE49-F238E27FC236}">
              <a16:creationId xmlns:a16="http://schemas.microsoft.com/office/drawing/2014/main" id="{36891868-EBDE-49E3-8292-6698D9B4CA2C}"/>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21" name="Rectangle 3">
          <a:extLst>
            <a:ext uri="{FF2B5EF4-FFF2-40B4-BE49-F238E27FC236}">
              <a16:creationId xmlns:a16="http://schemas.microsoft.com/office/drawing/2014/main" id="{4ABD6898-57AF-45C4-97DE-73C606506BFC}"/>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22" name="Rectangle 3">
          <a:extLst>
            <a:ext uri="{FF2B5EF4-FFF2-40B4-BE49-F238E27FC236}">
              <a16:creationId xmlns:a16="http://schemas.microsoft.com/office/drawing/2014/main" id="{F9F59E9E-7AA4-437D-82C0-788898931258}"/>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23" name="Rectangle 3">
          <a:extLst>
            <a:ext uri="{FF2B5EF4-FFF2-40B4-BE49-F238E27FC236}">
              <a16:creationId xmlns:a16="http://schemas.microsoft.com/office/drawing/2014/main" id="{154923E0-96BE-452B-9107-6BACEE16A19D}"/>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twoCellAnchor>
    <xdr:from>
      <xdr:col>3</xdr:col>
      <xdr:colOff>285750</xdr:colOff>
      <xdr:row>45</xdr:row>
      <xdr:rowOff>190500</xdr:rowOff>
    </xdr:from>
    <xdr:to>
      <xdr:col>3</xdr:col>
      <xdr:colOff>104775</xdr:colOff>
      <xdr:row>45</xdr:row>
      <xdr:rowOff>285750</xdr:rowOff>
    </xdr:to>
    <xdr:sp macro="" textlink="">
      <xdr:nvSpPr>
        <xdr:cNvPr id="6524" name="Rectangle 3">
          <a:extLst>
            <a:ext uri="{FF2B5EF4-FFF2-40B4-BE49-F238E27FC236}">
              <a16:creationId xmlns:a16="http://schemas.microsoft.com/office/drawing/2014/main" id="{8957C5B7-6AA9-430E-BD1F-75A6C2859E29}"/>
            </a:ext>
          </a:extLst>
        </xdr:cNvPr>
        <xdr:cNvSpPr>
          <a:spLocks noChangeArrowheads="1"/>
        </xdr:cNvSpPr>
      </xdr:nvSpPr>
      <xdr:spPr bwMode="auto">
        <a:xfrm>
          <a:off x="6115050"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45</xdr:row>
      <xdr:rowOff>190500</xdr:rowOff>
    </xdr:from>
    <xdr:to>
      <xdr:col>5</xdr:col>
      <xdr:colOff>104775</xdr:colOff>
      <xdr:row>45</xdr:row>
      <xdr:rowOff>285750</xdr:rowOff>
    </xdr:to>
    <xdr:sp macro="" textlink="">
      <xdr:nvSpPr>
        <xdr:cNvPr id="6525" name="Rectangle 3">
          <a:extLst>
            <a:ext uri="{FF2B5EF4-FFF2-40B4-BE49-F238E27FC236}">
              <a16:creationId xmlns:a16="http://schemas.microsoft.com/office/drawing/2014/main" id="{CBBC190A-31A7-47E8-ADC5-90EBEEFB2C4B}"/>
            </a:ext>
          </a:extLst>
        </xdr:cNvPr>
        <xdr:cNvSpPr>
          <a:spLocks noChangeArrowheads="1"/>
        </xdr:cNvSpPr>
      </xdr:nvSpPr>
      <xdr:spPr bwMode="auto">
        <a:xfrm>
          <a:off x="7296150" y="866775"/>
          <a:ext cx="0" cy="952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285750</xdr:colOff>
      <xdr:row>5</xdr:row>
      <xdr:rowOff>190500</xdr:rowOff>
    </xdr:from>
    <xdr:to>
      <xdr:col>7</xdr:col>
      <xdr:colOff>104775</xdr:colOff>
      <xdr:row>5</xdr:row>
      <xdr:rowOff>285750</xdr:rowOff>
    </xdr:to>
    <xdr:sp macro="" textlink="">
      <xdr:nvSpPr>
        <xdr:cNvPr id="2" name="Rectangle 3">
          <a:extLst>
            <a:ext uri="{FF2B5EF4-FFF2-40B4-BE49-F238E27FC236}">
              <a16:creationId xmlns:a16="http://schemas.microsoft.com/office/drawing/2014/main" id="{B19857C0-5E73-48CC-B020-C3B69C7B1DED}"/>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twoCellAnchor>
    <xdr:from>
      <xdr:col>7</xdr:col>
      <xdr:colOff>285750</xdr:colOff>
      <xdr:row>5</xdr:row>
      <xdr:rowOff>190500</xdr:rowOff>
    </xdr:from>
    <xdr:to>
      <xdr:col>7</xdr:col>
      <xdr:colOff>104775</xdr:colOff>
      <xdr:row>5</xdr:row>
      <xdr:rowOff>285750</xdr:rowOff>
    </xdr:to>
    <xdr:sp macro="" textlink="">
      <xdr:nvSpPr>
        <xdr:cNvPr id="3" name="Rectangle 3">
          <a:extLst>
            <a:ext uri="{FF2B5EF4-FFF2-40B4-BE49-F238E27FC236}">
              <a16:creationId xmlns:a16="http://schemas.microsoft.com/office/drawing/2014/main" id="{0A1294E7-45FE-41E9-9E90-719E309637C8}"/>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466725</xdr:colOff>
      <xdr:row>0</xdr:row>
      <xdr:rowOff>0</xdr:rowOff>
    </xdr:from>
    <xdr:to>
      <xdr:col>13</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13</xdr:col>
      <xdr:colOff>466725</xdr:colOff>
      <xdr:row>0</xdr:row>
      <xdr:rowOff>0</xdr:rowOff>
    </xdr:from>
    <xdr:to>
      <xdr:col>13</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15</xdr:col>
      <xdr:colOff>285750</xdr:colOff>
      <xdr:row>3</xdr:row>
      <xdr:rowOff>0</xdr:rowOff>
    </xdr:from>
    <xdr:to>
      <xdr:col>15</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15</xdr:col>
      <xdr:colOff>285750</xdr:colOff>
      <xdr:row>4</xdr:row>
      <xdr:rowOff>0</xdr:rowOff>
    </xdr:from>
    <xdr:to>
      <xdr:col>15</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17</xdr:col>
      <xdr:colOff>285750</xdr:colOff>
      <xdr:row>4</xdr:row>
      <xdr:rowOff>0</xdr:rowOff>
    </xdr:from>
    <xdr:to>
      <xdr:col>17</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15</xdr:col>
      <xdr:colOff>285750</xdr:colOff>
      <xdr:row>4</xdr:row>
      <xdr:rowOff>0</xdr:rowOff>
    </xdr:from>
    <xdr:to>
      <xdr:col>15</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17</xdr:col>
      <xdr:colOff>285750</xdr:colOff>
      <xdr:row>4</xdr:row>
      <xdr:rowOff>0</xdr:rowOff>
    </xdr:from>
    <xdr:to>
      <xdr:col>17</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15</xdr:col>
      <xdr:colOff>285750</xdr:colOff>
      <xdr:row>4</xdr:row>
      <xdr:rowOff>0</xdr:rowOff>
    </xdr:from>
    <xdr:to>
      <xdr:col>15</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13" name="Rectangle 15">
          <a:extLst>
            <a:ext uri="{FF2B5EF4-FFF2-40B4-BE49-F238E27FC236}">
              <a16:creationId xmlns:a16="http://schemas.microsoft.com/office/drawing/2014/main" id="{B4426842-3550-4F4E-9B9B-7948A9A21A22}"/>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14" name="Rectangle 15">
          <a:extLst>
            <a:ext uri="{FF2B5EF4-FFF2-40B4-BE49-F238E27FC236}">
              <a16:creationId xmlns:a16="http://schemas.microsoft.com/office/drawing/2014/main" id="{A13D282E-EA47-4D34-8A90-47C7D8E7B29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15" name="Rectangle 3">
          <a:extLst>
            <a:ext uri="{FF2B5EF4-FFF2-40B4-BE49-F238E27FC236}">
              <a16:creationId xmlns:a16="http://schemas.microsoft.com/office/drawing/2014/main" id="{2632F5C1-BC02-4689-9EAE-87C2EA015C57}"/>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16" name="Rectangle 3">
          <a:extLst>
            <a:ext uri="{FF2B5EF4-FFF2-40B4-BE49-F238E27FC236}">
              <a16:creationId xmlns:a16="http://schemas.microsoft.com/office/drawing/2014/main" id="{83F50536-6CD7-48AD-80A4-C72B5889C8B5}"/>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13</xdr:col>
      <xdr:colOff>285750</xdr:colOff>
      <xdr:row>5</xdr:row>
      <xdr:rowOff>190500</xdr:rowOff>
    </xdr:from>
    <xdr:to>
      <xdr:col>13</xdr:col>
      <xdr:colOff>104775</xdr:colOff>
      <xdr:row>5</xdr:row>
      <xdr:rowOff>285750</xdr:rowOff>
    </xdr:to>
    <xdr:sp macro="" textlink="">
      <xdr:nvSpPr>
        <xdr:cNvPr id="17" name="Rectangle 3">
          <a:extLst>
            <a:ext uri="{FF2B5EF4-FFF2-40B4-BE49-F238E27FC236}">
              <a16:creationId xmlns:a16="http://schemas.microsoft.com/office/drawing/2014/main" id="{DB1A9809-4097-43A5-A6A2-7E94A3C29690}"/>
            </a:ext>
          </a:extLst>
        </xdr:cNvPr>
        <xdr:cNvSpPr>
          <a:spLocks noChangeArrowheads="1"/>
        </xdr:cNvSpPr>
      </xdr:nvSpPr>
      <xdr:spPr bwMode="auto">
        <a:xfrm>
          <a:off x="789622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18" name="Rectangle 3">
          <a:extLst>
            <a:ext uri="{FF2B5EF4-FFF2-40B4-BE49-F238E27FC236}">
              <a16:creationId xmlns:a16="http://schemas.microsoft.com/office/drawing/2014/main" id="{5EF91151-0866-43E5-AE54-6A9D43165858}"/>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19" name="Rectangle 3">
          <a:extLst>
            <a:ext uri="{FF2B5EF4-FFF2-40B4-BE49-F238E27FC236}">
              <a16:creationId xmlns:a16="http://schemas.microsoft.com/office/drawing/2014/main" id="{72B66D11-5007-482A-B669-A94D22E3E032}"/>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20" name="Rectangle 3">
          <a:extLst>
            <a:ext uri="{FF2B5EF4-FFF2-40B4-BE49-F238E27FC236}">
              <a16:creationId xmlns:a16="http://schemas.microsoft.com/office/drawing/2014/main" id="{548E5538-4100-4878-AAD3-70820043C4C5}"/>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21" name="Rectangle 3">
          <a:extLst>
            <a:ext uri="{FF2B5EF4-FFF2-40B4-BE49-F238E27FC236}">
              <a16:creationId xmlns:a16="http://schemas.microsoft.com/office/drawing/2014/main" id="{B0F0C3F0-B197-43AA-8EA9-3A5520B2D0B7}"/>
            </a:ext>
          </a:extLst>
        </xdr:cNvPr>
        <xdr:cNvSpPr>
          <a:spLocks noChangeArrowheads="1"/>
        </xdr:cNvSpPr>
      </xdr:nvSpPr>
      <xdr:spPr bwMode="auto">
        <a:xfrm>
          <a:off x="698182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22" name="Rectangle 3">
          <a:extLst>
            <a:ext uri="{FF2B5EF4-FFF2-40B4-BE49-F238E27FC236}">
              <a16:creationId xmlns:a16="http://schemas.microsoft.com/office/drawing/2014/main" id="{3EB4EFBA-5B47-4483-B9F8-1C8DE73C89D2}"/>
            </a:ext>
          </a:extLst>
        </xdr:cNvPr>
        <xdr:cNvSpPr>
          <a:spLocks noChangeArrowheads="1"/>
        </xdr:cNvSpPr>
      </xdr:nvSpPr>
      <xdr:spPr bwMode="auto">
        <a:xfrm>
          <a:off x="8115300" y="866775"/>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70" name="Rectangle 15">
          <a:extLst>
            <a:ext uri="{FF2B5EF4-FFF2-40B4-BE49-F238E27FC236}">
              <a16:creationId xmlns:a16="http://schemas.microsoft.com/office/drawing/2014/main" id="{9BB7A022-A014-41F6-B23A-88D969A8212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71" name="Rectangle 3">
          <a:extLst>
            <a:ext uri="{FF2B5EF4-FFF2-40B4-BE49-F238E27FC236}">
              <a16:creationId xmlns:a16="http://schemas.microsoft.com/office/drawing/2014/main" id="{CED04F13-7322-44DF-B0E3-A8FFB66F362D}"/>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72" name="Rectangle 3">
          <a:extLst>
            <a:ext uri="{FF2B5EF4-FFF2-40B4-BE49-F238E27FC236}">
              <a16:creationId xmlns:a16="http://schemas.microsoft.com/office/drawing/2014/main" id="{BA17EC55-E4D4-49FA-9936-0BF0F89EF529}"/>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73" name="Rectangle 3">
          <a:extLst>
            <a:ext uri="{FF2B5EF4-FFF2-40B4-BE49-F238E27FC236}">
              <a16:creationId xmlns:a16="http://schemas.microsoft.com/office/drawing/2014/main" id="{F4713332-C287-4C59-98E8-83AD4EF6012A}"/>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74" name="Rectangle 15">
          <a:extLst>
            <a:ext uri="{FF2B5EF4-FFF2-40B4-BE49-F238E27FC236}">
              <a16:creationId xmlns:a16="http://schemas.microsoft.com/office/drawing/2014/main" id="{422809E4-2966-4B66-8C6B-1F80A15B312F}"/>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75" name="Rectangle 3">
          <a:extLst>
            <a:ext uri="{FF2B5EF4-FFF2-40B4-BE49-F238E27FC236}">
              <a16:creationId xmlns:a16="http://schemas.microsoft.com/office/drawing/2014/main" id="{2C63BE83-0C26-4184-BAD3-145920DA39DF}"/>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76" name="Rectangle 3">
          <a:extLst>
            <a:ext uri="{FF2B5EF4-FFF2-40B4-BE49-F238E27FC236}">
              <a16:creationId xmlns:a16="http://schemas.microsoft.com/office/drawing/2014/main" id="{66FF48D1-4AD3-46A5-9669-88ACAC17DE25}"/>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77" name="Rectangle 3">
          <a:extLst>
            <a:ext uri="{FF2B5EF4-FFF2-40B4-BE49-F238E27FC236}">
              <a16:creationId xmlns:a16="http://schemas.microsoft.com/office/drawing/2014/main" id="{F7D318D7-10EB-439E-9180-741D520E6920}"/>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78" name="Rectangle 15">
          <a:extLst>
            <a:ext uri="{FF2B5EF4-FFF2-40B4-BE49-F238E27FC236}">
              <a16:creationId xmlns:a16="http://schemas.microsoft.com/office/drawing/2014/main" id="{17DC1C19-E8A0-483E-86D5-814EB802463D}"/>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79" name="Rectangle 3">
          <a:extLst>
            <a:ext uri="{FF2B5EF4-FFF2-40B4-BE49-F238E27FC236}">
              <a16:creationId xmlns:a16="http://schemas.microsoft.com/office/drawing/2014/main" id="{F0C177D6-748B-4D50-8AAB-C593C102E3ED}"/>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91" name="Rectangle 3">
          <a:extLst>
            <a:ext uri="{FF2B5EF4-FFF2-40B4-BE49-F238E27FC236}">
              <a16:creationId xmlns:a16="http://schemas.microsoft.com/office/drawing/2014/main" id="{3648FAC3-E3B8-4806-8B9A-C827522190F6}"/>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92" name="Rectangle 3">
          <a:extLst>
            <a:ext uri="{FF2B5EF4-FFF2-40B4-BE49-F238E27FC236}">
              <a16:creationId xmlns:a16="http://schemas.microsoft.com/office/drawing/2014/main" id="{029E4B76-044A-45EE-B4D6-FC80EB4ED1CE}"/>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93" name="Rectangle 15">
          <a:extLst>
            <a:ext uri="{FF2B5EF4-FFF2-40B4-BE49-F238E27FC236}">
              <a16:creationId xmlns:a16="http://schemas.microsoft.com/office/drawing/2014/main" id="{7C5CAC8E-FC31-40CD-B2D1-1FE5A283FB0A}"/>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94" name="Rectangle 3">
          <a:extLst>
            <a:ext uri="{FF2B5EF4-FFF2-40B4-BE49-F238E27FC236}">
              <a16:creationId xmlns:a16="http://schemas.microsoft.com/office/drawing/2014/main" id="{9F147A6F-8B10-4A04-869C-8545E906F2C4}"/>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95" name="Rectangle 3">
          <a:extLst>
            <a:ext uri="{FF2B5EF4-FFF2-40B4-BE49-F238E27FC236}">
              <a16:creationId xmlns:a16="http://schemas.microsoft.com/office/drawing/2014/main" id="{0715AB9B-CC61-4ADF-A981-0C782DD0F649}"/>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96" name="Rectangle 3">
          <a:extLst>
            <a:ext uri="{FF2B5EF4-FFF2-40B4-BE49-F238E27FC236}">
              <a16:creationId xmlns:a16="http://schemas.microsoft.com/office/drawing/2014/main" id="{F6008FCE-9447-4690-AAE0-FEFB47D2D234}"/>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97" name="Rectangle 3">
          <a:extLst>
            <a:ext uri="{FF2B5EF4-FFF2-40B4-BE49-F238E27FC236}">
              <a16:creationId xmlns:a16="http://schemas.microsoft.com/office/drawing/2014/main" id="{F0D0E8C6-5CD7-4F61-9DE6-3DF3BC4583CF}"/>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198" name="Rectangle 3">
          <a:extLst>
            <a:ext uri="{FF2B5EF4-FFF2-40B4-BE49-F238E27FC236}">
              <a16:creationId xmlns:a16="http://schemas.microsoft.com/office/drawing/2014/main" id="{29D7EAC3-CD69-4928-BF65-F1752F150D3E}"/>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199" name="Rectangle 3">
          <a:extLst>
            <a:ext uri="{FF2B5EF4-FFF2-40B4-BE49-F238E27FC236}">
              <a16:creationId xmlns:a16="http://schemas.microsoft.com/office/drawing/2014/main" id="{319FE0F2-3D93-4ABC-8BF4-7D9ECE9E9F80}"/>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200" name="Rectangle 3">
          <a:extLst>
            <a:ext uri="{FF2B5EF4-FFF2-40B4-BE49-F238E27FC236}">
              <a16:creationId xmlns:a16="http://schemas.microsoft.com/office/drawing/2014/main" id="{D9823C62-1D5B-43E6-8539-6F18E8A8CA3A}"/>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5</xdr:row>
      <xdr:rowOff>190500</xdr:rowOff>
    </xdr:from>
    <xdr:to>
      <xdr:col>3</xdr:col>
      <xdr:colOff>104775</xdr:colOff>
      <xdr:row>5</xdr:row>
      <xdr:rowOff>285750</xdr:rowOff>
    </xdr:to>
    <xdr:sp macro="" textlink="">
      <xdr:nvSpPr>
        <xdr:cNvPr id="7201" name="Rectangle 3">
          <a:extLst>
            <a:ext uri="{FF2B5EF4-FFF2-40B4-BE49-F238E27FC236}">
              <a16:creationId xmlns:a16="http://schemas.microsoft.com/office/drawing/2014/main" id="{7E093E09-8DE3-4A3E-95DE-CE6C21A4F447}"/>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5</xdr:row>
      <xdr:rowOff>190500</xdr:rowOff>
    </xdr:from>
    <xdr:to>
      <xdr:col>5</xdr:col>
      <xdr:colOff>104775</xdr:colOff>
      <xdr:row>5</xdr:row>
      <xdr:rowOff>285750</xdr:rowOff>
    </xdr:to>
    <xdr:sp macro="" textlink="">
      <xdr:nvSpPr>
        <xdr:cNvPr id="7202" name="Rectangle 3">
          <a:extLst>
            <a:ext uri="{FF2B5EF4-FFF2-40B4-BE49-F238E27FC236}">
              <a16:creationId xmlns:a16="http://schemas.microsoft.com/office/drawing/2014/main" id="{76D1022F-1505-4660-BB4E-5FA212223EA6}"/>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03" name="Rectangle 15">
          <a:extLst>
            <a:ext uri="{FF2B5EF4-FFF2-40B4-BE49-F238E27FC236}">
              <a16:creationId xmlns:a16="http://schemas.microsoft.com/office/drawing/2014/main" id="{8E3DA730-3420-4CC4-9A37-F16FAD1D5A9F}"/>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04" name="Rectangle 3">
          <a:extLst>
            <a:ext uri="{FF2B5EF4-FFF2-40B4-BE49-F238E27FC236}">
              <a16:creationId xmlns:a16="http://schemas.microsoft.com/office/drawing/2014/main" id="{AEBCA8AD-C8AE-46FA-BFE2-9BC7D2BD30B0}"/>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05" name="Rectangle 3">
          <a:extLst>
            <a:ext uri="{FF2B5EF4-FFF2-40B4-BE49-F238E27FC236}">
              <a16:creationId xmlns:a16="http://schemas.microsoft.com/office/drawing/2014/main" id="{292D9C96-E192-4637-95E2-16D6DE8662B8}"/>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06" name="Rectangle 3">
          <a:extLst>
            <a:ext uri="{FF2B5EF4-FFF2-40B4-BE49-F238E27FC236}">
              <a16:creationId xmlns:a16="http://schemas.microsoft.com/office/drawing/2014/main" id="{C9DE8A06-EC29-40F9-B6DB-B1509CCF4BCE}"/>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07" name="Rectangle 15">
          <a:extLst>
            <a:ext uri="{FF2B5EF4-FFF2-40B4-BE49-F238E27FC236}">
              <a16:creationId xmlns:a16="http://schemas.microsoft.com/office/drawing/2014/main" id="{67AEA3AC-B8FF-4DE5-9577-001AF96506DF}"/>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08" name="Rectangle 3">
          <a:extLst>
            <a:ext uri="{FF2B5EF4-FFF2-40B4-BE49-F238E27FC236}">
              <a16:creationId xmlns:a16="http://schemas.microsoft.com/office/drawing/2014/main" id="{FDFB88D9-D1EE-43CC-A501-BD22E6EABA3E}"/>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09" name="Rectangle 3">
          <a:extLst>
            <a:ext uri="{FF2B5EF4-FFF2-40B4-BE49-F238E27FC236}">
              <a16:creationId xmlns:a16="http://schemas.microsoft.com/office/drawing/2014/main" id="{3014DB76-3DA4-4EF6-950E-336824F413FD}"/>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10" name="Rectangle 3">
          <a:extLst>
            <a:ext uri="{FF2B5EF4-FFF2-40B4-BE49-F238E27FC236}">
              <a16:creationId xmlns:a16="http://schemas.microsoft.com/office/drawing/2014/main" id="{B1B5CEC4-AA32-41F8-AA73-67B891FB0337}"/>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11" name="Rectangle 15">
          <a:extLst>
            <a:ext uri="{FF2B5EF4-FFF2-40B4-BE49-F238E27FC236}">
              <a16:creationId xmlns:a16="http://schemas.microsoft.com/office/drawing/2014/main" id="{8796DC53-7511-4BDB-9C2F-B1B787CC6C0D}"/>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12" name="Rectangle 3">
          <a:extLst>
            <a:ext uri="{FF2B5EF4-FFF2-40B4-BE49-F238E27FC236}">
              <a16:creationId xmlns:a16="http://schemas.microsoft.com/office/drawing/2014/main" id="{5AC8223B-D2D5-466D-B888-868A3179424B}"/>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13" name="Rectangle 3">
          <a:extLst>
            <a:ext uri="{FF2B5EF4-FFF2-40B4-BE49-F238E27FC236}">
              <a16:creationId xmlns:a16="http://schemas.microsoft.com/office/drawing/2014/main" id="{F5C10455-B11E-4AA6-AB7D-FAF5652FA7A9}"/>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14" name="Rectangle 3">
          <a:extLst>
            <a:ext uri="{FF2B5EF4-FFF2-40B4-BE49-F238E27FC236}">
              <a16:creationId xmlns:a16="http://schemas.microsoft.com/office/drawing/2014/main" id="{6740FE9D-3E6B-4406-A989-288D8C24CF5E}"/>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15" name="Rectangle 15">
          <a:extLst>
            <a:ext uri="{FF2B5EF4-FFF2-40B4-BE49-F238E27FC236}">
              <a16:creationId xmlns:a16="http://schemas.microsoft.com/office/drawing/2014/main" id="{D898609C-41AF-4D71-A899-70FBCD9E0D63}"/>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16" name="Rectangle 3">
          <a:extLst>
            <a:ext uri="{FF2B5EF4-FFF2-40B4-BE49-F238E27FC236}">
              <a16:creationId xmlns:a16="http://schemas.microsoft.com/office/drawing/2014/main" id="{7C612459-E979-4584-ABAC-DD08095EB5CC}"/>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17" name="Rectangle 3">
          <a:extLst>
            <a:ext uri="{FF2B5EF4-FFF2-40B4-BE49-F238E27FC236}">
              <a16:creationId xmlns:a16="http://schemas.microsoft.com/office/drawing/2014/main" id="{3A24122B-3099-44C1-919B-3D0A89AEF8BA}"/>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18" name="Rectangle 3">
          <a:extLst>
            <a:ext uri="{FF2B5EF4-FFF2-40B4-BE49-F238E27FC236}">
              <a16:creationId xmlns:a16="http://schemas.microsoft.com/office/drawing/2014/main" id="{16D2B9EB-EF40-4419-97D7-064270AEA21E}"/>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19" name="Rectangle 3">
          <a:extLst>
            <a:ext uri="{FF2B5EF4-FFF2-40B4-BE49-F238E27FC236}">
              <a16:creationId xmlns:a16="http://schemas.microsoft.com/office/drawing/2014/main" id="{70B6902D-3858-470C-804B-79A806B353D2}"/>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20" name="Rectangle 3">
          <a:extLst>
            <a:ext uri="{FF2B5EF4-FFF2-40B4-BE49-F238E27FC236}">
              <a16:creationId xmlns:a16="http://schemas.microsoft.com/office/drawing/2014/main" id="{3C6D1DC0-099A-49FD-9799-30C766819F56}"/>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21" name="Rectangle 3">
          <a:extLst>
            <a:ext uri="{FF2B5EF4-FFF2-40B4-BE49-F238E27FC236}">
              <a16:creationId xmlns:a16="http://schemas.microsoft.com/office/drawing/2014/main" id="{D6C26631-CC76-4C8B-8EE0-B93E58163B8B}"/>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22" name="Rectangle 3">
          <a:extLst>
            <a:ext uri="{FF2B5EF4-FFF2-40B4-BE49-F238E27FC236}">
              <a16:creationId xmlns:a16="http://schemas.microsoft.com/office/drawing/2014/main" id="{F1E63A36-48CA-4022-8C83-F9F8C60AE007}"/>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7223" name="Rectangle 3">
          <a:extLst>
            <a:ext uri="{FF2B5EF4-FFF2-40B4-BE49-F238E27FC236}">
              <a16:creationId xmlns:a16="http://schemas.microsoft.com/office/drawing/2014/main" id="{4724C335-979B-4B9A-926A-D7B3D3AD1B6B}"/>
            </a:ext>
          </a:extLst>
        </xdr:cNvPr>
        <xdr:cNvSpPr>
          <a:spLocks noChangeArrowheads="1"/>
        </xdr:cNvSpPr>
      </xdr:nvSpPr>
      <xdr:spPr bwMode="auto">
        <a:xfrm>
          <a:off x="5648325" y="19431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7224" name="Rectangle 3">
          <a:extLst>
            <a:ext uri="{FF2B5EF4-FFF2-40B4-BE49-F238E27FC236}">
              <a16:creationId xmlns:a16="http://schemas.microsoft.com/office/drawing/2014/main" id="{19757579-42F4-44FB-B040-C6D6ABD65A7D}"/>
            </a:ext>
          </a:extLst>
        </xdr:cNvPr>
        <xdr:cNvSpPr>
          <a:spLocks noChangeArrowheads="1"/>
        </xdr:cNvSpPr>
      </xdr:nvSpPr>
      <xdr:spPr bwMode="auto">
        <a:xfrm>
          <a:off x="6772275" y="1943100"/>
          <a:ext cx="0" cy="95250"/>
        </a:xfrm>
        <a:prstGeom prst="rect">
          <a:avLst/>
        </a:prstGeom>
        <a:noFill/>
        <a:ln w="9525">
          <a:noFill/>
          <a:miter lim="800000"/>
          <a:headEnd/>
          <a:tailEnd/>
        </a:ln>
      </xdr:spPr>
    </xdr:sp>
    <xdr:clientData/>
  </xdr:twoCellAnchor>
  <xdr:twoCellAnchor>
    <xdr:from>
      <xdr:col>9</xdr:col>
      <xdr:colOff>285750</xdr:colOff>
      <xdr:row>6</xdr:row>
      <xdr:rowOff>190500</xdr:rowOff>
    </xdr:from>
    <xdr:to>
      <xdr:col>9</xdr:col>
      <xdr:colOff>104775</xdr:colOff>
      <xdr:row>6</xdr:row>
      <xdr:rowOff>285750</xdr:rowOff>
    </xdr:to>
    <xdr:sp macro="" textlink="">
      <xdr:nvSpPr>
        <xdr:cNvPr id="2" name="Rectangle 3">
          <a:extLst>
            <a:ext uri="{FF2B5EF4-FFF2-40B4-BE49-F238E27FC236}">
              <a16:creationId xmlns:a16="http://schemas.microsoft.com/office/drawing/2014/main" id="{79BC4EDA-5D54-4EF3-8F1B-92C00D0A1C31}"/>
            </a:ext>
          </a:extLst>
        </xdr:cNvPr>
        <xdr:cNvSpPr>
          <a:spLocks noChangeArrowheads="1"/>
        </xdr:cNvSpPr>
      </xdr:nvSpPr>
      <xdr:spPr bwMode="auto">
        <a:xfrm>
          <a:off x="9286875" y="866775"/>
          <a:ext cx="0" cy="95250"/>
        </a:xfrm>
        <a:prstGeom prst="rect">
          <a:avLst/>
        </a:prstGeom>
        <a:noFill/>
        <a:ln w="9525">
          <a:noFill/>
          <a:miter lim="800000"/>
          <a:headEnd/>
          <a:tailEnd/>
        </a:ln>
      </xdr:spPr>
    </xdr:sp>
    <xdr:clientData/>
  </xdr:twoCellAnchor>
  <xdr:twoCellAnchor>
    <xdr:from>
      <xdr:col>9</xdr:col>
      <xdr:colOff>285750</xdr:colOff>
      <xdr:row>6</xdr:row>
      <xdr:rowOff>190500</xdr:rowOff>
    </xdr:from>
    <xdr:to>
      <xdr:col>9</xdr:col>
      <xdr:colOff>104775</xdr:colOff>
      <xdr:row>6</xdr:row>
      <xdr:rowOff>285750</xdr:rowOff>
    </xdr:to>
    <xdr:sp macro="" textlink="">
      <xdr:nvSpPr>
        <xdr:cNvPr id="3" name="Rectangle 3">
          <a:extLst>
            <a:ext uri="{FF2B5EF4-FFF2-40B4-BE49-F238E27FC236}">
              <a16:creationId xmlns:a16="http://schemas.microsoft.com/office/drawing/2014/main" id="{24536C98-7E61-4238-9881-BFF0AC403D89}"/>
            </a:ext>
          </a:extLst>
        </xdr:cNvPr>
        <xdr:cNvSpPr>
          <a:spLocks noChangeArrowheads="1"/>
        </xdr:cNvSpPr>
      </xdr:nvSpPr>
      <xdr:spPr bwMode="auto">
        <a:xfrm>
          <a:off x="9286875" y="866775"/>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4" name="Rectangle 3">
          <a:extLst>
            <a:ext uri="{FF2B5EF4-FFF2-40B4-BE49-F238E27FC236}">
              <a16:creationId xmlns:a16="http://schemas.microsoft.com/office/drawing/2014/main" id="{C3F2CF8B-DC2B-417F-BE63-17210328E9A1}"/>
            </a:ext>
          </a:extLst>
        </xdr:cNvPr>
        <xdr:cNvSpPr>
          <a:spLocks noChangeArrowheads="1"/>
        </xdr:cNvSpPr>
      </xdr:nvSpPr>
      <xdr:spPr bwMode="auto">
        <a:xfrm>
          <a:off x="70389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285750</xdr:colOff>
      <xdr:row>6</xdr:row>
      <xdr:rowOff>190500</xdr:rowOff>
    </xdr:from>
    <xdr:to>
      <xdr:col>9</xdr:col>
      <xdr:colOff>104775</xdr:colOff>
      <xdr:row>6</xdr:row>
      <xdr:rowOff>285750</xdr:rowOff>
    </xdr:to>
    <xdr:sp macro="" textlink="">
      <xdr:nvSpPr>
        <xdr:cNvPr id="5" name="Rectangle 3">
          <a:extLst>
            <a:ext uri="{FF2B5EF4-FFF2-40B4-BE49-F238E27FC236}">
              <a16:creationId xmlns:a16="http://schemas.microsoft.com/office/drawing/2014/main" id="{059F1EEA-2746-4C81-A0A7-7E79495499A4}"/>
            </a:ext>
          </a:extLst>
        </xdr:cNvPr>
        <xdr:cNvSpPr>
          <a:spLocks noChangeArrowheads="1"/>
        </xdr:cNvSpPr>
      </xdr:nvSpPr>
      <xdr:spPr bwMode="auto">
        <a:xfrm>
          <a:off x="9286875" y="866775"/>
          <a:ext cx="0" cy="95250"/>
        </a:xfrm>
        <a:prstGeom prst="rect">
          <a:avLst/>
        </a:prstGeom>
        <a:noFill/>
        <a:ln w="9525">
          <a:noFill/>
          <a:miter lim="800000"/>
          <a:headEnd/>
          <a:tailEnd/>
        </a:ln>
      </xdr:spPr>
    </xdr:sp>
    <xdr:clientData/>
  </xdr:twoCellAnchor>
  <xdr:twoCellAnchor>
    <xdr:from>
      <xdr:col>9</xdr:col>
      <xdr:colOff>285750</xdr:colOff>
      <xdr:row>6</xdr:row>
      <xdr:rowOff>190500</xdr:rowOff>
    </xdr:from>
    <xdr:to>
      <xdr:col>9</xdr:col>
      <xdr:colOff>104775</xdr:colOff>
      <xdr:row>6</xdr:row>
      <xdr:rowOff>285750</xdr:rowOff>
    </xdr:to>
    <xdr:sp macro="" textlink="">
      <xdr:nvSpPr>
        <xdr:cNvPr id="6" name="Rectangle 3">
          <a:extLst>
            <a:ext uri="{FF2B5EF4-FFF2-40B4-BE49-F238E27FC236}">
              <a16:creationId xmlns:a16="http://schemas.microsoft.com/office/drawing/2014/main" id="{5E0C358D-1DF9-43E2-A714-E0C686209065}"/>
            </a:ext>
          </a:extLst>
        </xdr:cNvPr>
        <xdr:cNvSpPr>
          <a:spLocks noChangeArrowheads="1"/>
        </xdr:cNvSpPr>
      </xdr:nvSpPr>
      <xdr:spPr bwMode="auto">
        <a:xfrm>
          <a:off x="9286875" y="866775"/>
          <a:ext cx="0" cy="95250"/>
        </a:xfrm>
        <a:prstGeom prst="rect">
          <a:avLst/>
        </a:prstGeom>
        <a:noFill/>
        <a:ln w="9525">
          <a:noFill/>
          <a:miter lim="800000"/>
          <a:headEnd/>
          <a:tailEnd/>
        </a:ln>
      </xdr:spPr>
    </xdr:sp>
    <xdr:clientData/>
  </xdr:twoCellAnchor>
  <xdr:twoCellAnchor>
    <xdr:from>
      <xdr:col>9</xdr:col>
      <xdr:colOff>285750</xdr:colOff>
      <xdr:row>6</xdr:row>
      <xdr:rowOff>190500</xdr:rowOff>
    </xdr:from>
    <xdr:to>
      <xdr:col>9</xdr:col>
      <xdr:colOff>104775</xdr:colOff>
      <xdr:row>6</xdr:row>
      <xdr:rowOff>285750</xdr:rowOff>
    </xdr:to>
    <xdr:sp macro="" textlink="">
      <xdr:nvSpPr>
        <xdr:cNvPr id="7" name="Rectangle 3">
          <a:extLst>
            <a:ext uri="{FF2B5EF4-FFF2-40B4-BE49-F238E27FC236}">
              <a16:creationId xmlns:a16="http://schemas.microsoft.com/office/drawing/2014/main" id="{88106C73-34BD-40AD-8B49-42D30EBA6DD9}"/>
            </a:ext>
          </a:extLst>
        </xdr:cNvPr>
        <xdr:cNvSpPr>
          <a:spLocks noChangeArrowheads="1"/>
        </xdr:cNvSpPr>
      </xdr:nvSpPr>
      <xdr:spPr bwMode="auto">
        <a:xfrm>
          <a:off x="9286875" y="866775"/>
          <a:ext cx="0" cy="95250"/>
        </a:xfrm>
        <a:prstGeom prst="rect">
          <a:avLst/>
        </a:prstGeom>
        <a:noFill/>
        <a:ln w="9525">
          <a:noFill/>
          <a:miter lim="800000"/>
          <a:headEnd/>
          <a:tailEnd/>
        </a:ln>
      </xdr:spPr>
    </xdr:sp>
    <xdr:clientData/>
  </xdr:twoCellAnchor>
  <xdr:twoCellAnchor>
    <xdr:from>
      <xdr:col>3</xdr:col>
      <xdr:colOff>285750</xdr:colOff>
      <xdr:row>6</xdr:row>
      <xdr:rowOff>190500</xdr:rowOff>
    </xdr:from>
    <xdr:to>
      <xdr:col>3</xdr:col>
      <xdr:colOff>104775</xdr:colOff>
      <xdr:row>6</xdr:row>
      <xdr:rowOff>285750</xdr:rowOff>
    </xdr:to>
    <xdr:sp macro="" textlink="">
      <xdr:nvSpPr>
        <xdr:cNvPr id="8" name="Rectangle 3">
          <a:extLst>
            <a:ext uri="{FF2B5EF4-FFF2-40B4-BE49-F238E27FC236}">
              <a16:creationId xmlns:a16="http://schemas.microsoft.com/office/drawing/2014/main" id="{63C2A95F-9F2E-4BEA-941C-C1515DC07E65}"/>
            </a:ext>
          </a:extLst>
        </xdr:cNvPr>
        <xdr:cNvSpPr>
          <a:spLocks noChangeArrowheads="1"/>
        </xdr:cNvSpPr>
      </xdr:nvSpPr>
      <xdr:spPr bwMode="auto">
        <a:xfrm>
          <a:off x="7038975" y="8667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285750</xdr:colOff>
      <xdr:row>6</xdr:row>
      <xdr:rowOff>190500</xdr:rowOff>
    </xdr:from>
    <xdr:to>
      <xdr:col>9</xdr:col>
      <xdr:colOff>104775</xdr:colOff>
      <xdr:row>6</xdr:row>
      <xdr:rowOff>285750</xdr:rowOff>
    </xdr:to>
    <xdr:sp macro="" textlink="">
      <xdr:nvSpPr>
        <xdr:cNvPr id="9" name="Rectangle 3">
          <a:extLst>
            <a:ext uri="{FF2B5EF4-FFF2-40B4-BE49-F238E27FC236}">
              <a16:creationId xmlns:a16="http://schemas.microsoft.com/office/drawing/2014/main" id="{C5E5ABAD-0BE5-4E2D-91B4-F9EDFAC6C24B}"/>
            </a:ext>
          </a:extLst>
        </xdr:cNvPr>
        <xdr:cNvSpPr>
          <a:spLocks noChangeArrowheads="1"/>
        </xdr:cNvSpPr>
      </xdr:nvSpPr>
      <xdr:spPr bwMode="auto">
        <a:xfrm>
          <a:off x="9286875" y="866775"/>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10" name="Rectangle 3">
          <a:extLst>
            <a:ext uri="{FF2B5EF4-FFF2-40B4-BE49-F238E27FC236}">
              <a16:creationId xmlns:a16="http://schemas.microsoft.com/office/drawing/2014/main" id="{0D7C516D-0AD3-4F4E-B538-55CD01603274}"/>
            </a:ext>
          </a:extLst>
        </xdr:cNvPr>
        <xdr:cNvSpPr>
          <a:spLocks noChangeArrowheads="1"/>
        </xdr:cNvSpPr>
      </xdr:nvSpPr>
      <xdr:spPr bwMode="auto">
        <a:xfrm>
          <a:off x="8153400" y="866775"/>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11" name="Rectangle 3">
          <a:extLst>
            <a:ext uri="{FF2B5EF4-FFF2-40B4-BE49-F238E27FC236}">
              <a16:creationId xmlns:a16="http://schemas.microsoft.com/office/drawing/2014/main" id="{875F10BD-85B2-4743-9493-9B6549B4E716}"/>
            </a:ext>
          </a:extLst>
        </xdr:cNvPr>
        <xdr:cNvSpPr>
          <a:spLocks noChangeArrowheads="1"/>
        </xdr:cNvSpPr>
      </xdr:nvSpPr>
      <xdr:spPr bwMode="auto">
        <a:xfrm>
          <a:off x="8153400" y="866775"/>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12" name="Rectangle 11">
          <a:extLst>
            <a:ext uri="{FF2B5EF4-FFF2-40B4-BE49-F238E27FC236}">
              <a16:creationId xmlns:a16="http://schemas.microsoft.com/office/drawing/2014/main" id="{2B021905-F109-4FD1-9369-2D2957EEA4FE}"/>
            </a:ext>
          </a:extLst>
        </xdr:cNvPr>
        <xdr:cNvSpPr>
          <a:spLocks noChangeArrowheads="1"/>
        </xdr:cNvSpPr>
      </xdr:nvSpPr>
      <xdr:spPr bwMode="auto">
        <a:xfrm>
          <a:off x="8153400" y="866775"/>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23" name="Rectangle 3">
          <a:extLst>
            <a:ext uri="{FF2B5EF4-FFF2-40B4-BE49-F238E27FC236}">
              <a16:creationId xmlns:a16="http://schemas.microsoft.com/office/drawing/2014/main" id="{3B1A7D1E-F032-49B0-929A-1E9D1ED23833}"/>
            </a:ext>
          </a:extLst>
        </xdr:cNvPr>
        <xdr:cNvSpPr>
          <a:spLocks noChangeArrowheads="1"/>
        </xdr:cNvSpPr>
      </xdr:nvSpPr>
      <xdr:spPr bwMode="auto">
        <a:xfrm>
          <a:off x="8153400" y="866775"/>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24" name="Rectangle 3">
          <a:extLst>
            <a:ext uri="{FF2B5EF4-FFF2-40B4-BE49-F238E27FC236}">
              <a16:creationId xmlns:a16="http://schemas.microsoft.com/office/drawing/2014/main" id="{D425863C-5998-4D86-800F-F39DE4BE455B}"/>
            </a:ext>
          </a:extLst>
        </xdr:cNvPr>
        <xdr:cNvSpPr>
          <a:spLocks noChangeArrowheads="1"/>
        </xdr:cNvSpPr>
      </xdr:nvSpPr>
      <xdr:spPr bwMode="auto">
        <a:xfrm>
          <a:off x="8153400" y="866775"/>
          <a:ext cx="0" cy="95250"/>
        </a:xfrm>
        <a:prstGeom prst="rect">
          <a:avLst/>
        </a:prstGeom>
        <a:noFill/>
        <a:ln w="9525">
          <a:noFill/>
          <a:miter lim="800000"/>
          <a:headEnd/>
          <a:tailEnd/>
        </a:ln>
      </xdr:spPr>
    </xdr:sp>
    <xdr:clientData/>
  </xdr:twoCellAnchor>
  <xdr:twoCellAnchor>
    <xdr:from>
      <xdr:col>5</xdr:col>
      <xdr:colOff>285750</xdr:colOff>
      <xdr:row>6</xdr:row>
      <xdr:rowOff>190500</xdr:rowOff>
    </xdr:from>
    <xdr:to>
      <xdr:col>5</xdr:col>
      <xdr:colOff>104775</xdr:colOff>
      <xdr:row>6</xdr:row>
      <xdr:rowOff>285750</xdr:rowOff>
    </xdr:to>
    <xdr:sp macro="" textlink="">
      <xdr:nvSpPr>
        <xdr:cNvPr id="25" name="Rectangle 3">
          <a:extLst>
            <a:ext uri="{FF2B5EF4-FFF2-40B4-BE49-F238E27FC236}">
              <a16:creationId xmlns:a16="http://schemas.microsoft.com/office/drawing/2014/main" id="{AD1970BC-97D2-4ED0-AA0B-09C0AE0BD46F}"/>
            </a:ext>
          </a:extLst>
        </xdr:cNvPr>
        <xdr:cNvSpPr>
          <a:spLocks noChangeArrowheads="1"/>
        </xdr:cNvSpPr>
      </xdr:nvSpPr>
      <xdr:spPr bwMode="auto">
        <a:xfrm>
          <a:off x="8153400" y="866775"/>
          <a:ext cx="0" cy="95250"/>
        </a:xfrm>
        <a:prstGeom prst="rect">
          <a:avLst/>
        </a:prstGeom>
        <a:noFill/>
        <a:ln w="9525">
          <a:noFill/>
          <a:miter lim="800000"/>
          <a:headEnd/>
          <a:tailEnd/>
        </a:ln>
      </xdr:spPr>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16T13:36:20.883"/>
    </inkml:context>
    <inkml:brush xml:id="br0">
      <inkml:brushProperty name="width" value="0.035" units="cm"/>
      <inkml:brushProperty name="height" value="0.035" units="cm"/>
      <inkml:brushProperty name="color" value="#333333"/>
    </inkml:brush>
  </inkml:definitions>
  <inkml:trace contextRef="#ctx0" brushRef="#br0">0 0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16T13:36:47.969"/>
    </inkml:context>
    <inkml:brush xml:id="br0">
      <inkml:brushProperty name="width" value="0.035" units="cm"/>
      <inkml:brushProperty name="height" value="0.035" units="cm"/>
      <inkml:brushProperty name="color" value="#333333"/>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3-16T13:36:50.019"/>
    </inkml:context>
    <inkml:brush xml:id="br0">
      <inkml:brushProperty name="width" value="0.035" units="cm"/>
      <inkml:brushProperty name="height" value="0.035" units="cm"/>
      <inkml:brushProperty name="color" value="#333333"/>
    </inkml:brush>
  </inkml:definitions>
  <inkml:trace contextRef="#ctx0" brushRef="#br0">0 0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topLeftCell="A8" zoomScale="75" zoomScaleNormal="85" zoomScaleSheetLayoutView="80" workbookViewId="0">
      <selection activeCell="O9" sqref="O9"/>
    </sheetView>
  </sheetViews>
  <sheetFormatPr defaultColWidth="9.1796875" defaultRowHeight="12.5" x14ac:dyDescent="0.25"/>
  <cols>
    <col min="1" max="1" width="35.36328125" style="1" customWidth="1"/>
    <col min="2" max="2" width="16.1796875" style="29" customWidth="1"/>
    <col min="3" max="3" width="2" style="1" customWidth="1"/>
    <col min="4" max="4" width="17" style="1" customWidth="1"/>
    <col min="5" max="5" width="2" style="1" customWidth="1"/>
    <col min="6" max="6" width="13.81640625" style="1" customWidth="1"/>
    <col min="7" max="7" width="3.453125" style="1" customWidth="1"/>
    <col min="8" max="8" width="15.453125" style="1" customWidth="1"/>
    <col min="9" max="9" width="1.453125" style="1" customWidth="1"/>
    <col min="10" max="10" width="16" style="1" customWidth="1"/>
    <col min="11" max="11" width="1.453125" style="1" customWidth="1"/>
    <col min="12" max="12" width="16.81640625" style="1" customWidth="1"/>
    <col min="13" max="16384" width="9.1796875" style="1"/>
  </cols>
  <sheetData>
    <row r="1" spans="1:13" ht="18" customHeight="1" x14ac:dyDescent="0.25">
      <c r="A1" s="377"/>
      <c r="B1" s="381" t="s">
        <v>68</v>
      </c>
      <c r="C1" s="381"/>
      <c r="D1" s="381"/>
      <c r="E1" s="381"/>
      <c r="F1" s="381"/>
      <c r="G1" s="381"/>
      <c r="H1" s="381"/>
      <c r="I1" s="381"/>
      <c r="J1" s="381"/>
      <c r="L1" s="151" t="s">
        <v>70</v>
      </c>
      <c r="M1" s="150"/>
    </row>
    <row r="2" spans="1:13" ht="30.75" customHeight="1" x14ac:dyDescent="0.25">
      <c r="A2" s="377"/>
      <c r="B2" s="382" t="s">
        <v>132</v>
      </c>
      <c r="C2" s="382"/>
      <c r="D2" s="382"/>
      <c r="E2" s="382"/>
      <c r="F2" s="382"/>
      <c r="G2" s="382"/>
      <c r="H2" s="382"/>
      <c r="I2" s="382"/>
      <c r="J2" s="382"/>
      <c r="L2" s="152" t="s">
        <v>131</v>
      </c>
      <c r="M2" s="64"/>
    </row>
    <row r="3" spans="1:13" ht="24" customHeight="1" x14ac:dyDescent="0.25">
      <c r="A3" s="377"/>
      <c r="B3" s="378" t="s">
        <v>10</v>
      </c>
      <c r="C3" s="379"/>
      <c r="D3" s="379"/>
      <c r="E3" s="379"/>
      <c r="F3" s="379"/>
      <c r="G3" s="379"/>
      <c r="H3" s="379"/>
      <c r="I3" s="379"/>
      <c r="J3" s="380"/>
      <c r="L3" s="149"/>
    </row>
    <row r="4" spans="1:13" ht="14.25" customHeight="1" x14ac:dyDescent="0.25">
      <c r="A4" s="377"/>
      <c r="B4" s="383" t="s">
        <v>16</v>
      </c>
      <c r="C4" s="151"/>
      <c r="D4" s="151"/>
      <c r="E4" s="151"/>
      <c r="F4" s="151"/>
      <c r="G4" s="390" t="s">
        <v>69</v>
      </c>
      <c r="H4" s="385" t="s">
        <v>113</v>
      </c>
      <c r="I4" s="386"/>
      <c r="J4" s="387"/>
      <c r="L4" s="149"/>
    </row>
    <row r="5" spans="1:13" ht="16.5" customHeight="1" x14ac:dyDescent="0.25">
      <c r="A5" s="377"/>
      <c r="B5" s="383"/>
      <c r="C5" s="151"/>
      <c r="D5" s="151"/>
      <c r="E5" s="151"/>
      <c r="F5" s="151"/>
      <c r="G5" s="390"/>
      <c r="H5" s="389"/>
      <c r="I5" s="389"/>
      <c r="J5" s="389"/>
      <c r="L5" s="149">
        <v>9817</v>
      </c>
    </row>
    <row r="6" spans="1:13" ht="21" customHeight="1" x14ac:dyDescent="0.25">
      <c r="A6" s="377"/>
      <c r="B6" s="384"/>
      <c r="C6" s="186"/>
      <c r="D6" s="186"/>
      <c r="E6" s="186"/>
      <c r="F6" s="186"/>
      <c r="G6" s="390"/>
      <c r="H6" s="388"/>
      <c r="I6" s="388"/>
      <c r="J6" s="388"/>
      <c r="L6" s="149"/>
    </row>
    <row r="8" spans="1:13" ht="20" x14ac:dyDescent="0.4">
      <c r="A8" s="44" t="s">
        <v>112</v>
      </c>
      <c r="B8" s="46"/>
      <c r="C8" s="44"/>
      <c r="D8" s="44"/>
      <c r="E8" s="44"/>
      <c r="F8" s="44"/>
      <c r="G8" s="44"/>
      <c r="H8" s="44"/>
      <c r="I8" s="44"/>
      <c r="J8" s="44"/>
      <c r="K8" s="27"/>
      <c r="L8" s="28"/>
    </row>
    <row r="9" spans="1:13" ht="109.5" customHeight="1" x14ac:dyDescent="0.3">
      <c r="A9" s="45"/>
      <c r="B9" s="30" t="s">
        <v>0</v>
      </c>
      <c r="C9" s="2"/>
      <c r="D9" s="2" t="s">
        <v>139</v>
      </c>
      <c r="E9" s="2"/>
      <c r="F9" s="2" t="s">
        <v>138</v>
      </c>
      <c r="G9" s="2"/>
      <c r="H9" s="2" t="s">
        <v>71</v>
      </c>
      <c r="I9" s="3"/>
      <c r="J9" s="2" t="s">
        <v>72</v>
      </c>
    </row>
    <row r="10" spans="1:13" ht="24" customHeight="1" x14ac:dyDescent="0.3">
      <c r="A10" s="4"/>
      <c r="B10" s="31" t="s">
        <v>1</v>
      </c>
      <c r="C10" s="31"/>
      <c r="D10" s="31" t="s">
        <v>1</v>
      </c>
      <c r="E10" s="31"/>
      <c r="F10" s="31" t="s">
        <v>1</v>
      </c>
      <c r="G10" s="31"/>
      <c r="H10" s="31" t="s">
        <v>1</v>
      </c>
      <c r="I10" s="31"/>
      <c r="J10" s="31" t="s">
        <v>1</v>
      </c>
    </row>
    <row r="11" spans="1:13" ht="20" customHeight="1" x14ac:dyDescent="0.3">
      <c r="A11" s="25" t="s">
        <v>4</v>
      </c>
      <c r="B11" s="32"/>
      <c r="C11" s="6"/>
      <c r="D11" s="6"/>
      <c r="E11" s="6"/>
      <c r="F11" s="6"/>
      <c r="G11" s="6"/>
      <c r="H11" s="6"/>
      <c r="I11" s="7"/>
    </row>
    <row r="12" spans="1:13" ht="20" customHeight="1" x14ac:dyDescent="0.3">
      <c r="A12" s="78" t="s">
        <v>18</v>
      </c>
      <c r="B12" s="153">
        <v>321</v>
      </c>
      <c r="C12" s="298"/>
      <c r="D12" s="250"/>
      <c r="E12" s="298"/>
      <c r="F12" s="250"/>
      <c r="G12" s="298"/>
      <c r="H12" s="299">
        <f t="shared" ref="H12:H21" si="0">SUM(B12:G12)</f>
        <v>321</v>
      </c>
      <c r="I12" s="156"/>
      <c r="J12" s="153">
        <v>1759</v>
      </c>
    </row>
    <row r="13" spans="1:13" ht="20" customHeight="1" x14ac:dyDescent="0.3">
      <c r="A13" s="78" t="s">
        <v>170</v>
      </c>
      <c r="B13" s="153">
        <v>4000</v>
      </c>
      <c r="C13" s="298"/>
      <c r="D13" s="250"/>
      <c r="E13" s="298"/>
      <c r="F13" s="250"/>
      <c r="G13" s="298"/>
      <c r="H13" s="299">
        <f t="shared" si="0"/>
        <v>4000</v>
      </c>
      <c r="I13" s="156"/>
      <c r="J13" s="153">
        <v>0</v>
      </c>
    </row>
    <row r="14" spans="1:13" ht="20" customHeight="1" x14ac:dyDescent="0.3">
      <c r="A14" s="78" t="s">
        <v>148</v>
      </c>
      <c r="B14" s="153">
        <v>10000</v>
      </c>
      <c r="C14" s="298"/>
      <c r="D14" s="250"/>
      <c r="E14" s="298"/>
      <c r="F14" s="250"/>
      <c r="G14" s="298"/>
      <c r="H14" s="299">
        <f t="shared" si="0"/>
        <v>10000</v>
      </c>
      <c r="I14" s="156"/>
      <c r="J14" s="153">
        <v>22200</v>
      </c>
    </row>
    <row r="15" spans="1:13" ht="20" customHeight="1" x14ac:dyDescent="0.3">
      <c r="A15" s="78" t="s">
        <v>149</v>
      </c>
      <c r="B15" s="153">
        <v>2283</v>
      </c>
      <c r="C15" s="298"/>
      <c r="D15" s="250"/>
      <c r="E15" s="298"/>
      <c r="F15" s="250"/>
      <c r="G15" s="298"/>
      <c r="H15" s="299">
        <f t="shared" si="0"/>
        <v>2283</v>
      </c>
      <c r="I15" s="156"/>
      <c r="J15" s="153"/>
    </row>
    <row r="16" spans="1:13" ht="20" customHeight="1" x14ac:dyDescent="0.3">
      <c r="A16" s="78" t="s">
        <v>21</v>
      </c>
      <c r="B16" s="153"/>
      <c r="C16" s="298"/>
      <c r="D16" s="250"/>
      <c r="E16" s="298"/>
      <c r="F16" s="250"/>
      <c r="G16" s="298"/>
      <c r="H16" s="299">
        <f t="shared" si="0"/>
        <v>0</v>
      </c>
      <c r="I16" s="156"/>
      <c r="J16" s="153">
        <v>0</v>
      </c>
    </row>
    <row r="17" spans="1:10" ht="20" customHeight="1" x14ac:dyDescent="0.3">
      <c r="A17" s="78" t="s">
        <v>22</v>
      </c>
      <c r="B17" s="153"/>
      <c r="C17" s="298"/>
      <c r="D17" s="250"/>
      <c r="E17" s="298"/>
      <c r="F17" s="250"/>
      <c r="G17" s="298"/>
      <c r="H17" s="299">
        <f t="shared" si="0"/>
        <v>0</v>
      </c>
      <c r="I17" s="156"/>
      <c r="J17" s="153">
        <v>0</v>
      </c>
    </row>
    <row r="18" spans="1:10" ht="28" x14ac:dyDescent="0.3">
      <c r="A18" s="78" t="s">
        <v>23</v>
      </c>
      <c r="B18" s="153"/>
      <c r="C18" s="298"/>
      <c r="D18" s="250"/>
      <c r="E18" s="298"/>
      <c r="F18" s="250"/>
      <c r="G18" s="298"/>
      <c r="H18" s="299">
        <f t="shared" si="0"/>
        <v>0</v>
      </c>
      <c r="I18" s="156"/>
      <c r="J18" s="153">
        <v>0</v>
      </c>
    </row>
    <row r="19" spans="1:10" ht="20" customHeight="1" x14ac:dyDescent="0.3">
      <c r="A19" s="78" t="s">
        <v>65</v>
      </c>
      <c r="B19" s="153"/>
      <c r="C19" s="298"/>
      <c r="D19" s="250"/>
      <c r="E19" s="298"/>
      <c r="F19" s="250"/>
      <c r="G19" s="298"/>
      <c r="H19" s="299">
        <f t="shared" si="0"/>
        <v>0</v>
      </c>
      <c r="I19" s="156"/>
      <c r="J19" s="153">
        <v>0</v>
      </c>
    </row>
    <row r="20" spans="1:10" ht="28" x14ac:dyDescent="0.3">
      <c r="A20" s="78" t="s">
        <v>66</v>
      </c>
      <c r="B20" s="153">
        <f>3874+100-100</f>
        <v>3874</v>
      </c>
      <c r="C20" s="298"/>
      <c r="D20" s="250"/>
      <c r="E20" s="298"/>
      <c r="F20" s="276">
        <f>100+26</f>
        <v>126</v>
      </c>
      <c r="G20" s="298"/>
      <c r="H20" s="299">
        <f t="shared" si="0"/>
        <v>4000</v>
      </c>
      <c r="I20" s="156"/>
      <c r="J20" s="153">
        <v>8606</v>
      </c>
    </row>
    <row r="21" spans="1:10" ht="20" customHeight="1" x14ac:dyDescent="0.3">
      <c r="A21" s="78" t="s">
        <v>154</v>
      </c>
      <c r="B21" s="153"/>
      <c r="C21" s="298"/>
      <c r="D21" s="250"/>
      <c r="E21" s="298"/>
      <c r="F21" s="250">
        <v>7600</v>
      </c>
      <c r="G21" s="298"/>
      <c r="H21" s="299">
        <f t="shared" si="0"/>
        <v>7600</v>
      </c>
      <c r="I21" s="156"/>
      <c r="J21" s="153"/>
    </row>
    <row r="22" spans="1:10" ht="17.25" customHeight="1" thickBot="1" x14ac:dyDescent="0.4">
      <c r="A22" s="8" t="s">
        <v>80</v>
      </c>
      <c r="B22" s="157">
        <f>SUM(B12:B21)</f>
        <v>20478</v>
      </c>
      <c r="C22" s="154"/>
      <c r="D22" s="157">
        <f>SUM(D12:D21)</f>
        <v>0</v>
      </c>
      <c r="E22" s="154"/>
      <c r="F22" s="157">
        <f>SUM(F12:F21)</f>
        <v>7726</v>
      </c>
      <c r="G22" s="154"/>
      <c r="H22" s="157">
        <f>SUM(H12:H21)</f>
        <v>28204</v>
      </c>
      <c r="I22" s="156"/>
      <c r="J22" s="157">
        <f>SUM(J12:J21)</f>
        <v>32565</v>
      </c>
    </row>
    <row r="23" spans="1:10" ht="16.5" customHeight="1" thickTop="1" x14ac:dyDescent="0.25">
      <c r="A23" s="9"/>
      <c r="B23" s="277"/>
      <c r="C23" s="50"/>
      <c r="D23" s="50"/>
      <c r="E23" s="50"/>
      <c r="F23" s="222"/>
      <c r="G23" s="50"/>
      <c r="H23" s="52"/>
      <c r="I23" s="50"/>
      <c r="J23" s="51"/>
    </row>
    <row r="24" spans="1:10" ht="28" x14ac:dyDescent="0.3">
      <c r="A24" s="62" t="s">
        <v>63</v>
      </c>
      <c r="B24" s="158"/>
      <c r="C24" s="7"/>
      <c r="D24" s="7"/>
      <c r="E24" s="7"/>
      <c r="F24" s="7"/>
      <c r="G24" s="7"/>
      <c r="H24" s="7"/>
      <c r="I24" s="7"/>
    </row>
    <row r="25" spans="1:10" ht="20" customHeight="1" x14ac:dyDescent="0.3">
      <c r="A25" s="78" t="s">
        <v>24</v>
      </c>
      <c r="B25" s="153"/>
      <c r="C25" s="154"/>
      <c r="D25" s="153"/>
      <c r="E25" s="154"/>
      <c r="F25" s="153"/>
      <c r="G25" s="154"/>
      <c r="H25" s="155">
        <f>SUM(B25:G25)</f>
        <v>0</v>
      </c>
      <c r="I25" s="156"/>
      <c r="J25" s="153"/>
    </row>
    <row r="26" spans="1:10" ht="20" customHeight="1" x14ac:dyDescent="0.3">
      <c r="A26" s="78" t="s">
        <v>25</v>
      </c>
      <c r="B26" s="153"/>
      <c r="C26" s="154"/>
      <c r="D26" s="153"/>
      <c r="E26" s="154"/>
      <c r="F26" s="153"/>
      <c r="G26" s="154"/>
      <c r="H26" s="155">
        <f>SUM(B26:G26)</f>
        <v>0</v>
      </c>
      <c r="I26" s="156"/>
      <c r="J26" s="153"/>
    </row>
    <row r="27" spans="1:10" ht="17.25" customHeight="1" thickBot="1" x14ac:dyDescent="0.4">
      <c r="A27" s="8" t="s">
        <v>81</v>
      </c>
      <c r="B27" s="157">
        <f>SUM(B25:B26)</f>
        <v>0</v>
      </c>
      <c r="C27" s="154"/>
      <c r="D27" s="157">
        <f>SUM(D25:D26)</f>
        <v>0</v>
      </c>
      <c r="E27" s="154"/>
      <c r="F27" s="157">
        <f>SUM(F25:F26)</f>
        <v>0</v>
      </c>
      <c r="G27" s="154"/>
      <c r="H27" s="157">
        <f>SUM(H25:H26)</f>
        <v>0</v>
      </c>
      <c r="I27" s="156"/>
      <c r="J27" s="157">
        <f>SUM(J25:J26)</f>
        <v>0</v>
      </c>
    </row>
    <row r="28" spans="1:10" ht="8.25" customHeight="1" thickTop="1" x14ac:dyDescent="0.3">
      <c r="A28" s="24"/>
      <c r="B28" s="159"/>
      <c r="C28" s="160"/>
      <c r="D28" s="159"/>
      <c r="E28" s="160"/>
      <c r="F28" s="159"/>
      <c r="G28" s="160"/>
      <c r="H28" s="144"/>
      <c r="I28" s="156"/>
      <c r="J28" s="144"/>
    </row>
    <row r="29" spans="1:10" ht="20" customHeight="1" thickBot="1" x14ac:dyDescent="0.4">
      <c r="A29" s="8" t="s">
        <v>8</v>
      </c>
      <c r="B29" s="162">
        <f>B27+B22</f>
        <v>20478</v>
      </c>
      <c r="C29" s="161"/>
      <c r="D29" s="162">
        <f>D27+D22</f>
        <v>0</v>
      </c>
      <c r="E29" s="161"/>
      <c r="F29" s="162">
        <f>F27+F22</f>
        <v>7726</v>
      </c>
      <c r="G29" s="161"/>
      <c r="H29" s="162">
        <f>H27+H22</f>
        <v>28204</v>
      </c>
      <c r="I29" s="156"/>
      <c r="J29" s="162">
        <f>J27+J22</f>
        <v>32565</v>
      </c>
    </row>
    <row r="30" spans="1:10" ht="16.5" customHeight="1" thickTop="1" x14ac:dyDescent="0.25">
      <c r="B30" s="163"/>
      <c r="C30" s="51"/>
      <c r="D30" s="51"/>
      <c r="E30" s="51"/>
      <c r="F30" s="51"/>
      <c r="G30" s="51"/>
      <c r="H30" s="52"/>
      <c r="I30" s="51"/>
      <c r="J30" s="51"/>
    </row>
    <row r="31" spans="1:10" ht="18" customHeight="1" x14ac:dyDescent="0.25">
      <c r="A31" s="26" t="s">
        <v>5</v>
      </c>
      <c r="B31" s="164"/>
      <c r="C31" s="165"/>
      <c r="D31" s="165"/>
      <c r="E31" s="165"/>
      <c r="F31" s="165"/>
      <c r="G31" s="165"/>
      <c r="H31" s="165"/>
      <c r="I31" s="165"/>
      <c r="J31" s="165"/>
    </row>
    <row r="32" spans="1:10" ht="20" customHeight="1" x14ac:dyDescent="0.3">
      <c r="A32" s="79" t="s">
        <v>26</v>
      </c>
      <c r="B32" s="153"/>
      <c r="C32" s="154"/>
      <c r="D32" s="153"/>
      <c r="E32" s="154"/>
      <c r="F32" s="153"/>
      <c r="G32" s="154"/>
      <c r="H32" s="155">
        <f t="shared" ref="H32:H43" si="1">SUM(B32:G32)</f>
        <v>0</v>
      </c>
      <c r="I32" s="144"/>
      <c r="J32" s="153"/>
    </row>
    <row r="33" spans="1:13" ht="20" customHeight="1" x14ac:dyDescent="0.3">
      <c r="A33" s="79" t="s">
        <v>103</v>
      </c>
      <c r="B33" s="153"/>
      <c r="C33" s="154"/>
      <c r="D33" s="153"/>
      <c r="E33" s="154"/>
      <c r="F33" s="276"/>
      <c r="G33" s="154"/>
      <c r="H33" s="155">
        <f t="shared" si="1"/>
        <v>0</v>
      </c>
      <c r="I33" s="144"/>
      <c r="J33" s="153"/>
    </row>
    <row r="34" spans="1:13" ht="20" customHeight="1" x14ac:dyDescent="0.3">
      <c r="A34" s="79" t="s">
        <v>27</v>
      </c>
      <c r="B34" s="153"/>
      <c r="C34" s="154"/>
      <c r="D34" s="153"/>
      <c r="E34" s="154"/>
      <c r="F34" s="278"/>
      <c r="G34" s="154"/>
      <c r="H34" s="155">
        <f t="shared" si="1"/>
        <v>0</v>
      </c>
      <c r="I34" s="144"/>
      <c r="J34" s="153"/>
    </row>
    <row r="35" spans="1:13" ht="28" x14ac:dyDescent="0.3">
      <c r="A35" s="79" t="s">
        <v>28</v>
      </c>
      <c r="B35" s="153">
        <f>19857-120-7600</f>
        <v>12137</v>
      </c>
      <c r="C35" s="154"/>
      <c r="D35" s="153">
        <v>730</v>
      </c>
      <c r="E35" s="154"/>
      <c r="F35" s="279"/>
      <c r="G35" s="154"/>
      <c r="H35" s="155">
        <f t="shared" si="1"/>
        <v>12867</v>
      </c>
      <c r="I35" s="144"/>
      <c r="J35" s="153">
        <v>24121</v>
      </c>
      <c r="L35" s="51"/>
      <c r="M35" s="188"/>
    </row>
    <row r="36" spans="1:13" ht="20" customHeight="1" x14ac:dyDescent="0.3">
      <c r="A36" s="79" t="s">
        <v>29</v>
      </c>
      <c r="B36" s="153"/>
      <c r="C36" s="154"/>
      <c r="D36" s="153"/>
      <c r="E36" s="154"/>
      <c r="F36" s="250"/>
      <c r="G36" s="154"/>
      <c r="H36" s="155">
        <f t="shared" si="1"/>
        <v>0</v>
      </c>
      <c r="I36" s="144"/>
      <c r="J36" s="153"/>
      <c r="M36" s="188"/>
    </row>
    <row r="37" spans="1:13" ht="20" customHeight="1" x14ac:dyDescent="0.3">
      <c r="A37" s="79" t="s">
        <v>30</v>
      </c>
      <c r="B37" s="153"/>
      <c r="C37" s="154"/>
      <c r="D37" s="153"/>
      <c r="E37" s="154"/>
      <c r="F37" s="250"/>
      <c r="G37" s="154"/>
      <c r="H37" s="155">
        <f t="shared" si="1"/>
        <v>0</v>
      </c>
      <c r="I37" s="144"/>
      <c r="J37" s="153"/>
      <c r="M37" s="188"/>
    </row>
    <row r="38" spans="1:13" ht="20" customHeight="1" x14ac:dyDescent="0.3">
      <c r="A38" s="80" t="s">
        <v>31</v>
      </c>
      <c r="B38" s="153">
        <v>120</v>
      </c>
      <c r="C38" s="154"/>
      <c r="D38" s="153"/>
      <c r="E38" s="154"/>
      <c r="F38" s="250"/>
      <c r="G38" s="154"/>
      <c r="H38" s="155">
        <f t="shared" si="1"/>
        <v>120</v>
      </c>
      <c r="I38" s="144"/>
      <c r="J38" s="153"/>
      <c r="M38" s="188"/>
    </row>
    <row r="39" spans="1:13" ht="20" customHeight="1" x14ac:dyDescent="0.3">
      <c r="A39" s="80" t="s">
        <v>32</v>
      </c>
      <c r="B39" s="153"/>
      <c r="C39" s="154"/>
      <c r="D39" s="153"/>
      <c r="E39" s="154"/>
      <c r="F39" s="250"/>
      <c r="G39" s="154"/>
      <c r="H39" s="155">
        <f t="shared" si="1"/>
        <v>0</v>
      </c>
      <c r="I39" s="144"/>
      <c r="J39" s="153"/>
      <c r="M39" s="188"/>
    </row>
    <row r="40" spans="1:13" ht="20" customHeight="1" x14ac:dyDescent="0.3">
      <c r="A40" s="80" t="s">
        <v>33</v>
      </c>
      <c r="B40" s="153"/>
      <c r="C40" s="154"/>
      <c r="D40" s="153"/>
      <c r="E40" s="154"/>
      <c r="F40" s="153"/>
      <c r="G40" s="154"/>
      <c r="H40" s="155">
        <f t="shared" si="1"/>
        <v>0</v>
      </c>
      <c r="I40" s="144"/>
      <c r="J40" s="153"/>
      <c r="M40" s="188"/>
    </row>
    <row r="41" spans="1:13" ht="20" customHeight="1" x14ac:dyDescent="0.3">
      <c r="A41" s="80" t="s">
        <v>111</v>
      </c>
      <c r="B41" s="153"/>
      <c r="C41" s="154"/>
      <c r="D41" s="153"/>
      <c r="E41" s="154"/>
      <c r="F41" s="153"/>
      <c r="G41" s="154"/>
      <c r="H41" s="155">
        <f t="shared" si="1"/>
        <v>0</v>
      </c>
      <c r="I41" s="144"/>
      <c r="J41" s="153"/>
    </row>
    <row r="42" spans="1:13" ht="20" customHeight="1" thickBot="1" x14ac:dyDescent="0.35">
      <c r="A42" s="78" t="s">
        <v>154</v>
      </c>
      <c r="B42" s="166">
        <v>7600</v>
      </c>
      <c r="C42" s="154"/>
      <c r="D42" s="166"/>
      <c r="E42" s="154"/>
      <c r="F42" s="166"/>
      <c r="G42" s="154"/>
      <c r="H42" s="225">
        <f t="shared" si="1"/>
        <v>7600</v>
      </c>
      <c r="I42" s="144"/>
      <c r="J42" s="166"/>
    </row>
    <row r="43" spans="1:13" ht="20" customHeight="1" thickTop="1" thickBot="1" x14ac:dyDescent="0.35">
      <c r="A43" s="12" t="s">
        <v>82</v>
      </c>
      <c r="B43" s="157">
        <f>SUM(B32:B42)</f>
        <v>19857</v>
      </c>
      <c r="C43" s="154"/>
      <c r="D43" s="157">
        <f>SUM(D32:D42)</f>
        <v>730</v>
      </c>
      <c r="E43" s="154"/>
      <c r="F43" s="157"/>
      <c r="G43" s="154"/>
      <c r="H43" s="200">
        <f t="shared" si="1"/>
        <v>20587</v>
      </c>
      <c r="I43" s="144"/>
      <c r="J43" s="157">
        <f>SUM(J32:J42)</f>
        <v>24121</v>
      </c>
      <c r="L43" s="191"/>
    </row>
    <row r="44" spans="1:13" s="13" customFormat="1" ht="17.25" customHeight="1" thickTop="1" x14ac:dyDescent="0.2">
      <c r="B44" s="282"/>
      <c r="C44" s="52"/>
      <c r="D44" s="52"/>
      <c r="E44" s="52"/>
      <c r="F44" s="52"/>
      <c r="G44" s="52"/>
      <c r="H44" s="52"/>
      <c r="I44" s="52"/>
      <c r="J44" s="52"/>
    </row>
    <row r="45" spans="1:13" ht="28" x14ac:dyDescent="0.3">
      <c r="A45" s="62" t="s">
        <v>64</v>
      </c>
      <c r="B45" s="158"/>
      <c r="C45" s="7"/>
      <c r="D45" s="7"/>
      <c r="E45" s="7"/>
      <c r="F45" s="7"/>
      <c r="G45" s="7"/>
      <c r="H45" s="7"/>
      <c r="I45" s="7"/>
    </row>
    <row r="46" spans="1:13" ht="20" customHeight="1" x14ac:dyDescent="0.3">
      <c r="A46" s="79" t="s">
        <v>34</v>
      </c>
      <c r="B46" s="153"/>
      <c r="C46" s="154"/>
      <c r="D46" s="153"/>
      <c r="E46" s="154"/>
      <c r="F46" s="153"/>
      <c r="G46" s="154"/>
      <c r="H46" s="155">
        <f>SUM(B46:G46)</f>
        <v>0</v>
      </c>
      <c r="I46" s="144"/>
      <c r="J46" s="153"/>
    </row>
    <row r="47" spans="1:13" ht="20" customHeight="1" thickBot="1" x14ac:dyDescent="0.35">
      <c r="A47" s="79" t="s">
        <v>35</v>
      </c>
      <c r="B47" s="166"/>
      <c r="C47" s="154"/>
      <c r="D47" s="166"/>
      <c r="E47" s="154"/>
      <c r="F47" s="166"/>
      <c r="G47" s="154"/>
      <c r="H47" s="155">
        <f>SUM(B47:G47)</f>
        <v>0</v>
      </c>
      <c r="I47" s="144"/>
      <c r="J47" s="166"/>
    </row>
    <row r="48" spans="1:13" ht="20" customHeight="1" thickTop="1" thickBot="1" x14ac:dyDescent="0.35">
      <c r="A48" s="12" t="s">
        <v>83</v>
      </c>
      <c r="B48" s="157">
        <f>SUM(B46:B47)</f>
        <v>0</v>
      </c>
      <c r="C48" s="154"/>
      <c r="D48" s="157">
        <f>SUM(D46:D47)</f>
        <v>0</v>
      </c>
      <c r="E48" s="154"/>
      <c r="F48" s="157">
        <f>SUM(F46:F47)</f>
        <v>0</v>
      </c>
      <c r="G48" s="154"/>
      <c r="H48" s="200">
        <f>SUM(H46:H47)</f>
        <v>0</v>
      </c>
      <c r="I48" s="144"/>
      <c r="J48" s="157">
        <f>SUM(J46:J47)</f>
        <v>0</v>
      </c>
    </row>
    <row r="49" spans="1:13" ht="13.5" customHeight="1" thickTop="1" thickBot="1" x14ac:dyDescent="0.35">
      <c r="B49" s="33"/>
      <c r="C49" s="51"/>
      <c r="D49" s="51"/>
      <c r="E49" s="51"/>
      <c r="F49" s="51"/>
      <c r="G49" s="51"/>
      <c r="H49" s="52"/>
      <c r="I49" s="51"/>
      <c r="J49" s="51"/>
    </row>
    <row r="50" spans="1:13" s="14" customFormat="1" ht="20" customHeight="1" thickTop="1" thickBot="1" x14ac:dyDescent="0.35">
      <c r="A50" s="36" t="s">
        <v>9</v>
      </c>
      <c r="B50" s="167">
        <f>+B48+B43</f>
        <v>19857</v>
      </c>
      <c r="C50" s="156"/>
      <c r="D50" s="167">
        <f>+D48+D43</f>
        <v>730</v>
      </c>
      <c r="E50" s="156"/>
      <c r="F50" s="167">
        <f>+F48+F43</f>
        <v>0</v>
      </c>
      <c r="G50" s="156"/>
      <c r="H50" s="167">
        <f>+H48+H43</f>
        <v>20587</v>
      </c>
      <c r="I50" s="156"/>
      <c r="J50" s="167">
        <f>+J48+J43</f>
        <v>24121</v>
      </c>
    </row>
    <row r="51" spans="1:13" ht="13.5" thickTop="1" thickBot="1" x14ac:dyDescent="0.3">
      <c r="B51" s="34"/>
      <c r="C51" s="53"/>
      <c r="D51" s="34"/>
      <c r="E51" s="53"/>
      <c r="F51" s="34"/>
      <c r="G51" s="53"/>
      <c r="H51" s="52"/>
      <c r="I51" s="54"/>
      <c r="J51" s="51"/>
    </row>
    <row r="52" spans="1:13" ht="20" customHeight="1" thickTop="1" thickBot="1" x14ac:dyDescent="0.35">
      <c r="A52" s="37" t="s">
        <v>94</v>
      </c>
      <c r="B52" s="115">
        <f>+B29-B50</f>
        <v>621</v>
      </c>
      <c r="C52" s="81"/>
      <c r="D52" s="115">
        <f>+D29-D50</f>
        <v>-730</v>
      </c>
      <c r="E52" s="81"/>
      <c r="F52" s="115">
        <f>+F29-F50</f>
        <v>7726</v>
      </c>
      <c r="G52" s="81"/>
      <c r="H52" s="155">
        <f>SUM(B52:G52)</f>
        <v>7617</v>
      </c>
      <c r="I52" s="107"/>
      <c r="J52" s="115">
        <f>+J29-J50</f>
        <v>8444</v>
      </c>
      <c r="K52" s="82"/>
      <c r="L52" s="217"/>
    </row>
    <row r="53" spans="1:13" ht="14.25" customHeight="1" thickBot="1" x14ac:dyDescent="0.35">
      <c r="A53" s="37"/>
      <c r="B53" s="172"/>
      <c r="C53" s="81"/>
      <c r="D53" s="172"/>
      <c r="E53" s="81"/>
      <c r="F53" s="172"/>
      <c r="G53" s="81"/>
      <c r="H53" s="172"/>
      <c r="I53" s="107"/>
      <c r="J53" s="172"/>
      <c r="K53" s="82"/>
    </row>
    <row r="54" spans="1:13" ht="19.5" customHeight="1" thickBot="1" x14ac:dyDescent="0.35">
      <c r="A54" s="86" t="s">
        <v>109</v>
      </c>
      <c r="B54" s="123"/>
      <c r="C54" s="81"/>
      <c r="D54" s="123"/>
      <c r="E54" s="81"/>
      <c r="F54" s="123"/>
      <c r="G54" s="81"/>
      <c r="H54" s="155">
        <f>SUM(B54:G54)</f>
        <v>0</v>
      </c>
      <c r="I54" s="107"/>
      <c r="J54" s="123"/>
    </row>
    <row r="55" spans="1:13" ht="14.25" customHeight="1" thickTop="1" thickBot="1" x14ac:dyDescent="0.35">
      <c r="A55" s="10"/>
      <c r="B55" s="171"/>
      <c r="C55" s="81"/>
      <c r="D55" s="171"/>
      <c r="E55" s="81"/>
      <c r="F55" s="171"/>
      <c r="G55" s="81"/>
      <c r="H55" s="173"/>
      <c r="I55" s="107"/>
      <c r="J55" s="171"/>
    </row>
    <row r="56" spans="1:13" ht="29.25" customHeight="1" thickTop="1" thickBot="1" x14ac:dyDescent="0.35">
      <c r="A56" s="12" t="s">
        <v>39</v>
      </c>
      <c r="B56" s="113">
        <f>+B52+B54</f>
        <v>621</v>
      </c>
      <c r="C56" s="81"/>
      <c r="D56" s="113">
        <f>+D52+D54</f>
        <v>-730</v>
      </c>
      <c r="E56" s="81"/>
      <c r="F56" s="113">
        <f>+F52+F54</f>
        <v>7726</v>
      </c>
      <c r="G56" s="81"/>
      <c r="H56" s="113">
        <f>+H52+H54</f>
        <v>7617</v>
      </c>
      <c r="I56" s="107"/>
      <c r="J56" s="113">
        <f>+J52+J54</f>
        <v>8444</v>
      </c>
      <c r="L56" s="191"/>
      <c r="M56" s="217"/>
    </row>
    <row r="57" spans="1:13" ht="13" thickTop="1" x14ac:dyDescent="0.25">
      <c r="H57" s="52"/>
      <c r="M57" s="217"/>
    </row>
    <row r="59" spans="1:13" ht="20" x14ac:dyDescent="0.25">
      <c r="B59" s="184"/>
      <c r="C59" s="41"/>
      <c r="D59" s="41"/>
      <c r="E59" s="41"/>
      <c r="F59" s="41"/>
      <c r="G59" s="41"/>
      <c r="H59" s="42"/>
      <c r="I59" s="41"/>
      <c r="J59" s="42"/>
      <c r="K59" s="41"/>
      <c r="L59" s="42"/>
    </row>
    <row r="60" spans="1:13" ht="28" x14ac:dyDescent="0.25">
      <c r="B60" s="30" t="s">
        <v>0</v>
      </c>
      <c r="C60" s="2"/>
      <c r="D60" s="2" t="s">
        <v>139</v>
      </c>
      <c r="E60" s="2"/>
      <c r="F60" s="2" t="s">
        <v>138</v>
      </c>
      <c r="G60" s="2"/>
      <c r="H60" s="67" t="s">
        <v>73</v>
      </c>
      <c r="I60" s="76"/>
      <c r="J60" s="67" t="s">
        <v>74</v>
      </c>
    </row>
    <row r="61" spans="1:13" x14ac:dyDescent="0.25">
      <c r="B61" s="16" t="s">
        <v>1</v>
      </c>
      <c r="C61" s="11"/>
      <c r="D61" s="16" t="s">
        <v>1</v>
      </c>
      <c r="E61" s="11"/>
      <c r="F61" s="16" t="s">
        <v>1</v>
      </c>
      <c r="G61" s="11"/>
      <c r="H61" s="16" t="s">
        <v>1</v>
      </c>
      <c r="I61" s="11"/>
      <c r="J61" s="16" t="s">
        <v>1</v>
      </c>
    </row>
    <row r="62" spans="1:13" ht="28" x14ac:dyDescent="0.3">
      <c r="A62" s="205" t="s">
        <v>37</v>
      </c>
      <c r="B62" s="116">
        <v>11027</v>
      </c>
      <c r="C62" s="117"/>
      <c r="D62" s="273">
        <v>730</v>
      </c>
      <c r="E62" s="117"/>
      <c r="F62" s="116">
        <v>6302</v>
      </c>
      <c r="G62" s="117"/>
      <c r="H62" s="155">
        <f>SUM(B62:G62)</f>
        <v>18059</v>
      </c>
      <c r="I62" s="117"/>
      <c r="J62" s="116">
        <v>9617</v>
      </c>
    </row>
    <row r="63" spans="1:13" ht="28" x14ac:dyDescent="0.3">
      <c r="A63" s="205" t="s">
        <v>38</v>
      </c>
      <c r="B63" s="116">
        <f>+B56</f>
        <v>621</v>
      </c>
      <c r="C63" s="117"/>
      <c r="D63" s="116">
        <f>+D56</f>
        <v>-730</v>
      </c>
      <c r="E63" s="117"/>
      <c r="F63" s="116">
        <f>+F56</f>
        <v>7726</v>
      </c>
      <c r="G63" s="117"/>
      <c r="H63" s="155">
        <f>SUM(B63:G63)</f>
        <v>7617</v>
      </c>
      <c r="I63" s="117"/>
      <c r="J63" s="116">
        <v>8442</v>
      </c>
      <c r="L63" s="51"/>
    </row>
    <row r="64" spans="1:13" ht="14" x14ac:dyDescent="0.3">
      <c r="A64" s="205" t="s">
        <v>133</v>
      </c>
      <c r="B64" s="118"/>
      <c r="C64" s="117"/>
      <c r="D64" s="118"/>
      <c r="E64" s="117"/>
      <c r="F64" s="280"/>
      <c r="G64" s="117"/>
      <c r="H64" s="155">
        <f>SUM(B64:G64)</f>
        <v>0</v>
      </c>
      <c r="I64" s="117"/>
      <c r="J64" s="118"/>
    </row>
    <row r="65" spans="1:10" ht="14.5" thickBot="1" x14ac:dyDescent="0.35">
      <c r="A65" s="205" t="s">
        <v>167</v>
      </c>
      <c r="B65" s="119"/>
      <c r="C65" s="117"/>
      <c r="D65" s="119"/>
      <c r="E65" s="117"/>
      <c r="F65" s="281"/>
      <c r="G65" s="117"/>
      <c r="H65" s="155">
        <f>SUM(B65:G65)</f>
        <v>0</v>
      </c>
      <c r="I65" s="117"/>
      <c r="J65" s="119"/>
    </row>
    <row r="66" spans="1:10" ht="29" thickTop="1" thickBot="1" x14ac:dyDescent="0.35">
      <c r="A66" s="203" t="s">
        <v>36</v>
      </c>
      <c r="B66" s="113">
        <f>SUM(B61:B65)</f>
        <v>11648</v>
      </c>
      <c r="C66" s="87"/>
      <c r="D66" s="113">
        <f>SUM(D61:D65)</f>
        <v>0</v>
      </c>
      <c r="E66" s="87"/>
      <c r="F66" s="113">
        <f>SUM(F61:F65)</f>
        <v>14028</v>
      </c>
      <c r="G66" s="87"/>
      <c r="H66" s="113">
        <f>SUM(H61:H65)</f>
        <v>25676</v>
      </c>
      <c r="I66" s="87"/>
      <c r="J66" s="120">
        <f>SUM(J62:J65)</f>
        <v>18059</v>
      </c>
    </row>
    <row r="67" spans="1:10" ht="18.75" customHeight="1" thickTop="1" x14ac:dyDescent="0.25"/>
    <row r="68" spans="1:10" ht="18.75" customHeight="1" x14ac:dyDescent="0.25">
      <c r="D68" s="283"/>
      <c r="F68" s="188"/>
    </row>
    <row r="69" spans="1:10" ht="18.75" customHeight="1" x14ac:dyDescent="0.25">
      <c r="F69" s="188"/>
    </row>
    <row r="70" spans="1:10" ht="18.75" customHeight="1" x14ac:dyDescent="0.25">
      <c r="F70" s="188"/>
    </row>
    <row r="71" spans="1:10" ht="18.75" customHeight="1" x14ac:dyDescent="0.25"/>
    <row r="72" spans="1:10" ht="18.75" customHeight="1" x14ac:dyDescent="0.25">
      <c r="F72" s="283"/>
    </row>
    <row r="73" spans="1:10" ht="18.75" customHeight="1" x14ac:dyDescent="0.25">
      <c r="F73" s="284"/>
    </row>
    <row r="74" spans="1:10" ht="18.75" customHeight="1" x14ac:dyDescent="0.25">
      <c r="F74" s="283"/>
    </row>
    <row r="75" spans="1:10" ht="18.75" customHeight="1" x14ac:dyDescent="0.25"/>
    <row r="76" spans="1:10" ht="18.75" customHeight="1" x14ac:dyDescent="0.25"/>
    <row r="77" spans="1:10" ht="18.75" customHeight="1" x14ac:dyDescent="0.25"/>
    <row r="78" spans="1:10" ht="18.75" customHeight="1" x14ac:dyDescent="0.25"/>
    <row r="79" spans="1:10" ht="18.75" customHeight="1" x14ac:dyDescent="0.25">
      <c r="A79" s="274"/>
      <c r="B79" s="275"/>
      <c r="C79" s="274"/>
      <c r="D79" s="274"/>
      <c r="E79" s="274"/>
      <c r="F79" s="274"/>
      <c r="G79" s="274"/>
      <c r="H79" s="274"/>
      <c r="I79" s="274"/>
      <c r="J79" s="274"/>
    </row>
    <row r="80" spans="1:10" ht="18.75" customHeight="1" x14ac:dyDescent="0.25"/>
    <row r="81" spans="1:10" ht="18.75" customHeight="1" x14ac:dyDescent="0.25"/>
    <row r="82" spans="1:10" ht="18.75" customHeight="1" x14ac:dyDescent="0.25"/>
    <row r="83" spans="1:10" ht="18.75" customHeight="1" x14ac:dyDescent="0.25"/>
    <row r="84" spans="1:10" ht="18.75" customHeight="1" x14ac:dyDescent="0.25"/>
    <row r="85" spans="1:10" ht="25" x14ac:dyDescent="0.5">
      <c r="A85" s="268" t="s">
        <v>156</v>
      </c>
      <c r="B85" s="269"/>
      <c r="C85" s="270"/>
      <c r="D85" s="270"/>
      <c r="E85" s="270"/>
      <c r="F85" s="270"/>
      <c r="G85" s="270"/>
      <c r="H85" s="217"/>
    </row>
    <row r="86" spans="1:10" ht="25" x14ac:dyDescent="0.5">
      <c r="A86" s="268" t="s">
        <v>155</v>
      </c>
      <c r="B86" s="269"/>
      <c r="C86" s="270"/>
      <c r="D86" s="270"/>
      <c r="E86" s="270"/>
      <c r="F86" s="270">
        <v>-6302</v>
      </c>
      <c r="G86" s="270"/>
      <c r="J86" s="51"/>
    </row>
    <row r="87" spans="1:10" ht="25" x14ac:dyDescent="0.5">
      <c r="A87" s="268" t="s">
        <v>157</v>
      </c>
      <c r="B87" s="269"/>
      <c r="C87" s="270"/>
      <c r="D87" s="270"/>
      <c r="E87" s="270"/>
      <c r="F87" s="270">
        <v>-100</v>
      </c>
      <c r="G87" s="270"/>
    </row>
    <row r="88" spans="1:10" ht="25" x14ac:dyDescent="0.5">
      <c r="A88" s="268" t="s">
        <v>158</v>
      </c>
      <c r="B88" s="269"/>
      <c r="C88" s="270"/>
      <c r="D88" s="270"/>
      <c r="E88" s="270"/>
      <c r="F88" s="270">
        <v>-300</v>
      </c>
      <c r="G88" s="270"/>
    </row>
    <row r="89" spans="1:10" ht="25" x14ac:dyDescent="0.5">
      <c r="A89" s="268" t="s">
        <v>159</v>
      </c>
      <c r="B89" s="269"/>
      <c r="C89" s="270"/>
      <c r="D89" s="270"/>
      <c r="E89" s="270"/>
      <c r="F89" s="270">
        <v>-200</v>
      </c>
      <c r="G89" s="270"/>
    </row>
    <row r="90" spans="1:10" ht="25" x14ac:dyDescent="0.5">
      <c r="A90" s="268" t="s">
        <v>164</v>
      </c>
      <c r="B90" s="269">
        <v>-3000</v>
      </c>
      <c r="C90" s="270"/>
      <c r="D90" s="270"/>
      <c r="E90" s="270"/>
      <c r="F90" s="270"/>
      <c r="G90" s="270"/>
    </row>
    <row r="91" spans="1:10" ht="25" x14ac:dyDescent="0.5">
      <c r="A91" s="271" t="s">
        <v>160</v>
      </c>
      <c r="B91" s="269">
        <v>-4000</v>
      </c>
      <c r="C91" s="270"/>
      <c r="D91" s="270"/>
      <c r="E91" s="270"/>
      <c r="F91" s="270"/>
      <c r="G91" s="270"/>
    </row>
    <row r="92" spans="1:10" ht="25" x14ac:dyDescent="0.5">
      <c r="A92" s="271" t="s">
        <v>162</v>
      </c>
      <c r="B92" s="269"/>
      <c r="C92" s="270"/>
      <c r="D92" s="270"/>
      <c r="E92" s="270"/>
      <c r="F92" s="270">
        <v>127.12</v>
      </c>
      <c r="G92" s="270"/>
    </row>
    <row r="93" spans="1:10" ht="25" x14ac:dyDescent="0.5">
      <c r="A93" s="271" t="s">
        <v>163</v>
      </c>
      <c r="B93" s="269"/>
      <c r="C93" s="270"/>
      <c r="D93" s="270"/>
      <c r="E93" s="270"/>
      <c r="F93" s="270">
        <v>573.09</v>
      </c>
      <c r="G93" s="270"/>
    </row>
    <row r="94" spans="1:10" ht="25" x14ac:dyDescent="0.5">
      <c r="A94" s="271" t="s">
        <v>161</v>
      </c>
      <c r="B94" s="269"/>
      <c r="C94" s="270"/>
      <c r="D94" s="270"/>
      <c r="E94" s="270"/>
      <c r="F94" s="270"/>
      <c r="G94" s="270"/>
    </row>
    <row r="95" spans="1:10" ht="25" x14ac:dyDescent="0.5">
      <c r="A95" s="271"/>
      <c r="B95" s="269"/>
      <c r="C95" s="270"/>
      <c r="D95" s="270"/>
      <c r="E95" s="270"/>
      <c r="F95" s="270"/>
      <c r="G95" s="270"/>
    </row>
    <row r="96" spans="1:10" ht="25" x14ac:dyDescent="0.5">
      <c r="A96" s="271"/>
      <c r="B96" s="269"/>
      <c r="C96" s="270"/>
      <c r="D96" s="270"/>
      <c r="E96" s="270"/>
      <c r="F96" s="270"/>
      <c r="G96" s="270"/>
    </row>
    <row r="97" spans="1:7" ht="25" x14ac:dyDescent="0.5">
      <c r="A97" s="271"/>
      <c r="B97" s="269"/>
      <c r="C97" s="270"/>
      <c r="D97" s="270"/>
      <c r="E97" s="270"/>
      <c r="F97" s="270"/>
      <c r="G97" s="270"/>
    </row>
    <row r="98" spans="1:7" ht="25" x14ac:dyDescent="0.5">
      <c r="A98" s="270"/>
      <c r="B98" s="269"/>
      <c r="C98" s="270"/>
      <c r="D98" s="270"/>
      <c r="E98" s="270"/>
      <c r="F98" s="272">
        <f>SUM(F66:F96)</f>
        <v>7826.21</v>
      </c>
      <c r="G98" s="270"/>
    </row>
    <row r="99" spans="1:7" ht="25" x14ac:dyDescent="0.5">
      <c r="A99" s="270"/>
      <c r="B99" s="269"/>
      <c r="C99" s="270"/>
      <c r="D99" s="270"/>
      <c r="E99" s="270"/>
      <c r="F99" s="270"/>
      <c r="G99" s="270"/>
    </row>
    <row r="100" spans="1:7" ht="25" x14ac:dyDescent="0.5">
      <c r="A100" s="270"/>
      <c r="B100" s="269"/>
      <c r="C100" s="270"/>
      <c r="D100" s="270"/>
      <c r="E100" s="270"/>
      <c r="F100" s="270"/>
      <c r="G100" s="270"/>
    </row>
  </sheetData>
  <mergeCells count="9">
    <mergeCell ref="A1:A6"/>
    <mergeCell ref="B3:J3"/>
    <mergeCell ref="B1:J1"/>
    <mergeCell ref="B2:J2"/>
    <mergeCell ref="B4:B6"/>
    <mergeCell ref="H4:J4"/>
    <mergeCell ref="H6:J6"/>
    <mergeCell ref="H5:J5"/>
    <mergeCell ref="G4:G6"/>
  </mergeCells>
  <phoneticPr fontId="14" type="noConversion"/>
  <printOptions horizontalCentered="1" verticalCentered="1"/>
  <pageMargins left="0" right="0" top="0" bottom="0" header="0.31496062992125984" footer="0.31496062992125984"/>
  <pageSetup paperSize="9" scale="3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5"/>
  <sheetViews>
    <sheetView zoomScale="75" zoomScaleNormal="75" zoomScaleSheetLayoutView="80" workbookViewId="0">
      <pane ySplit="2" topLeftCell="A3" activePane="bottomLeft" state="frozen"/>
      <selection activeCell="V62" sqref="V62:V63"/>
      <selection pane="bottomLeft" activeCell="X58" sqref="X58"/>
    </sheetView>
  </sheetViews>
  <sheetFormatPr defaultColWidth="9.1796875" defaultRowHeight="12.5" x14ac:dyDescent="0.25"/>
  <cols>
    <col min="1" max="1" width="28.81640625" style="1" customWidth="1"/>
    <col min="2" max="2" width="19" style="29" customWidth="1"/>
    <col min="3" max="3" width="3.81640625" style="1" customWidth="1"/>
    <col min="4" max="4" width="15.453125" style="1" customWidth="1"/>
    <col min="5" max="5" width="1.453125" style="1" customWidth="1"/>
    <col min="6" max="6" width="21.6328125" style="1" customWidth="1"/>
    <col min="7" max="7" width="1.453125" style="1" customWidth="1"/>
    <col min="8" max="8" width="15.453125" style="1" customWidth="1"/>
    <col min="9" max="9" width="2.36328125" style="1" customWidth="1"/>
    <col min="10" max="10" width="15.453125" style="1" customWidth="1"/>
    <col min="11" max="11" width="1" style="1" customWidth="1"/>
    <col min="12" max="12" width="15.453125" style="1" customWidth="1"/>
    <col min="13" max="13" width="1" style="1" customWidth="1"/>
    <col min="14" max="14" width="20.453125" style="1" customWidth="1"/>
    <col min="15" max="15" width="3.1796875" style="1" customWidth="1"/>
    <col min="16" max="16" width="15.453125" style="1" customWidth="1"/>
    <col min="17" max="17" width="2.453125" style="1" customWidth="1"/>
    <col min="18" max="18" width="14" style="1" customWidth="1"/>
    <col min="19" max="19" width="1.453125" style="1" customWidth="1"/>
    <col min="20" max="20" width="16.81640625" style="1" customWidth="1"/>
    <col min="21" max="21" width="1.453125" style="1" customWidth="1"/>
    <col min="22" max="22" width="14.6328125" style="1" customWidth="1"/>
    <col min="23" max="23" width="1.453125" style="1" customWidth="1"/>
    <col min="24" max="24" width="14.6328125" style="1" customWidth="1"/>
    <col min="25" max="25" width="9.1796875" style="1"/>
    <col min="26" max="26" width="15.08984375" style="1" customWidth="1"/>
    <col min="27" max="29" width="9.1796875" style="1"/>
    <col min="30" max="30" width="11.36328125" style="1" customWidth="1"/>
    <col min="31" max="31" width="15.453125" style="1" customWidth="1"/>
    <col min="32" max="32" width="12.453125" style="1" customWidth="1"/>
    <col min="33" max="33" width="15.453125" style="1" customWidth="1"/>
    <col min="34" max="34" width="14.1796875" style="1" customWidth="1"/>
    <col min="35" max="35" width="11.453125" style="1" customWidth="1"/>
    <col min="36" max="36" width="14.1796875" style="1" customWidth="1"/>
    <col min="37" max="37" width="16.1796875" style="1" customWidth="1"/>
    <col min="38" max="16384" width="9.1796875" style="1"/>
  </cols>
  <sheetData>
    <row r="1" spans="1:38" ht="27" customHeight="1" x14ac:dyDescent="0.4">
      <c r="B1" s="364" t="str">
        <f>'R&amp;P Accounts'!B2</f>
        <v>Forth &amp; Tay Disabled Ramblers</v>
      </c>
      <c r="C1" s="364"/>
      <c r="D1" s="364"/>
      <c r="E1" s="364"/>
      <c r="F1" s="364"/>
      <c r="G1" s="364"/>
      <c r="H1" s="364"/>
      <c r="I1" s="364"/>
      <c r="J1" s="364"/>
      <c r="K1" s="364"/>
      <c r="L1" s="364"/>
      <c r="M1" s="364"/>
      <c r="N1" s="364"/>
      <c r="O1" s="364"/>
      <c r="P1" s="364"/>
      <c r="Q1" s="364"/>
      <c r="R1" s="364"/>
      <c r="S1" s="364"/>
      <c r="T1" s="364"/>
      <c r="V1" s="364" t="str">
        <f>'R&amp;P Accounts'!L2</f>
        <v>SC 033022</v>
      </c>
      <c r="W1" s="364"/>
      <c r="X1" s="364"/>
    </row>
    <row r="2" spans="1:38" s="43" customFormat="1" ht="26.25" customHeight="1" x14ac:dyDescent="0.25">
      <c r="A2" s="74" t="s">
        <v>108</v>
      </c>
      <c r="B2" s="40"/>
      <c r="C2" s="39"/>
      <c r="D2" s="39"/>
      <c r="E2" s="39"/>
      <c r="F2" s="401"/>
      <c r="G2" s="401"/>
      <c r="H2" s="401"/>
      <c r="I2" s="184"/>
      <c r="J2" s="184"/>
      <c r="K2" s="41"/>
      <c r="L2" s="184"/>
      <c r="M2" s="41"/>
      <c r="N2" s="184"/>
      <c r="O2" s="184"/>
      <c r="P2" s="41"/>
      <c r="Q2" s="41"/>
      <c r="R2" s="42"/>
      <c r="S2" s="41"/>
      <c r="T2" s="42"/>
      <c r="U2" s="41"/>
      <c r="V2" s="42"/>
      <c r="W2" s="41"/>
      <c r="X2" s="42"/>
    </row>
    <row r="3" spans="1:38" ht="110.25" customHeight="1" x14ac:dyDescent="0.3">
      <c r="A3" s="47" t="s">
        <v>3</v>
      </c>
      <c r="B3" s="201" t="s">
        <v>2</v>
      </c>
      <c r="C3" s="201"/>
      <c r="D3" s="201"/>
      <c r="E3" s="17"/>
      <c r="F3" s="30" t="s">
        <v>0</v>
      </c>
      <c r="G3" s="2"/>
      <c r="H3" s="2"/>
      <c r="I3" s="2"/>
      <c r="J3" s="2"/>
      <c r="K3" s="2"/>
      <c r="L3" s="2" t="s">
        <v>139</v>
      </c>
      <c r="M3" s="2"/>
      <c r="N3" s="2" t="s">
        <v>138</v>
      </c>
      <c r="O3" s="2"/>
      <c r="P3" s="2"/>
      <c r="Q3" s="2"/>
      <c r="R3" s="2" t="s">
        <v>145</v>
      </c>
      <c r="S3" s="2"/>
      <c r="T3" s="2" t="s">
        <v>140</v>
      </c>
      <c r="U3" s="76"/>
      <c r="V3" s="67" t="s">
        <v>73</v>
      </c>
      <c r="W3" s="76"/>
      <c r="X3" s="67" t="s">
        <v>74</v>
      </c>
      <c r="Z3" s="197"/>
      <c r="AA3" s="197"/>
      <c r="AB3" s="197"/>
      <c r="AC3" s="197"/>
      <c r="AD3" s="2"/>
      <c r="AE3" s="197"/>
      <c r="AF3" s="197"/>
      <c r="AG3" s="197"/>
      <c r="AH3" s="197"/>
      <c r="AI3" s="197"/>
      <c r="AJ3" s="197"/>
      <c r="AK3" s="197"/>
      <c r="AL3" s="197"/>
    </row>
    <row r="4" spans="1:38" ht="13" x14ac:dyDescent="0.25">
      <c r="B4" s="208"/>
      <c r="C4" s="208"/>
      <c r="D4" s="208"/>
      <c r="E4" s="63"/>
      <c r="F4" s="16" t="s">
        <v>1</v>
      </c>
      <c r="H4" s="16" t="s">
        <v>1</v>
      </c>
      <c r="J4" s="16" t="s">
        <v>1</v>
      </c>
      <c r="K4" s="11"/>
      <c r="L4" s="16" t="s">
        <v>1</v>
      </c>
      <c r="M4" s="11"/>
      <c r="N4" s="16" t="s">
        <v>1</v>
      </c>
      <c r="O4" s="16"/>
      <c r="P4" s="16" t="s">
        <v>1</v>
      </c>
      <c r="Q4" s="16"/>
      <c r="R4" s="16" t="s">
        <v>1</v>
      </c>
      <c r="S4" s="11"/>
      <c r="T4" s="16" t="s">
        <v>1</v>
      </c>
      <c r="U4" s="11"/>
      <c r="V4" s="16" t="s">
        <v>1</v>
      </c>
      <c r="W4" s="11"/>
      <c r="X4" s="16" t="s">
        <v>1</v>
      </c>
      <c r="AB4" s="285"/>
      <c r="AC4" s="285"/>
      <c r="AD4" s="285"/>
      <c r="AE4" s="285"/>
    </row>
    <row r="5" spans="1:38" ht="30" customHeight="1" x14ac:dyDescent="0.3">
      <c r="A5" s="202" t="s">
        <v>6</v>
      </c>
      <c r="B5" s="205" t="s">
        <v>37</v>
      </c>
      <c r="C5" s="206"/>
      <c r="D5" s="207"/>
      <c r="E5" s="22"/>
      <c r="F5" s="273">
        <v>11027</v>
      </c>
      <c r="G5" s="117"/>
      <c r="H5" s="273"/>
      <c r="I5" s="117"/>
      <c r="J5" s="273"/>
      <c r="K5" s="117"/>
      <c r="L5" s="273">
        <v>730</v>
      </c>
      <c r="M5" s="117"/>
      <c r="N5" s="273">
        <v>6302</v>
      </c>
      <c r="O5" s="289"/>
      <c r="P5" s="273"/>
      <c r="Q5" s="273"/>
      <c r="R5" s="273"/>
      <c r="S5" s="117"/>
      <c r="T5" s="273"/>
      <c r="U5" s="117"/>
      <c r="V5" s="273">
        <f>SUM(E5:U5)</f>
        <v>18059</v>
      </c>
      <c r="W5" s="117"/>
      <c r="X5" s="116">
        <v>9617</v>
      </c>
      <c r="Z5" s="224"/>
      <c r="AA5" s="217"/>
      <c r="AB5" s="285"/>
      <c r="AC5" s="285"/>
      <c r="AD5" s="285"/>
      <c r="AE5" s="285"/>
      <c r="AF5" s="105"/>
    </row>
    <row r="6" spans="1:38" ht="30" customHeight="1" x14ac:dyDescent="0.25">
      <c r="A6" s="202"/>
      <c r="B6" s="205" t="s">
        <v>38</v>
      </c>
      <c r="C6" s="206"/>
      <c r="D6" s="207"/>
      <c r="E6" s="22"/>
      <c r="F6" s="273">
        <f>+'R&amp;P Accounts'!B63</f>
        <v>621</v>
      </c>
      <c r="G6" s="117"/>
      <c r="H6" s="273"/>
      <c r="I6" s="117"/>
      <c r="J6" s="273" t="s">
        <v>165</v>
      </c>
      <c r="K6" s="117">
        <v>0</v>
      </c>
      <c r="L6" s="273">
        <f>+'R&amp;P Accounts'!D56</f>
        <v>-730</v>
      </c>
      <c r="M6" s="117">
        <v>0</v>
      </c>
      <c r="N6" s="273">
        <f>+'R&amp;P Accounts'!F63</f>
        <v>7726</v>
      </c>
      <c r="O6" s="289"/>
      <c r="P6" s="273"/>
      <c r="Q6" s="273"/>
      <c r="R6" s="273"/>
      <c r="S6" s="117"/>
      <c r="T6" s="273"/>
      <c r="U6" s="117"/>
      <c r="V6" s="273">
        <f t="shared" ref="V6:V7" si="0">SUM(E6:U6)</f>
        <v>7617</v>
      </c>
      <c r="W6" s="117"/>
      <c r="X6" s="273">
        <v>8442</v>
      </c>
      <c r="Z6" s="224"/>
    </row>
    <row r="7" spans="1:38" ht="26.25" customHeight="1" x14ac:dyDescent="0.25">
      <c r="A7" s="202"/>
      <c r="B7" s="205" t="s">
        <v>133</v>
      </c>
      <c r="C7" s="206"/>
      <c r="D7" s="207"/>
      <c r="E7" s="22"/>
      <c r="F7" s="280"/>
      <c r="G7" s="117"/>
      <c r="H7" s="280"/>
      <c r="I7" s="117"/>
      <c r="J7" s="280"/>
      <c r="K7" s="117"/>
      <c r="L7" s="280"/>
      <c r="M7" s="117"/>
      <c r="N7" s="280"/>
      <c r="O7" s="289"/>
      <c r="P7" s="280"/>
      <c r="Q7" s="280"/>
      <c r="R7" s="280"/>
      <c r="S7" s="117"/>
      <c r="T7" s="280"/>
      <c r="U7" s="117"/>
      <c r="V7" s="273">
        <f t="shared" si="0"/>
        <v>0</v>
      </c>
      <c r="W7" s="117"/>
      <c r="X7" s="118"/>
      <c r="Z7" s="224"/>
    </row>
    <row r="8" spans="1:38" ht="26.25" customHeight="1" thickBot="1" x14ac:dyDescent="0.35">
      <c r="A8" s="202"/>
      <c r="B8" s="205"/>
      <c r="C8" s="206"/>
      <c r="D8" s="207"/>
      <c r="E8" s="22"/>
      <c r="F8" s="119"/>
      <c r="G8" s="117"/>
      <c r="H8" s="119"/>
      <c r="I8" s="117"/>
      <c r="J8" s="119"/>
      <c r="K8" s="117"/>
      <c r="L8" s="119"/>
      <c r="M8" s="117"/>
      <c r="N8" s="119"/>
      <c r="O8" s="209"/>
      <c r="P8" s="119"/>
      <c r="Q8" s="119"/>
      <c r="R8" s="119"/>
      <c r="S8" s="117"/>
      <c r="T8" s="119"/>
      <c r="U8" s="117"/>
      <c r="V8" s="220"/>
      <c r="W8" s="117"/>
      <c r="X8" s="119"/>
      <c r="AB8" s="105"/>
      <c r="AC8" s="105"/>
      <c r="AD8" s="105"/>
      <c r="AE8" s="105"/>
      <c r="AF8" s="105"/>
      <c r="AG8" s="105"/>
      <c r="AH8" s="105"/>
      <c r="AI8" s="105"/>
      <c r="AJ8" s="105"/>
      <c r="AK8" s="188"/>
    </row>
    <row r="9" spans="1:38" ht="30" customHeight="1" thickTop="1" thickBot="1" x14ac:dyDescent="0.35">
      <c r="B9" s="203" t="s">
        <v>36</v>
      </c>
      <c r="C9" s="203"/>
      <c r="D9" s="203"/>
      <c r="E9" s="38"/>
      <c r="F9" s="120">
        <f>SUM(F5:F8)</f>
        <v>11648</v>
      </c>
      <c r="G9" s="108"/>
      <c r="H9" s="120">
        <f>SUM(H5:H8)</f>
        <v>0</v>
      </c>
      <c r="I9" s="108"/>
      <c r="J9" s="120">
        <f>SUM(J5:J8)</f>
        <v>0</v>
      </c>
      <c r="K9" s="87"/>
      <c r="L9" s="120">
        <f>SUM(L5:L8)</f>
        <v>0</v>
      </c>
      <c r="M9" s="87"/>
      <c r="N9" s="120">
        <f>SUM(N5:N8)</f>
        <v>14028</v>
      </c>
      <c r="O9" s="210"/>
      <c r="P9" s="120">
        <f>SUM(P5:P8)</f>
        <v>0</v>
      </c>
      <c r="Q9" s="120"/>
      <c r="R9" s="120">
        <f>SUM(R5:R8)</f>
        <v>0</v>
      </c>
      <c r="S9" s="87"/>
      <c r="T9" s="120">
        <f>SUM(T5:T8)</f>
        <v>0</v>
      </c>
      <c r="U9" s="87"/>
      <c r="V9" s="120">
        <f>SUM(V5:V8)</f>
        <v>25676</v>
      </c>
      <c r="W9" s="87"/>
      <c r="X9" s="120">
        <f>SUM(X5:X8)</f>
        <v>18059</v>
      </c>
      <c r="AB9" s="105"/>
      <c r="AC9" s="105"/>
      <c r="AD9" s="105"/>
      <c r="AE9" s="105"/>
      <c r="AF9" s="105"/>
      <c r="AG9" s="105"/>
      <c r="AH9" s="105"/>
      <c r="AI9" s="105"/>
      <c r="AJ9" s="105"/>
      <c r="AK9" s="188"/>
    </row>
    <row r="10" spans="1:38" ht="26.25" customHeight="1" thickTop="1" x14ac:dyDescent="0.3">
      <c r="B10" s="204" t="s">
        <v>75</v>
      </c>
      <c r="C10" s="204"/>
      <c r="D10" s="204"/>
      <c r="E10" s="21"/>
      <c r="F10" s="229">
        <f>F6-'R&amp;P Accounts'!B56</f>
        <v>0</v>
      </c>
      <c r="G10" s="87"/>
      <c r="H10" s="229" t="e">
        <f>H6-'R&amp;P Accounts'!#REF!</f>
        <v>#REF!</v>
      </c>
      <c r="I10" s="87"/>
      <c r="J10" s="229" t="e">
        <f>J6-'R&amp;P Accounts'!#REF!</f>
        <v>#VALUE!</v>
      </c>
      <c r="K10" s="87"/>
      <c r="L10" s="229" t="s">
        <v>141</v>
      </c>
      <c r="M10" s="87"/>
      <c r="N10" s="229">
        <f>N6-'R&amp;P Accounts'!F56</f>
        <v>0</v>
      </c>
      <c r="O10" s="229"/>
      <c r="P10" s="229" t="e">
        <f>P6-'R&amp;P Accounts'!#REF!</f>
        <v>#REF!</v>
      </c>
      <c r="Q10" s="87"/>
      <c r="R10" s="229">
        <f>R6-'R&amp;P Accounts'!KX5</f>
        <v>0</v>
      </c>
      <c r="S10" s="87"/>
      <c r="T10" s="229" t="e">
        <f>T6-'R&amp;P Accounts'!#REF!</f>
        <v>#REF!</v>
      </c>
      <c r="U10" s="87"/>
      <c r="V10" s="229">
        <f>V6-'R&amp;P Accounts'!H56</f>
        <v>0</v>
      </c>
      <c r="W10" s="87"/>
      <c r="X10" s="229">
        <f>X6-'R&amp;P Accounts'!J56</f>
        <v>-2</v>
      </c>
      <c r="AB10" s="286"/>
      <c r="AC10" s="286"/>
      <c r="AD10" s="287"/>
      <c r="AE10" s="288"/>
      <c r="AF10" s="288"/>
      <c r="AG10" s="198"/>
      <c r="AH10" s="105"/>
      <c r="AI10" s="198"/>
      <c r="AJ10" s="105"/>
      <c r="AK10" s="188"/>
    </row>
    <row r="11" spans="1:38" ht="13" x14ac:dyDescent="0.3">
      <c r="B11" s="394"/>
      <c r="C11" s="394"/>
      <c r="D11" s="394"/>
      <c r="E11" s="18"/>
      <c r="G11" s="396"/>
      <c r="I11" s="396"/>
      <c r="K11" s="396"/>
      <c r="M11" s="396"/>
      <c r="P11" s="11"/>
      <c r="Q11" s="11"/>
      <c r="S11" s="11"/>
      <c r="U11" s="396"/>
      <c r="W11" s="396"/>
      <c r="AB11" s="105"/>
      <c r="AC11" s="105"/>
      <c r="AD11" s="105"/>
      <c r="AE11" s="105"/>
      <c r="AF11" s="105"/>
      <c r="AG11" s="105"/>
      <c r="AH11" s="105"/>
      <c r="AI11" s="105"/>
      <c r="AJ11" s="105"/>
      <c r="AK11" s="188"/>
    </row>
    <row r="12" spans="1:38" ht="30.75" customHeight="1" x14ac:dyDescent="0.3">
      <c r="B12" s="395" t="s">
        <v>17</v>
      </c>
      <c r="C12" s="395"/>
      <c r="D12" s="395"/>
      <c r="E12" s="19"/>
      <c r="G12" s="396"/>
      <c r="H12" s="5"/>
      <c r="I12" s="396"/>
      <c r="J12" s="5"/>
      <c r="K12" s="396"/>
      <c r="L12" s="5"/>
      <c r="M12" s="396"/>
      <c r="N12" s="5"/>
      <c r="O12" s="5"/>
      <c r="P12" s="400" t="s">
        <v>11</v>
      </c>
      <c r="Q12" s="400"/>
      <c r="R12" s="400"/>
      <c r="S12" s="400"/>
      <c r="T12" s="400"/>
      <c r="U12" s="396"/>
      <c r="V12" s="5" t="s">
        <v>43</v>
      </c>
      <c r="W12" s="396"/>
      <c r="X12" s="5" t="s">
        <v>7</v>
      </c>
      <c r="AB12" s="105"/>
      <c r="AC12" s="105"/>
      <c r="AD12" s="105"/>
      <c r="AE12" s="105"/>
      <c r="AF12" s="105"/>
      <c r="AG12" s="105"/>
      <c r="AH12" s="105"/>
      <c r="AI12" s="105"/>
      <c r="AJ12" s="105"/>
      <c r="AK12" s="188"/>
    </row>
    <row r="13" spans="1:38" s="56" customFormat="1" ht="13" x14ac:dyDescent="0.3">
      <c r="B13" s="392"/>
      <c r="C13" s="392"/>
      <c r="D13" s="392"/>
      <c r="E13" s="57"/>
      <c r="F13" s="290"/>
      <c r="H13" s="58"/>
      <c r="J13" s="58"/>
      <c r="K13" s="59"/>
      <c r="L13" s="58"/>
      <c r="M13" s="59"/>
      <c r="N13" s="58"/>
      <c r="O13" s="58"/>
      <c r="P13" s="59"/>
      <c r="Q13" s="59"/>
      <c r="S13" s="59"/>
      <c r="U13" s="59"/>
      <c r="V13" s="16" t="s">
        <v>1</v>
      </c>
      <c r="W13" s="11"/>
      <c r="X13" s="16" t="s">
        <v>1</v>
      </c>
      <c r="AB13" s="199"/>
      <c r="AC13" s="199"/>
      <c r="AD13" s="199"/>
      <c r="AE13" s="199"/>
      <c r="AF13" s="199"/>
      <c r="AG13" s="199"/>
      <c r="AH13" s="199"/>
      <c r="AI13" s="199"/>
      <c r="AJ13" s="199"/>
    </row>
    <row r="14" spans="1:38" ht="20" customHeight="1" x14ac:dyDescent="0.3">
      <c r="A14" s="407" t="s">
        <v>40</v>
      </c>
      <c r="B14" s="393"/>
      <c r="C14" s="393"/>
      <c r="D14" s="393"/>
      <c r="E14" s="23"/>
      <c r="F14" s="291"/>
      <c r="G14" s="396"/>
      <c r="H14" s="291"/>
      <c r="I14" s="396"/>
      <c r="J14" s="292"/>
      <c r="K14" s="11"/>
      <c r="M14" s="11"/>
      <c r="N14" s="291"/>
      <c r="P14" s="402"/>
      <c r="Q14" s="403"/>
      <c r="R14" s="403"/>
      <c r="S14" s="403"/>
      <c r="T14" s="404"/>
      <c r="U14" s="17"/>
      <c r="V14" s="109"/>
      <c r="W14" s="87"/>
      <c r="X14" s="109"/>
      <c r="AB14" s="105"/>
      <c r="AC14" s="105"/>
      <c r="AD14" s="105"/>
      <c r="AE14" s="105"/>
      <c r="AF14" s="105"/>
      <c r="AG14" s="105"/>
      <c r="AH14" s="105"/>
      <c r="AI14" s="105"/>
      <c r="AJ14" s="105"/>
      <c r="AK14" s="188"/>
    </row>
    <row r="15" spans="1:38" ht="20" customHeight="1" x14ac:dyDescent="0.3">
      <c r="A15" s="408"/>
      <c r="B15" s="393"/>
      <c r="C15" s="393"/>
      <c r="D15" s="393"/>
      <c r="E15" s="23"/>
      <c r="F15" s="291"/>
      <c r="G15" s="396"/>
      <c r="H15" s="5"/>
      <c r="I15" s="396"/>
      <c r="J15" s="67"/>
      <c r="K15" s="11"/>
      <c r="L15" s="5"/>
      <c r="M15" s="11"/>
      <c r="N15" s="291"/>
      <c r="O15" s="5"/>
      <c r="P15" s="402"/>
      <c r="Q15" s="403"/>
      <c r="R15" s="403"/>
      <c r="S15" s="403"/>
      <c r="T15" s="404"/>
      <c r="U15" s="17"/>
      <c r="V15" s="109"/>
      <c r="W15" s="87"/>
      <c r="X15" s="109"/>
    </row>
    <row r="16" spans="1:38" ht="20" customHeight="1" x14ac:dyDescent="0.3">
      <c r="A16" s="408"/>
      <c r="B16" s="393"/>
      <c r="C16" s="393"/>
      <c r="D16" s="393"/>
      <c r="E16" s="23"/>
      <c r="F16" s="293"/>
      <c r="G16" s="11"/>
      <c r="H16" s="294"/>
      <c r="I16" s="11"/>
      <c r="J16" s="67"/>
      <c r="K16" s="11"/>
      <c r="L16" s="295"/>
      <c r="M16" s="11"/>
      <c r="N16" s="291"/>
      <c r="O16" s="295"/>
      <c r="P16" s="402"/>
      <c r="Q16" s="403"/>
      <c r="R16" s="403"/>
      <c r="S16" s="403"/>
      <c r="T16" s="404"/>
      <c r="U16" s="17"/>
      <c r="V16" s="109"/>
      <c r="W16" s="87"/>
      <c r="X16" s="109"/>
    </row>
    <row r="17" spans="1:37" ht="20" customHeight="1" x14ac:dyDescent="0.3">
      <c r="A17" s="408"/>
      <c r="B17" s="393"/>
      <c r="C17" s="393"/>
      <c r="D17" s="393"/>
      <c r="E17" s="23"/>
      <c r="F17" s="61"/>
      <c r="G17" s="11"/>
      <c r="H17" s="294"/>
      <c r="I17" s="11"/>
      <c r="J17" s="296"/>
      <c r="K17" s="11"/>
      <c r="L17" s="295"/>
      <c r="M17" s="11"/>
      <c r="N17" s="296"/>
      <c r="O17" s="295"/>
      <c r="P17" s="402"/>
      <c r="Q17" s="403"/>
      <c r="R17" s="403"/>
      <c r="S17" s="403"/>
      <c r="T17" s="404"/>
      <c r="U17" s="17"/>
      <c r="V17" s="109"/>
      <c r="W17" s="87"/>
      <c r="X17" s="109"/>
      <c r="AB17" s="105"/>
      <c r="AC17" s="105"/>
      <c r="AD17" s="105"/>
      <c r="AE17" s="105"/>
      <c r="AF17" s="105"/>
      <c r="AG17" s="105"/>
      <c r="AH17" s="105"/>
      <c r="AI17" s="105"/>
      <c r="AJ17" s="105"/>
      <c r="AK17" s="105"/>
    </row>
    <row r="18" spans="1:37" ht="20" customHeight="1" thickBot="1" x14ac:dyDescent="0.35">
      <c r="A18" s="408"/>
      <c r="B18" s="393"/>
      <c r="C18" s="393"/>
      <c r="D18" s="393"/>
      <c r="E18" s="23"/>
      <c r="F18" s="11"/>
      <c r="G18" s="11"/>
      <c r="H18" s="295"/>
      <c r="I18" s="11"/>
      <c r="J18" s="295"/>
      <c r="K18" s="11"/>
      <c r="L18" s="295"/>
      <c r="M18" s="11"/>
      <c r="N18" s="295"/>
      <c r="O18" s="295"/>
      <c r="P18" s="402"/>
      <c r="Q18" s="403"/>
      <c r="R18" s="403"/>
      <c r="S18" s="403"/>
      <c r="T18" s="404"/>
      <c r="U18" s="17"/>
      <c r="V18" s="110"/>
      <c r="W18" s="87"/>
      <c r="X18" s="110"/>
      <c r="AB18" s="105"/>
      <c r="AC18" s="105"/>
      <c r="AD18" s="105"/>
      <c r="AE18" s="105"/>
      <c r="AF18" s="105"/>
      <c r="AG18" s="105"/>
      <c r="AH18" s="105"/>
      <c r="AI18" s="105"/>
      <c r="AJ18" s="105"/>
      <c r="AK18" s="105"/>
    </row>
    <row r="19" spans="1:37" ht="20" customHeight="1" thickBot="1" x14ac:dyDescent="0.35">
      <c r="A19" s="65"/>
      <c r="B19" s="66"/>
      <c r="C19" s="66"/>
      <c r="D19" s="66"/>
      <c r="E19" s="23"/>
      <c r="F19" s="16"/>
      <c r="G19" s="11"/>
      <c r="H19" s="295"/>
      <c r="I19" s="11"/>
      <c r="J19" s="295"/>
      <c r="K19" s="11"/>
      <c r="L19" s="295"/>
      <c r="M19" s="11"/>
      <c r="N19" s="295"/>
      <c r="O19" s="295"/>
      <c r="R19" s="297" t="s">
        <v>78</v>
      </c>
      <c r="S19" s="11"/>
      <c r="T19" s="297" t="s">
        <v>78</v>
      </c>
      <c r="U19" s="17"/>
      <c r="V19" s="111" t="s">
        <v>165</v>
      </c>
      <c r="W19" s="87"/>
      <c r="X19" s="111">
        <f>SUM(X14:X18)</f>
        <v>0</v>
      </c>
      <c r="AB19" s="105"/>
      <c r="AC19" s="105"/>
      <c r="AD19" s="105"/>
      <c r="AE19" s="105"/>
      <c r="AF19" s="105"/>
      <c r="AG19" s="105"/>
      <c r="AH19" s="105"/>
      <c r="AI19" s="105"/>
      <c r="AJ19" s="105"/>
      <c r="AK19" s="105"/>
    </row>
    <row r="20" spans="1:37" ht="13" x14ac:dyDescent="0.3">
      <c r="B20" s="405"/>
      <c r="C20" s="405"/>
      <c r="D20" s="405"/>
      <c r="E20" s="11"/>
      <c r="F20" s="291"/>
      <c r="G20" s="11"/>
      <c r="I20" s="11"/>
      <c r="K20" s="11"/>
      <c r="M20" s="11"/>
      <c r="P20" s="11"/>
      <c r="Q20" s="11"/>
      <c r="R20" s="16"/>
      <c r="S20" s="11"/>
      <c r="T20" s="16"/>
      <c r="U20" s="11"/>
      <c r="V20" s="16"/>
      <c r="W20" s="11"/>
      <c r="X20" s="16"/>
    </row>
    <row r="21" spans="1:37" ht="27" customHeight="1" x14ac:dyDescent="0.3">
      <c r="B21" s="395" t="s">
        <v>17</v>
      </c>
      <c r="C21" s="395"/>
      <c r="D21" s="395"/>
      <c r="E21" s="20"/>
      <c r="F21" s="291"/>
      <c r="G21" s="11"/>
      <c r="H21" s="400" t="s">
        <v>11</v>
      </c>
      <c r="I21" s="400"/>
      <c r="J21" s="400"/>
      <c r="K21" s="400"/>
      <c r="L21" s="400"/>
      <c r="M21" s="400"/>
      <c r="N21" s="400"/>
      <c r="O21" s="400"/>
      <c r="P21" s="400"/>
      <c r="Q21" s="5"/>
      <c r="R21" s="5" t="s">
        <v>44</v>
      </c>
      <c r="S21" s="11"/>
      <c r="T21" s="5" t="s">
        <v>44</v>
      </c>
      <c r="U21" s="11"/>
      <c r="V21" s="5" t="s">
        <v>52</v>
      </c>
      <c r="W21" s="11"/>
      <c r="X21" s="5" t="s">
        <v>7</v>
      </c>
    </row>
    <row r="22" spans="1:37" s="56" customFormat="1" ht="13" x14ac:dyDescent="0.3">
      <c r="B22" s="392"/>
      <c r="C22" s="392"/>
      <c r="D22" s="392"/>
      <c r="E22" s="57"/>
      <c r="K22" s="59"/>
      <c r="M22" s="59"/>
      <c r="P22" s="58"/>
      <c r="Q22" s="58"/>
      <c r="R22" s="16" t="s">
        <v>1</v>
      </c>
      <c r="S22" s="59"/>
      <c r="T22" s="16" t="s">
        <v>1</v>
      </c>
      <c r="U22" s="11"/>
      <c r="V22" s="16" t="s">
        <v>1</v>
      </c>
      <c r="W22" s="11"/>
      <c r="X22" s="16" t="s">
        <v>1</v>
      </c>
    </row>
    <row r="23" spans="1:37" ht="20" customHeight="1" x14ac:dyDescent="0.3">
      <c r="A23" s="407" t="s">
        <v>41</v>
      </c>
      <c r="B23" s="393"/>
      <c r="C23" s="393"/>
      <c r="D23" s="393"/>
      <c r="E23" s="23"/>
      <c r="G23" s="11"/>
      <c r="H23" s="397"/>
      <c r="I23" s="398"/>
      <c r="J23" s="398"/>
      <c r="K23" s="398"/>
      <c r="L23" s="398"/>
      <c r="M23" s="398"/>
      <c r="N23" s="398"/>
      <c r="O23" s="398"/>
      <c r="P23" s="399"/>
      <c r="Q23" s="218"/>
      <c r="R23" s="109"/>
      <c r="S23" s="17"/>
      <c r="T23" s="109"/>
      <c r="U23" s="87"/>
      <c r="V23" s="109"/>
      <c r="W23" s="87"/>
      <c r="X23" s="109"/>
    </row>
    <row r="24" spans="1:37" ht="20" customHeight="1" x14ac:dyDescent="0.3">
      <c r="A24" s="408"/>
      <c r="B24" s="393"/>
      <c r="C24" s="393"/>
      <c r="D24" s="393"/>
      <c r="E24" s="23"/>
      <c r="G24" s="11"/>
      <c r="H24" s="397"/>
      <c r="I24" s="398"/>
      <c r="J24" s="398"/>
      <c r="K24" s="398"/>
      <c r="L24" s="398"/>
      <c r="M24" s="398"/>
      <c r="N24" s="398"/>
      <c r="O24" s="398"/>
      <c r="P24" s="399"/>
      <c r="Q24" s="218"/>
      <c r="R24" s="109"/>
      <c r="S24" s="17"/>
      <c r="T24" s="109"/>
      <c r="U24" s="87"/>
      <c r="V24" s="109"/>
      <c r="W24" s="87"/>
      <c r="X24" s="109"/>
    </row>
    <row r="25" spans="1:37" ht="20" customHeight="1" x14ac:dyDescent="0.3">
      <c r="A25" s="408"/>
      <c r="B25" s="393"/>
      <c r="C25" s="393"/>
      <c r="D25" s="393"/>
      <c r="E25" s="23"/>
      <c r="G25" s="11"/>
      <c r="H25" s="397"/>
      <c r="I25" s="398"/>
      <c r="J25" s="398"/>
      <c r="K25" s="398"/>
      <c r="L25" s="398"/>
      <c r="M25" s="398"/>
      <c r="N25" s="398"/>
      <c r="O25" s="398"/>
      <c r="P25" s="399"/>
      <c r="Q25" s="218"/>
      <c r="R25" s="109"/>
      <c r="S25" s="17"/>
      <c r="T25" s="109"/>
      <c r="U25" s="87"/>
      <c r="V25" s="109"/>
      <c r="W25" s="87"/>
      <c r="X25" s="109"/>
    </row>
    <row r="26" spans="1:37" ht="20" customHeight="1" x14ac:dyDescent="0.3">
      <c r="A26" s="408"/>
      <c r="B26" s="393"/>
      <c r="C26" s="393"/>
      <c r="D26" s="393"/>
      <c r="E26" s="23"/>
      <c r="G26" s="11"/>
      <c r="H26" s="397"/>
      <c r="I26" s="398"/>
      <c r="J26" s="398"/>
      <c r="K26" s="398"/>
      <c r="L26" s="398"/>
      <c r="M26" s="398"/>
      <c r="N26" s="398"/>
      <c r="O26" s="398"/>
      <c r="P26" s="399"/>
      <c r="Q26" s="218"/>
      <c r="R26" s="109"/>
      <c r="S26" s="17"/>
      <c r="T26" s="109"/>
      <c r="U26" s="87"/>
      <c r="V26" s="109"/>
      <c r="W26" s="87"/>
      <c r="X26" s="109"/>
    </row>
    <row r="27" spans="1:37" ht="20" customHeight="1" x14ac:dyDescent="0.3">
      <c r="A27" s="408"/>
      <c r="B27" s="393"/>
      <c r="C27" s="393"/>
      <c r="D27" s="393"/>
      <c r="E27" s="23"/>
      <c r="G27" s="11"/>
      <c r="H27" s="397"/>
      <c r="I27" s="398"/>
      <c r="J27" s="398"/>
      <c r="K27" s="398"/>
      <c r="L27" s="398"/>
      <c r="M27" s="398"/>
      <c r="N27" s="398"/>
      <c r="O27" s="398"/>
      <c r="P27" s="399"/>
      <c r="Q27" s="218"/>
      <c r="R27" s="109"/>
      <c r="S27" s="17"/>
      <c r="T27" s="109"/>
      <c r="U27" s="87"/>
      <c r="V27" s="109"/>
      <c r="W27" s="87"/>
      <c r="X27" s="109"/>
    </row>
    <row r="28" spans="1:37" ht="20" customHeight="1" x14ac:dyDescent="0.3">
      <c r="A28" s="408"/>
      <c r="B28" s="393"/>
      <c r="C28" s="393"/>
      <c r="D28" s="393"/>
      <c r="E28" s="23"/>
      <c r="G28" s="11"/>
      <c r="H28" s="397"/>
      <c r="I28" s="398"/>
      <c r="J28" s="398"/>
      <c r="K28" s="398"/>
      <c r="L28" s="398"/>
      <c r="M28" s="398"/>
      <c r="N28" s="398"/>
      <c r="O28" s="398"/>
      <c r="P28" s="399"/>
      <c r="Q28" s="218"/>
      <c r="R28" s="109"/>
      <c r="S28" s="17"/>
      <c r="T28" s="109"/>
      <c r="U28" s="87"/>
      <c r="V28" s="109"/>
      <c r="W28" s="87"/>
      <c r="X28" s="109"/>
    </row>
    <row r="29" spans="1:37" ht="20" customHeight="1" x14ac:dyDescent="0.3">
      <c r="A29" s="408"/>
      <c r="B29" s="393"/>
      <c r="C29" s="393"/>
      <c r="D29" s="393"/>
      <c r="E29" s="23"/>
      <c r="G29" s="11"/>
      <c r="H29" s="397"/>
      <c r="I29" s="398"/>
      <c r="J29" s="398"/>
      <c r="K29" s="398"/>
      <c r="L29" s="398"/>
      <c r="M29" s="398"/>
      <c r="N29" s="398"/>
      <c r="O29" s="398"/>
      <c r="P29" s="399"/>
      <c r="Q29" s="218"/>
      <c r="R29" s="109"/>
      <c r="S29" s="17"/>
      <c r="T29" s="109"/>
      <c r="U29" s="87"/>
      <c r="V29" s="109"/>
      <c r="W29" s="87"/>
      <c r="X29" s="109"/>
    </row>
    <row r="30" spans="1:37" ht="20" customHeight="1" x14ac:dyDescent="0.3">
      <c r="A30" s="408"/>
      <c r="B30" s="393"/>
      <c r="C30" s="393"/>
      <c r="D30" s="393"/>
      <c r="E30" s="23"/>
      <c r="G30" s="11"/>
      <c r="H30" s="397"/>
      <c r="I30" s="398"/>
      <c r="J30" s="398"/>
      <c r="K30" s="398"/>
      <c r="L30" s="398"/>
      <c r="M30" s="398"/>
      <c r="N30" s="398"/>
      <c r="O30" s="398"/>
      <c r="P30" s="399"/>
      <c r="Q30" s="218"/>
      <c r="R30" s="109"/>
      <c r="S30" s="17"/>
      <c r="T30" s="109"/>
      <c r="U30" s="87"/>
      <c r="V30" s="109"/>
      <c r="W30" s="87"/>
      <c r="X30" s="109"/>
    </row>
    <row r="31" spans="1:37" ht="20" customHeight="1" thickBot="1" x14ac:dyDescent="0.35">
      <c r="A31" s="408"/>
      <c r="B31" s="393"/>
      <c r="C31" s="393"/>
      <c r="D31" s="393"/>
      <c r="E31" s="23"/>
      <c r="G31" s="11"/>
      <c r="H31" s="397"/>
      <c r="I31" s="398"/>
      <c r="J31" s="398"/>
      <c r="K31" s="398"/>
      <c r="L31" s="398"/>
      <c r="M31" s="398"/>
      <c r="N31" s="398"/>
      <c r="O31" s="398"/>
      <c r="P31" s="399"/>
      <c r="Q31" s="219"/>
      <c r="R31" s="110"/>
      <c r="S31" s="17"/>
      <c r="T31" s="110"/>
      <c r="U31" s="87"/>
      <c r="V31" s="110"/>
      <c r="W31" s="87"/>
      <c r="X31" s="110"/>
    </row>
    <row r="32" spans="1:37" ht="20" customHeight="1" thickBot="1" x14ac:dyDescent="0.3">
      <c r="A32" s="65"/>
      <c r="B32" s="66"/>
      <c r="C32" s="66"/>
      <c r="D32" s="66"/>
      <c r="E32" s="23"/>
      <c r="G32" s="11"/>
      <c r="I32" s="11"/>
      <c r="K32" s="11"/>
      <c r="M32" s="11"/>
      <c r="P32" s="67" t="s">
        <v>79</v>
      </c>
      <c r="Q32" s="67"/>
      <c r="R32" s="111">
        <f>SUM(R23:R31)</f>
        <v>0</v>
      </c>
      <c r="S32" s="11"/>
      <c r="T32" s="111">
        <f>SUM(T23:T31)</f>
        <v>0</v>
      </c>
      <c r="U32" s="87"/>
      <c r="V32" s="111">
        <f>SUM(V23:V31)</f>
        <v>0</v>
      </c>
      <c r="W32" s="87"/>
      <c r="X32" s="111">
        <f>SUM(X23:X31)</f>
        <v>0</v>
      </c>
    </row>
    <row r="33" spans="1:24" ht="10.5" customHeight="1" x14ac:dyDescent="0.25">
      <c r="B33" s="394"/>
      <c r="C33" s="394"/>
      <c r="D33" s="394"/>
      <c r="E33" s="305"/>
      <c r="G33" s="305"/>
      <c r="H33" s="16"/>
      <c r="I33" s="305"/>
      <c r="J33" s="16"/>
      <c r="K33" s="396"/>
      <c r="L33" s="16"/>
      <c r="M33" s="396"/>
      <c r="N33" s="16"/>
      <c r="O33" s="16"/>
      <c r="P33" s="11"/>
      <c r="Q33" s="11"/>
      <c r="R33" s="61"/>
      <c r="S33" s="11"/>
      <c r="T33" s="61"/>
      <c r="U33" s="396"/>
      <c r="V33" s="61"/>
      <c r="W33" s="391"/>
      <c r="X33" s="61"/>
    </row>
    <row r="34" spans="1:24" ht="19.5" customHeight="1" x14ac:dyDescent="0.3">
      <c r="B34" s="395" t="s">
        <v>17</v>
      </c>
      <c r="C34" s="395"/>
      <c r="D34" s="395"/>
      <c r="E34" s="305"/>
      <c r="G34" s="305"/>
      <c r="H34" s="16"/>
      <c r="I34" s="305"/>
      <c r="J34" s="16"/>
      <c r="K34" s="396"/>
      <c r="L34" s="16"/>
      <c r="M34" s="396"/>
      <c r="N34" s="16"/>
      <c r="O34" s="16"/>
      <c r="P34" s="400" t="s">
        <v>12</v>
      </c>
      <c r="Q34" s="400"/>
      <c r="R34" s="400"/>
      <c r="S34" s="400"/>
      <c r="T34" s="400"/>
      <c r="U34" s="396"/>
      <c r="V34" s="5" t="s">
        <v>53</v>
      </c>
      <c r="W34" s="391"/>
      <c r="X34" s="5" t="s">
        <v>7</v>
      </c>
    </row>
    <row r="35" spans="1:24" s="56" customFormat="1" ht="13" x14ac:dyDescent="0.3">
      <c r="B35" s="392"/>
      <c r="C35" s="392"/>
      <c r="D35" s="392"/>
      <c r="E35" s="57"/>
      <c r="F35" s="1"/>
      <c r="H35" s="58"/>
      <c r="J35" s="58"/>
      <c r="K35" s="59"/>
      <c r="L35" s="58"/>
      <c r="M35" s="59"/>
      <c r="N35" s="58"/>
      <c r="O35" s="58"/>
      <c r="P35" s="59"/>
      <c r="Q35" s="59"/>
      <c r="S35" s="59"/>
      <c r="U35" s="59"/>
      <c r="V35" s="16" t="s">
        <v>1</v>
      </c>
      <c r="W35" s="11"/>
      <c r="X35" s="16" t="s">
        <v>1</v>
      </c>
    </row>
    <row r="36" spans="1:24" ht="20" customHeight="1" x14ac:dyDescent="0.3">
      <c r="A36" s="407" t="s">
        <v>42</v>
      </c>
      <c r="B36" s="393"/>
      <c r="C36" s="393"/>
      <c r="D36" s="393"/>
      <c r="E36" s="23"/>
      <c r="G36" s="11"/>
      <c r="H36" s="16"/>
      <c r="I36" s="11"/>
      <c r="J36" s="16"/>
      <c r="K36" s="11"/>
      <c r="L36" s="16"/>
      <c r="M36" s="11"/>
      <c r="N36" s="16"/>
      <c r="O36" s="16"/>
      <c r="P36" s="412"/>
      <c r="Q36" s="413"/>
      <c r="R36" s="413"/>
      <c r="S36" s="413"/>
      <c r="T36" s="414"/>
      <c r="U36" s="11"/>
      <c r="V36" s="104"/>
      <c r="W36" s="107"/>
      <c r="X36" s="104"/>
    </row>
    <row r="37" spans="1:24" ht="20" customHeight="1" x14ac:dyDescent="0.3">
      <c r="A37" s="408"/>
      <c r="B37" s="393"/>
      <c r="C37" s="393"/>
      <c r="D37" s="393"/>
      <c r="E37" s="23"/>
      <c r="G37" s="11"/>
      <c r="H37" s="16"/>
      <c r="I37" s="11"/>
      <c r="J37" s="16"/>
      <c r="K37" s="11"/>
      <c r="L37" s="16"/>
      <c r="M37" s="11"/>
      <c r="N37" s="16"/>
      <c r="O37" s="16"/>
      <c r="P37" s="412"/>
      <c r="Q37" s="413"/>
      <c r="R37" s="413"/>
      <c r="S37" s="413"/>
      <c r="T37" s="414"/>
      <c r="U37" s="11"/>
      <c r="V37" s="104"/>
      <c r="W37" s="107"/>
      <c r="X37" s="104"/>
    </row>
    <row r="38" spans="1:24" ht="20" customHeight="1" x14ac:dyDescent="0.3">
      <c r="A38" s="408"/>
      <c r="B38" s="393"/>
      <c r="C38" s="393"/>
      <c r="D38" s="393"/>
      <c r="E38" s="23"/>
      <c r="G38" s="11"/>
      <c r="H38" s="16"/>
      <c r="I38" s="11"/>
      <c r="J38" s="16"/>
      <c r="K38" s="11"/>
      <c r="L38" s="16"/>
      <c r="M38" s="11"/>
      <c r="N38" s="16"/>
      <c r="O38" s="16"/>
      <c r="P38" s="412"/>
      <c r="Q38" s="413"/>
      <c r="R38" s="413"/>
      <c r="S38" s="413"/>
      <c r="T38" s="414"/>
      <c r="U38" s="11"/>
      <c r="V38" s="104"/>
      <c r="W38" s="107"/>
      <c r="X38" s="104"/>
    </row>
    <row r="39" spans="1:24" ht="20" customHeight="1" x14ac:dyDescent="0.3">
      <c r="A39" s="408"/>
      <c r="B39" s="393"/>
      <c r="C39" s="393"/>
      <c r="D39" s="393"/>
      <c r="E39" s="23"/>
      <c r="G39" s="11"/>
      <c r="H39" s="16"/>
      <c r="I39" s="11"/>
      <c r="J39" s="16"/>
      <c r="K39" s="11"/>
      <c r="L39" s="16"/>
      <c r="M39" s="11"/>
      <c r="N39" s="16"/>
      <c r="O39" s="16"/>
      <c r="P39" s="412"/>
      <c r="Q39" s="413"/>
      <c r="R39" s="413"/>
      <c r="S39" s="413"/>
      <c r="T39" s="414"/>
      <c r="U39" s="11"/>
      <c r="V39" s="104"/>
      <c r="W39" s="107"/>
      <c r="X39" s="104"/>
    </row>
    <row r="40" spans="1:24" ht="20" customHeight="1" thickBot="1" x14ac:dyDescent="0.35">
      <c r="A40" s="408"/>
      <c r="B40" s="393"/>
      <c r="C40" s="393"/>
      <c r="D40" s="393"/>
      <c r="E40" s="23"/>
      <c r="G40" s="11"/>
      <c r="H40" s="16"/>
      <c r="I40" s="11"/>
      <c r="J40" s="16"/>
      <c r="K40" s="11"/>
      <c r="L40" s="16"/>
      <c r="M40" s="11"/>
      <c r="N40" s="16"/>
      <c r="O40" s="16"/>
      <c r="P40" s="412"/>
      <c r="Q40" s="413"/>
      <c r="R40" s="413"/>
      <c r="S40" s="413"/>
      <c r="T40" s="414"/>
      <c r="U40" s="11"/>
      <c r="V40" s="168"/>
      <c r="W40" s="107"/>
      <c r="X40" s="168"/>
    </row>
    <row r="41" spans="1:24" ht="20" customHeight="1" thickBot="1" x14ac:dyDescent="0.3">
      <c r="A41" s="65"/>
      <c r="B41" s="66"/>
      <c r="C41" s="66"/>
      <c r="D41" s="66"/>
      <c r="E41" s="23"/>
      <c r="G41" s="11"/>
      <c r="H41" s="16"/>
      <c r="I41" s="11"/>
      <c r="J41" s="16"/>
      <c r="K41" s="11"/>
      <c r="L41" s="16"/>
      <c r="M41" s="11"/>
      <c r="N41" s="16"/>
      <c r="O41" s="16"/>
      <c r="R41" s="67" t="s">
        <v>79</v>
      </c>
      <c r="S41" s="11"/>
      <c r="T41" s="67" t="s">
        <v>79</v>
      </c>
      <c r="U41" s="11"/>
      <c r="V41" s="169">
        <f>SUM(V36:V40)</f>
        <v>0</v>
      </c>
      <c r="W41" s="107"/>
      <c r="X41" s="169">
        <f>SUM(X36:X40)</f>
        <v>0</v>
      </c>
    </row>
    <row r="42" spans="1:24" x14ac:dyDescent="0.25">
      <c r="A42" s="15"/>
      <c r="B42" s="35"/>
      <c r="C42" s="11"/>
      <c r="D42" s="11"/>
      <c r="E42" s="11"/>
      <c r="F42" s="11"/>
      <c r="G42" s="11"/>
      <c r="H42" s="11"/>
      <c r="I42" s="11"/>
      <c r="J42" s="11"/>
      <c r="K42" s="11"/>
      <c r="L42" s="11"/>
      <c r="M42" s="11"/>
      <c r="N42" s="11"/>
      <c r="O42" s="11"/>
      <c r="P42" s="11"/>
      <c r="Q42" s="11"/>
      <c r="S42" s="11"/>
      <c r="U42" s="11"/>
      <c r="W42" s="11"/>
    </row>
    <row r="43" spans="1:24" ht="23" x14ac:dyDescent="0.3">
      <c r="B43" s="395" t="s">
        <v>17</v>
      </c>
      <c r="C43" s="395"/>
      <c r="D43" s="395"/>
      <c r="E43" s="11"/>
      <c r="G43" s="11"/>
      <c r="H43" s="11"/>
      <c r="I43" s="11"/>
      <c r="J43" s="11"/>
      <c r="K43" s="11"/>
      <c r="L43" s="11"/>
      <c r="M43" s="11"/>
      <c r="N43" s="11"/>
      <c r="O43" s="11"/>
      <c r="P43" s="400" t="s">
        <v>12</v>
      </c>
      <c r="Q43" s="400"/>
      <c r="R43" s="400"/>
      <c r="S43" s="400"/>
      <c r="T43" s="400"/>
      <c r="U43" s="11"/>
      <c r="V43" s="16" t="s">
        <v>54</v>
      </c>
      <c r="W43" s="11"/>
      <c r="X43" s="5" t="s">
        <v>7</v>
      </c>
    </row>
    <row r="44" spans="1:24" s="56" customFormat="1" ht="13" x14ac:dyDescent="0.3">
      <c r="B44" s="392"/>
      <c r="C44" s="392"/>
      <c r="D44" s="392"/>
      <c r="E44" s="57"/>
      <c r="F44" s="58"/>
      <c r="H44" s="58"/>
      <c r="J44" s="58"/>
      <c r="K44" s="59"/>
      <c r="L44" s="58"/>
      <c r="M44" s="59"/>
      <c r="N44" s="58"/>
      <c r="O44" s="58"/>
      <c r="P44" s="59"/>
      <c r="Q44" s="59"/>
      <c r="R44" s="58"/>
      <c r="S44" s="59"/>
      <c r="T44" s="58"/>
      <c r="U44" s="59"/>
      <c r="V44" s="16" t="s">
        <v>1</v>
      </c>
      <c r="W44" s="11"/>
      <c r="X44" s="16" t="s">
        <v>1</v>
      </c>
    </row>
    <row r="45" spans="1:24" ht="20" customHeight="1" x14ac:dyDescent="0.3">
      <c r="A45" s="407" t="s">
        <v>67</v>
      </c>
      <c r="B45" s="393"/>
      <c r="C45" s="393"/>
      <c r="D45" s="393"/>
      <c r="E45" s="23"/>
      <c r="G45" s="11"/>
      <c r="H45" s="11"/>
      <c r="I45" s="11"/>
      <c r="J45" s="11"/>
      <c r="K45" s="11"/>
      <c r="L45" s="11"/>
      <c r="M45" s="11"/>
      <c r="N45" s="11"/>
      <c r="O45" s="11"/>
      <c r="P45" s="412"/>
      <c r="Q45" s="413"/>
      <c r="R45" s="413"/>
      <c r="S45" s="413"/>
      <c r="T45" s="414"/>
      <c r="U45" s="11"/>
      <c r="V45" s="88"/>
      <c r="W45" s="87"/>
      <c r="X45" s="88"/>
    </row>
    <row r="46" spans="1:24" ht="20" customHeight="1" x14ac:dyDescent="0.3">
      <c r="A46" s="408"/>
      <c r="B46" s="393"/>
      <c r="C46" s="393"/>
      <c r="D46" s="393"/>
      <c r="E46" s="23"/>
      <c r="G46" s="11"/>
      <c r="H46" s="11"/>
      <c r="I46" s="11"/>
      <c r="J46" s="11"/>
      <c r="K46" s="11"/>
      <c r="L46" s="11"/>
      <c r="M46" s="11"/>
      <c r="N46" s="11"/>
      <c r="O46" s="11"/>
      <c r="P46" s="412"/>
      <c r="Q46" s="413"/>
      <c r="R46" s="413"/>
      <c r="S46" s="413"/>
      <c r="T46" s="414"/>
      <c r="U46" s="11"/>
      <c r="V46" s="88"/>
      <c r="W46" s="87"/>
      <c r="X46" s="88"/>
    </row>
    <row r="47" spans="1:24" ht="20" customHeight="1" thickBot="1" x14ac:dyDescent="0.35">
      <c r="A47" s="408"/>
      <c r="B47" s="393"/>
      <c r="C47" s="393"/>
      <c r="D47" s="393"/>
      <c r="E47" s="23"/>
      <c r="G47" s="11"/>
      <c r="H47" s="11"/>
      <c r="I47" s="11"/>
      <c r="J47" s="11"/>
      <c r="K47" s="11"/>
      <c r="L47" s="11"/>
      <c r="M47" s="11"/>
      <c r="N47" s="11"/>
      <c r="O47" s="11"/>
      <c r="P47" s="412"/>
      <c r="Q47" s="413"/>
      <c r="R47" s="413"/>
      <c r="S47" s="413"/>
      <c r="T47" s="414"/>
      <c r="U47" s="11"/>
      <c r="V47" s="112"/>
      <c r="W47" s="87"/>
      <c r="X47" s="112"/>
    </row>
    <row r="48" spans="1:24" ht="20" customHeight="1" thickBot="1" x14ac:dyDescent="0.3">
      <c r="A48" s="65"/>
      <c r="B48" s="66"/>
      <c r="C48" s="66"/>
      <c r="D48" s="66"/>
      <c r="E48" s="23"/>
      <c r="G48" s="11"/>
      <c r="H48" s="11"/>
      <c r="I48" s="11"/>
      <c r="J48" s="11"/>
      <c r="K48" s="11"/>
      <c r="L48" s="11"/>
      <c r="M48" s="11"/>
      <c r="N48" s="11"/>
      <c r="O48" s="11"/>
      <c r="R48" s="67" t="s">
        <v>79</v>
      </c>
      <c r="S48" s="11"/>
      <c r="T48" s="67" t="s">
        <v>79</v>
      </c>
      <c r="U48" s="11"/>
      <c r="V48" s="111">
        <f>SUM(V45:V47)</f>
        <v>0</v>
      </c>
      <c r="W48" s="87"/>
      <c r="X48" s="111">
        <f>SUM(X45:X47)</f>
        <v>0</v>
      </c>
    </row>
    <row r="49" spans="1:27" x14ac:dyDescent="0.25">
      <c r="A49" s="15"/>
      <c r="B49" s="35"/>
      <c r="C49" s="11"/>
      <c r="D49" s="11"/>
      <c r="E49" s="11"/>
      <c r="F49" s="11"/>
      <c r="G49" s="11"/>
      <c r="H49" s="11"/>
      <c r="I49" s="11"/>
      <c r="J49" s="11"/>
      <c r="K49" s="11"/>
      <c r="L49" s="11"/>
      <c r="M49" s="11"/>
      <c r="N49" s="11"/>
      <c r="O49" s="11"/>
      <c r="P49" s="11"/>
      <c r="Q49" s="11"/>
      <c r="S49" s="11"/>
      <c r="U49" s="11"/>
      <c r="W49" s="11"/>
    </row>
    <row r="50" spans="1:27" ht="40.5" customHeight="1" x14ac:dyDescent="0.3">
      <c r="A50" s="68" t="s">
        <v>76</v>
      </c>
      <c r="B50" s="406" t="s">
        <v>13</v>
      </c>
      <c r="C50" s="406"/>
      <c r="D50" s="406"/>
      <c r="E50" s="406"/>
      <c r="F50" s="406"/>
      <c r="G50" s="69"/>
      <c r="H50" s="415" t="s">
        <v>14</v>
      </c>
      <c r="I50" s="415"/>
      <c r="J50" s="415"/>
      <c r="K50" s="415"/>
      <c r="L50" s="415"/>
      <c r="M50" s="415"/>
      <c r="N50" s="415"/>
      <c r="O50" s="415"/>
      <c r="P50" s="415"/>
      <c r="Q50" s="415"/>
      <c r="R50" s="415"/>
      <c r="S50" s="415"/>
      <c r="T50" s="415"/>
      <c r="U50" s="70"/>
      <c r="V50" s="70"/>
      <c r="W50" s="71"/>
      <c r="X50" s="72" t="s">
        <v>15</v>
      </c>
    </row>
    <row r="51" spans="1:27" ht="33.75" customHeight="1" x14ac:dyDescent="0.3">
      <c r="A51" s="48"/>
      <c r="B51" s="301"/>
      <c r="C51" s="302"/>
      <c r="D51"/>
      <c r="E51" s="302"/>
      <c r="F51" s="303"/>
      <c r="G51" s="60"/>
      <c r="H51" s="409" t="s">
        <v>171</v>
      </c>
      <c r="I51" s="410"/>
      <c r="J51" s="410"/>
      <c r="K51" s="410"/>
      <c r="L51" s="410"/>
      <c r="M51" s="410"/>
      <c r="N51" s="410"/>
      <c r="O51" s="410"/>
      <c r="P51" s="410"/>
      <c r="Q51" s="410"/>
      <c r="R51" s="410"/>
      <c r="S51" s="410"/>
      <c r="T51" s="410"/>
      <c r="U51" s="410"/>
      <c r="V51" s="411"/>
      <c r="X51" s="73">
        <v>46122</v>
      </c>
    </row>
    <row r="52" spans="1:27" ht="14" x14ac:dyDescent="0.25">
      <c r="F52" s="60"/>
      <c r="G52" s="60"/>
      <c r="I52" s="60"/>
    </row>
    <row r="56" spans="1:27" ht="15.5" x14ac:dyDescent="0.25">
      <c r="F56" s="221"/>
      <c r="G56" s="222"/>
      <c r="H56" s="223"/>
      <c r="I56" s="222"/>
      <c r="J56" s="222"/>
      <c r="K56" s="222"/>
      <c r="L56" s="222"/>
      <c r="M56" s="222"/>
      <c r="N56" s="222"/>
      <c r="O56" s="222"/>
      <c r="P56" s="222"/>
      <c r="Q56" s="222"/>
      <c r="R56" s="222"/>
      <c r="S56" s="222"/>
      <c r="T56" s="222"/>
      <c r="U56" s="222"/>
      <c r="V56" s="222"/>
      <c r="W56" s="223"/>
      <c r="X56" s="14"/>
      <c r="Y56" s="224"/>
      <c r="Z56" s="14"/>
      <c r="AA56" s="224"/>
    </row>
    <row r="65" spans="22:22" x14ac:dyDescent="0.25">
      <c r="V65" s="1">
        <f>SUM(V61:V64)</f>
        <v>0</v>
      </c>
    </row>
  </sheetData>
  <mergeCells count="84">
    <mergeCell ref="P40:T40"/>
    <mergeCell ref="P43:T43"/>
    <mergeCell ref="P45:T45"/>
    <mergeCell ref="H51:V51"/>
    <mergeCell ref="P16:T16"/>
    <mergeCell ref="P17:T17"/>
    <mergeCell ref="P18:T18"/>
    <mergeCell ref="H21:P21"/>
    <mergeCell ref="H27:P27"/>
    <mergeCell ref="P34:T34"/>
    <mergeCell ref="P36:T36"/>
    <mergeCell ref="P37:T37"/>
    <mergeCell ref="P38:T38"/>
    <mergeCell ref="P46:T46"/>
    <mergeCell ref="P47:T47"/>
    <mergeCell ref="H50:T50"/>
    <mergeCell ref="U33:U34"/>
    <mergeCell ref="H26:P26"/>
    <mergeCell ref="P39:T39"/>
    <mergeCell ref="B11:D11"/>
    <mergeCell ref="B12:D12"/>
    <mergeCell ref="B14:D14"/>
    <mergeCell ref="B15:D15"/>
    <mergeCell ref="B16:D16"/>
    <mergeCell ref="H29:P29"/>
    <mergeCell ref="H30:P30"/>
    <mergeCell ref="H28:P28"/>
    <mergeCell ref="B50:F50"/>
    <mergeCell ref="A14:A18"/>
    <mergeCell ref="A23:A31"/>
    <mergeCell ref="A45:A47"/>
    <mergeCell ref="B45:D45"/>
    <mergeCell ref="B46:D46"/>
    <mergeCell ref="B47:D47"/>
    <mergeCell ref="B38:D38"/>
    <mergeCell ref="B43:D43"/>
    <mergeCell ref="A36:A40"/>
    <mergeCell ref="B25:D25"/>
    <mergeCell ref="B44:D44"/>
    <mergeCell ref="B39:D39"/>
    <mergeCell ref="B35:D35"/>
    <mergeCell ref="B40:D40"/>
    <mergeCell ref="B36:D36"/>
    <mergeCell ref="B37:D37"/>
    <mergeCell ref="B26:D26"/>
    <mergeCell ref="B23:D23"/>
    <mergeCell ref="B24:D24"/>
    <mergeCell ref="B22:D22"/>
    <mergeCell ref="K33:K34"/>
    <mergeCell ref="B1:T1"/>
    <mergeCell ref="F2:H2"/>
    <mergeCell ref="G11:G12"/>
    <mergeCell ref="P14:T14"/>
    <mergeCell ref="P15:T15"/>
    <mergeCell ref="B17:D17"/>
    <mergeCell ref="B18:D18"/>
    <mergeCell ref="B20:D20"/>
    <mergeCell ref="B21:D21"/>
    <mergeCell ref="I33:I34"/>
    <mergeCell ref="E33:E34"/>
    <mergeCell ref="H31:P31"/>
    <mergeCell ref="V1:X1"/>
    <mergeCell ref="U11:U12"/>
    <mergeCell ref="W11:W12"/>
    <mergeCell ref="P12:T12"/>
    <mergeCell ref="I11:I12"/>
    <mergeCell ref="M11:M12"/>
    <mergeCell ref="K11:K12"/>
    <mergeCell ref="W33:W34"/>
    <mergeCell ref="B13:D13"/>
    <mergeCell ref="B30:D30"/>
    <mergeCell ref="B31:D31"/>
    <mergeCell ref="B33:D33"/>
    <mergeCell ref="B34:D34"/>
    <mergeCell ref="B27:D27"/>
    <mergeCell ref="B28:D28"/>
    <mergeCell ref="B29:D29"/>
    <mergeCell ref="G33:G34"/>
    <mergeCell ref="G14:G15"/>
    <mergeCell ref="H23:P23"/>
    <mergeCell ref="H24:P24"/>
    <mergeCell ref="H25:P25"/>
    <mergeCell ref="I14:I15"/>
    <mergeCell ref="M33:M34"/>
  </mergeCells>
  <phoneticPr fontId="14" type="noConversion"/>
  <printOptions horizontalCentered="1" verticalCentered="1"/>
  <pageMargins left="0.39370078740157483" right="0.19685039370078741" top="0.19685039370078741" bottom="0.19685039370078741" header="0.47244094488188981" footer="0.19685039370078741"/>
  <pageSetup paperSize="9" scale="37"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8"/>
  <sheetViews>
    <sheetView topLeftCell="A2" zoomScale="85" zoomScaleNormal="85" zoomScaleSheetLayoutView="80" workbookViewId="0">
      <selection activeCell="B5" sqref="B5:K9"/>
    </sheetView>
  </sheetViews>
  <sheetFormatPr defaultColWidth="9.1796875" defaultRowHeight="12.5" x14ac:dyDescent="0.25"/>
  <cols>
    <col min="1" max="1" width="31.6328125" style="1" customWidth="1"/>
    <col min="2" max="2" width="15.453125" style="29" customWidth="1"/>
    <col min="3" max="3" width="1.6328125" style="1" customWidth="1"/>
    <col min="4" max="4" width="15.453125" style="1" customWidth="1"/>
    <col min="5" max="5" width="1.453125" style="1" customWidth="1"/>
    <col min="6" max="6" width="15.453125" style="1" customWidth="1"/>
    <col min="7" max="7" width="1.453125" style="1" customWidth="1"/>
    <col min="8" max="8" width="17.453125" style="1" customWidth="1"/>
    <col min="9" max="9" width="1.453125" style="1" customWidth="1"/>
    <col min="10" max="11" width="14.6328125" style="1" customWidth="1"/>
    <col min="12" max="12" width="2.453125" style="1" customWidth="1"/>
    <col min="13" max="14" width="9.1796875" style="1"/>
    <col min="15" max="15" width="10.36328125" style="1" customWidth="1"/>
    <col min="16" max="16384" width="9.1796875" style="1"/>
  </cols>
  <sheetData>
    <row r="1" spans="1:16" ht="27.75" customHeight="1" x14ac:dyDescent="0.4">
      <c r="B1" s="364" t="str">
        <f>'R&amp;P Accounts'!B2</f>
        <v>Forth &amp; Tay Disabled Ramblers</v>
      </c>
      <c r="C1" s="364"/>
      <c r="D1" s="364"/>
      <c r="E1" s="364"/>
      <c r="F1" s="364"/>
      <c r="G1" s="364"/>
      <c r="H1" s="364"/>
      <c r="I1" s="364"/>
      <c r="J1" s="364"/>
      <c r="K1" s="362" t="str">
        <f>'R&amp;P Accounts'!L2</f>
        <v>SC 033022</v>
      </c>
      <c r="L1" s="362"/>
    </row>
    <row r="2" spans="1:16" ht="10.5" customHeight="1" x14ac:dyDescent="0.25">
      <c r="A2" s="306"/>
      <c r="B2" s="306"/>
      <c r="C2" s="306"/>
      <c r="D2" s="306"/>
      <c r="E2" s="306"/>
      <c r="F2" s="306"/>
      <c r="G2" s="306"/>
      <c r="H2" s="306"/>
      <c r="I2" s="306"/>
      <c r="J2" s="306"/>
      <c r="K2" s="306"/>
    </row>
    <row r="3" spans="1:16" s="43" customFormat="1" ht="26.25" customHeight="1" x14ac:dyDescent="0.25">
      <c r="A3" s="39" t="s">
        <v>95</v>
      </c>
      <c r="B3" s="40"/>
      <c r="C3" s="39"/>
      <c r="D3" s="39"/>
      <c r="E3" s="39"/>
      <c r="F3" s="39"/>
      <c r="G3" s="363"/>
      <c r="H3" s="363"/>
      <c r="I3" s="363"/>
      <c r="J3" s="363"/>
      <c r="K3" s="75"/>
    </row>
    <row r="4" spans="1:16" ht="15" customHeight="1" x14ac:dyDescent="0.25">
      <c r="A4" s="306"/>
      <c r="B4" s="306"/>
      <c r="C4" s="306"/>
      <c r="D4" s="306"/>
      <c r="E4" s="306"/>
      <c r="F4" s="306"/>
      <c r="G4" s="306"/>
      <c r="H4" s="306"/>
      <c r="I4" s="306"/>
      <c r="J4" s="306"/>
      <c r="K4" s="306"/>
    </row>
    <row r="5" spans="1:16" ht="20" customHeight="1" x14ac:dyDescent="0.25">
      <c r="A5" s="307" t="s">
        <v>97</v>
      </c>
      <c r="B5" s="365" t="s">
        <v>172</v>
      </c>
      <c r="C5" s="366"/>
      <c r="D5" s="366"/>
      <c r="E5" s="366"/>
      <c r="F5" s="366"/>
      <c r="G5" s="366"/>
      <c r="H5" s="366"/>
      <c r="I5" s="366"/>
      <c r="J5" s="366"/>
      <c r="K5" s="367"/>
    </row>
    <row r="6" spans="1:16" ht="20" customHeight="1" x14ac:dyDescent="0.25">
      <c r="A6" s="308"/>
      <c r="B6" s="368"/>
      <c r="C6" s="369"/>
      <c r="D6" s="369"/>
      <c r="E6" s="369"/>
      <c r="F6" s="369"/>
      <c r="G6" s="369"/>
      <c r="H6" s="369"/>
      <c r="I6" s="369"/>
      <c r="J6" s="369"/>
      <c r="K6" s="370"/>
    </row>
    <row r="7" spans="1:16" ht="29.25" customHeight="1" x14ac:dyDescent="0.25">
      <c r="A7" s="308"/>
      <c r="B7" s="368"/>
      <c r="C7" s="369"/>
      <c r="D7" s="369"/>
      <c r="E7" s="369"/>
      <c r="F7" s="369"/>
      <c r="G7" s="369"/>
      <c r="H7" s="369"/>
      <c r="I7" s="369"/>
      <c r="J7" s="369"/>
      <c r="K7" s="370"/>
    </row>
    <row r="8" spans="1:16" ht="41.25" customHeight="1" x14ac:dyDescent="0.25">
      <c r="A8" s="308"/>
      <c r="B8" s="368"/>
      <c r="C8" s="369"/>
      <c r="D8" s="369"/>
      <c r="E8" s="369"/>
      <c r="F8" s="369"/>
      <c r="G8" s="369"/>
      <c r="H8" s="369"/>
      <c r="I8" s="369"/>
      <c r="J8" s="369"/>
      <c r="K8" s="370"/>
    </row>
    <row r="9" spans="1:16" ht="64.5" customHeight="1" x14ac:dyDescent="0.25">
      <c r="A9" s="308"/>
      <c r="B9" s="371"/>
      <c r="C9" s="372"/>
      <c r="D9" s="372"/>
      <c r="E9" s="372"/>
      <c r="F9" s="372"/>
      <c r="G9" s="372"/>
      <c r="H9" s="372"/>
      <c r="I9" s="372"/>
      <c r="J9" s="372"/>
      <c r="K9" s="373"/>
    </row>
    <row r="10" spans="1:16" x14ac:dyDescent="0.25">
      <c r="A10" s="305" t="s">
        <v>134</v>
      </c>
      <c r="B10" s="305"/>
      <c r="C10" s="305"/>
      <c r="D10" s="305"/>
      <c r="E10" s="305"/>
      <c r="F10" s="305"/>
      <c r="G10" s="305"/>
      <c r="H10" s="305"/>
      <c r="I10" s="305"/>
      <c r="J10" s="305"/>
      <c r="K10" s="305"/>
    </row>
    <row r="11" spans="1:16" ht="27" customHeight="1" x14ac:dyDescent="0.25">
      <c r="B11" s="361" t="s">
        <v>47</v>
      </c>
      <c r="C11" s="361"/>
      <c r="D11" s="361"/>
      <c r="E11" s="361"/>
      <c r="F11" s="361"/>
      <c r="G11" s="11"/>
      <c r="H11" s="16" t="s">
        <v>46</v>
      </c>
      <c r="I11" s="11"/>
      <c r="J11" s="16" t="s">
        <v>84</v>
      </c>
      <c r="K11" s="16" t="s">
        <v>45</v>
      </c>
    </row>
    <row r="12" spans="1:16" ht="35.25" customHeight="1" x14ac:dyDescent="0.3">
      <c r="A12" s="307" t="s">
        <v>56</v>
      </c>
      <c r="B12" s="374"/>
      <c r="C12" s="375"/>
      <c r="D12" s="375"/>
      <c r="E12" s="375"/>
      <c r="F12" s="376"/>
      <c r="G12" s="189"/>
      <c r="H12" s="211"/>
      <c r="I12" s="212"/>
      <c r="J12" s="213"/>
      <c r="K12" s="214"/>
    </row>
    <row r="13" spans="1:16" ht="20" customHeight="1" x14ac:dyDescent="0.3">
      <c r="A13" s="308"/>
      <c r="B13" s="347"/>
      <c r="C13" s="348"/>
      <c r="D13" s="348"/>
      <c r="E13" s="348"/>
      <c r="F13" s="349"/>
      <c r="G13" s="17"/>
      <c r="H13" s="192"/>
      <c r="I13" s="193"/>
      <c r="J13" s="215"/>
      <c r="K13" s="216"/>
      <c r="M13" s="188"/>
      <c r="O13" s="188"/>
    </row>
    <row r="14" spans="1:16" ht="19.5" customHeight="1" x14ac:dyDescent="0.3">
      <c r="A14" s="308"/>
      <c r="B14" s="347"/>
      <c r="C14" s="348"/>
      <c r="D14" s="348"/>
      <c r="E14" s="348"/>
      <c r="F14" s="349"/>
      <c r="G14" s="17"/>
      <c r="H14" s="192"/>
      <c r="I14" s="193"/>
      <c r="J14" s="215"/>
      <c r="K14" s="216"/>
      <c r="O14" s="188"/>
      <c r="P14" s="188"/>
    </row>
    <row r="15" spans="1:16" ht="19.5" customHeight="1" x14ac:dyDescent="0.3">
      <c r="A15" s="308"/>
      <c r="B15" s="226"/>
      <c r="C15" s="227"/>
      <c r="D15" s="227"/>
      <c r="E15" s="227"/>
      <c r="F15" s="228"/>
      <c r="G15" s="17"/>
      <c r="H15" s="192"/>
      <c r="I15" s="193"/>
      <c r="J15" s="215"/>
      <c r="K15" s="216"/>
      <c r="O15" s="188"/>
      <c r="P15" s="188"/>
    </row>
    <row r="16" spans="1:16" ht="19.5" customHeight="1" x14ac:dyDescent="0.3">
      <c r="A16" s="308"/>
      <c r="B16" s="347"/>
      <c r="C16" s="348"/>
      <c r="D16" s="348"/>
      <c r="E16" s="348"/>
      <c r="F16" s="349"/>
      <c r="G16" s="17"/>
      <c r="H16" s="192"/>
      <c r="I16" s="193"/>
      <c r="J16" s="215"/>
      <c r="K16" s="216"/>
      <c r="O16" s="188"/>
      <c r="P16" s="188"/>
    </row>
    <row r="17" spans="1:15" ht="19.5" customHeight="1" x14ac:dyDescent="0.3">
      <c r="A17" s="308"/>
      <c r="B17" s="347"/>
      <c r="C17" s="348"/>
      <c r="D17" s="348"/>
      <c r="E17" s="348"/>
      <c r="F17" s="349"/>
      <c r="G17" s="17"/>
      <c r="H17" s="192"/>
      <c r="I17" s="193"/>
      <c r="J17" s="215"/>
      <c r="K17" s="216"/>
      <c r="N17" s="188"/>
      <c r="O17" s="188"/>
    </row>
    <row r="18" spans="1:15" ht="20" customHeight="1" x14ac:dyDescent="0.3">
      <c r="A18" s="308"/>
      <c r="B18" s="350"/>
      <c r="C18" s="351"/>
      <c r="D18" s="351"/>
      <c r="E18" s="351"/>
      <c r="F18" s="352"/>
      <c r="G18" s="17"/>
      <c r="H18" s="192"/>
      <c r="I18" s="193"/>
      <c r="J18" s="194"/>
      <c r="K18" s="195"/>
    </row>
    <row r="19" spans="1:15" ht="20.25" customHeight="1" x14ac:dyDescent="0.3">
      <c r="A19" s="11"/>
      <c r="B19" s="335" t="s">
        <v>78</v>
      </c>
      <c r="C19" s="335"/>
      <c r="D19" s="335"/>
      <c r="E19" s="335"/>
      <c r="F19" s="335"/>
      <c r="G19" s="335"/>
      <c r="H19" s="335"/>
      <c r="I19" s="335"/>
      <c r="J19" s="335"/>
      <c r="K19" s="196">
        <f>SUM(K13:K18)</f>
        <v>0</v>
      </c>
      <c r="N19" s="188"/>
    </row>
    <row r="20" spans="1:15" ht="15.75" customHeight="1" x14ac:dyDescent="0.25">
      <c r="A20" s="11"/>
      <c r="B20" s="11"/>
      <c r="C20" s="11"/>
      <c r="D20" s="11"/>
      <c r="E20" s="11"/>
      <c r="F20" s="11"/>
      <c r="G20" s="11"/>
      <c r="H20" s="11"/>
      <c r="I20" s="11"/>
      <c r="J20" s="11"/>
      <c r="K20" s="11"/>
    </row>
    <row r="21" spans="1:15" ht="20" customHeight="1" x14ac:dyDescent="0.25">
      <c r="A21" s="55" t="s">
        <v>57</v>
      </c>
      <c r="B21" s="336" t="s">
        <v>101</v>
      </c>
      <c r="C21" s="337"/>
      <c r="D21" s="337"/>
      <c r="E21" s="337"/>
      <c r="F21" s="337"/>
      <c r="G21" s="337"/>
      <c r="H21" s="337"/>
      <c r="I21" s="337"/>
      <c r="J21" s="338"/>
      <c r="K21" s="359" t="s">
        <v>166</v>
      </c>
    </row>
    <row r="22" spans="1:15" ht="17.25" customHeight="1" x14ac:dyDescent="0.25">
      <c r="A22" s="15"/>
      <c r="B22" s="339"/>
      <c r="C22" s="340"/>
      <c r="D22" s="340"/>
      <c r="E22" s="340"/>
      <c r="F22" s="340"/>
      <c r="G22" s="340"/>
      <c r="H22" s="340"/>
      <c r="I22" s="340"/>
      <c r="J22" s="341"/>
      <c r="K22" s="360"/>
    </row>
    <row r="23" spans="1:15" ht="12.75" customHeight="1" x14ac:dyDescent="0.25">
      <c r="A23" s="305"/>
      <c r="B23" s="305"/>
      <c r="C23" s="305"/>
      <c r="D23" s="305"/>
      <c r="E23" s="305"/>
      <c r="F23" s="305"/>
      <c r="G23" s="305"/>
      <c r="H23" s="305"/>
      <c r="I23" s="305"/>
      <c r="J23" s="305"/>
      <c r="K23" s="305"/>
    </row>
    <row r="24" spans="1:15" ht="27" customHeight="1" x14ac:dyDescent="0.25">
      <c r="B24" s="361" t="s">
        <v>48</v>
      </c>
      <c r="C24" s="361"/>
      <c r="D24" s="361"/>
      <c r="E24" s="361"/>
      <c r="F24" s="361"/>
      <c r="G24" s="361"/>
      <c r="H24" s="361"/>
      <c r="I24" s="361"/>
      <c r="J24" s="361"/>
      <c r="K24" s="16" t="s">
        <v>45</v>
      </c>
    </row>
    <row r="25" spans="1:15" ht="19.5" customHeight="1" x14ac:dyDescent="0.35">
      <c r="A25" s="307" t="s">
        <v>58</v>
      </c>
      <c r="B25" s="344"/>
      <c r="C25" s="345"/>
      <c r="D25" s="345"/>
      <c r="E25" s="345"/>
      <c r="F25" s="345"/>
      <c r="G25" s="345"/>
      <c r="H25" s="345"/>
      <c r="I25" s="345"/>
      <c r="J25" s="346"/>
      <c r="K25" s="190"/>
      <c r="M25" s="188"/>
    </row>
    <row r="26" spans="1:15" ht="20" customHeight="1" x14ac:dyDescent="0.3">
      <c r="A26" s="308"/>
      <c r="B26" s="347"/>
      <c r="C26" s="348"/>
      <c r="D26" s="348"/>
      <c r="E26" s="348"/>
      <c r="F26" s="348"/>
      <c r="G26" s="348"/>
      <c r="H26" s="348"/>
      <c r="I26" s="348"/>
      <c r="J26" s="349"/>
      <c r="K26" s="190"/>
      <c r="N26" s="188"/>
    </row>
    <row r="27" spans="1:15" ht="20" customHeight="1" x14ac:dyDescent="0.3">
      <c r="A27" s="308"/>
      <c r="B27" s="347"/>
      <c r="C27" s="348"/>
      <c r="D27" s="348"/>
      <c r="E27" s="348"/>
      <c r="F27" s="348"/>
      <c r="G27" s="348"/>
      <c r="H27" s="348"/>
      <c r="I27" s="348"/>
      <c r="J27" s="349"/>
      <c r="K27" s="190"/>
    </row>
    <row r="28" spans="1:15" ht="20" customHeight="1" x14ac:dyDescent="0.3">
      <c r="A28" s="308"/>
      <c r="B28" s="347"/>
      <c r="C28" s="348"/>
      <c r="D28" s="348"/>
      <c r="E28" s="348"/>
      <c r="F28" s="348"/>
      <c r="G28" s="348"/>
      <c r="H28" s="348"/>
      <c r="I28" s="348"/>
      <c r="J28" s="349"/>
      <c r="K28" s="190"/>
    </row>
    <row r="29" spans="1:15" ht="20" customHeight="1" x14ac:dyDescent="0.3">
      <c r="A29" s="308"/>
      <c r="B29" s="350"/>
      <c r="C29" s="351"/>
      <c r="D29" s="351"/>
      <c r="E29" s="351"/>
      <c r="F29" s="351"/>
      <c r="G29" s="351"/>
      <c r="H29" s="351"/>
      <c r="I29" s="351"/>
      <c r="J29" s="352"/>
      <c r="K29" s="190"/>
    </row>
    <row r="30" spans="1:15" x14ac:dyDescent="0.25">
      <c r="A30" s="305"/>
      <c r="B30" s="305"/>
      <c r="C30" s="305"/>
      <c r="D30" s="305"/>
      <c r="E30" s="305"/>
      <c r="F30" s="305"/>
      <c r="G30" s="305"/>
      <c r="H30" s="305"/>
      <c r="I30" s="305"/>
      <c r="J30" s="305"/>
      <c r="K30" s="305"/>
    </row>
    <row r="31" spans="1:15" ht="20" customHeight="1" x14ac:dyDescent="0.25">
      <c r="A31" s="55" t="s">
        <v>59</v>
      </c>
      <c r="B31" s="353" t="s">
        <v>102</v>
      </c>
      <c r="C31" s="354"/>
      <c r="D31" s="354"/>
      <c r="E31" s="354"/>
      <c r="F31" s="354"/>
      <c r="G31" s="354"/>
      <c r="H31" s="354"/>
      <c r="I31" s="354"/>
      <c r="J31" s="355"/>
      <c r="K31" s="342" t="s">
        <v>166</v>
      </c>
    </row>
    <row r="32" spans="1:15" ht="17.25" customHeight="1" x14ac:dyDescent="0.25">
      <c r="A32" s="15"/>
      <c r="B32" s="356"/>
      <c r="C32" s="357"/>
      <c r="D32" s="357"/>
      <c r="E32" s="357"/>
      <c r="F32" s="357"/>
      <c r="G32" s="357"/>
      <c r="H32" s="357"/>
      <c r="I32" s="357"/>
      <c r="J32" s="358"/>
      <c r="K32" s="343"/>
    </row>
    <row r="33" spans="1:13" ht="12.75" customHeight="1" x14ac:dyDescent="0.25">
      <c r="A33" s="305"/>
      <c r="B33" s="305"/>
      <c r="C33" s="305"/>
      <c r="D33" s="305"/>
      <c r="E33" s="305"/>
      <c r="F33" s="305"/>
      <c r="G33" s="305"/>
      <c r="H33" s="305"/>
      <c r="I33" s="305"/>
      <c r="J33" s="305"/>
      <c r="K33" s="305"/>
    </row>
    <row r="34" spans="1:13" ht="27" customHeight="1" x14ac:dyDescent="0.25">
      <c r="A34" s="306"/>
      <c r="B34" s="306"/>
      <c r="C34" s="306"/>
      <c r="D34" s="306"/>
      <c r="E34" s="306"/>
      <c r="F34" s="306"/>
      <c r="G34" s="306"/>
      <c r="H34" s="306"/>
      <c r="I34" s="11"/>
      <c r="J34" s="16" t="s">
        <v>77</v>
      </c>
      <c r="K34" s="16" t="s">
        <v>45</v>
      </c>
    </row>
    <row r="35" spans="1:13" ht="20" customHeight="1" x14ac:dyDescent="0.35">
      <c r="A35" s="307" t="s">
        <v>60</v>
      </c>
      <c r="B35" s="312"/>
      <c r="C35" s="313"/>
      <c r="D35" s="313"/>
      <c r="E35" s="313"/>
      <c r="F35" s="313"/>
      <c r="G35" s="313"/>
      <c r="H35" s="314"/>
      <c r="I35" s="17"/>
      <c r="J35" s="83"/>
      <c r="K35" s="190"/>
      <c r="M35" s="188"/>
    </row>
    <row r="36" spans="1:13" ht="20" customHeight="1" x14ac:dyDescent="0.3">
      <c r="A36" s="308"/>
      <c r="B36" s="309"/>
      <c r="C36" s="310"/>
      <c r="D36" s="310"/>
      <c r="E36" s="310"/>
      <c r="F36" s="310"/>
      <c r="G36" s="310"/>
      <c r="H36" s="311"/>
      <c r="I36" s="17"/>
      <c r="J36" s="83"/>
      <c r="K36" s="83"/>
    </row>
    <row r="37" spans="1:13" ht="20" customHeight="1" x14ac:dyDescent="0.3">
      <c r="A37" s="308"/>
      <c r="B37" s="309"/>
      <c r="C37" s="310"/>
      <c r="D37" s="310"/>
      <c r="E37" s="310"/>
      <c r="F37" s="310"/>
      <c r="G37" s="310"/>
      <c r="H37" s="311"/>
      <c r="I37" s="17"/>
      <c r="J37" s="83"/>
      <c r="K37" s="83"/>
    </row>
    <row r="38" spans="1:13" ht="20" customHeight="1" x14ac:dyDescent="0.3">
      <c r="A38" s="308"/>
      <c r="B38" s="309"/>
      <c r="C38" s="310"/>
      <c r="D38" s="310"/>
      <c r="E38" s="310"/>
      <c r="F38" s="310"/>
      <c r="G38" s="310"/>
      <c r="H38" s="311"/>
      <c r="I38" s="17"/>
      <c r="J38" s="83"/>
      <c r="K38" s="83"/>
    </row>
    <row r="39" spans="1:13" ht="20" customHeight="1" x14ac:dyDescent="0.3">
      <c r="A39" s="308"/>
      <c r="B39" s="315"/>
      <c r="C39" s="316"/>
      <c r="D39" s="316"/>
      <c r="E39" s="316"/>
      <c r="F39" s="316"/>
      <c r="G39" s="316"/>
      <c r="H39" s="317"/>
      <c r="I39" s="17"/>
      <c r="J39" s="83"/>
      <c r="K39" s="83"/>
    </row>
    <row r="40" spans="1:13" x14ac:dyDescent="0.25">
      <c r="A40" s="305"/>
      <c r="B40" s="305"/>
      <c r="C40" s="305"/>
      <c r="D40" s="305"/>
      <c r="E40" s="305"/>
      <c r="F40" s="305"/>
      <c r="G40" s="305"/>
      <c r="H40" s="305"/>
      <c r="I40" s="305"/>
      <c r="J40" s="305"/>
      <c r="K40" s="305"/>
    </row>
    <row r="41" spans="1:13" ht="34.5" x14ac:dyDescent="0.3">
      <c r="B41" s="304" t="s">
        <v>49</v>
      </c>
      <c r="C41" s="304"/>
      <c r="D41" s="304"/>
      <c r="E41" s="11"/>
      <c r="F41" s="304" t="s">
        <v>55</v>
      </c>
      <c r="G41" s="304"/>
      <c r="H41" s="304"/>
      <c r="I41" s="11"/>
      <c r="J41" s="16" t="s">
        <v>50</v>
      </c>
      <c r="K41" s="16" t="s">
        <v>51</v>
      </c>
    </row>
    <row r="42" spans="1:13" ht="20" customHeight="1" x14ac:dyDescent="0.3">
      <c r="A42" s="307" t="s">
        <v>61</v>
      </c>
      <c r="B42" s="309"/>
      <c r="C42" s="310"/>
      <c r="D42" s="311"/>
      <c r="E42" s="84"/>
      <c r="F42" s="332"/>
      <c r="G42" s="333"/>
      <c r="H42" s="334"/>
      <c r="I42" s="17"/>
      <c r="J42" s="83"/>
      <c r="K42" s="83" t="s">
        <v>166</v>
      </c>
    </row>
    <row r="43" spans="1:13" ht="20" customHeight="1" x14ac:dyDescent="0.35">
      <c r="A43" s="308"/>
      <c r="B43" s="329"/>
      <c r="C43" s="330"/>
      <c r="D43" s="331"/>
      <c r="E43" s="84"/>
      <c r="F43" s="332"/>
      <c r="G43" s="333"/>
      <c r="H43" s="334"/>
      <c r="I43" s="17"/>
      <c r="J43" s="83"/>
      <c r="K43" s="190"/>
      <c r="M43" s="188"/>
    </row>
    <row r="44" spans="1:13" ht="20" customHeight="1" x14ac:dyDescent="0.35">
      <c r="A44" s="308"/>
      <c r="B44" s="312"/>
      <c r="C44" s="313"/>
      <c r="D44" s="314"/>
      <c r="E44" s="84"/>
      <c r="F44" s="332"/>
      <c r="G44" s="333"/>
      <c r="H44" s="334"/>
      <c r="I44" s="17"/>
      <c r="J44" s="83"/>
      <c r="K44" s="83"/>
    </row>
    <row r="45" spans="1:13" ht="20" customHeight="1" x14ac:dyDescent="0.3">
      <c r="A45" s="308"/>
      <c r="B45" s="309"/>
      <c r="C45" s="310"/>
      <c r="D45" s="311"/>
      <c r="E45" s="84"/>
      <c r="F45" s="332"/>
      <c r="G45" s="333"/>
      <c r="H45" s="334"/>
      <c r="I45" s="17"/>
      <c r="J45" s="83"/>
      <c r="K45" s="83"/>
    </row>
    <row r="46" spans="1:13" ht="20" customHeight="1" x14ac:dyDescent="0.3">
      <c r="A46" s="308"/>
      <c r="B46" s="315"/>
      <c r="C46" s="316"/>
      <c r="D46" s="317"/>
      <c r="E46" s="84"/>
      <c r="F46" s="332"/>
      <c r="G46" s="333"/>
      <c r="H46" s="334"/>
      <c r="I46" s="17"/>
      <c r="J46" s="83"/>
      <c r="K46" s="83"/>
    </row>
    <row r="47" spans="1:13" x14ac:dyDescent="0.25">
      <c r="A47" s="306"/>
      <c r="B47" s="328"/>
      <c r="C47" s="328"/>
      <c r="D47" s="328"/>
      <c r="E47" s="328"/>
      <c r="F47" s="328"/>
      <c r="G47" s="328"/>
      <c r="H47" s="328"/>
      <c r="I47" s="328"/>
      <c r="J47" s="328"/>
      <c r="K47" s="328"/>
    </row>
    <row r="48" spans="1:13" ht="19.5" customHeight="1" x14ac:dyDescent="0.25">
      <c r="A48" s="318" t="s">
        <v>62</v>
      </c>
      <c r="B48" s="319"/>
      <c r="C48" s="320"/>
      <c r="D48" s="320"/>
      <c r="E48" s="320"/>
      <c r="F48" s="320"/>
      <c r="G48" s="320"/>
      <c r="H48" s="320"/>
      <c r="I48" s="320"/>
      <c r="J48" s="320"/>
      <c r="K48" s="321"/>
    </row>
    <row r="49" spans="1:11" ht="19.5" customHeight="1" x14ac:dyDescent="0.25">
      <c r="A49" s="318"/>
      <c r="B49" s="322"/>
      <c r="C49" s="323"/>
      <c r="D49" s="323"/>
      <c r="E49" s="323"/>
      <c r="F49" s="323"/>
      <c r="G49" s="323"/>
      <c r="H49" s="323"/>
      <c r="I49" s="323"/>
      <c r="J49" s="323"/>
      <c r="K49" s="324"/>
    </row>
    <row r="50" spans="1:11" ht="19.5" customHeight="1" x14ac:dyDescent="0.25">
      <c r="A50" s="318"/>
      <c r="B50" s="322"/>
      <c r="C50" s="323"/>
      <c r="D50" s="323"/>
      <c r="E50" s="323"/>
      <c r="F50" s="323"/>
      <c r="G50" s="323"/>
      <c r="H50" s="323"/>
      <c r="I50" s="323"/>
      <c r="J50" s="323"/>
      <c r="K50" s="324"/>
    </row>
    <row r="51" spans="1:11" ht="19.5" customHeight="1" x14ac:dyDescent="0.25">
      <c r="A51" s="318"/>
      <c r="B51" s="322"/>
      <c r="C51" s="323"/>
      <c r="D51" s="323"/>
      <c r="E51" s="323"/>
      <c r="F51" s="323"/>
      <c r="G51" s="323"/>
      <c r="H51" s="323"/>
      <c r="I51" s="323"/>
      <c r="J51" s="323"/>
      <c r="K51" s="324"/>
    </row>
    <row r="52" spans="1:11" ht="10.5" customHeight="1" x14ac:dyDescent="0.25">
      <c r="A52" s="318"/>
      <c r="B52" s="322"/>
      <c r="C52" s="323"/>
      <c r="D52" s="323"/>
      <c r="E52" s="323"/>
      <c r="F52" s="323"/>
      <c r="G52" s="323"/>
      <c r="H52" s="323"/>
      <c r="I52" s="323"/>
      <c r="J52" s="323"/>
      <c r="K52" s="324"/>
    </row>
    <row r="53" spans="1:11" ht="11.25" customHeight="1" x14ac:dyDescent="0.25">
      <c r="A53" s="318"/>
      <c r="B53" s="322"/>
      <c r="C53" s="323"/>
      <c r="D53" s="323"/>
      <c r="E53" s="323"/>
      <c r="F53" s="323"/>
      <c r="G53" s="323"/>
      <c r="H53" s="323"/>
      <c r="I53" s="323"/>
      <c r="J53" s="323"/>
      <c r="K53" s="324"/>
    </row>
    <row r="54" spans="1:11" ht="12.75" customHeight="1" x14ac:dyDescent="0.25">
      <c r="A54" s="318"/>
      <c r="B54" s="322"/>
      <c r="C54" s="323"/>
      <c r="D54" s="323"/>
      <c r="E54" s="323"/>
      <c r="F54" s="323"/>
      <c r="G54" s="323"/>
      <c r="H54" s="323"/>
      <c r="I54" s="323"/>
      <c r="J54" s="323"/>
      <c r="K54" s="324"/>
    </row>
    <row r="55" spans="1:11" ht="5.25" customHeight="1" x14ac:dyDescent="0.25">
      <c r="A55" s="318"/>
      <c r="B55" s="322"/>
      <c r="C55" s="323"/>
      <c r="D55" s="323"/>
      <c r="E55" s="323"/>
      <c r="F55" s="323"/>
      <c r="G55" s="323"/>
      <c r="H55" s="323"/>
      <c r="I55" s="323"/>
      <c r="J55" s="323"/>
      <c r="K55" s="324"/>
    </row>
    <row r="56" spans="1:11" ht="4.5" customHeight="1" x14ac:dyDescent="0.25">
      <c r="A56" s="318"/>
      <c r="B56" s="322"/>
      <c r="C56" s="323"/>
      <c r="D56" s="323"/>
      <c r="E56" s="323"/>
      <c r="F56" s="323"/>
      <c r="G56" s="323"/>
      <c r="H56" s="323"/>
      <c r="I56" s="323"/>
      <c r="J56" s="323"/>
      <c r="K56" s="324"/>
    </row>
    <row r="57" spans="1:11" ht="4.5" customHeight="1" x14ac:dyDescent="0.25">
      <c r="A57" s="318"/>
      <c r="B57" s="325"/>
      <c r="C57" s="326"/>
      <c r="D57" s="326"/>
      <c r="E57" s="326"/>
      <c r="F57" s="326"/>
      <c r="G57" s="326"/>
      <c r="H57" s="326"/>
      <c r="I57" s="326"/>
      <c r="J57" s="326"/>
      <c r="K57" s="327"/>
    </row>
    <row r="58" spans="1:11" x14ac:dyDescent="0.25">
      <c r="B58" s="49"/>
    </row>
  </sheetData>
  <mergeCells count="55">
    <mergeCell ref="B14:F14"/>
    <mergeCell ref="K1:L1"/>
    <mergeCell ref="G3:J3"/>
    <mergeCell ref="A10:K10"/>
    <mergeCell ref="B1:J1"/>
    <mergeCell ref="A4:K4"/>
    <mergeCell ref="A5:A9"/>
    <mergeCell ref="A2:K2"/>
    <mergeCell ref="B5:K9"/>
    <mergeCell ref="B11:F11"/>
    <mergeCell ref="A12:A18"/>
    <mergeCell ref="B12:F12"/>
    <mergeCell ref="B13:F13"/>
    <mergeCell ref="B17:F17"/>
    <mergeCell ref="B18:F18"/>
    <mergeCell ref="B16:F16"/>
    <mergeCell ref="B19:J19"/>
    <mergeCell ref="B21:J22"/>
    <mergeCell ref="K31:K32"/>
    <mergeCell ref="A30:K30"/>
    <mergeCell ref="B25:J25"/>
    <mergeCell ref="B26:J26"/>
    <mergeCell ref="B27:J27"/>
    <mergeCell ref="B28:J28"/>
    <mergeCell ref="B29:J29"/>
    <mergeCell ref="B31:J32"/>
    <mergeCell ref="A25:A29"/>
    <mergeCell ref="K21:K22"/>
    <mergeCell ref="A23:K23"/>
    <mergeCell ref="B24:J24"/>
    <mergeCell ref="A48:A57"/>
    <mergeCell ref="B48:K57"/>
    <mergeCell ref="A47:K47"/>
    <mergeCell ref="A42:A46"/>
    <mergeCell ref="B42:D42"/>
    <mergeCell ref="B43:D43"/>
    <mergeCell ref="B44:D44"/>
    <mergeCell ref="B45:D45"/>
    <mergeCell ref="B46:D46"/>
    <mergeCell ref="F43:H43"/>
    <mergeCell ref="F44:H44"/>
    <mergeCell ref="F45:H45"/>
    <mergeCell ref="F42:H42"/>
    <mergeCell ref="F46:H46"/>
    <mergeCell ref="B41:D41"/>
    <mergeCell ref="F41:H41"/>
    <mergeCell ref="A40:K40"/>
    <mergeCell ref="A34:H34"/>
    <mergeCell ref="A33:K33"/>
    <mergeCell ref="A35:A39"/>
    <mergeCell ref="B36:H36"/>
    <mergeCell ref="B35:H35"/>
    <mergeCell ref="B37:H37"/>
    <mergeCell ref="B38:H38"/>
    <mergeCell ref="B39:H39"/>
  </mergeCells>
  <phoneticPr fontId="14" type="noConversion"/>
  <printOptions horizontalCentered="1" verticalCentered="1"/>
  <pageMargins left="0.19685039370078741" right="0.19685039370078741" top="0.19685039370078741" bottom="0.19685039370078741" header="0.47244094488188981" footer="0.19685039370078741"/>
  <pageSetup paperSize="9" scale="70"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2"/>
  <sheetViews>
    <sheetView topLeftCell="A63" zoomScale="70" zoomScaleNormal="70" workbookViewId="0">
      <selection activeCell="A21" sqref="A21"/>
    </sheetView>
  </sheetViews>
  <sheetFormatPr defaultColWidth="9.1796875" defaultRowHeight="12.5" x14ac:dyDescent="0.25"/>
  <cols>
    <col min="1" max="1" width="49" style="1" customWidth="1"/>
    <col min="2" max="2" width="1.453125" style="1" customWidth="1"/>
    <col min="3" max="3" width="15.453125" style="267" customWidth="1"/>
    <col min="4" max="4" width="1.6328125" style="1" customWidth="1"/>
    <col min="5" max="5" width="15.453125" style="1" customWidth="1"/>
    <col min="6" max="6" width="2.453125" style="1" customWidth="1"/>
    <col min="7" max="7" width="15.453125" style="1" customWidth="1"/>
    <col min="8" max="8" width="2.453125" style="1" customWidth="1"/>
    <col min="9" max="9" width="15.453125" style="1" customWidth="1"/>
    <col min="10" max="10" width="1.453125" style="1" customWidth="1"/>
    <col min="11" max="11" width="13.81640625" style="1" customWidth="1"/>
    <col min="12" max="12" width="1.453125" style="1" customWidth="1"/>
    <col min="13" max="13" width="13.81640625" style="1" customWidth="1"/>
    <col min="14" max="14" width="1.453125" style="1" customWidth="1"/>
    <col min="15" max="15" width="13.81640625" style="1" customWidth="1"/>
    <col min="16" max="16" width="1.453125" style="1" customWidth="1"/>
    <col min="17" max="17" width="17.453125" style="1" customWidth="1"/>
    <col min="18" max="18" width="1.453125" style="1" customWidth="1"/>
    <col min="19" max="19" width="14.6328125" style="1" customWidth="1"/>
    <col min="20" max="20" width="1.6328125" style="1" customWidth="1"/>
    <col min="21" max="21" width="14.6328125" style="1" customWidth="1"/>
    <col min="22" max="22" width="2.81640625" style="1" customWidth="1"/>
    <col min="23" max="24" width="9.1796875" style="1"/>
    <col min="25" max="33" width="18.453125" style="1" customWidth="1"/>
    <col min="34" max="16384" width="9.1796875" style="1"/>
  </cols>
  <sheetData>
    <row r="1" spans="1:25" ht="27.75" customHeight="1" x14ac:dyDescent="0.4">
      <c r="C1" s="364" t="str">
        <f>'R&amp;P Accounts'!B2</f>
        <v>Forth &amp; Tay Disabled Ramblers</v>
      </c>
      <c r="D1" s="364"/>
      <c r="E1" s="364"/>
      <c r="F1" s="364"/>
      <c r="G1" s="364"/>
      <c r="H1" s="364"/>
      <c r="I1" s="364"/>
      <c r="J1" s="364"/>
      <c r="K1" s="364"/>
      <c r="L1" s="364"/>
      <c r="M1" s="364"/>
      <c r="N1" s="364"/>
      <c r="O1" s="364"/>
      <c r="P1" s="364"/>
      <c r="Q1" s="364"/>
      <c r="R1" s="364"/>
      <c r="S1" s="364"/>
      <c r="U1" s="362" t="str">
        <f>'R&amp;P Accounts'!L2</f>
        <v>SC 033022</v>
      </c>
      <c r="V1" s="362"/>
    </row>
    <row r="2" spans="1:25" ht="10.5" customHeight="1" x14ac:dyDescent="0.25">
      <c r="A2" s="231"/>
      <c r="B2" s="231"/>
      <c r="C2" s="231"/>
      <c r="D2" s="231"/>
      <c r="E2" s="231"/>
      <c r="F2" s="231"/>
      <c r="G2" s="231"/>
      <c r="H2" s="231"/>
      <c r="I2" s="231"/>
      <c r="J2" s="231"/>
      <c r="K2" s="231"/>
      <c r="L2" s="231"/>
      <c r="M2" s="231"/>
      <c r="N2" s="231"/>
      <c r="O2" s="231"/>
      <c r="P2" s="231"/>
      <c r="Q2" s="231"/>
      <c r="R2" s="231"/>
      <c r="S2" s="231"/>
      <c r="T2" s="231"/>
    </row>
    <row r="3" spans="1:25" s="43" customFormat="1" ht="26.25" customHeight="1" x14ac:dyDescent="0.25">
      <c r="A3" s="232" t="s">
        <v>98</v>
      </c>
      <c r="B3" s="232"/>
      <c r="C3" s="233"/>
      <c r="D3" s="232"/>
      <c r="E3" s="232"/>
      <c r="F3" s="232"/>
      <c r="G3" s="232"/>
      <c r="H3" s="232"/>
      <c r="I3" s="232"/>
      <c r="J3" s="234"/>
      <c r="K3" s="234"/>
      <c r="L3" s="234"/>
      <c r="M3" s="234"/>
      <c r="N3" s="234"/>
      <c r="O3" s="234"/>
      <c r="P3" s="234"/>
      <c r="Q3" s="232"/>
      <c r="R3" s="234"/>
      <c r="S3" s="234"/>
      <c r="T3" s="235"/>
      <c r="Y3" s="236"/>
    </row>
    <row r="4" spans="1:25" ht="15" customHeight="1" x14ac:dyDescent="0.25">
      <c r="A4" s="306"/>
      <c r="B4" s="306"/>
      <c r="C4" s="306"/>
      <c r="D4" s="306"/>
      <c r="E4" s="306"/>
      <c r="F4" s="306"/>
      <c r="G4" s="306"/>
      <c r="H4" s="306"/>
      <c r="I4" s="306"/>
      <c r="J4" s="306"/>
      <c r="K4" s="306"/>
      <c r="L4" s="306"/>
      <c r="M4" s="306"/>
      <c r="N4" s="306"/>
      <c r="O4" s="306"/>
      <c r="P4" s="306"/>
      <c r="Q4" s="306"/>
      <c r="R4" s="306"/>
      <c r="S4" s="306"/>
      <c r="T4" s="306"/>
    </row>
    <row r="5" spans="1:25" ht="20" customHeight="1" x14ac:dyDescent="0.25">
      <c r="A5" s="419" t="s">
        <v>114</v>
      </c>
      <c r="B5" s="419"/>
      <c r="C5" s="419"/>
      <c r="D5" s="419"/>
      <c r="E5" s="419"/>
      <c r="F5" s="419"/>
      <c r="G5" s="419"/>
      <c r="H5" s="419"/>
      <c r="I5" s="419"/>
      <c r="J5" s="419"/>
      <c r="K5" s="419"/>
      <c r="L5" s="419"/>
      <c r="M5" s="419"/>
      <c r="N5" s="419"/>
      <c r="O5" s="419"/>
      <c r="P5" s="419"/>
      <c r="Q5" s="419"/>
      <c r="R5" s="419"/>
      <c r="S5" s="419"/>
      <c r="T5" s="419"/>
    </row>
    <row r="6" spans="1:25" ht="20" customHeight="1" x14ac:dyDescent="0.25">
      <c r="A6" s="55"/>
      <c r="B6" s="55"/>
      <c r="C6" s="55"/>
      <c r="D6" s="55"/>
      <c r="E6" s="55"/>
      <c r="F6" s="55"/>
      <c r="G6" s="55"/>
      <c r="H6" s="55"/>
      <c r="I6" s="55"/>
      <c r="J6" s="55"/>
      <c r="K6" s="55"/>
      <c r="L6" s="55"/>
      <c r="M6" s="55"/>
      <c r="N6" s="55"/>
      <c r="O6" s="55"/>
      <c r="P6" s="55"/>
      <c r="Q6" s="55"/>
      <c r="R6" s="55"/>
      <c r="S6" s="55"/>
      <c r="T6" s="55"/>
    </row>
    <row r="7" spans="1:25" ht="20" customHeight="1" x14ac:dyDescent="0.25">
      <c r="A7" s="55" t="s">
        <v>106</v>
      </c>
      <c r="B7" s="55"/>
      <c r="C7" s="55"/>
      <c r="D7" s="55"/>
      <c r="E7" s="55"/>
      <c r="F7" s="55"/>
      <c r="G7" s="55"/>
      <c r="H7" s="55"/>
      <c r="I7" s="55"/>
      <c r="J7" s="55"/>
      <c r="K7" s="55"/>
      <c r="L7" s="55"/>
      <c r="M7" s="55"/>
      <c r="N7" s="55"/>
      <c r="O7" s="55"/>
      <c r="P7" s="55"/>
      <c r="Q7" s="55"/>
      <c r="R7" s="55"/>
      <c r="S7" s="55"/>
      <c r="T7" s="55"/>
      <c r="U7" s="55"/>
    </row>
    <row r="8" spans="1:25" ht="120.75" customHeight="1" x14ac:dyDescent="0.3">
      <c r="C8" s="30" t="s">
        <v>0</v>
      </c>
      <c r="D8" s="2"/>
      <c r="E8" s="2"/>
      <c r="F8" s="2"/>
      <c r="G8" s="2"/>
      <c r="H8" s="2"/>
      <c r="I8" s="2" t="s">
        <v>139</v>
      </c>
      <c r="J8" s="2"/>
      <c r="K8" s="2" t="s">
        <v>138</v>
      </c>
      <c r="L8" s="2"/>
      <c r="M8" s="2"/>
      <c r="N8" s="2"/>
      <c r="O8" s="2" t="s">
        <v>145</v>
      </c>
      <c r="P8" s="2"/>
      <c r="Q8" s="2" t="s">
        <v>140</v>
      </c>
      <c r="R8" s="76"/>
      <c r="S8" s="2" t="s">
        <v>71</v>
      </c>
      <c r="T8" s="3"/>
      <c r="U8" s="2" t="s">
        <v>72</v>
      </c>
    </row>
    <row r="9" spans="1:25" ht="20" customHeight="1" x14ac:dyDescent="0.25">
      <c r="A9" s="64"/>
      <c r="B9" s="64"/>
      <c r="C9" s="16" t="s">
        <v>1</v>
      </c>
      <c r="E9" s="16" t="s">
        <v>1</v>
      </c>
      <c r="F9" s="16"/>
      <c r="G9" s="16" t="s">
        <v>1</v>
      </c>
      <c r="H9" s="16"/>
      <c r="I9" s="16" t="s">
        <v>1</v>
      </c>
      <c r="J9" s="11"/>
      <c r="K9" s="16" t="s">
        <v>1</v>
      </c>
      <c r="L9" s="11"/>
      <c r="M9" s="16" t="s">
        <v>1</v>
      </c>
      <c r="N9" s="11"/>
      <c r="O9" s="16" t="s">
        <v>1</v>
      </c>
      <c r="P9" s="11"/>
      <c r="Q9" s="16" t="s">
        <v>1</v>
      </c>
      <c r="R9" s="11"/>
      <c r="S9" s="16" t="s">
        <v>1</v>
      </c>
      <c r="T9" s="11"/>
      <c r="U9" s="16" t="s">
        <v>1</v>
      </c>
    </row>
    <row r="10" spans="1:25" ht="16.5" customHeight="1" x14ac:dyDescent="0.3">
      <c r="A10" s="238"/>
      <c r="B10" s="17"/>
      <c r="C10" s="239"/>
      <c r="D10" s="170"/>
      <c r="E10" s="239"/>
      <c r="F10" s="170"/>
      <c r="G10" s="239"/>
      <c r="H10" s="170"/>
      <c r="I10" s="239"/>
      <c r="J10" s="102"/>
      <c r="K10" s="239"/>
      <c r="L10" s="102"/>
      <c r="M10" s="239"/>
      <c r="N10" s="102"/>
      <c r="O10" s="239"/>
      <c r="P10" s="102"/>
      <c r="Q10" s="239"/>
      <c r="R10" s="102"/>
      <c r="S10" s="239">
        <f>SUM(C10:R10)</f>
        <v>0</v>
      </c>
      <c r="T10" s="170"/>
      <c r="U10" s="103"/>
    </row>
    <row r="11" spans="1:25" ht="16.5" customHeight="1" x14ac:dyDescent="0.3">
      <c r="A11" s="240" t="s">
        <v>117</v>
      </c>
      <c r="B11" s="17"/>
      <c r="C11" s="239">
        <v>321</v>
      </c>
      <c r="D11" s="170"/>
      <c r="E11" s="239"/>
      <c r="F11" s="170"/>
      <c r="G11" s="239"/>
      <c r="H11" s="170"/>
      <c r="I11" s="239"/>
      <c r="J11" s="102"/>
      <c r="K11" s="239"/>
      <c r="L11" s="102"/>
      <c r="M11" s="239"/>
      <c r="N11" s="102"/>
      <c r="O11" s="239"/>
      <c r="P11" s="102"/>
      <c r="Q11" s="239"/>
      <c r="R11" s="102"/>
      <c r="S11" s="239">
        <f>SUM(C11:R11)</f>
        <v>321</v>
      </c>
      <c r="T11" s="170"/>
      <c r="U11" s="103">
        <v>1759</v>
      </c>
    </row>
    <row r="12" spans="1:25" ht="16.5" customHeight="1" x14ac:dyDescent="0.3">
      <c r="A12" s="238"/>
      <c r="B12" s="17"/>
      <c r="C12" s="239"/>
      <c r="D12" s="170"/>
      <c r="E12" s="239"/>
      <c r="F12" s="170"/>
      <c r="G12" s="239"/>
      <c r="H12" s="170"/>
      <c r="I12" s="239"/>
      <c r="J12" s="102"/>
      <c r="K12" s="239"/>
      <c r="L12" s="102"/>
      <c r="M12" s="239"/>
      <c r="N12" s="102"/>
      <c r="O12" s="239"/>
      <c r="P12" s="102"/>
      <c r="Q12" s="239"/>
      <c r="R12" s="102"/>
      <c r="S12" s="239">
        <f>SUM(C12:R12)</f>
        <v>0</v>
      </c>
      <c r="T12" s="170"/>
      <c r="U12" s="103"/>
    </row>
    <row r="13" spans="1:25" ht="16.5" customHeight="1" x14ac:dyDescent="0.3">
      <c r="A13" s="241"/>
      <c r="B13" s="242"/>
      <c r="C13" s="243"/>
      <c r="D13" s="170"/>
      <c r="E13" s="239"/>
      <c r="F13" s="170"/>
      <c r="G13" s="239"/>
      <c r="H13" s="170"/>
      <c r="I13" s="239"/>
      <c r="J13" s="170"/>
      <c r="K13" s="239"/>
      <c r="L13" s="170"/>
      <c r="M13" s="239"/>
      <c r="N13" s="170"/>
      <c r="O13" s="239"/>
      <c r="P13" s="170"/>
      <c r="Q13" s="239"/>
      <c r="R13" s="170"/>
      <c r="S13" s="239">
        <f>SUM(C13:R13)</f>
        <v>0</v>
      </c>
      <c r="T13" s="244"/>
      <c r="U13" s="103"/>
    </row>
    <row r="14" spans="1:25" ht="20.25" customHeight="1" thickBot="1" x14ac:dyDescent="0.3">
      <c r="A14" s="245" t="s">
        <v>78</v>
      </c>
      <c r="B14" s="245"/>
      <c r="C14" s="246">
        <f>SUM(C10:C13)</f>
        <v>321</v>
      </c>
      <c r="D14" s="170"/>
      <c r="E14" s="246">
        <f>SUM(E10:E13)</f>
        <v>0</v>
      </c>
      <c r="F14" s="170"/>
      <c r="G14" s="246">
        <f>SUM(G10:G13)</f>
        <v>0</v>
      </c>
      <c r="H14" s="170"/>
      <c r="I14" s="246">
        <f>SUM(I10:I13)</f>
        <v>0</v>
      </c>
      <c r="J14" s="170"/>
      <c r="K14" s="246">
        <f>SUM(K10:K13)</f>
        <v>0</v>
      </c>
      <c r="L14" s="170"/>
      <c r="M14" s="246">
        <f>SUM(M10:M13)</f>
        <v>0</v>
      </c>
      <c r="N14" s="170"/>
      <c r="O14" s="246">
        <f>SUM(O10:O13)</f>
        <v>0</v>
      </c>
      <c r="P14" s="170"/>
      <c r="Q14" s="246">
        <f>SUM(Q10:Q13)</f>
        <v>0</v>
      </c>
      <c r="R14" s="170"/>
      <c r="S14" s="246">
        <f>SUM(S10:S13)</f>
        <v>321</v>
      </c>
      <c r="T14" s="244"/>
      <c r="U14" s="246">
        <f>SUM(U10:U13)</f>
        <v>1759</v>
      </c>
    </row>
    <row r="15" spans="1:25" ht="13.5" customHeight="1" x14ac:dyDescent="0.25">
      <c r="A15" s="55"/>
      <c r="B15" s="55"/>
      <c r="C15" s="55"/>
      <c r="D15" s="55"/>
      <c r="E15" s="55"/>
      <c r="F15" s="55"/>
      <c r="G15" s="55"/>
      <c r="H15" s="55"/>
      <c r="I15" s="55"/>
      <c r="J15" s="55"/>
      <c r="K15" s="55"/>
      <c r="L15" s="55"/>
      <c r="M15" s="55"/>
      <c r="N15" s="55"/>
      <c r="O15" s="55"/>
      <c r="P15" s="55"/>
      <c r="Q15" s="55"/>
      <c r="R15" s="55"/>
      <c r="S15" s="55"/>
      <c r="T15" s="55"/>
    </row>
    <row r="16" spans="1:25" ht="15" customHeight="1" x14ac:dyDescent="0.25">
      <c r="A16" s="55"/>
      <c r="B16" s="55"/>
      <c r="C16" s="247">
        <f>IF('R&amp;P Accounts'!B12-'Additional notes (1)  '!C14=0,0,"reference error")</f>
        <v>0</v>
      </c>
      <c r="D16" s="247"/>
      <c r="E16" s="247" t="e">
        <f>IF('R&amp;P Accounts'!#REF!-'Additional notes (1)  '!E14=0,0,"reference error")</f>
        <v>#REF!</v>
      </c>
      <c r="F16" s="247"/>
      <c r="G16" s="247" t="e">
        <f>IF('R&amp;P Accounts'!#REF!-'Additional notes (1)  '!G14=0,0,"reference error")</f>
        <v>#REF!</v>
      </c>
      <c r="H16" s="247"/>
      <c r="I16" s="247"/>
      <c r="J16" s="247" t="e">
        <f>IF('R&amp;P Accounts'!#REF!-'Additional notes (1)  '!J14=0,0,"reference error")</f>
        <v>#REF!</v>
      </c>
      <c r="K16" s="247"/>
      <c r="L16" s="247">
        <f>IF('R&amp;P Accounts'!C12-'Additional notes (1)  '!L14=0,0,"reference error")</f>
        <v>0</v>
      </c>
      <c r="M16" s="247"/>
      <c r="N16" s="247"/>
      <c r="O16" s="247" t="e">
        <f>IF('R&amp;P Accounts'!#REF!-'Additional notes (1)  '!O14=0,0,"reference error")</f>
        <v>#REF!</v>
      </c>
      <c r="P16" s="247"/>
      <c r="Q16" s="247" t="e">
        <f>IF('R&amp;P Accounts'!#REF!-'Additional notes (1)  '!Q14=0,0,"reference error")</f>
        <v>#REF!</v>
      </c>
      <c r="R16" s="247" t="e">
        <f>IF('R&amp;P Accounts'!#REF!-'Additional notes (1)  '!R14=0,0,"reference error")</f>
        <v>#REF!</v>
      </c>
      <c r="S16" s="247"/>
      <c r="T16" s="247"/>
      <c r="U16" s="247"/>
    </row>
    <row r="17" spans="1:33" ht="13.5" customHeight="1" x14ac:dyDescent="0.25">
      <c r="A17" s="55"/>
      <c r="B17" s="55"/>
      <c r="C17" s="55"/>
      <c r="D17" s="55"/>
      <c r="E17" s="55"/>
      <c r="F17" s="55"/>
      <c r="G17" s="55"/>
      <c r="H17" s="55"/>
      <c r="I17" s="55"/>
      <c r="J17" s="55"/>
      <c r="K17" s="55"/>
      <c r="L17" s="55"/>
      <c r="M17" s="55"/>
      <c r="N17" s="55"/>
      <c r="O17" s="55"/>
      <c r="P17" s="55"/>
      <c r="Q17" s="55"/>
      <c r="R17" s="55"/>
      <c r="S17" s="55"/>
      <c r="T17" s="55"/>
    </row>
    <row r="18" spans="1:33" ht="20" customHeight="1" x14ac:dyDescent="0.25">
      <c r="A18" s="419" t="s">
        <v>107</v>
      </c>
      <c r="B18" s="419"/>
      <c r="C18" s="419"/>
      <c r="D18" s="419"/>
      <c r="E18" s="419"/>
      <c r="F18" s="419"/>
      <c r="G18" s="419"/>
      <c r="H18" s="419"/>
      <c r="I18" s="419"/>
      <c r="J18" s="419"/>
      <c r="K18" s="419"/>
      <c r="L18" s="419"/>
      <c r="M18" s="419"/>
      <c r="N18" s="419"/>
      <c r="O18" s="419"/>
      <c r="P18" s="419"/>
      <c r="Q18" s="419"/>
      <c r="R18" s="419"/>
      <c r="S18" s="419"/>
      <c r="T18" s="419"/>
      <c r="U18" s="419"/>
    </row>
    <row r="19" spans="1:33" ht="114" customHeight="1" x14ac:dyDescent="0.3">
      <c r="C19" s="30" t="s">
        <v>0</v>
      </c>
      <c r="D19" s="2"/>
      <c r="E19" s="2"/>
      <c r="F19" s="2"/>
      <c r="G19" s="2"/>
      <c r="H19" s="2"/>
      <c r="I19" s="2" t="s">
        <v>139</v>
      </c>
      <c r="J19" s="2"/>
      <c r="K19" s="2" t="s">
        <v>138</v>
      </c>
      <c r="L19" s="2"/>
      <c r="M19" s="2"/>
      <c r="N19" s="2"/>
      <c r="O19" s="2" t="s">
        <v>145</v>
      </c>
      <c r="P19" s="2"/>
      <c r="Q19" s="2" t="s">
        <v>140</v>
      </c>
      <c r="R19" s="76"/>
      <c r="S19" s="2" t="s">
        <v>71</v>
      </c>
      <c r="T19" s="3"/>
      <c r="U19" s="2" t="s">
        <v>72</v>
      </c>
    </row>
    <row r="20" spans="1:33" ht="20" customHeight="1" x14ac:dyDescent="0.25">
      <c r="A20" s="64"/>
      <c r="B20" s="64"/>
      <c r="C20" s="16" t="s">
        <v>1</v>
      </c>
      <c r="E20" s="16" t="s">
        <v>1</v>
      </c>
      <c r="F20" s="16"/>
      <c r="G20" s="16" t="s">
        <v>1</v>
      </c>
      <c r="H20" s="16"/>
      <c r="I20" s="16" t="s">
        <v>1</v>
      </c>
      <c r="J20" s="11"/>
      <c r="K20" s="16" t="s">
        <v>1</v>
      </c>
      <c r="L20" s="11"/>
      <c r="M20" s="16" t="s">
        <v>1</v>
      </c>
      <c r="N20" s="11"/>
      <c r="O20" s="16" t="s">
        <v>1</v>
      </c>
      <c r="P20" s="11"/>
      <c r="Q20" s="16" t="s">
        <v>1</v>
      </c>
      <c r="R20" s="11"/>
      <c r="S20" s="16" t="s">
        <v>1</v>
      </c>
      <c r="T20" s="11"/>
      <c r="U20" s="16" t="s">
        <v>1</v>
      </c>
    </row>
    <row r="21" spans="1:33" ht="20" customHeight="1" x14ac:dyDescent="0.3">
      <c r="A21" s="78" t="s">
        <v>148</v>
      </c>
      <c r="B21" s="17"/>
      <c r="C21" s="239">
        <v>10000</v>
      </c>
      <c r="D21" s="170"/>
      <c r="E21" s="239"/>
      <c r="F21" s="170"/>
      <c r="G21" s="239"/>
      <c r="H21" s="170"/>
      <c r="I21" s="239"/>
      <c r="J21" s="102"/>
      <c r="K21" s="239"/>
      <c r="L21" s="102"/>
      <c r="M21" s="239"/>
      <c r="N21" s="102"/>
      <c r="O21" s="239"/>
      <c r="P21" s="102"/>
      <c r="Q21" s="239"/>
      <c r="R21" s="102"/>
      <c r="S21" s="239">
        <f>SUM(C21:R21)</f>
        <v>10000</v>
      </c>
      <c r="T21" s="170"/>
      <c r="U21" s="103">
        <v>10000</v>
      </c>
    </row>
    <row r="22" spans="1:33" ht="20" customHeight="1" x14ac:dyDescent="0.3">
      <c r="A22" s="238" t="s">
        <v>151</v>
      </c>
      <c r="B22" s="17"/>
      <c r="C22" s="239">
        <v>2283</v>
      </c>
      <c r="D22" s="170"/>
      <c r="E22" s="239"/>
      <c r="F22" s="170"/>
      <c r="G22" s="239"/>
      <c r="H22" s="170"/>
      <c r="I22" s="239"/>
      <c r="J22" s="102"/>
      <c r="K22" s="239"/>
      <c r="L22" s="102"/>
      <c r="M22" s="239"/>
      <c r="N22" s="102"/>
      <c r="O22" s="239"/>
      <c r="P22" s="102"/>
      <c r="Q22" s="239"/>
      <c r="R22" s="102"/>
      <c r="S22" s="239">
        <f>SUM(C22:R22)</f>
        <v>2283</v>
      </c>
      <c r="T22" s="170"/>
      <c r="U22" s="103">
        <v>8000</v>
      </c>
      <c r="Y22" s="237"/>
      <c r="Z22" s="2"/>
      <c r="AA22" s="185"/>
      <c r="AB22" s="2"/>
      <c r="AC22" s="2"/>
      <c r="AD22" s="2"/>
      <c r="AE22" s="2"/>
      <c r="AF22" s="2"/>
      <c r="AG22" s="185"/>
    </row>
    <row r="23" spans="1:33" ht="20" customHeight="1" x14ac:dyDescent="0.3">
      <c r="A23" s="248" t="s">
        <v>147</v>
      </c>
      <c r="B23" s="17"/>
      <c r="C23" s="239">
        <v>4000</v>
      </c>
      <c r="D23" s="170"/>
      <c r="E23" s="239"/>
      <c r="F23" s="170"/>
      <c r="G23" s="239"/>
      <c r="H23" s="170"/>
      <c r="I23" s="239"/>
      <c r="J23" s="102"/>
      <c r="K23" s="239"/>
      <c r="L23" s="102"/>
      <c r="M23" s="239"/>
      <c r="N23" s="102"/>
      <c r="O23" s="239"/>
      <c r="P23" s="102"/>
      <c r="Q23" s="239"/>
      <c r="R23" s="102"/>
      <c r="S23" s="239">
        <f>SUM(C23:R23)</f>
        <v>4000</v>
      </c>
      <c r="T23" s="170"/>
      <c r="U23" s="103">
        <v>3000</v>
      </c>
    </row>
    <row r="24" spans="1:33" ht="20" customHeight="1" x14ac:dyDescent="0.3">
      <c r="A24" s="238"/>
      <c r="B24" s="17"/>
      <c r="C24" s="243"/>
      <c r="D24" s="170"/>
      <c r="E24" s="239"/>
      <c r="F24" s="170"/>
      <c r="G24" s="239"/>
      <c r="H24" s="170"/>
      <c r="I24" s="239"/>
      <c r="J24" s="102"/>
      <c r="K24" s="239"/>
      <c r="L24" s="102"/>
      <c r="M24" s="239"/>
      <c r="N24" s="102"/>
      <c r="O24" s="239"/>
      <c r="P24" s="102"/>
      <c r="Q24" s="239"/>
      <c r="R24" s="102"/>
      <c r="S24" s="239">
        <f>SUM(C24:R24)</f>
        <v>0</v>
      </c>
      <c r="T24" s="170"/>
      <c r="U24" s="103">
        <v>200</v>
      </c>
    </row>
    <row r="25" spans="1:33" ht="20" customHeight="1" x14ac:dyDescent="0.3">
      <c r="A25" s="79"/>
      <c r="B25" s="242"/>
      <c r="C25" s="243"/>
      <c r="D25" s="170"/>
      <c r="E25" s="239"/>
      <c r="F25" s="170"/>
      <c r="G25" s="239"/>
      <c r="H25" s="170"/>
      <c r="I25" s="239"/>
      <c r="J25" s="170"/>
      <c r="K25" s="239"/>
      <c r="L25" s="170"/>
      <c r="M25" s="239"/>
      <c r="N25" s="170"/>
      <c r="O25" s="239"/>
      <c r="P25" s="170"/>
      <c r="Q25" s="239"/>
      <c r="R25" s="170"/>
      <c r="S25" s="239">
        <f>SUM(C25:R25)</f>
        <v>0</v>
      </c>
      <c r="T25" s="418"/>
      <c r="U25" s="103">
        <v>1000</v>
      </c>
    </row>
    <row r="26" spans="1:33" ht="20" customHeight="1" thickBot="1" x14ac:dyDescent="0.3">
      <c r="A26" s="245" t="s">
        <v>78</v>
      </c>
      <c r="B26" s="245"/>
      <c r="C26" s="246">
        <f>SUM(C21:C25)</f>
        <v>16283</v>
      </c>
      <c r="D26" s="170"/>
      <c r="E26" s="246">
        <f>SUM(E21:E25)</f>
        <v>0</v>
      </c>
      <c r="F26" s="170"/>
      <c r="G26" s="246">
        <f>SUM(G21:G25)</f>
        <v>0</v>
      </c>
      <c r="H26" s="170"/>
      <c r="I26" s="246">
        <f>SUM(I21:I25)</f>
        <v>0</v>
      </c>
      <c r="J26" s="170"/>
      <c r="K26" s="246">
        <f>SUM(K21:K25)</f>
        <v>0</v>
      </c>
      <c r="L26" s="170"/>
      <c r="M26" s="246">
        <f>SUM(M21:M25)</f>
        <v>0</v>
      </c>
      <c r="N26" s="170"/>
      <c r="O26" s="246">
        <f>SUM(O21:O25)</f>
        <v>0</v>
      </c>
      <c r="P26" s="170"/>
      <c r="Q26" s="246">
        <f>SUM(Q21:Q25)</f>
        <v>0</v>
      </c>
      <c r="R26" s="170"/>
      <c r="S26" s="246">
        <f>SUM(S21:S25)</f>
        <v>16283</v>
      </c>
      <c r="T26" s="418"/>
      <c r="U26" s="246">
        <f>SUM(U21:U25)</f>
        <v>22200</v>
      </c>
      <c r="Y26" s="188"/>
    </row>
    <row r="27" spans="1:33" ht="12" customHeight="1" x14ac:dyDescent="0.25">
      <c r="A27" s="55"/>
      <c r="B27" s="55"/>
      <c r="C27" s="55"/>
      <c r="D27" s="55"/>
      <c r="E27" s="55"/>
      <c r="F27" s="55"/>
      <c r="G27" s="55"/>
      <c r="H27" s="55"/>
      <c r="I27" s="55"/>
      <c r="J27" s="55"/>
      <c r="K27" s="55"/>
      <c r="L27" s="55"/>
      <c r="M27" s="55"/>
      <c r="N27" s="55"/>
      <c r="O27" s="55"/>
      <c r="P27" s="55"/>
      <c r="Q27" s="55"/>
      <c r="R27" s="55"/>
      <c r="S27" s="55"/>
      <c r="T27" s="55"/>
    </row>
    <row r="28" spans="1:33" ht="13.5" customHeight="1" x14ac:dyDescent="0.25">
      <c r="A28" s="55"/>
      <c r="B28" s="55"/>
      <c r="C28" s="247" t="str">
        <f>IF('R&amp;P Accounts'!B14+B15-'Additional notes (1)  '!C26=0,0,"reference error")</f>
        <v>reference error</v>
      </c>
      <c r="D28" s="247"/>
      <c r="E28" s="247" t="e">
        <f>IF('R&amp;P Accounts'!#REF!-'Additional notes (1)  '!E26=0,0,"reference error")</f>
        <v>#REF!</v>
      </c>
      <c r="F28" s="247"/>
      <c r="G28" s="247">
        <f>IF('R&amp;P Accounts'!D14-'Additional notes (1)  '!G26=0,0,"reference error")</f>
        <v>0</v>
      </c>
      <c r="H28" s="247"/>
      <c r="I28" s="247" t="e">
        <f>IF('R&amp;P Accounts'!#REF!-'Additional notes (1)  '!I26=0,0,"reference error")</f>
        <v>#REF!</v>
      </c>
      <c r="J28" s="247"/>
      <c r="K28" s="247"/>
      <c r="L28" s="247"/>
      <c r="M28" s="247"/>
      <c r="N28" s="247"/>
      <c r="O28" s="247"/>
      <c r="P28" s="247"/>
      <c r="Q28" s="247"/>
      <c r="R28" s="247"/>
      <c r="S28" s="247" t="str">
        <f>IF('R&amp;P Accounts'!H14-'Additional notes (1)  '!S26=0,0,"reference error")</f>
        <v>reference error</v>
      </c>
      <c r="T28" s="247">
        <f>IF('R&amp;P Accounts'!K14-'Additional notes (1)  '!T26=0,0,"reference error")</f>
        <v>0</v>
      </c>
      <c r="U28" s="247"/>
    </row>
    <row r="29" spans="1:33" ht="11.25" customHeight="1" x14ac:dyDescent="0.25">
      <c r="A29" s="55"/>
      <c r="B29" s="55"/>
      <c r="C29" s="249"/>
      <c r="D29" s="55"/>
      <c r="E29" s="55"/>
      <c r="F29" s="55"/>
      <c r="G29" s="55"/>
      <c r="H29" s="55"/>
      <c r="I29" s="55"/>
      <c r="J29" s="55"/>
      <c r="K29" s="55"/>
      <c r="L29" s="55"/>
      <c r="M29" s="55"/>
      <c r="N29" s="55"/>
      <c r="O29" s="55"/>
      <c r="P29" s="55"/>
      <c r="Q29" s="55"/>
      <c r="R29" s="55"/>
      <c r="S29" s="55"/>
      <c r="T29" s="55"/>
    </row>
    <row r="30" spans="1:33" ht="20" customHeight="1" x14ac:dyDescent="0.25">
      <c r="A30" s="419" t="s">
        <v>105</v>
      </c>
      <c r="B30" s="419"/>
      <c r="C30" s="419"/>
      <c r="D30" s="419"/>
      <c r="E30" s="419"/>
      <c r="F30" s="419"/>
      <c r="G30" s="419"/>
      <c r="H30" s="419"/>
      <c r="I30" s="419"/>
      <c r="J30" s="419"/>
      <c r="K30" s="419"/>
      <c r="L30" s="419"/>
      <c r="M30" s="419"/>
      <c r="N30" s="419"/>
      <c r="O30" s="419"/>
      <c r="P30" s="419"/>
      <c r="Q30" s="419"/>
      <c r="R30" s="419"/>
      <c r="S30" s="419"/>
      <c r="T30" s="419"/>
    </row>
    <row r="31" spans="1:33" ht="117.75" customHeight="1" x14ac:dyDescent="0.3">
      <c r="C31" s="30" t="s">
        <v>0</v>
      </c>
      <c r="D31" s="2"/>
      <c r="E31" s="2"/>
      <c r="F31" s="2"/>
      <c r="G31" s="2"/>
      <c r="H31" s="2"/>
      <c r="I31" s="2" t="s">
        <v>139</v>
      </c>
      <c r="J31" s="2"/>
      <c r="K31" s="2" t="s">
        <v>138</v>
      </c>
      <c r="L31" s="2"/>
      <c r="M31" s="2"/>
      <c r="N31" s="2"/>
      <c r="O31" s="2" t="s">
        <v>145</v>
      </c>
      <c r="P31" s="2"/>
      <c r="Q31" s="2" t="s">
        <v>140</v>
      </c>
      <c r="R31" s="76"/>
      <c r="S31" s="2" t="s">
        <v>71</v>
      </c>
      <c r="T31" s="3"/>
      <c r="U31" s="2" t="s">
        <v>72</v>
      </c>
    </row>
    <row r="32" spans="1:33" ht="20" customHeight="1" x14ac:dyDescent="0.25">
      <c r="A32" s="64"/>
      <c r="B32" s="64"/>
      <c r="C32" s="16" t="s">
        <v>1</v>
      </c>
      <c r="E32" s="16" t="s">
        <v>1</v>
      </c>
      <c r="F32" s="16"/>
      <c r="G32" s="16" t="s">
        <v>1</v>
      </c>
      <c r="H32" s="16"/>
      <c r="I32" s="16" t="s">
        <v>1</v>
      </c>
      <c r="J32" s="11"/>
      <c r="K32" s="16" t="s">
        <v>1</v>
      </c>
      <c r="L32" s="11"/>
      <c r="M32" s="16" t="s">
        <v>1</v>
      </c>
      <c r="N32" s="11"/>
      <c r="O32" s="16" t="s">
        <v>1</v>
      </c>
      <c r="P32" s="11"/>
      <c r="Q32" s="16" t="s">
        <v>1</v>
      </c>
      <c r="R32" s="11"/>
      <c r="S32" s="16" t="s">
        <v>1</v>
      </c>
      <c r="T32" s="11"/>
      <c r="U32" s="16" t="s">
        <v>1</v>
      </c>
    </row>
    <row r="33" spans="1:27" ht="16.5" customHeight="1" x14ac:dyDescent="0.3">
      <c r="A33" s="238" t="s">
        <v>118</v>
      </c>
      <c r="B33" s="17"/>
      <c r="C33" s="239">
        <v>1359</v>
      </c>
      <c r="D33" s="170"/>
      <c r="E33" s="239"/>
      <c r="F33" s="170"/>
      <c r="G33" s="239"/>
      <c r="H33" s="170"/>
      <c r="I33" s="239"/>
      <c r="J33" s="102"/>
      <c r="K33" s="239"/>
      <c r="L33" s="102"/>
      <c r="M33" s="239"/>
      <c r="N33" s="102"/>
      <c r="O33" s="239"/>
      <c r="P33" s="102"/>
      <c r="Q33" s="239"/>
      <c r="R33" s="102"/>
      <c r="S33" s="239">
        <f>SUM(C33:R33)</f>
        <v>1359</v>
      </c>
      <c r="T33" s="170"/>
      <c r="U33" s="250">
        <v>2360</v>
      </c>
    </row>
    <row r="34" spans="1:27" ht="16.5" customHeight="1" x14ac:dyDescent="0.3">
      <c r="A34" s="238" t="s">
        <v>135</v>
      </c>
      <c r="B34" s="17"/>
      <c r="C34" s="239">
        <v>973</v>
      </c>
      <c r="D34" s="170"/>
      <c r="E34" s="239"/>
      <c r="F34" s="170"/>
      <c r="G34" s="239"/>
      <c r="H34" s="170"/>
      <c r="I34" s="239"/>
      <c r="J34" s="102"/>
      <c r="K34" s="239"/>
      <c r="L34" s="102"/>
      <c r="M34" s="239"/>
      <c r="N34" s="102"/>
      <c r="O34" s="239"/>
      <c r="P34" s="102"/>
      <c r="Q34" s="239"/>
      <c r="R34" s="102"/>
      <c r="S34" s="239">
        <f t="shared" ref="S34:S39" si="0">SUM(C34:R34)</f>
        <v>973</v>
      </c>
      <c r="T34" s="170"/>
      <c r="U34" s="103">
        <v>0</v>
      </c>
    </row>
    <row r="35" spans="1:27" ht="16.5" customHeight="1" x14ac:dyDescent="0.3">
      <c r="A35" s="251" t="s">
        <v>136</v>
      </c>
      <c r="B35" s="17"/>
      <c r="C35" s="239"/>
      <c r="D35" s="170"/>
      <c r="E35" s="239"/>
      <c r="F35" s="170"/>
      <c r="G35" s="239"/>
      <c r="H35" s="170"/>
      <c r="I35" s="239"/>
      <c r="J35" s="102"/>
      <c r="K35" s="239"/>
      <c r="L35" s="102"/>
      <c r="M35" s="239"/>
      <c r="N35" s="102"/>
      <c r="O35" s="239"/>
      <c r="P35" s="102"/>
      <c r="Q35" s="239"/>
      <c r="R35" s="102"/>
      <c r="S35" s="239">
        <f t="shared" si="0"/>
        <v>0</v>
      </c>
      <c r="T35" s="170"/>
      <c r="U35" s="103">
        <v>0</v>
      </c>
    </row>
    <row r="36" spans="1:27" ht="16.5" customHeight="1" x14ac:dyDescent="0.3">
      <c r="A36" s="238" t="s">
        <v>137</v>
      </c>
      <c r="B36" s="17"/>
      <c r="C36" s="239">
        <v>1542</v>
      </c>
      <c r="D36" s="170"/>
      <c r="E36" s="239"/>
      <c r="F36" s="170"/>
      <c r="G36" s="239"/>
      <c r="H36" s="170"/>
      <c r="I36" s="239"/>
      <c r="J36" s="102"/>
      <c r="K36" s="239">
        <f>+'R&amp;P Accounts'!F22</f>
        <v>7726</v>
      </c>
      <c r="L36" s="102"/>
      <c r="M36" s="239"/>
      <c r="N36" s="102"/>
      <c r="O36" s="239"/>
      <c r="P36" s="102"/>
      <c r="Q36" s="239"/>
      <c r="R36" s="102"/>
      <c r="S36" s="239">
        <f t="shared" si="0"/>
        <v>9268</v>
      </c>
      <c r="T36" s="170"/>
      <c r="U36" s="103">
        <v>2459</v>
      </c>
      <c r="X36" s="188"/>
    </row>
    <row r="37" spans="1:27" ht="16.5" customHeight="1" x14ac:dyDescent="0.3">
      <c r="A37" s="238" t="s">
        <v>129</v>
      </c>
      <c r="B37" s="17"/>
      <c r="C37" s="252"/>
      <c r="D37" s="102"/>
      <c r="E37" s="252"/>
      <c r="F37" s="102"/>
      <c r="G37" s="252"/>
      <c r="H37" s="102"/>
      <c r="I37" s="252"/>
      <c r="J37" s="102"/>
      <c r="K37" s="252"/>
      <c r="L37" s="102"/>
      <c r="M37" s="252"/>
      <c r="N37" s="102"/>
      <c r="O37" s="252"/>
      <c r="P37" s="102"/>
      <c r="Q37" s="252"/>
      <c r="R37" s="102"/>
      <c r="S37" s="239">
        <f t="shared" si="0"/>
        <v>0</v>
      </c>
      <c r="T37" s="102"/>
      <c r="U37" s="103">
        <v>1728</v>
      </c>
    </row>
    <row r="38" spans="1:27" ht="16.5" customHeight="1" x14ac:dyDescent="0.35">
      <c r="A38" s="253" t="s">
        <v>146</v>
      </c>
      <c r="B38" s="17"/>
      <c r="C38" s="252"/>
      <c r="D38" s="102"/>
      <c r="E38" s="252"/>
      <c r="F38" s="102"/>
      <c r="G38" s="252"/>
      <c r="H38" s="102"/>
      <c r="I38" s="252"/>
      <c r="J38" s="102"/>
      <c r="K38" s="252"/>
      <c r="L38" s="102"/>
      <c r="M38" s="252"/>
      <c r="N38" s="102"/>
      <c r="O38" s="252"/>
      <c r="P38" s="102"/>
      <c r="Q38" s="252"/>
      <c r="R38" s="102"/>
      <c r="S38" s="239">
        <f t="shared" si="0"/>
        <v>0</v>
      </c>
      <c r="T38" s="102"/>
      <c r="U38" s="103">
        <v>1000</v>
      </c>
    </row>
    <row r="39" spans="1:27" ht="16.5" customHeight="1" x14ac:dyDescent="0.35">
      <c r="A39" s="253" t="s">
        <v>152</v>
      </c>
      <c r="B39" s="17"/>
      <c r="C39" s="252"/>
      <c r="D39" s="102"/>
      <c r="E39" s="252"/>
      <c r="F39" s="102"/>
      <c r="G39" s="252"/>
      <c r="H39" s="102"/>
      <c r="I39" s="252"/>
      <c r="J39" s="102"/>
      <c r="K39" s="252"/>
      <c r="L39" s="102"/>
      <c r="M39" s="252"/>
      <c r="N39" s="102"/>
      <c r="O39" s="252"/>
      <c r="P39" s="102"/>
      <c r="Q39" s="252"/>
      <c r="R39" s="102"/>
      <c r="S39" s="239">
        <f t="shared" si="0"/>
        <v>0</v>
      </c>
      <c r="T39" s="102"/>
      <c r="U39" s="103">
        <v>3000</v>
      </c>
    </row>
    <row r="40" spans="1:27" ht="16.5" customHeight="1" x14ac:dyDescent="0.3">
      <c r="A40" s="248"/>
      <c r="B40" s="17"/>
      <c r="C40" s="239"/>
      <c r="D40" s="170"/>
      <c r="E40" s="239"/>
      <c r="F40" s="170"/>
      <c r="G40" s="239"/>
      <c r="H40" s="170"/>
      <c r="I40" s="239"/>
      <c r="J40" s="170"/>
      <c r="K40" s="239"/>
      <c r="L40" s="170"/>
      <c r="M40" s="239"/>
      <c r="N40" s="170"/>
      <c r="O40" s="239"/>
      <c r="P40" s="170"/>
      <c r="Q40" s="239"/>
      <c r="R40" s="170"/>
      <c r="S40" s="239">
        <f t="shared" ref="S40" si="1">SUM(C40:R40)</f>
        <v>0</v>
      </c>
      <c r="T40" s="418"/>
      <c r="U40" s="103">
        <v>0</v>
      </c>
      <c r="X40" s="188"/>
    </row>
    <row r="41" spans="1:27" ht="20.25" customHeight="1" thickBot="1" x14ac:dyDescent="0.3">
      <c r="A41" s="245" t="s">
        <v>78</v>
      </c>
      <c r="B41" s="245"/>
      <c r="C41" s="246">
        <f>SUM(C33:C40)</f>
        <v>3874</v>
      </c>
      <c r="D41" s="170"/>
      <c r="E41" s="246">
        <f>SUM(E33:E40)</f>
        <v>0</v>
      </c>
      <c r="F41" s="170"/>
      <c r="G41" s="246">
        <f>SUM(G33:G40)</f>
        <v>0</v>
      </c>
      <c r="H41" s="170"/>
      <c r="I41" s="246">
        <f>SUM(I33:I40)</f>
        <v>0</v>
      </c>
      <c r="J41" s="170"/>
      <c r="K41" s="246">
        <f>SUM(K33:K40)</f>
        <v>7726</v>
      </c>
      <c r="L41" s="170"/>
      <c r="M41" s="246">
        <f>SUM(M33:M40)</f>
        <v>0</v>
      </c>
      <c r="N41" s="170"/>
      <c r="O41" s="246">
        <f>SUM(O33:O40)</f>
        <v>0</v>
      </c>
      <c r="P41" s="170"/>
      <c r="Q41" s="246">
        <f>SUM(Q33:Q40)</f>
        <v>0</v>
      </c>
      <c r="R41" s="170"/>
      <c r="S41" s="246">
        <f>SUM(S33:S40)</f>
        <v>11600</v>
      </c>
      <c r="T41" s="418"/>
      <c r="U41" s="246">
        <f>SUM(U33:U40)</f>
        <v>10547</v>
      </c>
    </row>
    <row r="42" spans="1:27" ht="10.5" customHeight="1" x14ac:dyDescent="0.25">
      <c r="A42" s="245"/>
      <c r="B42" s="245"/>
      <c r="C42" s="98"/>
      <c r="D42" s="98"/>
      <c r="E42" s="98"/>
      <c r="F42" s="98"/>
      <c r="G42" s="98"/>
      <c r="H42" s="98"/>
      <c r="I42" s="98"/>
      <c r="J42" s="98"/>
      <c r="K42" s="98"/>
      <c r="L42" s="98"/>
      <c r="M42" s="98"/>
      <c r="N42" s="98"/>
      <c r="O42" s="98"/>
      <c r="P42" s="98"/>
      <c r="Q42" s="98"/>
      <c r="R42" s="98"/>
      <c r="S42" s="98"/>
      <c r="T42" s="254"/>
      <c r="U42" s="98"/>
    </row>
    <row r="43" spans="1:27" ht="12.75" customHeight="1" x14ac:dyDescent="0.25">
      <c r="A43" s="54"/>
      <c r="B43" s="11"/>
      <c r="C43" s="54" t="e">
        <f>IF(C41-'R&amp;P Accounts'!#REF!=0,0,"reference error")</f>
        <v>#REF!</v>
      </c>
      <c r="D43" s="11"/>
      <c r="E43" s="54">
        <f>IF(E41-'R&amp;P Accounts'!C22=0,0,"reference error")</f>
        <v>0</v>
      </c>
      <c r="F43" s="54"/>
      <c r="G43" s="54" t="e">
        <f>IF(G41-'R&amp;P Accounts'!#REF!=0,0,"reference error")</f>
        <v>#REF!</v>
      </c>
      <c r="H43" s="54"/>
      <c r="I43" s="54"/>
      <c r="J43" s="54"/>
      <c r="K43" s="54"/>
      <c r="L43" s="54"/>
      <c r="M43" s="54"/>
      <c r="N43" s="54"/>
      <c r="O43" s="54"/>
      <c r="P43" s="54"/>
      <c r="Q43" s="54"/>
      <c r="R43" s="54"/>
      <c r="S43" s="54"/>
      <c r="T43" s="54"/>
      <c r="U43" s="54"/>
    </row>
    <row r="44" spans="1:27" ht="12.75" customHeight="1" x14ac:dyDescent="0.25">
      <c r="A44" s="11"/>
      <c r="B44" s="11"/>
      <c r="C44" s="54"/>
      <c r="D44" s="11"/>
      <c r="E44" s="54"/>
      <c r="F44" s="54"/>
      <c r="G44" s="54"/>
      <c r="H44" s="54"/>
      <c r="I44" s="54"/>
      <c r="J44" s="54"/>
      <c r="K44" s="54"/>
      <c r="L44" s="54"/>
      <c r="M44" s="54"/>
      <c r="N44" s="54"/>
      <c r="O44" s="54"/>
      <c r="P44" s="54"/>
      <c r="Q44" s="54"/>
      <c r="R44" s="54"/>
      <c r="S44" s="54"/>
      <c r="T44" s="54"/>
      <c r="U44" s="54"/>
    </row>
    <row r="45" spans="1:27" ht="19.5" customHeight="1" x14ac:dyDescent="0.35">
      <c r="A45" s="416" t="s">
        <v>104</v>
      </c>
      <c r="B45" s="416"/>
      <c r="C45" s="416"/>
      <c r="D45" s="416"/>
      <c r="E45" s="416"/>
      <c r="F45" s="416"/>
      <c r="G45" s="416"/>
      <c r="H45" s="416"/>
      <c r="I45" s="416"/>
      <c r="J45" s="416"/>
      <c r="K45" s="416"/>
      <c r="L45" s="416"/>
      <c r="M45" s="416"/>
      <c r="N45" s="416"/>
      <c r="O45" s="416"/>
      <c r="P45" s="416"/>
      <c r="Q45" s="416"/>
      <c r="R45" s="416"/>
      <c r="S45" s="416"/>
      <c r="T45" s="416"/>
      <c r="U45" s="416"/>
    </row>
    <row r="46" spans="1:27" ht="125.25" customHeight="1" x14ac:dyDescent="0.3">
      <c r="C46" s="30" t="s">
        <v>0</v>
      </c>
      <c r="D46" s="2"/>
      <c r="E46" s="2"/>
      <c r="F46" s="2"/>
      <c r="G46" s="2"/>
      <c r="H46" s="2"/>
      <c r="I46" s="2" t="s">
        <v>139</v>
      </c>
      <c r="J46" s="2"/>
      <c r="K46" s="2" t="s">
        <v>138</v>
      </c>
      <c r="L46" s="2"/>
      <c r="M46" s="2"/>
      <c r="N46" s="2"/>
      <c r="O46" s="2" t="s">
        <v>145</v>
      </c>
      <c r="P46" s="2"/>
      <c r="Q46" s="2" t="s">
        <v>140</v>
      </c>
      <c r="R46" s="2"/>
      <c r="S46" s="2" t="s">
        <v>71</v>
      </c>
      <c r="T46" s="3"/>
      <c r="U46" s="2" t="s">
        <v>72</v>
      </c>
    </row>
    <row r="47" spans="1:27" ht="20" customHeight="1" x14ac:dyDescent="0.25">
      <c r="A47" s="64"/>
      <c r="B47" s="64"/>
      <c r="C47" s="16" t="s">
        <v>1</v>
      </c>
      <c r="E47" s="16" t="s">
        <v>1</v>
      </c>
      <c r="F47" s="16"/>
      <c r="G47" s="16" t="s">
        <v>1</v>
      </c>
      <c r="H47" s="16"/>
      <c r="I47" s="16" t="s">
        <v>1</v>
      </c>
      <c r="J47" s="11"/>
      <c r="K47" s="16" t="s">
        <v>1</v>
      </c>
      <c r="L47" s="11"/>
      <c r="M47" s="16" t="s">
        <v>1</v>
      </c>
      <c r="N47" s="11"/>
      <c r="O47" s="16" t="s">
        <v>1</v>
      </c>
      <c r="P47" s="11"/>
      <c r="Q47" s="16" t="s">
        <v>1</v>
      </c>
      <c r="R47" s="11"/>
      <c r="S47" s="16" t="s">
        <v>1</v>
      </c>
      <c r="T47" s="11"/>
      <c r="U47" s="16" t="s">
        <v>1</v>
      </c>
    </row>
    <row r="48" spans="1:27" ht="16.5" customHeight="1" x14ac:dyDescent="0.3">
      <c r="A48" s="240" t="s">
        <v>119</v>
      </c>
      <c r="B48" s="17"/>
      <c r="C48" s="255">
        <v>1022</v>
      </c>
      <c r="D48" s="230"/>
      <c r="E48" s="255"/>
      <c r="F48" s="230"/>
      <c r="G48" s="255"/>
      <c r="H48" s="230"/>
      <c r="I48" s="255">
        <v>730</v>
      </c>
      <c r="J48" s="256"/>
      <c r="K48" s="255"/>
      <c r="L48" s="256"/>
      <c r="M48" s="255"/>
      <c r="N48" s="256"/>
      <c r="O48" s="255"/>
      <c r="P48" s="256"/>
      <c r="Q48" s="255"/>
      <c r="R48" s="256"/>
      <c r="S48" s="255">
        <f t="shared" ref="S48:S62" si="2">SUM(B48:R48)</f>
        <v>1752</v>
      </c>
      <c r="T48" s="230"/>
      <c r="U48" s="257">
        <v>1752</v>
      </c>
      <c r="AA48" s="230"/>
    </row>
    <row r="49" spans="1:27" ht="16.5" customHeight="1" x14ac:dyDescent="0.3">
      <c r="A49" s="240" t="s">
        <v>120</v>
      </c>
      <c r="B49" s="17"/>
      <c r="C49" s="255">
        <v>1308</v>
      </c>
      <c r="D49" s="230"/>
      <c r="E49" s="255"/>
      <c r="F49" s="230"/>
      <c r="G49" s="255"/>
      <c r="H49" s="230"/>
      <c r="I49" s="255"/>
      <c r="J49" s="256"/>
      <c r="K49" s="255"/>
      <c r="L49" s="256"/>
      <c r="M49" s="255"/>
      <c r="N49" s="256"/>
      <c r="O49" s="255"/>
      <c r="P49" s="256"/>
      <c r="Q49" s="255"/>
      <c r="R49" s="256"/>
      <c r="S49" s="255">
        <f t="shared" si="2"/>
        <v>1308</v>
      </c>
      <c r="T49" s="230"/>
      <c r="U49" s="257">
        <v>1250</v>
      </c>
      <c r="AA49" s="230"/>
    </row>
    <row r="50" spans="1:27" ht="16.5" customHeight="1" x14ac:dyDescent="0.3">
      <c r="A50" s="240" t="s">
        <v>142</v>
      </c>
      <c r="B50" s="17"/>
      <c r="C50" s="255">
        <v>1710</v>
      </c>
      <c r="D50" s="230"/>
      <c r="E50" s="255"/>
      <c r="F50" s="230"/>
      <c r="G50" s="255"/>
      <c r="H50" s="230"/>
      <c r="I50" s="255"/>
      <c r="J50" s="256"/>
      <c r="K50" s="255"/>
      <c r="L50" s="256"/>
      <c r="M50" s="255"/>
      <c r="N50" s="256"/>
      <c r="O50" s="255"/>
      <c r="P50" s="256"/>
      <c r="Q50" s="255"/>
      <c r="R50" s="256"/>
      <c r="S50" s="255">
        <f t="shared" si="2"/>
        <v>1710</v>
      </c>
      <c r="T50" s="230"/>
      <c r="U50" s="257">
        <v>2070</v>
      </c>
      <c r="AA50" s="230"/>
    </row>
    <row r="51" spans="1:27" ht="16.5" customHeight="1" x14ac:dyDescent="0.3">
      <c r="A51" s="240" t="s">
        <v>121</v>
      </c>
      <c r="B51" s="17"/>
      <c r="C51" s="255"/>
      <c r="D51" s="230"/>
      <c r="E51" s="255"/>
      <c r="F51" s="230"/>
      <c r="G51" s="255"/>
      <c r="H51" s="230"/>
      <c r="I51" s="255"/>
      <c r="J51" s="256"/>
      <c r="K51" s="255"/>
      <c r="L51" s="256"/>
      <c r="M51" s="255"/>
      <c r="N51" s="256"/>
      <c r="O51" s="255"/>
      <c r="P51" s="256"/>
      <c r="Q51" s="255"/>
      <c r="R51" s="256"/>
      <c r="S51" s="255">
        <f t="shared" si="2"/>
        <v>0</v>
      </c>
      <c r="T51" s="230"/>
      <c r="U51" s="257">
        <v>1396</v>
      </c>
      <c r="W51" s="188"/>
      <c r="AA51" s="230"/>
    </row>
    <row r="52" spans="1:27" ht="16.5" customHeight="1" x14ac:dyDescent="0.3">
      <c r="A52" s="240" t="s">
        <v>122</v>
      </c>
      <c r="B52" s="17"/>
      <c r="C52" s="258">
        <v>133</v>
      </c>
      <c r="D52" s="256"/>
      <c r="E52" s="258"/>
      <c r="F52" s="256"/>
      <c r="G52" s="258"/>
      <c r="H52" s="256"/>
      <c r="I52" s="258"/>
      <c r="J52" s="256"/>
      <c r="K52" s="258"/>
      <c r="L52" s="256"/>
      <c r="M52" s="258"/>
      <c r="N52" s="256"/>
      <c r="O52" s="258"/>
      <c r="P52" s="256"/>
      <c r="Q52" s="258"/>
      <c r="R52" s="256"/>
      <c r="S52" s="255">
        <f t="shared" si="2"/>
        <v>133</v>
      </c>
      <c r="T52" s="256"/>
      <c r="U52" s="257">
        <v>200</v>
      </c>
      <c r="AA52" s="230"/>
    </row>
    <row r="53" spans="1:27" ht="16.5" customHeight="1" x14ac:dyDescent="0.3">
      <c r="A53" s="240" t="s">
        <v>123</v>
      </c>
      <c r="B53" s="17"/>
      <c r="C53" s="258">
        <v>505</v>
      </c>
      <c r="D53" s="256"/>
      <c r="E53" s="258"/>
      <c r="F53" s="256"/>
      <c r="G53" s="258"/>
      <c r="H53" s="256"/>
      <c r="I53" s="258"/>
      <c r="J53" s="256"/>
      <c r="K53" s="258"/>
      <c r="L53" s="256"/>
      <c r="M53" s="258"/>
      <c r="N53" s="256"/>
      <c r="O53" s="258"/>
      <c r="P53" s="256"/>
      <c r="Q53" s="258"/>
      <c r="R53" s="256"/>
      <c r="S53" s="255">
        <f t="shared" si="2"/>
        <v>505</v>
      </c>
      <c r="T53" s="256"/>
      <c r="U53" s="257">
        <v>568</v>
      </c>
      <c r="AA53" s="230"/>
    </row>
    <row r="54" spans="1:27" ht="16.5" customHeight="1" x14ac:dyDescent="0.3">
      <c r="A54" s="240" t="s">
        <v>124</v>
      </c>
      <c r="B54" s="17"/>
      <c r="C54" s="258">
        <v>4916</v>
      </c>
      <c r="D54" s="256"/>
      <c r="E54" s="258"/>
      <c r="F54" s="256"/>
      <c r="G54" s="258"/>
      <c r="H54" s="256"/>
      <c r="I54" s="258"/>
      <c r="J54" s="256"/>
      <c r="K54" s="258"/>
      <c r="L54" s="256"/>
      <c r="M54" s="258"/>
      <c r="N54" s="256"/>
      <c r="O54" s="258"/>
      <c r="P54" s="256"/>
      <c r="Q54" s="258"/>
      <c r="R54" s="256"/>
      <c r="S54" s="255">
        <f t="shared" si="2"/>
        <v>4916</v>
      </c>
      <c r="T54" s="256"/>
      <c r="U54" s="257">
        <v>3395</v>
      </c>
      <c r="AA54" s="230"/>
    </row>
    <row r="55" spans="1:27" ht="16.5" customHeight="1" x14ac:dyDescent="0.3">
      <c r="A55" s="240" t="s">
        <v>125</v>
      </c>
      <c r="B55" s="17"/>
      <c r="C55" s="258"/>
      <c r="D55" s="256"/>
      <c r="E55" s="258"/>
      <c r="F55" s="256"/>
      <c r="G55" s="258"/>
      <c r="H55" s="256"/>
      <c r="I55" s="258"/>
      <c r="J55" s="256"/>
      <c r="K55" s="258"/>
      <c r="L55" s="256"/>
      <c r="M55" s="258"/>
      <c r="N55" s="256"/>
      <c r="O55" s="258"/>
      <c r="P55" s="256"/>
      <c r="Q55" s="258"/>
      <c r="R55" s="256"/>
      <c r="S55" s="255">
        <f t="shared" si="2"/>
        <v>0</v>
      </c>
      <c r="T55" s="256"/>
      <c r="U55" s="257">
        <v>0</v>
      </c>
      <c r="AA55" s="230"/>
    </row>
    <row r="56" spans="1:27" ht="16.5" customHeight="1" x14ac:dyDescent="0.3">
      <c r="A56" s="240" t="s">
        <v>126</v>
      </c>
      <c r="B56" s="17"/>
      <c r="C56" s="258">
        <v>803</v>
      </c>
      <c r="D56" s="256"/>
      <c r="E56" s="258"/>
      <c r="F56" s="256"/>
      <c r="G56" s="258"/>
      <c r="H56" s="256"/>
      <c r="I56" s="258"/>
      <c r="J56" s="256"/>
      <c r="K56" s="258"/>
      <c r="L56" s="256"/>
      <c r="M56" s="258"/>
      <c r="N56" s="256"/>
      <c r="O56" s="258"/>
      <c r="P56" s="256"/>
      <c r="Q56" s="258"/>
      <c r="R56" s="256"/>
      <c r="S56" s="255">
        <f t="shared" si="2"/>
        <v>803</v>
      </c>
      <c r="T56" s="256"/>
      <c r="U56" s="257">
        <v>1100</v>
      </c>
      <c r="AA56" s="230"/>
    </row>
    <row r="57" spans="1:27" ht="16.5" customHeight="1" x14ac:dyDescent="0.3">
      <c r="A57" s="240" t="s">
        <v>127</v>
      </c>
      <c r="B57" s="17"/>
      <c r="C57" s="258">
        <v>29</v>
      </c>
      <c r="D57" s="256"/>
      <c r="E57" s="258"/>
      <c r="F57" s="256"/>
      <c r="G57" s="258"/>
      <c r="H57" s="256"/>
      <c r="I57" s="258"/>
      <c r="J57" s="256"/>
      <c r="K57" s="258"/>
      <c r="L57" s="256"/>
      <c r="M57" s="258"/>
      <c r="N57" s="256"/>
      <c r="O57" s="258"/>
      <c r="P57" s="256"/>
      <c r="Q57" s="258"/>
      <c r="R57" s="256"/>
      <c r="S57" s="255">
        <f t="shared" si="2"/>
        <v>29</v>
      </c>
      <c r="T57" s="256"/>
      <c r="U57" s="257">
        <v>0</v>
      </c>
      <c r="AA57" s="230"/>
    </row>
    <row r="58" spans="1:27" ht="16.5" customHeight="1" x14ac:dyDescent="0.3">
      <c r="A58" s="240" t="s">
        <v>153</v>
      </c>
      <c r="B58" s="17"/>
      <c r="C58" s="258">
        <v>994</v>
      </c>
      <c r="D58" s="256"/>
      <c r="E58" s="258"/>
      <c r="F58" s="256"/>
      <c r="G58" s="258"/>
      <c r="H58" s="256"/>
      <c r="I58" s="258"/>
      <c r="J58" s="256"/>
      <c r="K58" s="258"/>
      <c r="L58" s="256"/>
      <c r="M58" s="258"/>
      <c r="N58" s="256"/>
      <c r="O58" s="258"/>
      <c r="P58" s="256"/>
      <c r="Q58" s="258"/>
      <c r="R58" s="256"/>
      <c r="S58" s="255">
        <f t="shared" si="2"/>
        <v>994</v>
      </c>
      <c r="T58" s="256"/>
      <c r="U58" s="257">
        <v>0</v>
      </c>
      <c r="AA58" s="230"/>
    </row>
    <row r="59" spans="1:27" ht="16.5" customHeight="1" x14ac:dyDescent="0.3">
      <c r="A59" s="240" t="s">
        <v>168</v>
      </c>
      <c r="B59" s="17"/>
      <c r="C59" s="258">
        <f>284</f>
        <v>284</v>
      </c>
      <c r="D59" s="256"/>
      <c r="E59" s="258"/>
      <c r="F59" s="256"/>
      <c r="G59" s="258"/>
      <c r="H59" s="256"/>
      <c r="I59" s="258"/>
      <c r="J59" s="256"/>
      <c r="K59" s="258"/>
      <c r="L59" s="256"/>
      <c r="M59" s="258"/>
      <c r="N59" s="256"/>
      <c r="O59" s="258"/>
      <c r="P59" s="256"/>
      <c r="Q59" s="258"/>
      <c r="R59" s="256"/>
      <c r="S59" s="255">
        <f t="shared" si="2"/>
        <v>284</v>
      </c>
      <c r="T59" s="256"/>
      <c r="U59" s="257">
        <v>0</v>
      </c>
      <c r="AA59" s="230"/>
    </row>
    <row r="60" spans="1:27" ht="16.5" customHeight="1" x14ac:dyDescent="0.3">
      <c r="A60" s="240" t="s">
        <v>128</v>
      </c>
      <c r="B60" s="17"/>
      <c r="C60" s="258">
        <v>235</v>
      </c>
      <c r="D60" s="256"/>
      <c r="E60" s="258"/>
      <c r="F60" s="256"/>
      <c r="G60" s="258"/>
      <c r="H60" s="256"/>
      <c r="I60" s="258"/>
      <c r="J60" s="256"/>
      <c r="K60" s="258"/>
      <c r="L60" s="256"/>
      <c r="M60" s="258"/>
      <c r="N60" s="256"/>
      <c r="O60" s="258"/>
      <c r="P60" s="256"/>
      <c r="Q60" s="258"/>
      <c r="R60" s="256"/>
      <c r="S60" s="255">
        <f t="shared" si="2"/>
        <v>235</v>
      </c>
      <c r="T60" s="256"/>
      <c r="U60" s="257">
        <v>0</v>
      </c>
      <c r="AA60" s="230"/>
    </row>
    <row r="61" spans="1:27" ht="16.5" customHeight="1" x14ac:dyDescent="0.3">
      <c r="A61" s="240" t="s">
        <v>144</v>
      </c>
      <c r="B61" s="17"/>
      <c r="C61" s="258"/>
      <c r="D61" s="256"/>
      <c r="E61" s="258"/>
      <c r="F61" s="256"/>
      <c r="G61" s="258"/>
      <c r="H61" s="256"/>
      <c r="I61" s="258"/>
      <c r="J61" s="256"/>
      <c r="K61" s="258"/>
      <c r="L61" s="256"/>
      <c r="M61" s="258"/>
      <c r="N61" s="256"/>
      <c r="O61" s="258"/>
      <c r="P61" s="256"/>
      <c r="Q61" s="258"/>
      <c r="R61" s="256"/>
      <c r="S61" s="255">
        <f t="shared" si="2"/>
        <v>0</v>
      </c>
      <c r="T61" s="256"/>
      <c r="U61" s="257">
        <v>0</v>
      </c>
      <c r="AA61" s="230"/>
    </row>
    <row r="62" spans="1:27" ht="16.5" customHeight="1" x14ac:dyDescent="0.3">
      <c r="A62" s="259" t="s">
        <v>143</v>
      </c>
      <c r="B62" s="17"/>
      <c r="C62" s="258"/>
      <c r="D62" s="256"/>
      <c r="E62" s="258"/>
      <c r="F62" s="256"/>
      <c r="G62" s="258"/>
      <c r="H62" s="256"/>
      <c r="I62" s="258"/>
      <c r="J62" s="256"/>
      <c r="K62" s="258"/>
      <c r="L62" s="256"/>
      <c r="M62" s="258"/>
      <c r="N62" s="256"/>
      <c r="O62" s="258"/>
      <c r="P62" s="256"/>
      <c r="Q62" s="258"/>
      <c r="R62" s="256"/>
      <c r="S62" s="255">
        <f t="shared" si="2"/>
        <v>0</v>
      </c>
      <c r="T62" s="256"/>
      <c r="U62" s="257">
        <v>10633</v>
      </c>
      <c r="AA62" s="230"/>
    </row>
    <row r="63" spans="1:27" ht="16.5" customHeight="1" x14ac:dyDescent="0.3">
      <c r="A63" s="259" t="s">
        <v>138</v>
      </c>
      <c r="B63" s="17"/>
      <c r="C63" s="260"/>
      <c r="D63" s="256"/>
      <c r="E63" s="258"/>
      <c r="F63" s="256"/>
      <c r="G63" s="258"/>
      <c r="H63" s="256"/>
      <c r="I63" s="258"/>
      <c r="J63" s="256"/>
      <c r="K63" s="258"/>
      <c r="L63" s="256"/>
      <c r="M63" s="258"/>
      <c r="N63" s="256"/>
      <c r="O63" s="258"/>
      <c r="P63" s="256"/>
      <c r="Q63" s="258"/>
      <c r="R63" s="256"/>
      <c r="S63" s="255">
        <f t="shared" ref="S63" si="3">SUM(B63:R63)</f>
        <v>0</v>
      </c>
      <c r="T63" s="256"/>
      <c r="U63" s="257">
        <v>978</v>
      </c>
      <c r="AA63" s="230"/>
    </row>
    <row r="64" spans="1:27" ht="16.5" customHeight="1" x14ac:dyDescent="0.3">
      <c r="A64" s="261" t="s">
        <v>129</v>
      </c>
      <c r="B64" s="242"/>
      <c r="C64" s="262">
        <f>20587-11939-730</f>
        <v>7918</v>
      </c>
      <c r="D64" s="230"/>
      <c r="E64" s="255"/>
      <c r="F64" s="230"/>
      <c r="G64" s="255"/>
      <c r="H64" s="230"/>
      <c r="I64" s="255"/>
      <c r="J64" s="230"/>
      <c r="K64" s="255"/>
      <c r="L64" s="230"/>
      <c r="M64" s="255"/>
      <c r="N64" s="230"/>
      <c r="O64" s="255"/>
      <c r="P64" s="230"/>
      <c r="Q64" s="255"/>
      <c r="R64" s="230"/>
      <c r="S64" s="255">
        <f>SUM(B64:R64)</f>
        <v>7918</v>
      </c>
      <c r="T64" s="417"/>
      <c r="U64" s="257">
        <v>779</v>
      </c>
      <c r="AA64" s="230"/>
    </row>
    <row r="65" spans="1:27" ht="20" customHeight="1" thickBot="1" x14ac:dyDescent="0.3">
      <c r="A65" s="245" t="s">
        <v>78</v>
      </c>
      <c r="B65" s="245"/>
      <c r="C65" s="263">
        <f>SUM(C48:C64)</f>
        <v>19857</v>
      </c>
      <c r="D65" s="230"/>
      <c r="E65" s="263">
        <f>SUM(E48:E64)</f>
        <v>0</v>
      </c>
      <c r="F65" s="230"/>
      <c r="G65" s="263">
        <f>SUM(G48:G64)</f>
        <v>0</v>
      </c>
      <c r="H65" s="230"/>
      <c r="I65" s="263">
        <f>SUM(I48:I64)</f>
        <v>730</v>
      </c>
      <c r="J65" s="230"/>
      <c r="K65" s="263">
        <f>SUM(K48:K64)</f>
        <v>0</v>
      </c>
      <c r="L65" s="230"/>
      <c r="M65" s="263">
        <f>SUM(M48:M64)</f>
        <v>0</v>
      </c>
      <c r="N65" s="230"/>
      <c r="O65" s="263">
        <f>SUM(O48:O64)</f>
        <v>0</v>
      </c>
      <c r="P65" s="230"/>
      <c r="Q65" s="263">
        <f>SUM(Q48:Q64)</f>
        <v>0</v>
      </c>
      <c r="R65" s="230"/>
      <c r="S65" s="263">
        <f>SUM(S48:S64)</f>
        <v>20587</v>
      </c>
      <c r="T65" s="417"/>
      <c r="U65" s="263">
        <f>SUM(U48:U64)</f>
        <v>24121</v>
      </c>
      <c r="W65" s="191"/>
      <c r="AA65" s="230"/>
    </row>
    <row r="66" spans="1:27" ht="9" customHeight="1" x14ac:dyDescent="0.25">
      <c r="A66" s="245"/>
      <c r="B66" s="245"/>
      <c r="C66" s="99"/>
      <c r="D66" s="99"/>
      <c r="E66" s="99"/>
      <c r="F66" s="99"/>
      <c r="G66" s="99"/>
      <c r="H66" s="99"/>
      <c r="I66" s="99"/>
      <c r="J66" s="99"/>
      <c r="K66" s="99"/>
      <c r="L66" s="99"/>
      <c r="M66" s="99"/>
      <c r="N66" s="99"/>
      <c r="O66" s="99"/>
      <c r="P66" s="99"/>
      <c r="Q66" s="99"/>
      <c r="R66" s="99"/>
      <c r="S66" s="99"/>
      <c r="T66" s="264"/>
      <c r="U66" s="99"/>
    </row>
    <row r="67" spans="1:27" ht="11.25" customHeight="1" x14ac:dyDescent="0.25">
      <c r="A67" s="65"/>
      <c r="B67" s="65"/>
      <c r="C67" s="54" t="str">
        <f>IF(C65-'R&amp;P Accounts'!B35=0,0,"reference error")</f>
        <v>reference error</v>
      </c>
      <c r="D67" s="265"/>
      <c r="E67" s="54" t="e">
        <f>IF(E65-'R&amp;P Accounts'!#REF!=0,0,"reference error")</f>
        <v>#REF!</v>
      </c>
      <c r="F67" s="54"/>
      <c r="G67" s="54" t="e">
        <f>IF(G65-'R&amp;P Accounts'!#REF!=0,0,"reference error")</f>
        <v>#REF!</v>
      </c>
      <c r="H67" s="54"/>
      <c r="I67" s="54">
        <f>IF(I65-'R&amp;P Accounts'!D35=0,0,"reference error")</f>
        <v>0</v>
      </c>
      <c r="J67" s="54"/>
      <c r="K67" s="54">
        <f>IF(K65-'R&amp;P Accounts'!F35=0,0,"reference error")</f>
        <v>0</v>
      </c>
      <c r="L67" s="54"/>
      <c r="M67" s="54" t="e">
        <f>IF(M65-'R&amp;P Accounts'!#REF!=0,0,"reference error")</f>
        <v>#REF!</v>
      </c>
      <c r="N67" s="54"/>
      <c r="O67" s="54" t="e">
        <f>IF(O65-'R&amp;P Accounts'!#REF!=0,0,"reference error")</f>
        <v>#REF!</v>
      </c>
      <c r="P67" s="54"/>
      <c r="Q67" s="54" t="e">
        <f>IF(Q65-'R&amp;P Accounts'!#REF!=0,0,"reference error")</f>
        <v>#REF!</v>
      </c>
      <c r="R67" s="54"/>
      <c r="S67" s="54" t="str">
        <f>IF(S65-'R&amp;P Accounts'!H35=0,0,"reference error")</f>
        <v>reference error</v>
      </c>
      <c r="T67" s="54"/>
      <c r="U67" s="54">
        <f>IF(U65-'R&amp;P Accounts'!J35=0,0,"reference error")</f>
        <v>0</v>
      </c>
    </row>
    <row r="68" spans="1:27" ht="11.25" customHeight="1" x14ac:dyDescent="0.25">
      <c r="A68" s="65"/>
      <c r="B68" s="65"/>
      <c r="C68" s="54"/>
      <c r="D68" s="265"/>
      <c r="E68" s="54"/>
      <c r="F68" s="54"/>
      <c r="G68" s="54"/>
      <c r="H68" s="54"/>
      <c r="I68" s="54"/>
      <c r="J68" s="54"/>
      <c r="K68" s="54"/>
      <c r="L68" s="54"/>
      <c r="M68" s="54"/>
      <c r="N68" s="54"/>
      <c r="O68" s="54"/>
      <c r="P68" s="54"/>
      <c r="Q68" s="54"/>
      <c r="R68" s="54"/>
      <c r="S68" s="54"/>
      <c r="T68" s="54"/>
    </row>
    <row r="69" spans="1:27" ht="20" customHeight="1" x14ac:dyDescent="0.25">
      <c r="A69" s="65"/>
      <c r="B69" s="65"/>
      <c r="C69" s="265"/>
      <c r="D69" s="265"/>
      <c r="E69" s="265"/>
      <c r="F69" s="265"/>
      <c r="G69" s="265"/>
      <c r="H69" s="265"/>
      <c r="I69" s="265"/>
      <c r="J69" s="265"/>
      <c r="K69" s="265"/>
      <c r="L69" s="265"/>
      <c r="M69" s="265"/>
      <c r="N69" s="265"/>
      <c r="O69" s="265"/>
      <c r="P69" s="265"/>
      <c r="Q69" s="265"/>
      <c r="R69" s="265"/>
      <c r="S69" s="266"/>
      <c r="T69" s="266"/>
      <c r="U69" s="188"/>
    </row>
    <row r="71" spans="1:27" ht="17.25" customHeight="1" x14ac:dyDescent="0.25"/>
    <row r="72" spans="1:27" ht="17.25" customHeight="1" x14ac:dyDescent="0.25"/>
  </sheetData>
  <mergeCells count="10">
    <mergeCell ref="A45:U45"/>
    <mergeCell ref="T64:T65"/>
    <mergeCell ref="U1:V1"/>
    <mergeCell ref="C1:S1"/>
    <mergeCell ref="T40:T41"/>
    <mergeCell ref="A4:T4"/>
    <mergeCell ref="A5:T5"/>
    <mergeCell ref="A30:T30"/>
    <mergeCell ref="A18:U18"/>
    <mergeCell ref="T25:T26"/>
  </mergeCells>
  <phoneticPr fontId="14" type="noConversion"/>
  <printOptions horizontalCentered="1" verticalCentered="1"/>
  <pageMargins left="0.39370078740157483" right="0.19685039370078741" top="0.19685039370078741" bottom="0.19685039370078741" header="0.51181102362204722" footer="0.51181102362204722"/>
  <pageSetup paperSize="9" scale="41"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4"/>
  <sheetViews>
    <sheetView topLeftCell="A65" zoomScale="80" workbookViewId="0">
      <selection activeCell="P1" sqref="P1"/>
    </sheetView>
  </sheetViews>
  <sheetFormatPr defaultColWidth="8.81640625" defaultRowHeight="12.5" x14ac:dyDescent="0.25"/>
  <cols>
    <col min="1" max="1" width="49" customWidth="1"/>
    <col min="2" max="2" width="1.453125" customWidth="1"/>
    <col min="3" max="3" width="15.453125" customWidth="1"/>
    <col min="4" max="4" width="1.81640625" customWidth="1"/>
    <col min="5" max="5" width="15.453125" customWidth="1"/>
    <col min="6" max="6" width="1.453125" customWidth="1"/>
    <col min="7" max="7" width="15.453125" customWidth="1"/>
    <col min="8" max="8" width="1.453125" customWidth="1"/>
    <col min="9" max="9" width="15.453125" customWidth="1"/>
    <col min="10" max="10" width="1.453125" customWidth="1"/>
    <col min="11" max="11" width="15.36328125" customWidth="1"/>
    <col min="12" max="12" width="1.453125" customWidth="1"/>
    <col min="13" max="13" width="15.36328125" customWidth="1"/>
    <col min="14" max="14" width="1.81640625" customWidth="1"/>
  </cols>
  <sheetData>
    <row r="1" spans="1:14" s="1" customFormat="1" ht="27.75" customHeight="1" x14ac:dyDescent="0.4">
      <c r="C1" s="364" t="str">
        <f>'R&amp;P Accounts'!B2</f>
        <v>Forth &amp; Tay Disabled Ramblers</v>
      </c>
      <c r="D1" s="364"/>
      <c r="E1" s="364"/>
      <c r="F1" s="364"/>
      <c r="G1" s="364"/>
      <c r="H1" s="364"/>
      <c r="I1" s="364"/>
      <c r="J1" s="364"/>
      <c r="K1" s="364"/>
      <c r="M1" s="362" t="str">
        <f>'R&amp;P Accounts'!L2</f>
        <v>SC 033022</v>
      </c>
      <c r="N1" s="362"/>
    </row>
    <row r="2" spans="1:14" x14ac:dyDescent="0.25">
      <c r="A2" s="306"/>
      <c r="B2" s="306"/>
      <c r="C2" s="306"/>
      <c r="D2" s="306"/>
      <c r="E2" s="306"/>
      <c r="F2" s="306"/>
      <c r="G2" s="306"/>
      <c r="H2" s="306"/>
      <c r="I2" s="306"/>
      <c r="J2" s="306"/>
      <c r="K2" s="306"/>
      <c r="L2" s="306"/>
    </row>
    <row r="3" spans="1:14" ht="26.25" customHeight="1" x14ac:dyDescent="0.25">
      <c r="A3" s="39" t="s">
        <v>99</v>
      </c>
      <c r="B3" s="39"/>
      <c r="C3" s="40"/>
      <c r="D3" s="39"/>
      <c r="E3" s="39"/>
      <c r="F3" s="39"/>
      <c r="G3" s="39"/>
      <c r="H3" s="363"/>
      <c r="I3" s="363"/>
      <c r="J3" s="363"/>
      <c r="K3" s="363"/>
      <c r="L3" s="75"/>
      <c r="M3" s="148"/>
    </row>
    <row r="5" spans="1:14" ht="15.5" x14ac:dyDescent="0.25">
      <c r="A5" s="419" t="s">
        <v>116</v>
      </c>
      <c r="B5" s="419"/>
      <c r="C5" s="419"/>
      <c r="D5" s="419"/>
      <c r="E5" s="419"/>
      <c r="F5" s="35"/>
      <c r="G5" s="35"/>
      <c r="H5" s="35"/>
      <c r="I5" s="35"/>
      <c r="J5" s="11"/>
      <c r="K5" s="77"/>
      <c r="L5" s="77"/>
      <c r="M5" s="1"/>
    </row>
    <row r="6" spans="1:14" ht="54.75" customHeight="1" x14ac:dyDescent="0.25">
      <c r="A6" s="65"/>
      <c r="B6" s="65"/>
      <c r="C6" s="187" t="s">
        <v>130</v>
      </c>
      <c r="D6" s="95"/>
      <c r="E6" s="185"/>
      <c r="F6" s="90"/>
      <c r="G6" s="2" t="s">
        <v>138</v>
      </c>
      <c r="H6" s="2"/>
      <c r="I6" s="2" t="s">
        <v>119</v>
      </c>
      <c r="J6" s="89"/>
      <c r="K6" s="1"/>
      <c r="L6" s="1"/>
      <c r="M6" s="1"/>
    </row>
    <row r="7" spans="1:14" ht="54" customHeight="1" x14ac:dyDescent="0.25">
      <c r="A7" s="65"/>
      <c r="B7" s="65"/>
      <c r="C7" s="95"/>
      <c r="D7" s="95"/>
      <c r="E7" s="95"/>
      <c r="F7" s="90"/>
      <c r="G7" s="95"/>
      <c r="H7" s="90"/>
      <c r="I7" s="95"/>
      <c r="J7" s="89"/>
      <c r="K7" s="96" t="s">
        <v>92</v>
      </c>
      <c r="L7" s="77"/>
      <c r="M7" s="97" t="s">
        <v>93</v>
      </c>
    </row>
    <row r="8" spans="1:14" ht="16.5" customHeight="1" x14ac:dyDescent="0.25">
      <c r="A8" s="91" t="s">
        <v>85</v>
      </c>
      <c r="B8" s="11"/>
      <c r="C8" s="11"/>
      <c r="D8" s="11"/>
      <c r="E8" s="11"/>
      <c r="F8" s="11"/>
      <c r="G8" s="11"/>
      <c r="H8" s="11"/>
      <c r="I8" s="11"/>
      <c r="J8" s="11"/>
      <c r="K8" s="11"/>
      <c r="L8" s="11"/>
      <c r="M8" s="1"/>
    </row>
    <row r="9" spans="1:14" ht="17.25" customHeight="1" x14ac:dyDescent="0.3">
      <c r="A9" s="78" t="s">
        <v>18</v>
      </c>
      <c r="B9" s="1"/>
      <c r="C9" s="121">
        <v>321</v>
      </c>
      <c r="D9" s="122"/>
      <c r="E9" s="121"/>
      <c r="F9" s="133"/>
      <c r="G9" s="121"/>
      <c r="H9" s="122"/>
      <c r="I9" s="121"/>
      <c r="J9" s="133"/>
      <c r="K9" s="121">
        <f t="shared" ref="K9:K16" si="0">SUM(C9:I9)</f>
        <v>321</v>
      </c>
      <c r="L9" s="133"/>
      <c r="M9" s="121">
        <v>1759</v>
      </c>
    </row>
    <row r="10" spans="1:14" ht="17.25" customHeight="1" x14ac:dyDescent="0.3">
      <c r="A10" s="78" t="s">
        <v>19</v>
      </c>
      <c r="B10" s="64"/>
      <c r="C10" s="134"/>
      <c r="D10" s="135"/>
      <c r="E10" s="134"/>
      <c r="F10" s="135"/>
      <c r="G10" s="134"/>
      <c r="H10" s="133"/>
      <c r="I10" s="134"/>
      <c r="J10" s="133"/>
      <c r="K10" s="121">
        <f t="shared" si="0"/>
        <v>0</v>
      </c>
      <c r="L10" s="135"/>
      <c r="M10" s="134">
        <v>0</v>
      </c>
    </row>
    <row r="11" spans="1:14" ht="17.25" customHeight="1" x14ac:dyDescent="0.3">
      <c r="A11" s="78" t="s">
        <v>20</v>
      </c>
      <c r="B11" s="65"/>
      <c r="C11" s="153">
        <f>14000+2283</f>
        <v>16283</v>
      </c>
      <c r="D11" s="135"/>
      <c r="E11" s="134"/>
      <c r="F11" s="135"/>
      <c r="G11" s="134"/>
      <c r="H11" s="133"/>
      <c r="I11" s="134"/>
      <c r="J11" s="133"/>
      <c r="K11" s="121">
        <f t="shared" si="0"/>
        <v>16283</v>
      </c>
      <c r="L11" s="135"/>
      <c r="M11" s="134">
        <v>14200</v>
      </c>
    </row>
    <row r="12" spans="1:14" ht="16.5" customHeight="1" x14ac:dyDescent="0.3">
      <c r="A12" s="78" t="s">
        <v>21</v>
      </c>
      <c r="B12" s="65"/>
      <c r="C12" s="134">
        <v>973</v>
      </c>
      <c r="D12" s="135"/>
      <c r="E12" s="134"/>
      <c r="F12" s="135"/>
      <c r="G12" s="134"/>
      <c r="H12" s="133"/>
      <c r="I12" s="134"/>
      <c r="J12" s="133"/>
      <c r="K12" s="121">
        <f t="shared" si="0"/>
        <v>973</v>
      </c>
      <c r="L12" s="135"/>
      <c r="M12" s="134">
        <v>0</v>
      </c>
    </row>
    <row r="13" spans="1:14" ht="17.25" customHeight="1" x14ac:dyDescent="0.3">
      <c r="A13" s="78" t="s">
        <v>22</v>
      </c>
      <c r="B13" s="65"/>
      <c r="C13" s="134"/>
      <c r="D13" s="135"/>
      <c r="E13" s="134"/>
      <c r="F13" s="135"/>
      <c r="G13" s="134"/>
      <c r="H13" s="133"/>
      <c r="I13" s="134"/>
      <c r="J13" s="133"/>
      <c r="K13" s="121">
        <f t="shared" si="0"/>
        <v>0</v>
      </c>
      <c r="L13" s="135"/>
      <c r="M13" s="134">
        <v>0</v>
      </c>
    </row>
    <row r="14" spans="1:14" ht="17.25" customHeight="1" x14ac:dyDescent="0.3">
      <c r="A14" s="78" t="s">
        <v>23</v>
      </c>
      <c r="B14" s="65"/>
      <c r="C14" s="134"/>
      <c r="D14" s="135"/>
      <c r="E14" s="134"/>
      <c r="F14" s="135"/>
      <c r="G14" s="134"/>
      <c r="H14" s="133"/>
      <c r="I14" s="134"/>
      <c r="J14" s="133"/>
      <c r="K14" s="121">
        <f t="shared" si="0"/>
        <v>0</v>
      </c>
      <c r="L14" s="135"/>
      <c r="M14" s="134">
        <v>0</v>
      </c>
    </row>
    <row r="15" spans="1:14" ht="16.5" customHeight="1" x14ac:dyDescent="0.3">
      <c r="A15" s="78" t="s">
        <v>65</v>
      </c>
      <c r="B15" s="1"/>
      <c r="C15" s="136"/>
      <c r="D15" s="137"/>
      <c r="E15" s="136"/>
      <c r="F15" s="137"/>
      <c r="G15" s="136">
        <v>126</v>
      </c>
      <c r="H15" s="137"/>
      <c r="I15" s="136"/>
      <c r="J15" s="137"/>
      <c r="K15" s="121">
        <f t="shared" si="0"/>
        <v>126</v>
      </c>
      <c r="L15" s="137"/>
      <c r="M15" s="136">
        <v>0</v>
      </c>
    </row>
    <row r="16" spans="1:14" ht="16.5" customHeight="1" thickBot="1" x14ac:dyDescent="0.35">
      <c r="A16" s="78" t="s">
        <v>66</v>
      </c>
      <c r="B16" s="1"/>
      <c r="C16" s="134">
        <v>2901</v>
      </c>
      <c r="D16" s="137"/>
      <c r="E16" s="138"/>
      <c r="F16" s="137"/>
      <c r="G16" s="138">
        <v>7600</v>
      </c>
      <c r="H16" s="137"/>
      <c r="I16" s="138"/>
      <c r="J16" s="137"/>
      <c r="K16" s="121">
        <f t="shared" si="0"/>
        <v>10501</v>
      </c>
      <c r="L16" s="137"/>
      <c r="M16" s="138">
        <v>4588</v>
      </c>
    </row>
    <row r="17" spans="1:23" ht="16" thickBot="1" x14ac:dyDescent="0.4">
      <c r="A17" s="92" t="s">
        <v>90</v>
      </c>
      <c r="B17" s="86"/>
      <c r="C17" s="139">
        <f>SUM(C9:C16)</f>
        <v>20478</v>
      </c>
      <c r="D17" s="140"/>
      <c r="E17" s="139">
        <f>SUM(E9:E16)</f>
        <v>0</v>
      </c>
      <c r="F17" s="140"/>
      <c r="G17" s="139">
        <f>SUM(G9:G16)</f>
        <v>7726</v>
      </c>
      <c r="H17" s="140"/>
      <c r="I17" s="139">
        <f>SUM(I9:I16)</f>
        <v>0</v>
      </c>
      <c r="J17" s="140"/>
      <c r="K17" s="139">
        <f>SUM(K9:K16)</f>
        <v>28204</v>
      </c>
      <c r="L17" s="140"/>
      <c r="M17" s="139">
        <v>20547</v>
      </c>
    </row>
    <row r="18" spans="1:23" ht="15.5" x14ac:dyDescent="0.25">
      <c r="A18" s="85"/>
      <c r="B18" s="85"/>
      <c r="C18" s="85"/>
      <c r="D18" s="85"/>
      <c r="E18" s="85"/>
      <c r="F18" s="85"/>
      <c r="G18" s="85"/>
      <c r="H18" s="85"/>
      <c r="I18" s="85"/>
      <c r="J18" s="85"/>
      <c r="K18" s="174" t="str">
        <f>IF(K17='R&amp;P Accounts'!B22,0,"cross ref error")</f>
        <v>cross ref error</v>
      </c>
      <c r="L18" s="85"/>
      <c r="M18" s="1" t="s">
        <v>150</v>
      </c>
    </row>
    <row r="19" spans="1:23" ht="16.5" customHeight="1" x14ac:dyDescent="0.3">
      <c r="A19" s="62" t="s">
        <v>86</v>
      </c>
      <c r="B19" s="1"/>
      <c r="C19" s="1"/>
      <c r="D19" s="1"/>
      <c r="E19" s="1"/>
      <c r="F19" s="1"/>
      <c r="G19" s="1"/>
      <c r="H19" s="1"/>
      <c r="I19" s="1"/>
      <c r="J19" s="1"/>
      <c r="K19" s="1"/>
      <c r="L19" s="1"/>
      <c r="M19" s="1"/>
    </row>
    <row r="20" spans="1:23" ht="16.5" customHeight="1" x14ac:dyDescent="0.3">
      <c r="A20" s="78" t="s">
        <v>24</v>
      </c>
      <c r="B20" s="1"/>
      <c r="C20" s="103"/>
      <c r="D20" s="126"/>
      <c r="E20" s="103"/>
      <c r="F20" s="126"/>
      <c r="G20" s="103"/>
      <c r="H20" s="126"/>
      <c r="I20" s="103"/>
      <c r="J20" s="126"/>
      <c r="K20" s="179">
        <f>SUM(C20:I20)</f>
        <v>0</v>
      </c>
      <c r="L20" s="126"/>
      <c r="M20" s="103">
        <v>0</v>
      </c>
    </row>
    <row r="21" spans="1:23" ht="16.5" customHeight="1" thickBot="1" x14ac:dyDescent="0.35">
      <c r="A21" s="78" t="s">
        <v>25</v>
      </c>
      <c r="B21" s="1"/>
      <c r="C21" s="130"/>
      <c r="D21" s="126"/>
      <c r="E21" s="130"/>
      <c r="F21" s="126"/>
      <c r="G21" s="130"/>
      <c r="H21" s="126"/>
      <c r="I21" s="130"/>
      <c r="J21" s="126"/>
      <c r="K21" s="179">
        <f>SUM(C21:I21)</f>
        <v>0</v>
      </c>
      <c r="L21" s="126"/>
      <c r="M21" s="130">
        <v>0</v>
      </c>
    </row>
    <row r="22" spans="1:23" ht="16" thickBot="1" x14ac:dyDescent="0.4">
      <c r="A22" s="92" t="s">
        <v>90</v>
      </c>
      <c r="B22" s="1"/>
      <c r="C22" s="131">
        <f>SUM(C20:C21)</f>
        <v>0</v>
      </c>
      <c r="D22" s="126"/>
      <c r="E22" s="132">
        <f>SUM(E20:E21)</f>
        <v>0</v>
      </c>
      <c r="F22" s="126"/>
      <c r="G22" s="132">
        <f>SUM(G20:G21)</f>
        <v>0</v>
      </c>
      <c r="H22" s="126"/>
      <c r="I22" s="132">
        <f>SUM(I20:I21)</f>
        <v>0</v>
      </c>
      <c r="J22" s="126"/>
      <c r="K22" s="132">
        <f>SUM(K20:K21)</f>
        <v>0</v>
      </c>
      <c r="L22" s="126"/>
      <c r="M22" s="132">
        <v>0</v>
      </c>
    </row>
    <row r="23" spans="1:23" ht="9" customHeight="1" thickBot="1" x14ac:dyDescent="0.4">
      <c r="A23" s="92"/>
      <c r="B23" s="1"/>
      <c r="C23" s="126"/>
      <c r="D23" s="126"/>
      <c r="E23" s="126"/>
      <c r="F23" s="126"/>
      <c r="G23" s="126"/>
      <c r="H23" s="126"/>
      <c r="I23" s="126"/>
      <c r="J23" s="126"/>
      <c r="K23" s="126"/>
      <c r="L23" s="126"/>
      <c r="M23" s="126"/>
    </row>
    <row r="24" spans="1:23" ht="16" thickBot="1" x14ac:dyDescent="0.4">
      <c r="A24" s="92" t="s">
        <v>91</v>
      </c>
      <c r="B24" s="1"/>
      <c r="C24" s="132">
        <f>C17+C22</f>
        <v>20478</v>
      </c>
      <c r="D24" s="126"/>
      <c r="E24" s="132">
        <f>E17+E22</f>
        <v>0</v>
      </c>
      <c r="F24" s="126"/>
      <c r="G24" s="132">
        <f>G17+G22</f>
        <v>7726</v>
      </c>
      <c r="H24" s="126"/>
      <c r="I24" s="132">
        <f>I17+I22</f>
        <v>0</v>
      </c>
      <c r="J24" s="126"/>
      <c r="K24" s="132">
        <f>K17+K22</f>
        <v>28204</v>
      </c>
      <c r="L24" s="126"/>
      <c r="M24" s="132">
        <v>20547</v>
      </c>
    </row>
    <row r="25" spans="1:23" x14ac:dyDescent="0.25">
      <c r="A25" s="1"/>
      <c r="B25" s="1"/>
      <c r="C25" s="1"/>
      <c r="D25" s="1"/>
      <c r="E25" s="1"/>
      <c r="F25" s="1"/>
      <c r="G25" s="1"/>
      <c r="H25" s="1"/>
      <c r="I25" s="1"/>
      <c r="J25" s="1"/>
      <c r="K25" s="175" t="str">
        <f>IF(K24='R&amp;P Accounts'!B29,0,"cross ref error")</f>
        <v>cross ref error</v>
      </c>
      <c r="L25" s="1"/>
      <c r="M25" s="1" t="s">
        <v>150</v>
      </c>
    </row>
    <row r="26" spans="1:23" x14ac:dyDescent="0.25">
      <c r="A26" s="1"/>
      <c r="B26" s="1"/>
      <c r="C26" s="1"/>
      <c r="D26" s="1"/>
      <c r="E26" s="1"/>
      <c r="F26" s="1"/>
      <c r="G26" s="1"/>
      <c r="H26" s="1"/>
      <c r="I26" s="1"/>
      <c r="J26" s="1"/>
      <c r="K26" s="1"/>
      <c r="L26" s="1"/>
      <c r="M26" s="1"/>
    </row>
    <row r="27" spans="1:23" ht="14" x14ac:dyDescent="0.25">
      <c r="A27" s="26" t="s">
        <v>87</v>
      </c>
      <c r="B27" s="1"/>
      <c r="C27" s="1"/>
      <c r="D27" s="1"/>
      <c r="E27" s="1"/>
      <c r="F27" s="1"/>
      <c r="G27" s="1"/>
      <c r="H27" s="1"/>
      <c r="I27" s="1"/>
      <c r="J27" s="1"/>
      <c r="K27" s="1"/>
      <c r="L27" s="1"/>
      <c r="M27" s="1"/>
    </row>
    <row r="28" spans="1:23" ht="16.5" customHeight="1" x14ac:dyDescent="0.3">
      <c r="A28" s="79" t="s">
        <v>26</v>
      </c>
      <c r="B28" s="1"/>
      <c r="C28" s="103"/>
      <c r="D28" s="126"/>
      <c r="E28" s="103"/>
      <c r="F28" s="126"/>
      <c r="G28" s="103"/>
      <c r="H28" s="126"/>
      <c r="I28" s="103"/>
      <c r="J28" s="126"/>
      <c r="K28" s="179">
        <f t="shared" ref="K28:K38" si="1">SUM(C28:I28)</f>
        <v>0</v>
      </c>
      <c r="L28" s="126"/>
      <c r="M28" s="103">
        <v>0</v>
      </c>
    </row>
    <row r="29" spans="1:23" ht="16.5" customHeight="1" x14ac:dyDescent="0.3">
      <c r="A29" s="79" t="s">
        <v>103</v>
      </c>
      <c r="B29" s="1"/>
      <c r="C29" s="103"/>
      <c r="D29" s="126"/>
      <c r="E29" s="103"/>
      <c r="F29" s="126"/>
      <c r="G29" s="103"/>
      <c r="H29" s="126"/>
      <c r="I29" s="103"/>
      <c r="J29" s="126"/>
      <c r="K29" s="179">
        <f t="shared" si="1"/>
        <v>0</v>
      </c>
      <c r="L29" s="126"/>
      <c r="M29" s="103">
        <v>0</v>
      </c>
      <c r="O29" s="1"/>
      <c r="P29" s="1"/>
      <c r="Q29" s="1"/>
      <c r="R29" s="1"/>
      <c r="S29" s="1"/>
      <c r="T29" s="1"/>
      <c r="U29" s="1"/>
      <c r="V29" s="1"/>
      <c r="W29" s="1"/>
    </row>
    <row r="30" spans="1:23" ht="16.5" customHeight="1" x14ac:dyDescent="0.3">
      <c r="A30" s="79" t="s">
        <v>27</v>
      </c>
      <c r="B30" s="1"/>
      <c r="C30" s="128"/>
      <c r="D30" s="126"/>
      <c r="E30" s="128"/>
      <c r="F30" s="126"/>
      <c r="G30" s="128"/>
      <c r="H30" s="126"/>
      <c r="I30" s="128"/>
      <c r="J30" s="126"/>
      <c r="K30" s="179">
        <f t="shared" si="1"/>
        <v>0</v>
      </c>
      <c r="L30" s="126"/>
      <c r="M30" s="128">
        <v>0</v>
      </c>
      <c r="O30" s="1"/>
      <c r="P30" s="188"/>
      <c r="Q30" s="1"/>
      <c r="R30" s="1"/>
      <c r="S30" s="1"/>
      <c r="T30" s="1"/>
      <c r="U30" s="1"/>
      <c r="V30" s="1"/>
      <c r="W30" s="1"/>
    </row>
    <row r="31" spans="1:23" ht="16.5" customHeight="1" x14ac:dyDescent="0.3">
      <c r="A31" s="79" t="s">
        <v>28</v>
      </c>
      <c r="B31" s="1"/>
      <c r="C31" s="153">
        <v>12137</v>
      </c>
      <c r="D31" s="159"/>
      <c r="E31" s="153"/>
      <c r="F31" s="126"/>
      <c r="G31" s="300"/>
      <c r="H31" s="126"/>
      <c r="I31" s="300">
        <v>730</v>
      </c>
      <c r="J31" s="126"/>
      <c r="K31" s="179">
        <f t="shared" si="1"/>
        <v>12867</v>
      </c>
      <c r="L31" s="126"/>
      <c r="M31" s="128">
        <v>9229</v>
      </c>
      <c r="T31" s="1"/>
      <c r="U31" s="1"/>
      <c r="V31" s="1"/>
      <c r="W31" s="1"/>
    </row>
    <row r="32" spans="1:23" ht="16.5" customHeight="1" x14ac:dyDescent="0.3">
      <c r="A32" s="79" t="s">
        <v>29</v>
      </c>
      <c r="B32" s="1"/>
      <c r="C32" s="128"/>
      <c r="D32" s="126"/>
      <c r="E32" s="128"/>
      <c r="F32" s="126"/>
      <c r="G32" s="128"/>
      <c r="H32" s="126"/>
      <c r="I32" s="128"/>
      <c r="J32" s="126"/>
      <c r="K32" s="179">
        <f t="shared" si="1"/>
        <v>0</v>
      </c>
      <c r="L32" s="126"/>
      <c r="M32" s="128">
        <v>0</v>
      </c>
      <c r="O32" s="1"/>
      <c r="P32" s="188"/>
      <c r="Q32" s="1"/>
      <c r="R32" s="1"/>
      <c r="S32" s="1"/>
      <c r="T32" s="1"/>
      <c r="U32" s="1"/>
      <c r="V32" s="1"/>
      <c r="W32" s="1"/>
    </row>
    <row r="33" spans="1:23" ht="16.5" customHeight="1" x14ac:dyDescent="0.3">
      <c r="A33" s="79" t="s">
        <v>30</v>
      </c>
      <c r="B33" s="1"/>
      <c r="C33" s="128"/>
      <c r="D33" s="126"/>
      <c r="E33" s="128"/>
      <c r="F33" s="126"/>
      <c r="G33" s="128"/>
      <c r="H33" s="126"/>
      <c r="I33" s="128"/>
      <c r="J33" s="126"/>
      <c r="K33" s="179">
        <f t="shared" si="1"/>
        <v>0</v>
      </c>
      <c r="L33" s="126"/>
      <c r="M33" s="128">
        <v>0</v>
      </c>
      <c r="O33" s="1"/>
      <c r="P33" s="188"/>
      <c r="Q33" s="1"/>
      <c r="R33" s="1"/>
      <c r="S33" s="1"/>
      <c r="T33" s="1"/>
      <c r="U33" s="1"/>
      <c r="V33" s="1"/>
      <c r="W33" s="1"/>
    </row>
    <row r="34" spans="1:23" ht="16.5" customHeight="1" x14ac:dyDescent="0.3">
      <c r="A34" s="80" t="s">
        <v>31</v>
      </c>
      <c r="B34" s="1"/>
      <c r="C34" s="128"/>
      <c r="D34" s="126"/>
      <c r="E34" s="128"/>
      <c r="F34" s="126"/>
      <c r="G34" s="128"/>
      <c r="H34" s="126"/>
      <c r="I34" s="128"/>
      <c r="J34" s="126"/>
      <c r="K34" s="179">
        <f t="shared" si="1"/>
        <v>0</v>
      </c>
      <c r="L34" s="126"/>
      <c r="M34" s="128">
        <v>0</v>
      </c>
      <c r="O34" s="1"/>
      <c r="P34" s="188"/>
      <c r="Q34" s="1"/>
      <c r="R34" s="1"/>
      <c r="S34" s="1"/>
      <c r="T34" s="1"/>
      <c r="U34" s="1"/>
      <c r="V34" s="1"/>
      <c r="W34" s="1"/>
    </row>
    <row r="35" spans="1:23" ht="17.25" customHeight="1" x14ac:dyDescent="0.3">
      <c r="A35" s="80" t="s">
        <v>32</v>
      </c>
      <c r="B35" s="1"/>
      <c r="C35" s="128"/>
      <c r="D35" s="126"/>
      <c r="E35" s="128"/>
      <c r="F35" s="126"/>
      <c r="G35" s="128"/>
      <c r="H35" s="126"/>
      <c r="I35" s="128"/>
      <c r="J35" s="126"/>
      <c r="K35" s="179">
        <f t="shared" si="1"/>
        <v>0</v>
      </c>
      <c r="L35" s="126"/>
      <c r="M35" s="128">
        <v>0</v>
      </c>
      <c r="O35" s="1"/>
      <c r="P35" s="188"/>
      <c r="Q35" s="1"/>
      <c r="R35" s="1"/>
      <c r="S35" s="1"/>
      <c r="T35" s="1"/>
      <c r="U35" s="1"/>
      <c r="V35" s="1"/>
      <c r="W35" s="1"/>
    </row>
    <row r="36" spans="1:23" ht="17.25" customHeight="1" x14ac:dyDescent="0.3">
      <c r="A36" s="80" t="s">
        <v>33</v>
      </c>
      <c r="B36" s="1"/>
      <c r="C36" s="128"/>
      <c r="D36" s="126"/>
      <c r="E36" s="128"/>
      <c r="F36" s="126"/>
      <c r="G36" s="128"/>
      <c r="H36" s="126"/>
      <c r="I36" s="128"/>
      <c r="J36" s="126"/>
      <c r="K36" s="179">
        <f t="shared" si="1"/>
        <v>0</v>
      </c>
      <c r="L36" s="126"/>
      <c r="M36" s="128">
        <v>0</v>
      </c>
    </row>
    <row r="37" spans="1:23" ht="14" x14ac:dyDescent="0.3">
      <c r="A37" s="79"/>
      <c r="B37" s="1"/>
      <c r="C37" s="128"/>
      <c r="D37" s="126"/>
      <c r="E37" s="128"/>
      <c r="F37" s="126"/>
      <c r="G37" s="128"/>
      <c r="H37" s="126"/>
      <c r="I37" s="128"/>
      <c r="J37" s="126"/>
      <c r="K37" s="179">
        <f t="shared" si="1"/>
        <v>0</v>
      </c>
      <c r="L37" s="126"/>
      <c r="M37" s="128">
        <v>0</v>
      </c>
    </row>
    <row r="38" spans="1:23" ht="14.5" thickBot="1" x14ac:dyDescent="0.35">
      <c r="A38" s="93"/>
      <c r="B38" s="1"/>
      <c r="C38" s="128"/>
      <c r="D38" s="126"/>
      <c r="E38" s="128"/>
      <c r="F38" s="126"/>
      <c r="G38" s="128"/>
      <c r="H38" s="126"/>
      <c r="I38" s="128"/>
      <c r="J38" s="126"/>
      <c r="K38" s="179">
        <f t="shared" si="1"/>
        <v>0</v>
      </c>
      <c r="L38" s="126"/>
      <c r="M38" s="128">
        <v>0</v>
      </c>
    </row>
    <row r="39" spans="1:23" ht="16.5" customHeight="1" thickBot="1" x14ac:dyDescent="0.35">
      <c r="A39" s="12" t="s">
        <v>90</v>
      </c>
      <c r="B39" s="1"/>
      <c r="C39" s="129">
        <f>SUM(C28:C38)</f>
        <v>12137</v>
      </c>
      <c r="D39" s="126"/>
      <c r="E39" s="125">
        <f>SUM(E28:E38)</f>
        <v>0</v>
      </c>
      <c r="F39" s="126"/>
      <c r="G39" s="125">
        <f>SUM(G28:G38)</f>
        <v>0</v>
      </c>
      <c r="H39" s="126"/>
      <c r="I39" s="125">
        <f>SUM(I28:I38)</f>
        <v>730</v>
      </c>
      <c r="J39" s="126"/>
      <c r="K39" s="125">
        <f>SUM(K28:K38)</f>
        <v>12867</v>
      </c>
      <c r="L39" s="126"/>
      <c r="M39" s="125">
        <v>9229</v>
      </c>
    </row>
    <row r="40" spans="1:23" x14ac:dyDescent="0.25">
      <c r="A40" s="1"/>
      <c r="B40" s="1"/>
      <c r="C40" s="29"/>
      <c r="D40" s="1"/>
      <c r="E40" s="1"/>
      <c r="F40" s="1"/>
      <c r="G40" s="1"/>
      <c r="H40" s="1"/>
      <c r="I40" s="1"/>
      <c r="J40" s="1"/>
      <c r="K40" s="175" t="str">
        <f>IF(K39='R&amp;P Accounts'!B43,0,"cross ref error")</f>
        <v>cross ref error</v>
      </c>
      <c r="L40" s="1"/>
      <c r="M40" s="1" t="s">
        <v>150</v>
      </c>
    </row>
    <row r="41" spans="1:23" ht="30" customHeight="1" x14ac:dyDescent="0.3">
      <c r="A41" s="62" t="s">
        <v>88</v>
      </c>
      <c r="B41" s="1"/>
      <c r="C41" s="29"/>
      <c r="D41" s="1"/>
      <c r="E41" s="1"/>
      <c r="F41" s="1"/>
      <c r="G41" s="1"/>
      <c r="H41" s="1"/>
      <c r="I41" s="1"/>
      <c r="J41" s="1"/>
      <c r="K41" s="1"/>
      <c r="L41" s="1"/>
      <c r="M41" s="1"/>
    </row>
    <row r="42" spans="1:23" ht="17.25" customHeight="1" x14ac:dyDescent="0.3">
      <c r="A42" s="79" t="s">
        <v>34</v>
      </c>
      <c r="B42" s="1"/>
      <c r="C42" s="128"/>
      <c r="D42" s="126"/>
      <c r="E42" s="128"/>
      <c r="F42" s="126"/>
      <c r="G42" s="128"/>
      <c r="H42" s="126"/>
      <c r="I42" s="128"/>
      <c r="J42" s="126"/>
      <c r="K42" s="179">
        <f>SUM(C42:I42)</f>
        <v>0</v>
      </c>
      <c r="L42" s="126"/>
      <c r="M42" s="128">
        <v>0</v>
      </c>
    </row>
    <row r="43" spans="1:23" ht="16.5" customHeight="1" thickBot="1" x14ac:dyDescent="0.35">
      <c r="A43" s="79" t="s">
        <v>35</v>
      </c>
      <c r="B43" s="1"/>
      <c r="C43" s="128"/>
      <c r="D43" s="126"/>
      <c r="E43" s="128"/>
      <c r="F43" s="126"/>
      <c r="G43" s="128"/>
      <c r="H43" s="126"/>
      <c r="I43" s="128"/>
      <c r="J43" s="126"/>
      <c r="K43" s="179">
        <f>SUM(C43:I43)</f>
        <v>0</v>
      </c>
      <c r="L43" s="126"/>
      <c r="M43" s="128">
        <v>0</v>
      </c>
    </row>
    <row r="44" spans="1:23" ht="16.5" customHeight="1" thickBot="1" x14ac:dyDescent="0.35">
      <c r="A44" s="12" t="s">
        <v>89</v>
      </c>
      <c r="B44" s="1"/>
      <c r="C44" s="129">
        <f>C42+C43</f>
        <v>0</v>
      </c>
      <c r="D44" s="126"/>
      <c r="E44" s="125">
        <f>E42+E43</f>
        <v>0</v>
      </c>
      <c r="F44" s="126"/>
      <c r="G44" s="125">
        <f>G42+G43</f>
        <v>0</v>
      </c>
      <c r="H44" s="126"/>
      <c r="I44" s="125">
        <f>I42+I43</f>
        <v>0</v>
      </c>
      <c r="J44" s="126"/>
      <c r="K44" s="125">
        <f>K42+K43</f>
        <v>0</v>
      </c>
      <c r="L44" s="126"/>
      <c r="M44" s="125">
        <v>0</v>
      </c>
    </row>
    <row r="45" spans="1:23" ht="17.25" customHeight="1" thickBot="1" x14ac:dyDescent="0.35">
      <c r="A45" s="1"/>
      <c r="B45" s="1"/>
      <c r="C45" s="106"/>
      <c r="D45" s="105"/>
      <c r="E45" s="105"/>
      <c r="F45" s="105"/>
      <c r="G45" s="105"/>
      <c r="H45" s="105"/>
      <c r="I45" s="105"/>
      <c r="J45" s="105"/>
      <c r="K45" s="175">
        <f>IF(K44='R&amp;P Accounts'!B48,0,"cross ref error")</f>
        <v>0</v>
      </c>
      <c r="L45" s="105"/>
      <c r="M45" s="105"/>
    </row>
    <row r="46" spans="1:23" ht="16.5" customHeight="1" thickBot="1" x14ac:dyDescent="0.35">
      <c r="A46" s="94" t="s">
        <v>9</v>
      </c>
      <c r="B46" s="1"/>
      <c r="C46" s="125">
        <f>+C44+C39</f>
        <v>12137</v>
      </c>
      <c r="D46" s="126"/>
      <c r="E46" s="125">
        <f>+E44+E39</f>
        <v>0</v>
      </c>
      <c r="F46" s="126"/>
      <c r="G46" s="125">
        <f>+G44+G39</f>
        <v>0</v>
      </c>
      <c r="H46" s="126"/>
      <c r="I46" s="125">
        <f>+I44+I39</f>
        <v>730</v>
      </c>
      <c r="J46" s="126"/>
      <c r="K46" s="125">
        <f>+K44+K39</f>
        <v>12867</v>
      </c>
      <c r="L46" s="126"/>
      <c r="M46" s="125">
        <v>9229</v>
      </c>
      <c r="N46" s="127"/>
    </row>
    <row r="47" spans="1:23" ht="17.25" customHeight="1" thickBot="1" x14ac:dyDescent="0.35">
      <c r="A47" s="1"/>
      <c r="B47" s="1"/>
      <c r="C47" s="106"/>
      <c r="D47" s="105"/>
      <c r="E47" s="105"/>
      <c r="F47" s="105"/>
      <c r="G47" s="105"/>
      <c r="H47" s="105"/>
      <c r="I47" s="105"/>
      <c r="J47" s="105"/>
      <c r="K47" s="175">
        <f>IF(B42='R&amp;P Accounts'!I50,0,"cross ref error")</f>
        <v>0</v>
      </c>
      <c r="L47" s="105"/>
      <c r="M47" s="105"/>
    </row>
    <row r="48" spans="1:23" ht="18.75" customHeight="1" thickBot="1" x14ac:dyDescent="0.35">
      <c r="A48" s="37" t="s">
        <v>94</v>
      </c>
      <c r="B48" s="1"/>
      <c r="C48" s="123">
        <f>+C24-C46</f>
        <v>8341</v>
      </c>
      <c r="D48" s="124"/>
      <c r="E48" s="123">
        <f>+E24-E46</f>
        <v>0</v>
      </c>
      <c r="F48" s="124"/>
      <c r="G48" s="123">
        <f>+G24-G46</f>
        <v>7726</v>
      </c>
      <c r="H48" s="124"/>
      <c r="I48" s="123">
        <f>+I24-I46</f>
        <v>-730</v>
      </c>
      <c r="J48" s="124"/>
      <c r="K48" s="123">
        <f>+K24-K46</f>
        <v>15337</v>
      </c>
      <c r="L48" s="124"/>
      <c r="M48" s="123">
        <v>11318</v>
      </c>
    </row>
    <row r="49" spans="1:13" ht="14.25" customHeight="1" thickBot="1" x14ac:dyDescent="0.35">
      <c r="A49" s="37"/>
      <c r="B49" s="1"/>
      <c r="C49" s="177"/>
      <c r="D49" s="124"/>
      <c r="E49" s="177"/>
      <c r="F49" s="124"/>
      <c r="G49" s="177"/>
      <c r="H49" s="124"/>
      <c r="I49" s="177"/>
      <c r="J49" s="124"/>
      <c r="K49" s="177"/>
      <c r="L49" s="124"/>
      <c r="M49" s="177"/>
    </row>
    <row r="50" spans="1:13" ht="18.75" customHeight="1" thickBot="1" x14ac:dyDescent="0.35">
      <c r="A50" s="86" t="s">
        <v>110</v>
      </c>
      <c r="B50" s="1"/>
      <c r="C50" s="123"/>
      <c r="D50" s="124"/>
      <c r="E50" s="178"/>
      <c r="F50" s="124"/>
      <c r="G50" s="178"/>
      <c r="H50" s="124"/>
      <c r="I50" s="178"/>
      <c r="J50" s="124"/>
      <c r="K50" s="178">
        <f>SUM(C50:I50)</f>
        <v>0</v>
      </c>
      <c r="L50" s="124"/>
      <c r="M50" s="178">
        <v>0</v>
      </c>
    </row>
    <row r="51" spans="1:13" ht="14.25" customHeight="1" thickBot="1" x14ac:dyDescent="0.35">
      <c r="A51" s="86"/>
      <c r="B51" s="1"/>
      <c r="C51" s="114"/>
      <c r="D51" s="124"/>
      <c r="E51" s="124"/>
      <c r="F51" s="124"/>
      <c r="G51" s="124"/>
      <c r="H51" s="124"/>
      <c r="I51" s="124"/>
      <c r="J51" s="124"/>
      <c r="K51" s="124"/>
      <c r="L51" s="124"/>
      <c r="M51" s="124"/>
    </row>
    <row r="52" spans="1:13" ht="18.75" customHeight="1" thickBot="1" x14ac:dyDescent="0.35">
      <c r="A52" s="12" t="s">
        <v>39</v>
      </c>
      <c r="B52" s="1"/>
      <c r="C52" s="123">
        <f>C48+C50</f>
        <v>8341</v>
      </c>
      <c r="D52" s="124"/>
      <c r="E52" s="123">
        <f>E48+E50</f>
        <v>0</v>
      </c>
      <c r="F52" s="124"/>
      <c r="G52" s="123">
        <f>G48+G50</f>
        <v>7726</v>
      </c>
      <c r="H52" s="124"/>
      <c r="I52" s="123">
        <f>I48+I50</f>
        <v>-730</v>
      </c>
      <c r="J52" s="124"/>
      <c r="K52" s="123">
        <f>K48+K50</f>
        <v>15337</v>
      </c>
      <c r="L52" s="124"/>
      <c r="M52" s="123">
        <v>11318</v>
      </c>
    </row>
    <row r="53" spans="1:13" x14ac:dyDescent="0.25">
      <c r="A53" s="1"/>
      <c r="B53" s="1"/>
      <c r="C53" s="29"/>
      <c r="D53" s="1"/>
      <c r="E53" s="1"/>
      <c r="F53" s="1"/>
      <c r="G53" s="1"/>
      <c r="H53" s="1"/>
      <c r="I53" s="1"/>
      <c r="J53" s="1"/>
      <c r="K53" s="175">
        <f>IF(B52='R&amp;P Accounts'!I56,0,"cross ref error")</f>
        <v>0</v>
      </c>
      <c r="L53" s="1"/>
      <c r="M53" s="1"/>
    </row>
    <row r="55" spans="1:13" ht="15.5" x14ac:dyDescent="0.35">
      <c r="A55" s="147" t="s">
        <v>96</v>
      </c>
    </row>
    <row r="56" spans="1:13" x14ac:dyDescent="0.25">
      <c r="A56" s="420"/>
      <c r="B56" s="421"/>
      <c r="C56" s="421"/>
      <c r="D56" s="421"/>
      <c r="E56" s="421"/>
      <c r="F56" s="421"/>
      <c r="G56" s="421"/>
      <c r="H56" s="421"/>
      <c r="I56" s="421"/>
      <c r="J56" s="421"/>
      <c r="K56" s="421"/>
      <c r="L56" s="421"/>
      <c r="M56" s="422"/>
    </row>
    <row r="57" spans="1:13" x14ac:dyDescent="0.25">
      <c r="A57" s="423"/>
      <c r="B57" s="424"/>
      <c r="C57" s="424"/>
      <c r="D57" s="424"/>
      <c r="E57" s="424"/>
      <c r="F57" s="424"/>
      <c r="G57" s="424"/>
      <c r="H57" s="424"/>
      <c r="I57" s="424"/>
      <c r="J57" s="424"/>
      <c r="K57" s="424"/>
      <c r="L57" s="424"/>
      <c r="M57" s="425"/>
    </row>
    <row r="58" spans="1:13" x14ac:dyDescent="0.25">
      <c r="A58" s="423"/>
      <c r="B58" s="424"/>
      <c r="C58" s="424"/>
      <c r="D58" s="424"/>
      <c r="E58" s="424"/>
      <c r="F58" s="424"/>
      <c r="G58" s="424"/>
      <c r="H58" s="424"/>
      <c r="I58" s="424"/>
      <c r="J58" s="424"/>
      <c r="K58" s="424"/>
      <c r="L58" s="424"/>
      <c r="M58" s="425"/>
    </row>
    <row r="59" spans="1:13" x14ac:dyDescent="0.25">
      <c r="A59" s="423"/>
      <c r="B59" s="424"/>
      <c r="C59" s="424"/>
      <c r="D59" s="424"/>
      <c r="E59" s="424"/>
      <c r="F59" s="424"/>
      <c r="G59" s="424"/>
      <c r="H59" s="424"/>
      <c r="I59" s="424"/>
      <c r="J59" s="424"/>
      <c r="K59" s="424"/>
      <c r="L59" s="424"/>
      <c r="M59" s="425"/>
    </row>
    <row r="60" spans="1:13" x14ac:dyDescent="0.25">
      <c r="A60" s="423"/>
      <c r="B60" s="424"/>
      <c r="C60" s="424"/>
      <c r="D60" s="424"/>
      <c r="E60" s="424"/>
      <c r="F60" s="424"/>
      <c r="G60" s="424"/>
      <c r="H60" s="424"/>
      <c r="I60" s="424"/>
      <c r="J60" s="424"/>
      <c r="K60" s="424"/>
      <c r="L60" s="424"/>
      <c r="M60" s="425"/>
    </row>
    <row r="61" spans="1:13" x14ac:dyDescent="0.25">
      <c r="A61" s="423"/>
      <c r="B61" s="424"/>
      <c r="C61" s="424"/>
      <c r="D61" s="424"/>
      <c r="E61" s="424"/>
      <c r="F61" s="424"/>
      <c r="G61" s="424"/>
      <c r="H61" s="424"/>
      <c r="I61" s="424"/>
      <c r="J61" s="424"/>
      <c r="K61" s="424"/>
      <c r="L61" s="424"/>
      <c r="M61" s="425"/>
    </row>
    <row r="62" spans="1:13" x14ac:dyDescent="0.25">
      <c r="A62" s="423"/>
      <c r="B62" s="424"/>
      <c r="C62" s="424"/>
      <c r="D62" s="424"/>
      <c r="E62" s="424"/>
      <c r="F62" s="424"/>
      <c r="G62" s="424"/>
      <c r="H62" s="424"/>
      <c r="I62" s="424"/>
      <c r="J62" s="424"/>
      <c r="K62" s="424"/>
      <c r="L62" s="424"/>
      <c r="M62" s="425"/>
    </row>
    <row r="63" spans="1:13" x14ac:dyDescent="0.25">
      <c r="A63" s="423"/>
      <c r="B63" s="424"/>
      <c r="C63" s="424"/>
      <c r="D63" s="424"/>
      <c r="E63" s="424"/>
      <c r="F63" s="424"/>
      <c r="G63" s="424"/>
      <c r="H63" s="424"/>
      <c r="I63" s="424"/>
      <c r="J63" s="424"/>
      <c r="K63" s="424"/>
      <c r="L63" s="424"/>
      <c r="M63" s="425"/>
    </row>
    <row r="64" spans="1:13" x14ac:dyDescent="0.25">
      <c r="A64" s="426"/>
      <c r="B64" s="427"/>
      <c r="C64" s="427"/>
      <c r="D64" s="427"/>
      <c r="E64" s="427"/>
      <c r="F64" s="427"/>
      <c r="G64" s="427"/>
      <c r="H64" s="427"/>
      <c r="I64" s="427"/>
      <c r="J64" s="427"/>
      <c r="K64" s="427"/>
      <c r="L64" s="427"/>
      <c r="M64" s="428"/>
    </row>
  </sheetData>
  <mergeCells count="6">
    <mergeCell ref="A56:M64"/>
    <mergeCell ref="C1:K1"/>
    <mergeCell ref="A5:E5"/>
    <mergeCell ref="M1:N1"/>
    <mergeCell ref="A2:L2"/>
    <mergeCell ref="H3:K3"/>
  </mergeCells>
  <phoneticPr fontId="14" type="noConversion"/>
  <printOptions horizontalCentered="1" verticalCentered="1"/>
  <pageMargins left="0.39370078740157483" right="0.19685039370078741" top="0.19685039370078741" bottom="0.19685039370078741" header="0.51181102362204722" footer="0.51181102362204722"/>
  <pageSetup paperSize="9" scale="60" orientation="portrait" r:id="rId1"/>
  <headerFooter alignWithMargins="0">
    <oddHeader>&amp;LAPPENDIX 2</oddHeader>
    <oddFooter>&amp;L&amp;F&amp;A&amp;RDecember  2007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4"/>
  <sheetViews>
    <sheetView topLeftCell="A60" zoomScale="80" workbookViewId="0">
      <selection activeCell="W1" sqref="W1"/>
    </sheetView>
  </sheetViews>
  <sheetFormatPr defaultColWidth="9.1796875" defaultRowHeight="12.5" x14ac:dyDescent="0.25"/>
  <cols>
    <col min="1" max="1" width="49" style="1" customWidth="1"/>
    <col min="2" max="2" width="1.453125" style="1" customWidth="1"/>
    <col min="3" max="3" width="15.453125" style="29" customWidth="1"/>
    <col min="4" max="4" width="1.6328125" style="1" customWidth="1"/>
    <col min="5" max="5" width="15.453125" style="1" customWidth="1"/>
    <col min="6" max="6" width="1.453125" style="1" customWidth="1"/>
    <col min="7" max="7" width="17.453125" style="1" customWidth="1"/>
    <col min="8" max="8" width="2.1796875" style="1" customWidth="1"/>
    <col min="9" max="9" width="17.453125" style="1" customWidth="1"/>
    <col min="10" max="10" width="2.1796875" style="1" customWidth="1"/>
    <col min="11" max="11" width="15.453125" style="1" customWidth="1"/>
    <col min="12" max="12" width="1.453125" style="1" customWidth="1"/>
    <col min="13" max="13" width="15.453125" style="1" customWidth="1"/>
    <col min="14" max="14" width="1.453125" style="1" customWidth="1"/>
    <col min="15" max="15" width="17.36328125" style="1" customWidth="1"/>
    <col min="16" max="16" width="1.453125" style="1" customWidth="1"/>
    <col min="17" max="17" width="14.6328125" style="1" customWidth="1"/>
    <col min="18" max="18" width="1.6328125" style="1" customWidth="1"/>
    <col min="19" max="19" width="14.6328125" style="1" customWidth="1"/>
    <col min="20" max="20" width="2" style="1" customWidth="1"/>
    <col min="21" max="16384" width="9.1796875" style="1"/>
  </cols>
  <sheetData>
    <row r="1" spans="1:20" ht="27.75" customHeight="1" x14ac:dyDescent="0.4">
      <c r="C1" s="364" t="str">
        <f>'R&amp;P Accounts'!B2</f>
        <v>Forth &amp; Tay Disabled Ramblers</v>
      </c>
      <c r="D1" s="364"/>
      <c r="E1" s="364"/>
      <c r="F1" s="364"/>
      <c r="G1" s="364"/>
      <c r="H1" s="364"/>
      <c r="I1" s="364"/>
      <c r="J1" s="364"/>
      <c r="K1" s="364"/>
      <c r="L1" s="364"/>
      <c r="M1" s="364"/>
      <c r="N1" s="364"/>
      <c r="O1" s="364"/>
      <c r="P1" s="364"/>
      <c r="Q1" s="364"/>
      <c r="S1" s="362" t="str">
        <f>'R&amp;P Accounts'!L2</f>
        <v>SC 033022</v>
      </c>
      <c r="T1" s="362"/>
    </row>
    <row r="2" spans="1:20" ht="10.5" customHeight="1" x14ac:dyDescent="0.25">
      <c r="A2" s="306"/>
      <c r="B2" s="306"/>
      <c r="C2" s="306"/>
      <c r="D2" s="306"/>
      <c r="E2" s="306"/>
      <c r="F2" s="306"/>
      <c r="G2" s="306"/>
      <c r="H2" s="306"/>
      <c r="I2" s="306"/>
      <c r="J2" s="306"/>
      <c r="K2" s="306"/>
      <c r="L2" s="306"/>
      <c r="M2" s="306"/>
      <c r="N2" s="306"/>
      <c r="O2" s="306"/>
      <c r="P2" s="306"/>
      <c r="Q2" s="306"/>
      <c r="R2" s="306"/>
    </row>
    <row r="3" spans="1:20" s="43" customFormat="1" ht="26.25" customHeight="1" x14ac:dyDescent="0.25">
      <c r="A3" s="39" t="s">
        <v>100</v>
      </c>
      <c r="B3" s="39"/>
      <c r="C3" s="40"/>
      <c r="D3" s="39"/>
      <c r="E3" s="39"/>
      <c r="F3" s="39"/>
      <c r="G3" s="39"/>
      <c r="H3" s="39"/>
      <c r="I3" s="39"/>
      <c r="J3" s="39"/>
      <c r="K3" s="39"/>
      <c r="L3" s="39"/>
      <c r="M3" s="39"/>
      <c r="N3" s="363"/>
      <c r="O3" s="363"/>
      <c r="P3" s="363"/>
      <c r="Q3" s="363"/>
      <c r="R3" s="75"/>
      <c r="S3" s="42"/>
    </row>
    <row r="4" spans="1:20" ht="15" customHeight="1" x14ac:dyDescent="0.25">
      <c r="A4" s="306"/>
      <c r="B4" s="306"/>
      <c r="C4" s="306"/>
      <c r="D4" s="306"/>
      <c r="E4" s="306"/>
      <c r="F4" s="306"/>
      <c r="G4" s="306"/>
      <c r="H4" s="306"/>
      <c r="I4" s="306"/>
      <c r="J4" s="306"/>
      <c r="K4" s="306"/>
      <c r="L4" s="306"/>
      <c r="M4" s="306"/>
      <c r="N4" s="306"/>
      <c r="O4" s="306"/>
      <c r="P4" s="306"/>
      <c r="Q4" s="306"/>
      <c r="R4" s="306"/>
    </row>
    <row r="5" spans="1:20" ht="20" customHeight="1" x14ac:dyDescent="0.25">
      <c r="A5" s="419" t="s">
        <v>115</v>
      </c>
      <c r="B5" s="419"/>
      <c r="C5" s="419"/>
      <c r="D5" s="419"/>
      <c r="E5" s="419"/>
      <c r="F5" s="35"/>
      <c r="G5" s="35"/>
      <c r="H5" s="35"/>
      <c r="I5" s="35"/>
      <c r="J5" s="35"/>
      <c r="K5" s="35"/>
      <c r="L5" s="35"/>
      <c r="M5" s="35"/>
      <c r="N5" s="35"/>
      <c r="O5" s="35"/>
      <c r="P5" s="11"/>
      <c r="Q5" s="77"/>
      <c r="R5" s="77"/>
    </row>
    <row r="6" spans="1:20" ht="9.75" customHeight="1" x14ac:dyDescent="0.25">
      <c r="A6" s="65"/>
      <c r="B6" s="65"/>
      <c r="C6" s="185"/>
      <c r="D6" s="2"/>
      <c r="E6" s="2"/>
      <c r="F6" s="2"/>
      <c r="G6" s="2"/>
      <c r="H6" s="2"/>
      <c r="I6" s="2"/>
      <c r="J6" s="2"/>
      <c r="K6" s="2"/>
      <c r="L6" s="2"/>
      <c r="M6" s="2"/>
      <c r="N6" s="2"/>
      <c r="O6" s="185"/>
      <c r="P6" s="89"/>
    </row>
    <row r="7" spans="1:20" ht="119.25" customHeight="1" x14ac:dyDescent="0.3">
      <c r="A7" s="65"/>
      <c r="B7" s="65"/>
      <c r="C7" s="2"/>
      <c r="D7" s="2"/>
      <c r="E7" s="2"/>
      <c r="F7" s="2"/>
      <c r="G7" s="2"/>
      <c r="H7" s="2"/>
      <c r="I7" s="2" t="s">
        <v>169</v>
      </c>
      <c r="J7" s="2"/>
      <c r="K7" s="2"/>
      <c r="L7" s="2"/>
      <c r="M7" s="2"/>
      <c r="N7" s="2"/>
      <c r="O7" s="2"/>
      <c r="P7" s="2"/>
      <c r="Q7" s="2" t="s">
        <v>71</v>
      </c>
      <c r="R7" s="3"/>
      <c r="S7" s="2" t="s">
        <v>72</v>
      </c>
    </row>
    <row r="8" spans="1:20" ht="19.5" customHeight="1" x14ac:dyDescent="0.25">
      <c r="A8" s="91" t="s">
        <v>85</v>
      </c>
      <c r="B8" s="11"/>
      <c r="C8" s="11"/>
      <c r="D8" s="11"/>
      <c r="E8" s="11"/>
      <c r="F8" s="11"/>
      <c r="G8" s="11"/>
      <c r="H8" s="11"/>
      <c r="I8" s="11"/>
      <c r="J8" s="11"/>
      <c r="K8" s="11"/>
      <c r="L8" s="11"/>
      <c r="M8" s="11"/>
      <c r="N8" s="11"/>
      <c r="O8" s="11"/>
      <c r="P8" s="11"/>
      <c r="Q8" s="11"/>
      <c r="R8" s="11"/>
    </row>
    <row r="9" spans="1:20" ht="17.25" customHeight="1" x14ac:dyDescent="0.3">
      <c r="A9" s="78" t="s">
        <v>18</v>
      </c>
      <c r="C9" s="179"/>
      <c r="D9" s="183"/>
      <c r="E9" s="179"/>
      <c r="F9" s="102"/>
      <c r="G9" s="179"/>
      <c r="H9" s="102"/>
      <c r="I9" s="179"/>
      <c r="J9" s="102"/>
      <c r="K9" s="179"/>
      <c r="L9" s="183"/>
      <c r="M9" s="179"/>
      <c r="N9" s="183"/>
      <c r="O9" s="179"/>
      <c r="P9" s="102"/>
      <c r="Q9" s="179">
        <f>SUM(B9:P9)</f>
        <v>0</v>
      </c>
      <c r="R9" s="141"/>
      <c r="S9" s="179">
        <v>0</v>
      </c>
    </row>
    <row r="10" spans="1:20" ht="17.25" customHeight="1" x14ac:dyDescent="0.3">
      <c r="A10" s="78" t="s">
        <v>19</v>
      </c>
      <c r="B10" s="64"/>
      <c r="C10" s="100"/>
      <c r="D10" s="101"/>
      <c r="E10" s="100"/>
      <c r="F10" s="101"/>
      <c r="G10" s="100"/>
      <c r="H10" s="101"/>
      <c r="I10" s="100"/>
      <c r="J10" s="101"/>
      <c r="K10" s="100"/>
      <c r="L10" s="102"/>
      <c r="M10" s="100"/>
      <c r="N10" s="102"/>
      <c r="O10" s="100"/>
      <c r="P10" s="102"/>
      <c r="Q10" s="179">
        <f t="shared" ref="Q10:Q16" si="0">SUM(B10:P10)</f>
        <v>0</v>
      </c>
      <c r="R10" s="101"/>
      <c r="S10" s="142">
        <v>0</v>
      </c>
    </row>
    <row r="11" spans="1:20" ht="18" customHeight="1" x14ac:dyDescent="0.3">
      <c r="A11" s="78" t="s">
        <v>20</v>
      </c>
      <c r="B11" s="65"/>
      <c r="C11" s="100"/>
      <c r="D11" s="101"/>
      <c r="E11" s="100"/>
      <c r="F11" s="101"/>
      <c r="G11" s="100"/>
      <c r="H11" s="101"/>
      <c r="I11" s="100"/>
      <c r="J11" s="101"/>
      <c r="K11" s="100"/>
      <c r="L11" s="102"/>
      <c r="M11" s="100"/>
      <c r="N11" s="102"/>
      <c r="O11" s="100"/>
      <c r="P11" s="102"/>
      <c r="Q11" s="179">
        <f t="shared" si="0"/>
        <v>0</v>
      </c>
      <c r="R11" s="101"/>
      <c r="S11" s="142">
        <v>9500</v>
      </c>
    </row>
    <row r="12" spans="1:20" ht="16.5" customHeight="1" x14ac:dyDescent="0.3">
      <c r="A12" s="78" t="s">
        <v>21</v>
      </c>
      <c r="B12" s="65"/>
      <c r="C12" s="100"/>
      <c r="D12" s="101"/>
      <c r="E12" s="100"/>
      <c r="F12" s="101"/>
      <c r="G12" s="100"/>
      <c r="H12" s="101"/>
      <c r="I12" s="100"/>
      <c r="J12" s="101"/>
      <c r="K12" s="100"/>
      <c r="L12" s="102"/>
      <c r="M12" s="100"/>
      <c r="N12" s="102"/>
      <c r="O12" s="100"/>
      <c r="P12" s="102"/>
      <c r="Q12" s="179">
        <f t="shared" si="0"/>
        <v>0</v>
      </c>
      <c r="R12" s="101"/>
      <c r="S12" s="142">
        <v>0</v>
      </c>
    </row>
    <row r="13" spans="1:20" ht="18" customHeight="1" x14ac:dyDescent="0.3">
      <c r="A13" s="78" t="s">
        <v>22</v>
      </c>
      <c r="B13" s="65"/>
      <c r="C13" s="100"/>
      <c r="D13" s="101"/>
      <c r="E13" s="100"/>
      <c r="F13" s="101"/>
      <c r="G13" s="100"/>
      <c r="H13" s="101"/>
      <c r="I13" s="100"/>
      <c r="J13" s="101"/>
      <c r="K13" s="100"/>
      <c r="L13" s="102"/>
      <c r="M13" s="100"/>
      <c r="N13" s="102"/>
      <c r="O13" s="100"/>
      <c r="P13" s="102"/>
      <c r="Q13" s="179">
        <f t="shared" si="0"/>
        <v>0</v>
      </c>
      <c r="R13" s="101"/>
      <c r="S13" s="142">
        <v>0</v>
      </c>
    </row>
    <row r="14" spans="1:20" ht="29.25" customHeight="1" x14ac:dyDescent="0.3">
      <c r="A14" s="78" t="s">
        <v>23</v>
      </c>
      <c r="B14" s="65"/>
      <c r="C14" s="100"/>
      <c r="D14" s="101"/>
      <c r="E14" s="100"/>
      <c r="F14" s="101"/>
      <c r="G14" s="100"/>
      <c r="H14" s="101"/>
      <c r="I14" s="100"/>
      <c r="J14" s="101"/>
      <c r="K14" s="100"/>
      <c r="L14" s="102"/>
      <c r="M14" s="100"/>
      <c r="N14" s="102"/>
      <c r="O14" s="100"/>
      <c r="P14" s="102"/>
      <c r="Q14" s="179">
        <f t="shared" si="0"/>
        <v>0</v>
      </c>
      <c r="R14" s="101"/>
      <c r="S14" s="142">
        <v>0</v>
      </c>
    </row>
    <row r="15" spans="1:20" ht="17.25" customHeight="1" x14ac:dyDescent="0.3">
      <c r="A15" s="78" t="s">
        <v>65</v>
      </c>
      <c r="C15" s="103"/>
      <c r="D15" s="126"/>
      <c r="E15" s="103"/>
      <c r="F15" s="126"/>
      <c r="G15" s="103"/>
      <c r="H15" s="126"/>
      <c r="I15" s="103"/>
      <c r="J15" s="126"/>
      <c r="K15" s="103"/>
      <c r="L15" s="126"/>
      <c r="M15" s="103"/>
      <c r="N15" s="126"/>
      <c r="O15" s="103"/>
      <c r="P15" s="126"/>
      <c r="Q15" s="179">
        <f t="shared" si="0"/>
        <v>0</v>
      </c>
      <c r="R15" s="144"/>
      <c r="S15" s="143">
        <v>0</v>
      </c>
    </row>
    <row r="16" spans="1:20" ht="17.25" customHeight="1" thickBot="1" x14ac:dyDescent="0.35">
      <c r="A16" s="78" t="s">
        <v>66</v>
      </c>
      <c r="C16" s="180"/>
      <c r="D16" s="126"/>
      <c r="E16" s="180"/>
      <c r="F16" s="126"/>
      <c r="G16" s="180"/>
      <c r="H16" s="126"/>
      <c r="I16" s="180"/>
      <c r="J16" s="126"/>
      <c r="K16" s="180"/>
      <c r="L16" s="126"/>
      <c r="M16" s="180"/>
      <c r="N16" s="126"/>
      <c r="O16" s="180"/>
      <c r="P16" s="126"/>
      <c r="Q16" s="179">
        <f t="shared" si="0"/>
        <v>0</v>
      </c>
      <c r="R16" s="144"/>
      <c r="S16" s="145">
        <v>0</v>
      </c>
    </row>
    <row r="17" spans="1:23" ht="18" customHeight="1" thickBot="1" x14ac:dyDescent="0.4">
      <c r="A17" s="92" t="s">
        <v>90</v>
      </c>
      <c r="B17" s="86"/>
      <c r="C17" s="181">
        <f>SUM(C9:C16)</f>
        <v>0</v>
      </c>
      <c r="D17" s="182"/>
      <c r="E17" s="181">
        <f>SUM(E9:E16)</f>
        <v>0</v>
      </c>
      <c r="F17" s="182"/>
      <c r="G17" s="181">
        <f>SUM(G9:G16)</f>
        <v>0</v>
      </c>
      <c r="H17" s="182"/>
      <c r="I17" s="181">
        <f>SUM(I9:I16)</f>
        <v>0</v>
      </c>
      <c r="J17" s="182"/>
      <c r="K17" s="181">
        <f>SUM(K9:K16)</f>
        <v>0</v>
      </c>
      <c r="L17" s="182"/>
      <c r="M17" s="181">
        <f>SUM(M9:M16)</f>
        <v>0</v>
      </c>
      <c r="N17" s="182"/>
      <c r="O17" s="181">
        <f>SUM(O9:O16)</f>
        <v>0</v>
      </c>
      <c r="P17" s="182"/>
      <c r="Q17" s="181">
        <f>SUM(Q9:Q16)</f>
        <v>0</v>
      </c>
      <c r="R17" s="182"/>
      <c r="S17" s="181">
        <v>9500</v>
      </c>
    </row>
    <row r="18" spans="1:23" ht="15.75" customHeight="1" x14ac:dyDescent="0.25">
      <c r="A18" s="85"/>
      <c r="B18" s="85"/>
      <c r="C18" s="85"/>
      <c r="D18" s="85"/>
      <c r="E18" s="85"/>
      <c r="F18" s="85"/>
      <c r="G18" s="85"/>
      <c r="H18" s="85"/>
      <c r="I18" s="85"/>
      <c r="J18" s="85"/>
      <c r="K18" s="85"/>
      <c r="L18" s="85"/>
      <c r="M18" s="85"/>
      <c r="N18" s="85"/>
      <c r="O18" s="85"/>
      <c r="P18" s="85"/>
      <c r="Q18" s="176"/>
      <c r="R18" s="85"/>
    </row>
    <row r="19" spans="1:23" ht="29.25" customHeight="1" x14ac:dyDescent="0.3">
      <c r="A19" s="62" t="s">
        <v>86</v>
      </c>
      <c r="C19" s="1"/>
    </row>
    <row r="20" spans="1:23" ht="16.5" customHeight="1" x14ac:dyDescent="0.3">
      <c r="A20" s="78" t="s">
        <v>24</v>
      </c>
      <c r="C20" s="103"/>
      <c r="D20" s="126"/>
      <c r="E20" s="103"/>
      <c r="F20" s="126"/>
      <c r="G20" s="103"/>
      <c r="H20" s="126"/>
      <c r="I20" s="103"/>
      <c r="J20" s="126"/>
      <c r="K20" s="103"/>
      <c r="L20" s="126"/>
      <c r="M20" s="103"/>
      <c r="N20" s="126"/>
      <c r="O20" s="103"/>
      <c r="P20" s="126"/>
      <c r="Q20" s="179">
        <f t="shared" ref="Q20:Q21" si="1">SUM(B20:P20)</f>
        <v>0</v>
      </c>
      <c r="R20" s="126"/>
      <c r="S20" s="103">
        <v>0</v>
      </c>
      <c r="V20" s="105"/>
      <c r="W20" s="105"/>
    </row>
    <row r="21" spans="1:23" ht="17.25" customHeight="1" thickBot="1" x14ac:dyDescent="0.35">
      <c r="A21" s="78" t="s">
        <v>25</v>
      </c>
      <c r="C21" s="130"/>
      <c r="D21" s="126"/>
      <c r="E21" s="130"/>
      <c r="F21" s="126"/>
      <c r="G21" s="130"/>
      <c r="H21" s="126"/>
      <c r="I21" s="130"/>
      <c r="J21" s="126"/>
      <c r="K21" s="130"/>
      <c r="L21" s="126"/>
      <c r="M21" s="130"/>
      <c r="N21" s="126"/>
      <c r="O21" s="130"/>
      <c r="P21" s="126"/>
      <c r="Q21" s="179">
        <f t="shared" si="1"/>
        <v>0</v>
      </c>
      <c r="R21" s="126"/>
      <c r="S21" s="130">
        <v>0</v>
      </c>
    </row>
    <row r="22" spans="1:23" ht="18" customHeight="1" thickBot="1" x14ac:dyDescent="0.4">
      <c r="A22" s="92" t="s">
        <v>90</v>
      </c>
      <c r="C22" s="132">
        <f>SUM(C20:C21)</f>
        <v>0</v>
      </c>
      <c r="D22" s="126"/>
      <c r="E22" s="132">
        <f>SUM(E20:E21)</f>
        <v>0</v>
      </c>
      <c r="F22" s="126"/>
      <c r="G22" s="132">
        <f>SUM(G20:G21)</f>
        <v>0</v>
      </c>
      <c r="H22" s="126"/>
      <c r="I22" s="132">
        <f>SUM(I20:I21)</f>
        <v>0</v>
      </c>
      <c r="J22" s="126"/>
      <c r="K22" s="132">
        <f>SUM(K20:K21)</f>
        <v>0</v>
      </c>
      <c r="L22" s="126"/>
      <c r="M22" s="132">
        <f>SUM(M20:M21)</f>
        <v>0</v>
      </c>
      <c r="N22" s="126"/>
      <c r="O22" s="132">
        <f>SUM(O20:O21)</f>
        <v>0</v>
      </c>
      <c r="P22" s="126"/>
      <c r="Q22" s="132">
        <f>SUM(Q20:Q21)</f>
        <v>0</v>
      </c>
      <c r="R22" s="126"/>
      <c r="S22" s="132">
        <v>0</v>
      </c>
    </row>
    <row r="23" spans="1:23" ht="5.25" customHeight="1" thickBot="1" x14ac:dyDescent="0.4">
      <c r="A23" s="92"/>
      <c r="C23" s="126"/>
      <c r="D23" s="126"/>
      <c r="E23" s="126"/>
      <c r="F23" s="126"/>
      <c r="G23" s="126"/>
      <c r="H23" s="126"/>
      <c r="I23" s="126"/>
      <c r="J23" s="126"/>
      <c r="K23" s="126"/>
      <c r="L23" s="126"/>
      <c r="M23" s="126"/>
      <c r="N23" s="126"/>
      <c r="O23" s="126"/>
      <c r="P23" s="126"/>
      <c r="Q23" s="126"/>
      <c r="R23" s="126"/>
      <c r="S23" s="126"/>
    </row>
    <row r="24" spans="1:23" ht="18" customHeight="1" thickBot="1" x14ac:dyDescent="0.4">
      <c r="A24" s="92" t="s">
        <v>91</v>
      </c>
      <c r="C24" s="132">
        <f>C17+C22</f>
        <v>0</v>
      </c>
      <c r="D24" s="126"/>
      <c r="E24" s="132">
        <f>E17+E22</f>
        <v>0</v>
      </c>
      <c r="F24" s="126"/>
      <c r="G24" s="132">
        <f>G17+G22</f>
        <v>0</v>
      </c>
      <c r="H24" s="126"/>
      <c r="I24" s="132">
        <f>I17+I22</f>
        <v>0</v>
      </c>
      <c r="J24" s="126"/>
      <c r="K24" s="132">
        <f>K17+K22</f>
        <v>0</v>
      </c>
      <c r="L24" s="126"/>
      <c r="M24" s="132">
        <f>M17+M22</f>
        <v>0</v>
      </c>
      <c r="N24" s="126"/>
      <c r="O24" s="132">
        <f>O17+O22</f>
        <v>0</v>
      </c>
      <c r="P24" s="126"/>
      <c r="Q24" s="132">
        <f>Q17+Q22</f>
        <v>0</v>
      </c>
      <c r="R24" s="126"/>
      <c r="S24" s="132">
        <v>9500</v>
      </c>
    </row>
    <row r="25" spans="1:23" ht="19.5" customHeight="1" x14ac:dyDescent="0.25">
      <c r="C25" s="1"/>
      <c r="Q25" s="175"/>
    </row>
    <row r="26" spans="1:23" ht="19.5" customHeight="1" x14ac:dyDescent="0.25">
      <c r="C26" s="1"/>
    </row>
    <row r="27" spans="1:23" ht="19.5" customHeight="1" x14ac:dyDescent="0.25">
      <c r="A27" s="26" t="s">
        <v>87</v>
      </c>
      <c r="C27" s="1"/>
    </row>
    <row r="28" spans="1:23" ht="17.25" customHeight="1" x14ac:dyDescent="0.3">
      <c r="A28" s="79" t="s">
        <v>26</v>
      </c>
      <c r="C28" s="103"/>
      <c r="D28" s="126"/>
      <c r="E28" s="103"/>
      <c r="F28" s="126"/>
      <c r="G28" s="103"/>
      <c r="H28" s="126"/>
      <c r="I28" s="103"/>
      <c r="J28" s="126"/>
      <c r="K28" s="103"/>
      <c r="L28" s="126"/>
      <c r="M28" s="103"/>
      <c r="N28" s="126"/>
      <c r="O28" s="103"/>
      <c r="P28" s="126"/>
      <c r="Q28" s="179">
        <f t="shared" ref="Q28:Q38" si="2">SUM(B28:P28)</f>
        <v>0</v>
      </c>
      <c r="R28" s="126"/>
      <c r="S28" s="103">
        <v>0</v>
      </c>
    </row>
    <row r="29" spans="1:23" ht="16.5" customHeight="1" x14ac:dyDescent="0.3">
      <c r="A29" s="79" t="s">
        <v>103</v>
      </c>
      <c r="C29" s="103"/>
      <c r="D29" s="126"/>
      <c r="E29" s="103"/>
      <c r="F29" s="126"/>
      <c r="G29" s="103"/>
      <c r="H29" s="126"/>
      <c r="I29" s="103"/>
      <c r="J29" s="126"/>
      <c r="K29" s="103"/>
      <c r="L29" s="126"/>
      <c r="M29" s="103"/>
      <c r="N29" s="126"/>
      <c r="O29" s="103"/>
      <c r="P29" s="126"/>
      <c r="Q29" s="179">
        <f t="shared" si="2"/>
        <v>0</v>
      </c>
      <c r="R29" s="126"/>
      <c r="S29" s="103">
        <v>0</v>
      </c>
    </row>
    <row r="30" spans="1:23" ht="17.25" customHeight="1" x14ac:dyDescent="0.3">
      <c r="A30" s="79" t="s">
        <v>27</v>
      </c>
      <c r="C30" s="128"/>
      <c r="D30" s="126"/>
      <c r="E30" s="128"/>
      <c r="F30" s="126"/>
      <c r="G30" s="128"/>
      <c r="H30" s="126"/>
      <c r="I30" s="128"/>
      <c r="J30" s="126"/>
      <c r="K30" s="128"/>
      <c r="L30" s="126"/>
      <c r="M30" s="128"/>
      <c r="N30" s="126"/>
      <c r="O30" s="128"/>
      <c r="P30" s="126"/>
      <c r="Q30" s="179">
        <f t="shared" si="2"/>
        <v>0</v>
      </c>
      <c r="R30" s="126"/>
      <c r="S30" s="128">
        <v>0</v>
      </c>
    </row>
    <row r="31" spans="1:23" ht="17.25" customHeight="1" x14ac:dyDescent="0.3">
      <c r="A31" s="79" t="s">
        <v>28</v>
      </c>
      <c r="C31" s="128"/>
      <c r="D31" s="126"/>
      <c r="E31" s="128"/>
      <c r="F31" s="126"/>
      <c r="G31" s="128"/>
      <c r="H31" s="126"/>
      <c r="I31" s="128">
        <v>730</v>
      </c>
      <c r="J31" s="126"/>
      <c r="K31" s="128"/>
      <c r="L31" s="126"/>
      <c r="M31" s="128"/>
      <c r="N31" s="126"/>
      <c r="O31" s="128"/>
      <c r="P31" s="126"/>
      <c r="Q31" s="179">
        <f t="shared" si="2"/>
        <v>730</v>
      </c>
      <c r="R31" s="126"/>
      <c r="S31" s="128">
        <v>13914</v>
      </c>
    </row>
    <row r="32" spans="1:23" ht="17.25" customHeight="1" x14ac:dyDescent="0.3">
      <c r="A32" s="79" t="s">
        <v>29</v>
      </c>
      <c r="C32" s="128"/>
      <c r="D32" s="126"/>
      <c r="E32" s="128"/>
      <c r="F32" s="126"/>
      <c r="G32" s="128"/>
      <c r="H32" s="126"/>
      <c r="I32" s="128"/>
      <c r="J32" s="126"/>
      <c r="K32" s="128"/>
      <c r="L32" s="126"/>
      <c r="M32" s="128"/>
      <c r="N32" s="126"/>
      <c r="O32" s="128"/>
      <c r="P32" s="126"/>
      <c r="Q32" s="179">
        <f t="shared" si="2"/>
        <v>0</v>
      </c>
      <c r="R32" s="126"/>
      <c r="S32" s="128">
        <v>0</v>
      </c>
    </row>
    <row r="33" spans="1:19" ht="17.25" customHeight="1" x14ac:dyDescent="0.3">
      <c r="A33" s="79" t="s">
        <v>30</v>
      </c>
      <c r="C33" s="128"/>
      <c r="D33" s="126"/>
      <c r="E33" s="128"/>
      <c r="F33" s="126"/>
      <c r="G33" s="128"/>
      <c r="H33" s="126"/>
      <c r="I33" s="128"/>
      <c r="J33" s="126"/>
      <c r="K33" s="128"/>
      <c r="L33" s="126"/>
      <c r="M33" s="128"/>
      <c r="N33" s="126"/>
      <c r="O33" s="128"/>
      <c r="P33" s="126"/>
      <c r="Q33" s="179">
        <f t="shared" si="2"/>
        <v>0</v>
      </c>
      <c r="R33" s="126"/>
      <c r="S33" s="128">
        <v>0</v>
      </c>
    </row>
    <row r="34" spans="1:19" ht="17.25" customHeight="1" x14ac:dyDescent="0.3">
      <c r="A34" s="80" t="s">
        <v>31</v>
      </c>
      <c r="C34" s="128"/>
      <c r="D34" s="126"/>
      <c r="E34" s="128"/>
      <c r="F34" s="126"/>
      <c r="G34" s="128"/>
      <c r="H34" s="126"/>
      <c r="I34" s="128"/>
      <c r="J34" s="126"/>
      <c r="K34" s="128"/>
      <c r="L34" s="126"/>
      <c r="M34" s="128"/>
      <c r="N34" s="126"/>
      <c r="O34" s="128"/>
      <c r="P34" s="126"/>
      <c r="Q34" s="179">
        <f t="shared" si="2"/>
        <v>0</v>
      </c>
      <c r="R34" s="126"/>
      <c r="S34" s="128">
        <v>0</v>
      </c>
    </row>
    <row r="35" spans="1:19" ht="17.25" customHeight="1" x14ac:dyDescent="0.3">
      <c r="A35" s="80" t="s">
        <v>32</v>
      </c>
      <c r="C35" s="128"/>
      <c r="D35" s="126"/>
      <c r="E35" s="128"/>
      <c r="F35" s="126"/>
      <c r="G35" s="128"/>
      <c r="H35" s="126"/>
      <c r="I35" s="128"/>
      <c r="J35" s="126"/>
      <c r="K35" s="128"/>
      <c r="L35" s="126"/>
      <c r="M35" s="128"/>
      <c r="N35" s="126"/>
      <c r="O35" s="128"/>
      <c r="P35" s="126"/>
      <c r="Q35" s="179">
        <f t="shared" si="2"/>
        <v>0</v>
      </c>
      <c r="R35" s="126"/>
      <c r="S35" s="128">
        <v>0</v>
      </c>
    </row>
    <row r="36" spans="1:19" ht="17.25" customHeight="1" x14ac:dyDescent="0.3">
      <c r="A36" s="80" t="s">
        <v>33</v>
      </c>
      <c r="C36" s="128"/>
      <c r="D36" s="126"/>
      <c r="E36" s="128"/>
      <c r="F36" s="126"/>
      <c r="G36" s="128"/>
      <c r="H36" s="126"/>
      <c r="I36" s="128"/>
      <c r="J36" s="126"/>
      <c r="K36" s="128"/>
      <c r="L36" s="126"/>
      <c r="M36" s="128"/>
      <c r="N36" s="126"/>
      <c r="O36" s="128"/>
      <c r="P36" s="126"/>
      <c r="Q36" s="179">
        <f t="shared" si="2"/>
        <v>0</v>
      </c>
      <c r="R36" s="126"/>
      <c r="S36" s="128">
        <v>0</v>
      </c>
    </row>
    <row r="37" spans="1:19" ht="17.25" customHeight="1" x14ac:dyDescent="0.3">
      <c r="A37" s="79"/>
      <c r="C37" s="128"/>
      <c r="D37" s="126"/>
      <c r="E37" s="128"/>
      <c r="F37" s="126"/>
      <c r="G37" s="128"/>
      <c r="H37" s="126"/>
      <c r="I37" s="128"/>
      <c r="J37" s="126"/>
      <c r="K37" s="128"/>
      <c r="L37" s="126"/>
      <c r="M37" s="128"/>
      <c r="N37" s="126"/>
      <c r="O37" s="128"/>
      <c r="P37" s="126"/>
      <c r="Q37" s="179">
        <f t="shared" si="2"/>
        <v>0</v>
      </c>
      <c r="R37" s="126"/>
      <c r="S37" s="128">
        <v>0</v>
      </c>
    </row>
    <row r="38" spans="1:19" ht="17.25" customHeight="1" thickBot="1" x14ac:dyDescent="0.35">
      <c r="A38" s="93"/>
      <c r="C38" s="128"/>
      <c r="D38" s="126"/>
      <c r="E38" s="128"/>
      <c r="F38" s="126"/>
      <c r="G38" s="128"/>
      <c r="H38" s="126"/>
      <c r="I38" s="128"/>
      <c r="J38" s="126"/>
      <c r="K38" s="128"/>
      <c r="L38" s="126"/>
      <c r="M38" s="128"/>
      <c r="N38" s="126"/>
      <c r="O38" s="128"/>
      <c r="P38" s="126"/>
      <c r="Q38" s="179">
        <f t="shared" si="2"/>
        <v>0</v>
      </c>
      <c r="R38" s="126"/>
      <c r="S38" s="128">
        <v>0</v>
      </c>
    </row>
    <row r="39" spans="1:19" ht="17.25" customHeight="1" thickBot="1" x14ac:dyDescent="0.35">
      <c r="A39" s="12" t="s">
        <v>90</v>
      </c>
      <c r="C39" s="125">
        <f>SUM(C28:C38)</f>
        <v>0</v>
      </c>
      <c r="D39" s="126"/>
      <c r="E39" s="125">
        <f>SUM(E28:E38)</f>
        <v>0</v>
      </c>
      <c r="F39" s="126"/>
      <c r="G39" s="125">
        <f>SUM(G28:G38)</f>
        <v>0</v>
      </c>
      <c r="H39" s="126"/>
      <c r="I39" s="125">
        <f>SUM(I28:I38)</f>
        <v>730</v>
      </c>
      <c r="J39" s="126"/>
      <c r="K39" s="125">
        <f>SUM(K28:K38)</f>
        <v>0</v>
      </c>
      <c r="L39" s="126"/>
      <c r="M39" s="125">
        <f>SUM(M28:M38)</f>
        <v>0</v>
      </c>
      <c r="N39" s="126"/>
      <c r="O39" s="125">
        <f>SUM(O28:O38)</f>
        <v>0</v>
      </c>
      <c r="P39" s="126"/>
      <c r="Q39" s="125">
        <f>SUM(Q28:Q38)</f>
        <v>730</v>
      </c>
      <c r="R39" s="126"/>
      <c r="S39" s="125">
        <v>13914</v>
      </c>
    </row>
    <row r="40" spans="1:19" x14ac:dyDescent="0.25">
      <c r="C40" s="1"/>
      <c r="Q40" s="175"/>
    </row>
    <row r="41" spans="1:19" ht="28" x14ac:dyDescent="0.3">
      <c r="A41" s="62" t="s">
        <v>88</v>
      </c>
      <c r="C41" s="1"/>
    </row>
    <row r="42" spans="1:19" ht="17.25" customHeight="1" x14ac:dyDescent="0.3">
      <c r="A42" s="79" t="s">
        <v>34</v>
      </c>
      <c r="C42" s="128"/>
      <c r="D42" s="126"/>
      <c r="E42" s="128"/>
      <c r="F42" s="126"/>
      <c r="G42" s="128"/>
      <c r="H42" s="126"/>
      <c r="I42" s="128"/>
      <c r="J42" s="126"/>
      <c r="K42" s="128"/>
      <c r="L42" s="126"/>
      <c r="M42" s="128"/>
      <c r="N42" s="126"/>
      <c r="O42" s="128"/>
      <c r="P42" s="126"/>
      <c r="Q42" s="179">
        <f t="shared" ref="Q42:Q43" si="3">SUM(B42:P42)</f>
        <v>0</v>
      </c>
      <c r="R42" s="126"/>
      <c r="S42" s="128">
        <v>0</v>
      </c>
    </row>
    <row r="43" spans="1:19" ht="17.25" customHeight="1" thickBot="1" x14ac:dyDescent="0.35">
      <c r="A43" s="79" t="s">
        <v>35</v>
      </c>
      <c r="C43" s="128"/>
      <c r="D43" s="126"/>
      <c r="E43" s="128"/>
      <c r="F43" s="126"/>
      <c r="G43" s="128"/>
      <c r="H43" s="126"/>
      <c r="I43" s="128"/>
      <c r="J43" s="126"/>
      <c r="K43" s="128"/>
      <c r="L43" s="126"/>
      <c r="M43" s="128"/>
      <c r="N43" s="126"/>
      <c r="O43" s="128"/>
      <c r="P43" s="126"/>
      <c r="Q43" s="179">
        <f t="shared" si="3"/>
        <v>0</v>
      </c>
      <c r="R43" s="126"/>
      <c r="S43" s="128">
        <v>0</v>
      </c>
    </row>
    <row r="44" spans="1:19" ht="17.25" customHeight="1" thickBot="1" x14ac:dyDescent="0.35">
      <c r="A44" s="12" t="s">
        <v>89</v>
      </c>
      <c r="C44" s="125">
        <f>C42+C43</f>
        <v>0</v>
      </c>
      <c r="D44" s="126"/>
      <c r="E44" s="125">
        <f>E42+E43</f>
        <v>0</v>
      </c>
      <c r="F44" s="126"/>
      <c r="G44" s="125">
        <f>G42+G43</f>
        <v>0</v>
      </c>
      <c r="H44" s="126"/>
      <c r="I44" s="125">
        <f>I42+I43</f>
        <v>0</v>
      </c>
      <c r="J44" s="126"/>
      <c r="K44" s="125">
        <f>K42+K43</f>
        <v>0</v>
      </c>
      <c r="L44" s="126"/>
      <c r="M44" s="125">
        <f>M42+M43</f>
        <v>0</v>
      </c>
      <c r="N44" s="126"/>
      <c r="O44" s="125">
        <f>O42+O43</f>
        <v>0</v>
      </c>
      <c r="P44" s="126"/>
      <c r="Q44" s="125">
        <f>Q42+Q43</f>
        <v>0</v>
      </c>
      <c r="R44" s="126"/>
      <c r="S44" s="125">
        <v>0</v>
      </c>
    </row>
    <row r="45" spans="1:19" ht="13" thickBot="1" x14ac:dyDescent="0.3">
      <c r="C45" s="1"/>
      <c r="Q45" s="175" t="e">
        <f>IF(Q44='R&amp;P Accounts'!#REF!,0,"cross ref error")</f>
        <v>#REF!</v>
      </c>
      <c r="S45" s="1">
        <v>0</v>
      </c>
    </row>
    <row r="46" spans="1:19" ht="17.25" customHeight="1" thickBot="1" x14ac:dyDescent="0.35">
      <c r="A46" s="94" t="s">
        <v>9</v>
      </c>
      <c r="C46" s="125">
        <f>+C44+C39</f>
        <v>0</v>
      </c>
      <c r="D46" s="126"/>
      <c r="E46" s="125">
        <f>+E44+E39</f>
        <v>0</v>
      </c>
      <c r="F46" s="126"/>
      <c r="G46" s="125">
        <f>+G44+G39</f>
        <v>0</v>
      </c>
      <c r="H46" s="126"/>
      <c r="I46" s="125">
        <f>+I44+I39</f>
        <v>730</v>
      </c>
      <c r="J46" s="126"/>
      <c r="K46" s="125">
        <f>+K44+K39</f>
        <v>0</v>
      </c>
      <c r="L46" s="126"/>
      <c r="M46" s="125">
        <f>+M44+M39</f>
        <v>0</v>
      </c>
      <c r="N46" s="126"/>
      <c r="O46" s="125">
        <f>+O44+O39</f>
        <v>0</v>
      </c>
      <c r="P46" s="126"/>
      <c r="Q46" s="125">
        <f>+Q44+Q39</f>
        <v>730</v>
      </c>
      <c r="R46" s="126"/>
      <c r="S46" s="125">
        <v>13914</v>
      </c>
    </row>
    <row r="47" spans="1:19" ht="13" thickBot="1" x14ac:dyDescent="0.3">
      <c r="C47" s="1"/>
      <c r="Q47" s="175"/>
    </row>
    <row r="48" spans="1:19" ht="17.25" customHeight="1" thickBot="1" x14ac:dyDescent="0.35">
      <c r="A48" s="37" t="s">
        <v>94</v>
      </c>
      <c r="C48" s="123">
        <f>+C24-C46</f>
        <v>0</v>
      </c>
      <c r="D48" s="124"/>
      <c r="E48" s="123">
        <f>+E24-E46</f>
        <v>0</v>
      </c>
      <c r="F48" s="124"/>
      <c r="G48" s="123">
        <f>+G24-G46</f>
        <v>0</v>
      </c>
      <c r="H48" s="124"/>
      <c r="I48" s="123">
        <f>+I24-I46</f>
        <v>-730</v>
      </c>
      <c r="J48" s="124"/>
      <c r="K48" s="123">
        <f>+K24-K46</f>
        <v>0</v>
      </c>
      <c r="L48" s="124"/>
      <c r="M48" s="123">
        <f>+M24-M46</f>
        <v>0</v>
      </c>
      <c r="N48" s="124"/>
      <c r="O48" s="123">
        <f>+O24-O46</f>
        <v>0</v>
      </c>
      <c r="P48" s="124"/>
      <c r="Q48" s="123">
        <f>+Q24-Q46</f>
        <v>-730</v>
      </c>
      <c r="R48" s="124"/>
      <c r="S48" s="123">
        <v>-4414</v>
      </c>
    </row>
    <row r="49" spans="1:19" ht="14.25" customHeight="1" thickBot="1" x14ac:dyDescent="0.35">
      <c r="A49" s="37"/>
      <c r="C49" s="177"/>
      <c r="D49" s="124"/>
      <c r="E49" s="177"/>
      <c r="F49" s="124"/>
      <c r="G49" s="177"/>
      <c r="H49" s="124"/>
      <c r="I49" s="177"/>
      <c r="J49" s="124"/>
      <c r="K49" s="177"/>
      <c r="L49" s="124"/>
      <c r="M49" s="177"/>
      <c r="N49" s="124"/>
      <c r="O49" s="177"/>
      <c r="P49" s="124"/>
      <c r="Q49" s="177"/>
      <c r="R49" s="124"/>
      <c r="S49" s="177"/>
    </row>
    <row r="50" spans="1:19" s="105" customFormat="1" ht="17.25" customHeight="1" thickBot="1" x14ac:dyDescent="0.35">
      <c r="A50" s="86" t="s">
        <v>110</v>
      </c>
      <c r="C50" s="178"/>
      <c r="D50" s="124"/>
      <c r="E50" s="178"/>
      <c r="F50" s="124"/>
      <c r="G50" s="178"/>
      <c r="H50" s="124"/>
      <c r="I50" s="178"/>
      <c r="J50" s="124"/>
      <c r="K50" s="178"/>
      <c r="L50" s="124"/>
      <c r="M50" s="178"/>
      <c r="N50" s="124"/>
      <c r="O50" s="178"/>
      <c r="P50" s="124"/>
      <c r="Q50" s="178">
        <f>SUM(C50:O50)</f>
        <v>0</v>
      </c>
      <c r="R50" s="124"/>
      <c r="S50" s="178">
        <v>0</v>
      </c>
    </row>
    <row r="51" spans="1:19" ht="14.25" customHeight="1" thickBot="1" x14ac:dyDescent="0.35">
      <c r="A51" s="10"/>
      <c r="C51" s="146"/>
      <c r="D51" s="146"/>
      <c r="E51" s="146"/>
      <c r="F51" s="146"/>
      <c r="G51" s="146"/>
      <c r="H51" s="146"/>
      <c r="I51" s="146"/>
      <c r="J51" s="146"/>
      <c r="K51" s="146"/>
      <c r="L51" s="146"/>
      <c r="M51" s="146"/>
      <c r="N51" s="146"/>
      <c r="O51" s="146"/>
      <c r="P51" s="146"/>
      <c r="Q51" s="146"/>
      <c r="R51" s="146"/>
      <c r="S51" s="146"/>
    </row>
    <row r="52" spans="1:19" ht="17.25" customHeight="1" thickBot="1" x14ac:dyDescent="0.35">
      <c r="A52" s="12" t="s">
        <v>39</v>
      </c>
      <c r="C52" s="123">
        <f>C48+C50</f>
        <v>0</v>
      </c>
      <c r="D52" s="124"/>
      <c r="E52" s="123">
        <f>E48+E50</f>
        <v>0</v>
      </c>
      <c r="F52" s="124"/>
      <c r="G52" s="123">
        <f>G48+G50</f>
        <v>0</v>
      </c>
      <c r="H52" s="124"/>
      <c r="I52" s="123">
        <f>I48+I50</f>
        <v>-730</v>
      </c>
      <c r="J52" s="124"/>
      <c r="K52" s="123">
        <f>K48+K50</f>
        <v>0</v>
      </c>
      <c r="L52" s="124"/>
      <c r="M52" s="123">
        <f>M48+M50</f>
        <v>0</v>
      </c>
      <c r="N52" s="124"/>
      <c r="O52" s="123">
        <f>O48+O50</f>
        <v>0</v>
      </c>
      <c r="P52" s="124"/>
      <c r="Q52" s="123">
        <f>Q48+Q50</f>
        <v>-730</v>
      </c>
      <c r="R52" s="124"/>
      <c r="S52" s="123">
        <f>S48+S50</f>
        <v>-4414</v>
      </c>
    </row>
    <row r="53" spans="1:19" x14ac:dyDescent="0.25">
      <c r="C53" s="1"/>
      <c r="Q53" s="175"/>
    </row>
    <row r="55" spans="1:19" ht="15.5" x14ac:dyDescent="0.35">
      <c r="A55" s="147" t="s">
        <v>96</v>
      </c>
    </row>
    <row r="56" spans="1:19" x14ac:dyDescent="0.25">
      <c r="A56" s="429"/>
      <c r="B56" s="430"/>
      <c r="C56" s="430"/>
      <c r="D56" s="430"/>
      <c r="E56" s="430"/>
      <c r="F56" s="430"/>
      <c r="G56" s="430"/>
      <c r="H56" s="430"/>
      <c r="I56" s="430"/>
      <c r="J56" s="430"/>
      <c r="K56" s="430"/>
      <c r="L56" s="430"/>
      <c r="M56" s="430"/>
      <c r="N56" s="430"/>
      <c r="O56" s="430"/>
      <c r="P56" s="430"/>
      <c r="Q56" s="430"/>
      <c r="R56" s="430"/>
      <c r="S56" s="431"/>
    </row>
    <row r="57" spans="1:19" x14ac:dyDescent="0.25">
      <c r="A57" s="432"/>
      <c r="B57" s="433"/>
      <c r="C57" s="433"/>
      <c r="D57" s="433"/>
      <c r="E57" s="433"/>
      <c r="F57" s="433"/>
      <c r="G57" s="433"/>
      <c r="H57" s="433"/>
      <c r="I57" s="433"/>
      <c r="J57" s="433"/>
      <c r="K57" s="433"/>
      <c r="L57" s="433"/>
      <c r="M57" s="433"/>
      <c r="N57" s="433"/>
      <c r="O57" s="433"/>
      <c r="P57" s="433"/>
      <c r="Q57" s="433"/>
      <c r="R57" s="433"/>
      <c r="S57" s="434"/>
    </row>
    <row r="58" spans="1:19" x14ac:dyDescent="0.25">
      <c r="A58" s="432"/>
      <c r="B58" s="433"/>
      <c r="C58" s="433"/>
      <c r="D58" s="433"/>
      <c r="E58" s="433"/>
      <c r="F58" s="433"/>
      <c r="G58" s="433"/>
      <c r="H58" s="433"/>
      <c r="I58" s="433"/>
      <c r="J58" s="433"/>
      <c r="K58" s="433"/>
      <c r="L58" s="433"/>
      <c r="M58" s="433"/>
      <c r="N58" s="433"/>
      <c r="O58" s="433"/>
      <c r="P58" s="433"/>
      <c r="Q58" s="433"/>
      <c r="R58" s="433"/>
      <c r="S58" s="434"/>
    </row>
    <row r="59" spans="1:19" x14ac:dyDescent="0.25">
      <c r="A59" s="432"/>
      <c r="B59" s="433"/>
      <c r="C59" s="433"/>
      <c r="D59" s="433"/>
      <c r="E59" s="433"/>
      <c r="F59" s="433"/>
      <c r="G59" s="433"/>
      <c r="H59" s="433"/>
      <c r="I59" s="433"/>
      <c r="J59" s="433"/>
      <c r="K59" s="433"/>
      <c r="L59" s="433"/>
      <c r="M59" s="433"/>
      <c r="N59" s="433"/>
      <c r="O59" s="433"/>
      <c r="P59" s="433"/>
      <c r="Q59" s="433"/>
      <c r="R59" s="433"/>
      <c r="S59" s="434"/>
    </row>
    <row r="60" spans="1:19" x14ac:dyDescent="0.25">
      <c r="A60" s="432"/>
      <c r="B60" s="433"/>
      <c r="C60" s="433"/>
      <c r="D60" s="433"/>
      <c r="E60" s="433"/>
      <c r="F60" s="433"/>
      <c r="G60" s="433"/>
      <c r="H60" s="433"/>
      <c r="I60" s="433"/>
      <c r="J60" s="433"/>
      <c r="K60" s="433"/>
      <c r="L60" s="433"/>
      <c r="M60" s="433"/>
      <c r="N60" s="433"/>
      <c r="O60" s="433"/>
      <c r="P60" s="433"/>
      <c r="Q60" s="433"/>
      <c r="R60" s="433"/>
      <c r="S60" s="434"/>
    </row>
    <row r="61" spans="1:19" x14ac:dyDescent="0.25">
      <c r="A61" s="432"/>
      <c r="B61" s="433"/>
      <c r="C61" s="433"/>
      <c r="D61" s="433"/>
      <c r="E61" s="433"/>
      <c r="F61" s="433"/>
      <c r="G61" s="433"/>
      <c r="H61" s="433"/>
      <c r="I61" s="433"/>
      <c r="J61" s="433"/>
      <c r="K61" s="433"/>
      <c r="L61" s="433"/>
      <c r="M61" s="433"/>
      <c r="N61" s="433"/>
      <c r="O61" s="433"/>
      <c r="P61" s="433"/>
      <c r="Q61" s="433"/>
      <c r="R61" s="433"/>
      <c r="S61" s="434"/>
    </row>
    <row r="62" spans="1:19" x14ac:dyDescent="0.25">
      <c r="A62" s="432"/>
      <c r="B62" s="433"/>
      <c r="C62" s="433"/>
      <c r="D62" s="433"/>
      <c r="E62" s="433"/>
      <c r="F62" s="433"/>
      <c r="G62" s="433"/>
      <c r="H62" s="433"/>
      <c r="I62" s="433"/>
      <c r="J62" s="433"/>
      <c r="K62" s="433"/>
      <c r="L62" s="433"/>
      <c r="M62" s="433"/>
      <c r="N62" s="433"/>
      <c r="O62" s="433"/>
      <c r="P62" s="433"/>
      <c r="Q62" s="433"/>
      <c r="R62" s="433"/>
      <c r="S62" s="434"/>
    </row>
    <row r="63" spans="1:19" x14ac:dyDescent="0.25">
      <c r="A63" s="432"/>
      <c r="B63" s="433"/>
      <c r="C63" s="433"/>
      <c r="D63" s="433"/>
      <c r="E63" s="433"/>
      <c r="F63" s="433"/>
      <c r="G63" s="433"/>
      <c r="H63" s="433"/>
      <c r="I63" s="433"/>
      <c r="J63" s="433"/>
      <c r="K63" s="433"/>
      <c r="L63" s="433"/>
      <c r="M63" s="433"/>
      <c r="N63" s="433"/>
      <c r="O63" s="433"/>
      <c r="P63" s="433"/>
      <c r="Q63" s="433"/>
      <c r="R63" s="433"/>
      <c r="S63" s="434"/>
    </row>
    <row r="64" spans="1:19" x14ac:dyDescent="0.25">
      <c r="A64" s="435"/>
      <c r="B64" s="436"/>
      <c r="C64" s="436"/>
      <c r="D64" s="436"/>
      <c r="E64" s="436"/>
      <c r="F64" s="436"/>
      <c r="G64" s="436"/>
      <c r="H64" s="436"/>
      <c r="I64" s="436"/>
      <c r="J64" s="436"/>
      <c r="K64" s="436"/>
      <c r="L64" s="436"/>
      <c r="M64" s="436"/>
      <c r="N64" s="436"/>
      <c r="O64" s="436"/>
      <c r="P64" s="436"/>
      <c r="Q64" s="436"/>
      <c r="R64" s="436"/>
      <c r="S64" s="437"/>
    </row>
  </sheetData>
  <mergeCells count="7">
    <mergeCell ref="A56:S64"/>
    <mergeCell ref="C1:Q1"/>
    <mergeCell ref="A5:E5"/>
    <mergeCell ref="A4:R4"/>
    <mergeCell ref="S1:T1"/>
    <mergeCell ref="A2:R2"/>
    <mergeCell ref="N3:Q3"/>
  </mergeCells>
  <phoneticPr fontId="14" type="noConversion"/>
  <printOptions horizontalCentered="1" verticalCentered="1"/>
  <pageMargins left="0.39370078740157483" right="0.19685039370078741" top="0.19685039370078741" bottom="0.19685039370078741" header="0.51181102362204722" footer="0.51181102362204722"/>
  <pageSetup paperSize="9" scale="43"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4501E956-6739-4FB7-BF49-5810AF4357CC}"/>
</file>

<file path=customXml/itemProps2.xml><?xml version="1.0" encoding="utf-8"?>
<ds:datastoreItem xmlns:ds="http://schemas.openxmlformats.org/officeDocument/2006/customXml" ds:itemID="{4D5D6329-217C-426B-B773-59FEA02C1641}"/>
</file>

<file path=customXml/itemProps3.xml><?xml version="1.0" encoding="utf-8"?>
<ds:datastoreItem xmlns:ds="http://schemas.openxmlformats.org/officeDocument/2006/customXml" ds:itemID="{34092B48-8E7B-443F-807F-2FACE55AF2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R&amp;P Accounts</vt:lpstr>
      <vt:lpstr>Statement of balances</vt:lpstr>
      <vt:lpstr>Notes</vt:lpstr>
      <vt:lpstr>Additional notes (1)  </vt:lpstr>
      <vt:lpstr>Additional notes (2)</vt:lpstr>
      <vt:lpstr>Additional notes (3)</vt:lpstr>
      <vt:lpstr>'Additional notes (1)  '!Print_Area</vt:lpstr>
      <vt:lpstr>'Additional notes (2)'!Print_Area</vt:lpstr>
      <vt:lpstr>'Additional notes (3)'!Print_Area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Karen Ainslie</cp:lastModifiedBy>
  <cp:lastPrinted>2026-03-10T17:49:48Z</cp:lastPrinted>
  <dcterms:created xsi:type="dcterms:W3CDTF">2007-04-10T16:51:52Z</dcterms:created>
  <dcterms:modified xsi:type="dcterms:W3CDTF">2026-04-29T15:12:56Z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