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305"/>
  <workbookPr/>
  <mc:AlternateContent xmlns:mc="http://schemas.openxmlformats.org/markup-compatibility/2006">
    <mc:Choice Requires="x15">
      <x15ac:absPath xmlns:x15ac="http://schemas.microsoft.com/office/spreadsheetml/2010/11/ac" url="https://d.docs.live.net/d7dd3ccf6e1bac89/Desktop/"/>
    </mc:Choice>
  </mc:AlternateContent>
  <xr:revisionPtr revIDLastSave="1686" documentId="8_{E829210B-E62E-4C2D-8056-B1B571D1E63A}" xr6:coauthVersionLast="47" xr6:coauthVersionMax="47" xr10:uidLastSave="{10DE5339-B27E-42D2-A9BA-6F9D8B9C982D}"/>
  <bookViews>
    <workbookView xWindow="-28920" yWindow="-120" windowWidth="29040" windowHeight="15720" tabRatio="840" firstSheet="4" xr2:uid="{00000000-000D-0000-FFFF-FFFF00000000}"/>
  </bookViews>
  <sheets>
    <sheet name="CASHBOOK" sheetId="8" r:id="rId1"/>
    <sheet name="Statement of balances" sheetId="3" r:id="rId2"/>
    <sheet name="Notes" sheetId="4" r:id="rId3"/>
    <sheet name="Additional notes (1)  " sheetId="5" r:id="rId4"/>
    <sheet name="R&amp;P Accounts" sheetId="2" r:id="rId5"/>
    <sheet name="Additional notes (2)" sheetId="7" r:id="rId6"/>
    <sheet name="Additional notes (3)" sheetId="6" r:id="rId7"/>
  </sheets>
  <definedNames>
    <definedName name="_xlnm._FilterDatabase" localSheetId="0" hidden="1">CASHBOOK!$A$1:$W$394</definedName>
    <definedName name="_xlnm.Print_Area" localSheetId="3">'Additional notes (1)  '!$A$1:$M$61</definedName>
    <definedName name="_xlnm.Print_Area" localSheetId="2">Notes!$A$1:$L$55</definedName>
    <definedName name="_xlnm.Print_Area" localSheetId="4">'R&amp;P Accounts'!$A$1:$L$54</definedName>
    <definedName name="_xlnm.Print_Area" localSheetId="1">'Statement of balances'!$A$1:$P$53</definedName>
    <definedName name="_xlnm.Print_Titles" localSheetId="4">'R&amp;P Accounts'!$1:$8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94" i="8" l="1"/>
  <c r="S394" i="8"/>
  <c r="D33" i="2" s="1"/>
  <c r="I394" i="8"/>
  <c r="B11" i="2" s="1"/>
  <c r="J11" i="2" s="1"/>
  <c r="J394" i="8"/>
  <c r="D12" i="2" s="1"/>
  <c r="K394" i="8"/>
  <c r="B13" i="2" s="1"/>
  <c r="L394" i="8"/>
  <c r="B17" i="2" s="1"/>
  <c r="J17" i="2" s="1"/>
  <c r="M394" i="8"/>
  <c r="B29" i="2" s="1"/>
  <c r="N394" i="8"/>
  <c r="O394" i="8"/>
  <c r="P394" i="8"/>
  <c r="Q394" i="8"/>
  <c r="T394" i="8"/>
  <c r="B35" i="2" s="1"/>
  <c r="J35" i="2" s="1"/>
  <c r="U394" i="8"/>
  <c r="B36" i="2" s="1"/>
  <c r="J36" i="2" s="1"/>
  <c r="V394" i="8"/>
  <c r="B37" i="2" s="1"/>
  <c r="J37" i="2" s="1"/>
  <c r="W394" i="8"/>
  <c r="B38" i="2" s="1"/>
  <c r="J38" i="2" s="1"/>
  <c r="H394" i="8"/>
  <c r="B10" i="2" s="1"/>
  <c r="J10" i="2" s="1"/>
  <c r="F4" i="8"/>
  <c r="F5" i="8" s="1"/>
  <c r="F6" i="8" s="1"/>
  <c r="F7" i="8" s="1"/>
  <c r="F8" i="8" s="1"/>
  <c r="F9" i="8" s="1"/>
  <c r="F10" i="8" s="1"/>
  <c r="F11" i="8" s="1"/>
  <c r="F12" i="8" s="1"/>
  <c r="F13" i="8" s="1"/>
  <c r="F14" i="8" s="1"/>
  <c r="F15" i="8" s="1"/>
  <c r="F16" i="8" s="1"/>
  <c r="F17" i="8" s="1"/>
  <c r="F18" i="8" s="1"/>
  <c r="F19" i="8" s="1"/>
  <c r="F20" i="8" s="1"/>
  <c r="F21" i="8" s="1"/>
  <c r="F22" i="8" s="1"/>
  <c r="F23" i="8" s="1"/>
  <c r="F24" i="8" s="1"/>
  <c r="F25" i="8" s="1"/>
  <c r="F26" i="8" s="1"/>
  <c r="F27" i="8" s="1"/>
  <c r="F28" i="8" s="1"/>
  <c r="F29" i="8" s="1"/>
  <c r="F30" i="8" s="1"/>
  <c r="F31" i="8" s="1"/>
  <c r="F32" i="8" s="1"/>
  <c r="F33" i="8" s="1"/>
  <c r="F34" i="8" s="1"/>
  <c r="F35" i="8" s="1"/>
  <c r="F36" i="8" s="1"/>
  <c r="F37" i="8" s="1"/>
  <c r="F38" i="8" s="1"/>
  <c r="F39" i="8" s="1"/>
  <c r="F40" i="8" s="1"/>
  <c r="F41" i="8" s="1"/>
  <c r="F42" i="8" s="1"/>
  <c r="F43" i="8" s="1"/>
  <c r="F44" i="8" s="1"/>
  <c r="F45" i="8" s="1"/>
  <c r="F46" i="8" s="1"/>
  <c r="F47" i="8" s="1"/>
  <c r="F48" i="8" s="1"/>
  <c r="F49" i="8" s="1"/>
  <c r="F50" i="8" s="1"/>
  <c r="F51" i="8" s="1"/>
  <c r="F52" i="8" s="1"/>
  <c r="F53" i="8" s="1"/>
  <c r="F54" i="8" s="1"/>
  <c r="F55" i="8" s="1"/>
  <c r="F56" i="8" s="1"/>
  <c r="F57" i="8" s="1"/>
  <c r="F58" i="8" s="1"/>
  <c r="F59" i="8" s="1"/>
  <c r="F60" i="8" s="1"/>
  <c r="F61" i="8" s="1"/>
  <c r="F62" i="8" s="1"/>
  <c r="F63" i="8" s="1"/>
  <c r="F64" i="8" s="1"/>
  <c r="F65" i="8" s="1"/>
  <c r="F66" i="8" s="1"/>
  <c r="F67" i="8" s="1"/>
  <c r="F68" i="8" s="1"/>
  <c r="F69" i="8" s="1"/>
  <c r="F70" i="8" s="1"/>
  <c r="F71" i="8" s="1"/>
  <c r="F72" i="8" s="1"/>
  <c r="F73" i="8" s="1"/>
  <c r="F74" i="8" s="1"/>
  <c r="F75" i="8" s="1"/>
  <c r="F76" i="8" s="1"/>
  <c r="F77" i="8" s="1"/>
  <c r="F78" i="8" s="1"/>
  <c r="F79" i="8" s="1"/>
  <c r="F80" i="8" s="1"/>
  <c r="F81" i="8" s="1"/>
  <c r="F82" i="8" s="1"/>
  <c r="F83" i="8" s="1"/>
  <c r="F84" i="8" s="1"/>
  <c r="F85" i="8" s="1"/>
  <c r="F86" i="8" s="1"/>
  <c r="F87" i="8" s="1"/>
  <c r="F88" i="8" s="1"/>
  <c r="F89" i="8" s="1"/>
  <c r="F90" i="8" s="1"/>
  <c r="F91" i="8" s="1"/>
  <c r="F92" i="8" s="1"/>
  <c r="F93" i="8" s="1"/>
  <c r="F94" i="8" s="1"/>
  <c r="F95" i="8" s="1"/>
  <c r="F96" i="8" s="1"/>
  <c r="F97" i="8" s="1"/>
  <c r="F98" i="8" s="1"/>
  <c r="F99" i="8" s="1"/>
  <c r="F100" i="8" s="1"/>
  <c r="F101" i="8" s="1"/>
  <c r="F102" i="8" s="1"/>
  <c r="F103" i="8" s="1"/>
  <c r="F104" i="8" s="1"/>
  <c r="F105" i="8" s="1"/>
  <c r="F106" i="8" s="1"/>
  <c r="F107" i="8" s="1"/>
  <c r="F108" i="8" s="1"/>
  <c r="F109" i="8" s="1"/>
  <c r="F110" i="8" s="1"/>
  <c r="F111" i="8" s="1"/>
  <c r="F112" i="8" s="1"/>
  <c r="F113" i="8" s="1"/>
  <c r="F114" i="8" s="1"/>
  <c r="F115" i="8" s="1"/>
  <c r="F116" i="8" s="1"/>
  <c r="F117" i="8" s="1"/>
  <c r="F118" i="8" s="1"/>
  <c r="F119" i="8" s="1"/>
  <c r="F120" i="8" s="1"/>
  <c r="F121" i="8" s="1"/>
  <c r="F122" i="8" s="1"/>
  <c r="F123" i="8" s="1"/>
  <c r="F124" i="8" s="1"/>
  <c r="F125" i="8" s="1"/>
  <c r="F126" i="8" s="1"/>
  <c r="F127" i="8" s="1"/>
  <c r="F128" i="8" s="1"/>
  <c r="F129" i="8" s="1"/>
  <c r="F130" i="8" s="1"/>
  <c r="F131" i="8" s="1"/>
  <c r="F132" i="8" s="1"/>
  <c r="F133" i="8" s="1"/>
  <c r="F134" i="8" s="1"/>
  <c r="F135" i="8" s="1"/>
  <c r="F136" i="8" s="1"/>
  <c r="F137" i="8" s="1"/>
  <c r="F138" i="8" s="1"/>
  <c r="F139" i="8" s="1"/>
  <c r="F140" i="8" s="1"/>
  <c r="F141" i="8" s="1"/>
  <c r="F142" i="8" s="1"/>
  <c r="F143" i="8" s="1"/>
  <c r="F144" i="8" s="1"/>
  <c r="F145" i="8" s="1"/>
  <c r="F146" i="8" s="1"/>
  <c r="F147" i="8" s="1"/>
  <c r="F148" i="8" s="1"/>
  <c r="F149" i="8" s="1"/>
  <c r="F150" i="8" s="1"/>
  <c r="F151" i="8" s="1"/>
  <c r="F152" i="8" s="1"/>
  <c r="F153" i="8" s="1"/>
  <c r="F154" i="8" s="1"/>
  <c r="F155" i="8" s="1"/>
  <c r="F156" i="8" s="1"/>
  <c r="F157" i="8" s="1"/>
  <c r="F158" i="8" s="1"/>
  <c r="F159" i="8" s="1"/>
  <c r="F160" i="8" s="1"/>
  <c r="F161" i="8" s="1"/>
  <c r="F162" i="8" s="1"/>
  <c r="F163" i="8" s="1"/>
  <c r="F164" i="8" s="1"/>
  <c r="F165" i="8" s="1"/>
  <c r="F166" i="8" s="1"/>
  <c r="F167" i="8" s="1"/>
  <c r="F168" i="8" s="1"/>
  <c r="F169" i="8" s="1"/>
  <c r="F170" i="8" s="1"/>
  <c r="F171" i="8" s="1"/>
  <c r="F172" i="8" s="1"/>
  <c r="F173" i="8" s="1"/>
  <c r="F174" i="8" s="1"/>
  <c r="F175" i="8" s="1"/>
  <c r="F176" i="8" s="1"/>
  <c r="F177" i="8" s="1"/>
  <c r="F178" i="8" s="1"/>
  <c r="F179" i="8" s="1"/>
  <c r="F180" i="8" s="1"/>
  <c r="F181" i="8" s="1"/>
  <c r="F182" i="8" s="1"/>
  <c r="F183" i="8" s="1"/>
  <c r="F184" i="8" s="1"/>
  <c r="F185" i="8" s="1"/>
  <c r="F186" i="8" s="1"/>
  <c r="F187" i="8" s="1"/>
  <c r="F188" i="8" s="1"/>
  <c r="F189" i="8" s="1"/>
  <c r="F190" i="8" s="1"/>
  <c r="F191" i="8" s="1"/>
  <c r="F192" i="8" s="1"/>
  <c r="F193" i="8" s="1"/>
  <c r="F194" i="8" s="1"/>
  <c r="F195" i="8" s="1"/>
  <c r="F196" i="8" s="1"/>
  <c r="F197" i="8" s="1"/>
  <c r="F198" i="8" s="1"/>
  <c r="F199" i="8" s="1"/>
  <c r="F200" i="8" s="1"/>
  <c r="F201" i="8" s="1"/>
  <c r="F202" i="8" s="1"/>
  <c r="F203" i="8" s="1"/>
  <c r="F204" i="8" s="1"/>
  <c r="F205" i="8" s="1"/>
  <c r="F206" i="8" s="1"/>
  <c r="F207" i="8" s="1"/>
  <c r="F208" i="8" s="1"/>
  <c r="F209" i="8" s="1"/>
  <c r="F210" i="8" s="1"/>
  <c r="F211" i="8" s="1"/>
  <c r="F212" i="8" s="1"/>
  <c r="F213" i="8" s="1"/>
  <c r="F214" i="8" s="1"/>
  <c r="F215" i="8" s="1"/>
  <c r="F216" i="8" s="1"/>
  <c r="F217" i="8" s="1"/>
  <c r="F218" i="8" s="1"/>
  <c r="F219" i="8" s="1"/>
  <c r="F220" i="8" s="1"/>
  <c r="F221" i="8" s="1"/>
  <c r="F222" i="8" s="1"/>
  <c r="F223" i="8" s="1"/>
  <c r="F224" i="8" s="1"/>
  <c r="F225" i="8" s="1"/>
  <c r="F226" i="8" s="1"/>
  <c r="F227" i="8" s="1"/>
  <c r="F228" i="8" s="1"/>
  <c r="F229" i="8" s="1"/>
  <c r="F230" i="8" s="1"/>
  <c r="F231" i="8" s="1"/>
  <c r="F232" i="8" s="1"/>
  <c r="F233" i="8" s="1"/>
  <c r="F234" i="8" s="1"/>
  <c r="F235" i="8" s="1"/>
  <c r="F236" i="8" s="1"/>
  <c r="F237" i="8" s="1"/>
  <c r="F238" i="8" s="1"/>
  <c r="F239" i="8" s="1"/>
  <c r="F240" i="8" s="1"/>
  <c r="F241" i="8" s="1"/>
  <c r="F242" i="8" s="1"/>
  <c r="F243" i="8" s="1"/>
  <c r="F244" i="8" s="1"/>
  <c r="F245" i="8" s="1"/>
  <c r="F246" i="8" s="1"/>
  <c r="F247" i="8" s="1"/>
  <c r="F248" i="8" s="1"/>
  <c r="F249" i="8" s="1"/>
  <c r="F250" i="8" s="1"/>
  <c r="F251" i="8" s="1"/>
  <c r="F252" i="8" s="1"/>
  <c r="F253" i="8" s="1"/>
  <c r="F254" i="8" s="1"/>
  <c r="F255" i="8" s="1"/>
  <c r="F256" i="8" s="1"/>
  <c r="F257" i="8" s="1"/>
  <c r="F258" i="8" s="1"/>
  <c r="F259" i="8" s="1"/>
  <c r="F260" i="8" s="1"/>
  <c r="F261" i="8" s="1"/>
  <c r="F262" i="8" s="1"/>
  <c r="F263" i="8" s="1"/>
  <c r="F264" i="8" s="1"/>
  <c r="F265" i="8" s="1"/>
  <c r="F266" i="8" s="1"/>
  <c r="F267" i="8" s="1"/>
  <c r="F268" i="8" s="1"/>
  <c r="F269" i="8" s="1"/>
  <c r="F270" i="8" s="1"/>
  <c r="F271" i="8" s="1"/>
  <c r="F272" i="8" s="1"/>
  <c r="F273" i="8" s="1"/>
  <c r="F274" i="8" s="1"/>
  <c r="F275" i="8" s="1"/>
  <c r="F276" i="8" s="1"/>
  <c r="F277" i="8" s="1"/>
  <c r="F278" i="8" s="1"/>
  <c r="F279" i="8" s="1"/>
  <c r="F280" i="8" s="1"/>
  <c r="F281" i="8" s="1"/>
  <c r="F282" i="8" s="1"/>
  <c r="F283" i="8" s="1"/>
  <c r="F284" i="8" s="1"/>
  <c r="F285" i="8" s="1"/>
  <c r="F286" i="8" s="1"/>
  <c r="F287" i="8" s="1"/>
  <c r="F288" i="8" s="1"/>
  <c r="F289" i="8" s="1"/>
  <c r="F290" i="8" s="1"/>
  <c r="F291" i="8" s="1"/>
  <c r="F292" i="8" s="1"/>
  <c r="F293" i="8" s="1"/>
  <c r="F294" i="8" s="1"/>
  <c r="F295" i="8" s="1"/>
  <c r="F296" i="8" s="1"/>
  <c r="F297" i="8" s="1"/>
  <c r="F298" i="8" s="1"/>
  <c r="F299" i="8" s="1"/>
  <c r="F300" i="8" s="1"/>
  <c r="F301" i="8" s="1"/>
  <c r="F302" i="8" s="1"/>
  <c r="F303" i="8" s="1"/>
  <c r="F304" i="8" s="1"/>
  <c r="F305" i="8" s="1"/>
  <c r="F306" i="8" s="1"/>
  <c r="F307" i="8" s="1"/>
  <c r="F308" i="8" s="1"/>
  <c r="F309" i="8" s="1"/>
  <c r="F310" i="8" s="1"/>
  <c r="F311" i="8" s="1"/>
  <c r="F312" i="8" s="1"/>
  <c r="F313" i="8" s="1"/>
  <c r="F314" i="8" s="1"/>
  <c r="F315" i="8" s="1"/>
  <c r="F316" i="8" s="1"/>
  <c r="F317" i="8" s="1"/>
  <c r="F318" i="8" s="1"/>
  <c r="F319" i="8" s="1"/>
  <c r="F320" i="8" s="1"/>
  <c r="F321" i="8" s="1"/>
  <c r="F322" i="8" s="1"/>
  <c r="F323" i="8" s="1"/>
  <c r="F324" i="8" s="1"/>
  <c r="F325" i="8" s="1"/>
  <c r="F326" i="8" s="1"/>
  <c r="F327" i="8" s="1"/>
  <c r="F328" i="8" s="1"/>
  <c r="F329" i="8" s="1"/>
  <c r="F330" i="8" s="1"/>
  <c r="F331" i="8" s="1"/>
  <c r="F332" i="8" s="1"/>
  <c r="F333" i="8" s="1"/>
  <c r="F334" i="8" s="1"/>
  <c r="F335" i="8" s="1"/>
  <c r="F336" i="8" s="1"/>
  <c r="F337" i="8" s="1"/>
  <c r="F338" i="8" s="1"/>
  <c r="F339" i="8" s="1"/>
  <c r="F340" i="8" s="1"/>
  <c r="F341" i="8" s="1"/>
  <c r="F342" i="8" s="1"/>
  <c r="F343" i="8" s="1"/>
  <c r="F344" i="8" s="1"/>
  <c r="F345" i="8" s="1"/>
  <c r="F346" i="8" s="1"/>
  <c r="F347" i="8" s="1"/>
  <c r="F348" i="8" s="1"/>
  <c r="F349" i="8" s="1"/>
  <c r="F350" i="8" s="1"/>
  <c r="F351" i="8" s="1"/>
  <c r="F352" i="8" s="1"/>
  <c r="F353" i="8" s="1"/>
  <c r="F354" i="8" s="1"/>
  <c r="F355" i="8" s="1"/>
  <c r="F356" i="8" s="1"/>
  <c r="F357" i="8" s="1"/>
  <c r="F358" i="8" s="1"/>
  <c r="F359" i="8" s="1"/>
  <c r="F360" i="8" s="1"/>
  <c r="F361" i="8" s="1"/>
  <c r="F362" i="8" s="1"/>
  <c r="F363" i="8" s="1"/>
  <c r="F364" i="8" s="1"/>
  <c r="F365" i="8" s="1"/>
  <c r="F366" i="8" s="1"/>
  <c r="F367" i="8" s="1"/>
  <c r="F368" i="8" s="1"/>
  <c r="F369" i="8" s="1"/>
  <c r="F370" i="8" s="1"/>
  <c r="F371" i="8" s="1"/>
  <c r="F372" i="8" s="1"/>
  <c r="F373" i="8" s="1"/>
  <c r="F374" i="8" s="1"/>
  <c r="F375" i="8" s="1"/>
  <c r="F376" i="8" s="1"/>
  <c r="F377" i="8" s="1"/>
  <c r="F378" i="8" s="1"/>
  <c r="F379" i="8" s="1"/>
  <c r="F380" i="8" s="1"/>
  <c r="F381" i="8" s="1"/>
  <c r="F382" i="8" s="1"/>
  <c r="F383" i="8" s="1"/>
  <c r="F384" i="8" s="1"/>
  <c r="F385" i="8" s="1"/>
  <c r="F386" i="8" s="1"/>
  <c r="F387" i="8" s="1"/>
  <c r="F388" i="8" s="1"/>
  <c r="F389" i="8" s="1"/>
  <c r="F390" i="8" s="1"/>
  <c r="F391" i="8" s="1"/>
  <c r="F392" i="8" s="1"/>
  <c r="F393" i="8" s="1"/>
  <c r="F394" i="8" s="1"/>
  <c r="K10" i="5"/>
  <c r="K42" i="7"/>
  <c r="K43" i="7"/>
  <c r="K44" i="7" s="1"/>
  <c r="K50" i="6"/>
  <c r="K50" i="7"/>
  <c r="K11" i="5"/>
  <c r="K22" i="5"/>
  <c r="K12" i="5"/>
  <c r="K13" i="5"/>
  <c r="I14" i="5"/>
  <c r="I16" i="5" s="1"/>
  <c r="G14" i="5"/>
  <c r="G16" i="5" s="1"/>
  <c r="E14" i="5"/>
  <c r="E16" i="5" s="1"/>
  <c r="M14" i="5"/>
  <c r="M16" i="5" s="1"/>
  <c r="L16" i="5"/>
  <c r="J16" i="5"/>
  <c r="H16" i="5"/>
  <c r="F16" i="5"/>
  <c r="C14" i="5"/>
  <c r="M25" i="5"/>
  <c r="M27" i="5" s="1"/>
  <c r="L27" i="5"/>
  <c r="K21" i="5"/>
  <c r="K23" i="5"/>
  <c r="K24" i="5"/>
  <c r="J27" i="5"/>
  <c r="F27" i="5"/>
  <c r="E25" i="5"/>
  <c r="C25" i="5"/>
  <c r="C27" i="5" s="1"/>
  <c r="C40" i="5"/>
  <c r="K57" i="5"/>
  <c r="K56" i="5"/>
  <c r="K55" i="5"/>
  <c r="K54" i="5"/>
  <c r="K53" i="5"/>
  <c r="K52" i="5"/>
  <c r="K51" i="5"/>
  <c r="K50" i="5"/>
  <c r="K49" i="5"/>
  <c r="K48" i="5"/>
  <c r="K47" i="5"/>
  <c r="K39" i="5"/>
  <c r="K38" i="5"/>
  <c r="K37" i="5"/>
  <c r="K36" i="5"/>
  <c r="K35" i="5"/>
  <c r="K34" i="5"/>
  <c r="K33" i="5"/>
  <c r="K32" i="5"/>
  <c r="K40" i="5" s="1"/>
  <c r="L24" i="2"/>
  <c r="L19" i="2"/>
  <c r="L45" i="2"/>
  <c r="L40" i="2"/>
  <c r="B45" i="2"/>
  <c r="B24" i="2"/>
  <c r="J31" i="2"/>
  <c r="J30" i="2"/>
  <c r="J34" i="2"/>
  <c r="J39" i="2"/>
  <c r="J43" i="2"/>
  <c r="J44" i="2"/>
  <c r="H19" i="2"/>
  <c r="F19" i="2"/>
  <c r="J22" i="2"/>
  <c r="J23" i="2"/>
  <c r="D24" i="2"/>
  <c r="D45" i="2"/>
  <c r="F24" i="2"/>
  <c r="F45" i="2"/>
  <c r="F40" i="2"/>
  <c r="H24" i="2"/>
  <c r="H45" i="2"/>
  <c r="H40" i="2"/>
  <c r="J51" i="2"/>
  <c r="K17" i="4"/>
  <c r="K9" i="7"/>
  <c r="K10" i="7"/>
  <c r="K11" i="7"/>
  <c r="K12" i="7"/>
  <c r="K13" i="7"/>
  <c r="K14" i="7"/>
  <c r="K15" i="7"/>
  <c r="K16" i="7"/>
  <c r="K20" i="7"/>
  <c r="K21" i="7"/>
  <c r="K22" i="7" s="1"/>
  <c r="K28" i="7"/>
  <c r="K29" i="7"/>
  <c r="K30" i="7"/>
  <c r="K31" i="7"/>
  <c r="K32" i="7"/>
  <c r="K33" i="7"/>
  <c r="K34" i="7"/>
  <c r="K35" i="7"/>
  <c r="K36" i="7"/>
  <c r="K37" i="7"/>
  <c r="K38" i="7"/>
  <c r="M17" i="7"/>
  <c r="M22" i="7"/>
  <c r="M44" i="7"/>
  <c r="M39" i="7"/>
  <c r="I17" i="7"/>
  <c r="I22" i="7"/>
  <c r="I44" i="7"/>
  <c r="I39" i="7"/>
  <c r="G17" i="7"/>
  <c r="G22" i="7"/>
  <c r="G44" i="7"/>
  <c r="G39" i="7"/>
  <c r="E17" i="7"/>
  <c r="E22" i="7"/>
  <c r="E44" i="7"/>
  <c r="E39" i="7"/>
  <c r="C17" i="7"/>
  <c r="C22" i="7"/>
  <c r="C44" i="7"/>
  <c r="C39" i="7"/>
  <c r="M1" i="7"/>
  <c r="C1" i="7"/>
  <c r="K9" i="6"/>
  <c r="K10" i="6"/>
  <c r="K11" i="6"/>
  <c r="K12" i="6"/>
  <c r="K13" i="6"/>
  <c r="K14" i="6"/>
  <c r="K15" i="6"/>
  <c r="K16" i="6"/>
  <c r="K20" i="6"/>
  <c r="K21" i="6"/>
  <c r="K42" i="6"/>
  <c r="K43" i="6"/>
  <c r="K28" i="6"/>
  <c r="K29" i="6"/>
  <c r="K30" i="6"/>
  <c r="K31" i="6"/>
  <c r="K32" i="6"/>
  <c r="K33" i="6"/>
  <c r="K34" i="6"/>
  <c r="K35" i="6"/>
  <c r="K36" i="6"/>
  <c r="K37" i="6"/>
  <c r="K38" i="6"/>
  <c r="M17" i="6"/>
  <c r="M22" i="6"/>
  <c r="M24" i="6"/>
  <c r="M44" i="6"/>
  <c r="M39" i="6"/>
  <c r="M46" i="6" s="1"/>
  <c r="I17" i="6"/>
  <c r="I22" i="6"/>
  <c r="I44" i="6"/>
  <c r="I39" i="6"/>
  <c r="G17" i="6"/>
  <c r="G22" i="6"/>
  <c r="G44" i="6"/>
  <c r="G39" i="6"/>
  <c r="G46" i="6" s="1"/>
  <c r="E17" i="6"/>
  <c r="E22" i="6"/>
  <c r="E24" i="6" s="1"/>
  <c r="E44" i="6"/>
  <c r="E39" i="6"/>
  <c r="C17" i="6"/>
  <c r="C22" i="6"/>
  <c r="C24" i="6"/>
  <c r="C44" i="6"/>
  <c r="C39" i="6"/>
  <c r="C46" i="6" s="1"/>
  <c r="M1" i="6"/>
  <c r="C1" i="6"/>
  <c r="M58" i="5"/>
  <c r="M60" i="5" s="1"/>
  <c r="I58" i="5"/>
  <c r="I60" i="5" s="1"/>
  <c r="G58" i="5"/>
  <c r="G60" i="5" s="1"/>
  <c r="E58" i="5"/>
  <c r="E60" i="5" s="1"/>
  <c r="C58" i="5"/>
  <c r="M40" i="5"/>
  <c r="M42" i="5" s="1"/>
  <c r="I40" i="5"/>
  <c r="I42" i="5" s="1"/>
  <c r="G40" i="5"/>
  <c r="G42" i="5" s="1"/>
  <c r="E40" i="5"/>
  <c r="E42" i="5" s="1"/>
  <c r="F9" i="3"/>
  <c r="M1" i="5"/>
  <c r="H9" i="3"/>
  <c r="J9" i="3"/>
  <c r="L9" i="3"/>
  <c r="N48" i="3"/>
  <c r="P48" i="3"/>
  <c r="P41" i="3"/>
  <c r="N41" i="3"/>
  <c r="P32" i="3"/>
  <c r="N32" i="3"/>
  <c r="L32" i="3"/>
  <c r="P19" i="3"/>
  <c r="N19" i="3"/>
  <c r="C1" i="5"/>
  <c r="N7" i="3"/>
  <c r="J18" i="2"/>
  <c r="J16" i="2"/>
  <c r="J15" i="2"/>
  <c r="J14" i="2"/>
  <c r="N8" i="3"/>
  <c r="N6" i="3"/>
  <c r="N5" i="3"/>
  <c r="K1" i="4"/>
  <c r="B1" i="4"/>
  <c r="B1" i="3"/>
  <c r="N1" i="3"/>
  <c r="P9" i="3"/>
  <c r="B32" i="2" l="1"/>
  <c r="J32" i="2"/>
  <c r="D40" i="2"/>
  <c r="J33" i="2"/>
  <c r="C42" i="5"/>
  <c r="B19" i="2"/>
  <c r="B26" i="2" s="1"/>
  <c r="J29" i="2"/>
  <c r="D19" i="2"/>
  <c r="J19" i="2" s="1"/>
  <c r="J20" i="2" s="1"/>
  <c r="J12" i="2"/>
  <c r="C16" i="5"/>
  <c r="E27" i="5"/>
  <c r="J13" i="2"/>
  <c r="F26" i="2"/>
  <c r="J24" i="2"/>
  <c r="L47" i="2"/>
  <c r="H26" i="2"/>
  <c r="K14" i="5"/>
  <c r="N9" i="3"/>
  <c r="G24" i="6"/>
  <c r="G48" i="6" s="1"/>
  <c r="G52" i="6" s="1"/>
  <c r="I24" i="6"/>
  <c r="K17" i="6"/>
  <c r="K18" i="6" s="1"/>
  <c r="C46" i="7"/>
  <c r="C24" i="7"/>
  <c r="E46" i="7"/>
  <c r="E24" i="7"/>
  <c r="G46" i="7"/>
  <c r="G24" i="7"/>
  <c r="I46" i="7"/>
  <c r="I24" i="7"/>
  <c r="M46" i="7"/>
  <c r="M24" i="7"/>
  <c r="K39" i="7"/>
  <c r="K17" i="7"/>
  <c r="K18" i="7" s="1"/>
  <c r="H47" i="2"/>
  <c r="H49" i="2" s="1"/>
  <c r="H53" i="2" s="1"/>
  <c r="L10" i="3" s="1"/>
  <c r="F47" i="2"/>
  <c r="J45" i="2"/>
  <c r="J46" i="2" s="1"/>
  <c r="L26" i="2"/>
  <c r="K42" i="5"/>
  <c r="K58" i="5"/>
  <c r="I46" i="6"/>
  <c r="I48" i="6" s="1"/>
  <c r="I52" i="6" s="1"/>
  <c r="K39" i="6"/>
  <c r="K40" i="6" s="1"/>
  <c r="K22" i="6"/>
  <c r="D47" i="2"/>
  <c r="K25" i="5"/>
  <c r="K27" i="5" s="1"/>
  <c r="E46" i="6"/>
  <c r="K44" i="6"/>
  <c r="K46" i="6" s="1"/>
  <c r="L49" i="2"/>
  <c r="L53" i="2" s="1"/>
  <c r="P10" i="3" s="1"/>
  <c r="K45" i="6"/>
  <c r="K46" i="7"/>
  <c r="K45" i="7"/>
  <c r="E48" i="6"/>
  <c r="E52" i="6" s="1"/>
  <c r="K16" i="5"/>
  <c r="C48" i="6"/>
  <c r="C52" i="6" s="1"/>
  <c r="M48" i="6"/>
  <c r="M52" i="6" s="1"/>
  <c r="C48" i="7"/>
  <c r="C52" i="7" s="1"/>
  <c r="E48" i="7"/>
  <c r="E52" i="7" s="1"/>
  <c r="G48" i="7"/>
  <c r="G52" i="7" s="1"/>
  <c r="I48" i="7"/>
  <c r="I52" i="7" s="1"/>
  <c r="M48" i="7"/>
  <c r="M52" i="7" s="1"/>
  <c r="K24" i="6"/>
  <c r="K24" i="7"/>
  <c r="J25" i="2"/>
  <c r="J40" i="2" l="1"/>
  <c r="C60" i="5"/>
  <c r="B40" i="2"/>
  <c r="B47" i="2" s="1"/>
  <c r="B49" i="2" s="1"/>
  <c r="B53" i="2" s="1"/>
  <c r="K60" i="5"/>
  <c r="K47" i="6"/>
  <c r="D26" i="2"/>
  <c r="D49" i="2" s="1"/>
  <c r="D53" i="2" s="1"/>
  <c r="H10" i="3" s="1"/>
  <c r="F49" i="2"/>
  <c r="F53" i="2" s="1"/>
  <c r="J10" i="3" s="1"/>
  <c r="J47" i="2"/>
  <c r="J26" i="2"/>
  <c r="K48" i="6"/>
  <c r="K52" i="6" s="1"/>
  <c r="K25" i="6"/>
  <c r="K25" i="7"/>
  <c r="K48" i="7"/>
  <c r="K52" i="7" s="1"/>
  <c r="J41" i="2" l="1"/>
  <c r="K47" i="7"/>
  <c r="K40" i="7"/>
  <c r="J48" i="2"/>
  <c r="J27" i="2"/>
  <c r="J49" i="2"/>
  <c r="J53" i="2" s="1"/>
  <c r="N10" i="3" s="1"/>
  <c r="K53" i="6"/>
  <c r="F10" i="3"/>
  <c r="K53" i="7"/>
  <c r="J54" i="2" l="1"/>
</calcChain>
</file>

<file path=xl/sharedStrings.xml><?xml version="1.0" encoding="utf-8"?>
<sst xmlns="http://schemas.openxmlformats.org/spreadsheetml/2006/main" count="476" uniqueCount="265">
  <si>
    <t>Cashbook</t>
  </si>
  <si>
    <t>CO-OP BANK</t>
  </si>
  <si>
    <t>INCOME</t>
  </si>
  <si>
    <t>COSTS</t>
  </si>
  <si>
    <t>Date</t>
  </si>
  <si>
    <t>Name</t>
  </si>
  <si>
    <t>Detail</t>
  </si>
  <si>
    <t>IN</t>
  </si>
  <si>
    <t>OUT</t>
  </si>
  <si>
    <t>BALANCE</t>
  </si>
  <si>
    <t>Ref</t>
  </si>
  <si>
    <t>Donation</t>
  </si>
  <si>
    <t>Legacies</t>
  </si>
  <si>
    <t>Grant or Resticted funds</t>
  </si>
  <si>
    <t>Fundraising</t>
  </si>
  <si>
    <t>Other</t>
  </si>
  <si>
    <t>Fundraising Costs</t>
  </si>
  <si>
    <t>Marketing</t>
  </si>
  <si>
    <t>Subscriptions</t>
  </si>
  <si>
    <t>Insurance</t>
  </si>
  <si>
    <t>Print/Post/ Stat.</t>
  </si>
  <si>
    <t>Other (eg bank fees)</t>
  </si>
  <si>
    <t>Program Spend</t>
  </si>
  <si>
    <t>Audit/ Idp. Exam</t>
  </si>
  <si>
    <t>YE Accts Prep</t>
  </si>
  <si>
    <t>Legal</t>
  </si>
  <si>
    <t>O/Bal</t>
  </si>
  <si>
    <t>LYNETTE GRAY</t>
  </si>
  <si>
    <t>ENTER APRIL</t>
  </si>
  <si>
    <t>SUSAN FINDLAY</t>
  </si>
  <si>
    <t>REFUND</t>
  </si>
  <si>
    <t>ADYEN.NV</t>
  </si>
  <si>
    <t>TX49547460400XT DP</t>
  </si>
  <si>
    <t>FINNIESTON CLOTHING LTD -TA</t>
  </si>
  <si>
    <t>INV-EN-10</t>
  </si>
  <si>
    <t>1239 CLYDE RESOURC</t>
  </si>
  <si>
    <t>TX49856692100XT 1B</t>
  </si>
  <si>
    <t>AMAZON.CO.UK LTD</t>
  </si>
  <si>
    <t>FCS002833705922 PA</t>
  </si>
  <si>
    <t>RESILIENT RISING LTD</t>
  </si>
  <si>
    <t>ENTER GDPR 24-25</t>
  </si>
  <si>
    <t>ENTER GDPR 25-26</t>
  </si>
  <si>
    <t>ENTER MAY</t>
  </si>
  <si>
    <t>TX50347492200XT 1T</t>
  </si>
  <si>
    <t>STEVEN DAVIE</t>
  </si>
  <si>
    <t>BOOK SALES</t>
  </si>
  <si>
    <t>INV-EN-11</t>
  </si>
  <si>
    <t>PAYPAL</t>
  </si>
  <si>
    <t>PPWDL4DJ22222ZY7NG</t>
  </si>
  <si>
    <t>TX50639830700XT F1</t>
  </si>
  <si>
    <t>Google</t>
  </si>
  <si>
    <t>TX51164224800XT FY</t>
  </si>
  <si>
    <t>ENTER JUNE</t>
  </si>
  <si>
    <t>RS Lamont</t>
  </si>
  <si>
    <t>Enter Scholarship refunded 04/07</t>
  </si>
  <si>
    <t>1239 LIGHT ASMR MA</t>
  </si>
  <si>
    <t>4988243018131239 CARD</t>
  </si>
  <si>
    <t>TX51453246700XTGJ</t>
  </si>
  <si>
    <t>1239 CHEAPESTPRINT</t>
  </si>
  <si>
    <t>4539458 ENTER HOLI</t>
  </si>
  <si>
    <t>JUSTGIVING</t>
  </si>
  <si>
    <t>4556851 ENTER HOLI</t>
  </si>
  <si>
    <t>4563814 ENTER HOLI</t>
  </si>
  <si>
    <t>1239 GOOGLE GSUITE</t>
  </si>
  <si>
    <t>Payment made in error refunded 04/07</t>
  </si>
  <si>
    <t>1239 GRAHAM PEST C</t>
  </si>
  <si>
    <t>4568645 ENTER HOLI</t>
  </si>
  <si>
    <t>INV-0921R Dana</t>
  </si>
  <si>
    <t>BRIDGEND FARMHOUSE</t>
  </si>
  <si>
    <t>Pay Error 02-07</t>
  </si>
  <si>
    <t>REFUND From 16/06</t>
  </si>
  <si>
    <t xml:space="preserve">R S LAMONT </t>
  </si>
  <si>
    <t>CONSULTATION/PLAN</t>
  </si>
  <si>
    <t>RS LAMONT</t>
  </si>
  <si>
    <t xml:space="preserve">DANA FUNDRAISER </t>
  </si>
  <si>
    <t>TX51916869500XT HC</t>
  </si>
  <si>
    <t xml:space="preserve">JUST GIVING </t>
  </si>
  <si>
    <t>DANA FUNDRAISER</t>
  </si>
  <si>
    <t>TX52185462700XT H3</t>
  </si>
  <si>
    <t>EVENTBRITE OPERATI</t>
  </si>
  <si>
    <t>4611760 ENTER HOLI</t>
  </si>
  <si>
    <t>FCS003038645322 PA</t>
  </si>
  <si>
    <t>4632317 ENTER HOLI</t>
  </si>
  <si>
    <t>TX52689546200XT 2J</t>
  </si>
  <si>
    <t>TX52919211400XT 2S</t>
  </si>
  <si>
    <t xml:space="preserve">Yourevelution Heal </t>
  </si>
  <si>
    <t>YouRev Donation</t>
  </si>
  <si>
    <t>FCS003112131712 PA</t>
  </si>
  <si>
    <t>TX53375700500XT JM</t>
  </si>
  <si>
    <t>1239 FiverrEU</t>
  </si>
  <si>
    <t>4988243018131230 (WEBSITE)</t>
  </si>
  <si>
    <t>1239 SKYROSECOACHING</t>
  </si>
  <si>
    <t>4988243018131230 (KIRSTY)</t>
  </si>
  <si>
    <t>TX53674868400XT JZ</t>
  </si>
  <si>
    <t>TX54095654000XT KQ</t>
  </si>
  <si>
    <t>TX54323246600XT LB</t>
  </si>
  <si>
    <t>The Habits of Happiness</t>
  </si>
  <si>
    <t>Enter</t>
  </si>
  <si>
    <t>FCS003262880082 PA</t>
  </si>
  <si>
    <t>1239 CCC GBP 8.48</t>
  </si>
  <si>
    <t>Error Refunded 12/01</t>
  </si>
  <si>
    <t>1239 LISA DENNI* O</t>
  </si>
  <si>
    <t>1239 Google GSUITE</t>
  </si>
  <si>
    <t>TX54807934300XT</t>
  </si>
  <si>
    <t>TX55057870300XT</t>
  </si>
  <si>
    <t>FCS003342255752 PA</t>
  </si>
  <si>
    <t>1239 Google Worksp</t>
  </si>
  <si>
    <t>4988243018131239 </t>
  </si>
  <si>
    <t>TX55455245000XT MZ</t>
  </si>
  <si>
    <t>Dana McCulloch</t>
  </si>
  <si>
    <t>Christmas Gift Bag</t>
  </si>
  <si>
    <t>Zoom for meeting use</t>
  </si>
  <si>
    <t>1239 DNH*GODADDY</t>
  </si>
  <si>
    <t>Website</t>
  </si>
  <si>
    <t>TX55727381100XT</t>
  </si>
  <si>
    <t>TX56056669900XT 0D</t>
  </si>
  <si>
    <t>Repayment of ref 20</t>
  </si>
  <si>
    <t>TX56271008100XT</t>
  </si>
  <si>
    <t>ACTION PORTY Ltd</t>
  </si>
  <si>
    <t>Enter -PMDD</t>
  </si>
  <si>
    <t>WIX PAYMENTS B2</t>
  </si>
  <si>
    <t>WIX PAYMENTS BT</t>
  </si>
  <si>
    <t>MANTRA MENS WORK</t>
  </si>
  <si>
    <t>ENTER SCHOLERSHIPS</t>
  </si>
  <si>
    <t xml:space="preserve">ADYEN.NV </t>
  </si>
  <si>
    <t>WIX PAYMENTS CK</t>
  </si>
  <si>
    <t>1239 WIX.COM 12285</t>
  </si>
  <si>
    <t>WIX PAYMENTS CV</t>
  </si>
  <si>
    <t>Partial refund of 28</t>
  </si>
  <si>
    <t>C/Bal</t>
  </si>
  <si>
    <t>Totals</t>
  </si>
  <si>
    <t>Section B Statement of balances</t>
  </si>
  <si>
    <t>Categories</t>
  </si>
  <si>
    <t xml:space="preserve">Details </t>
  </si>
  <si>
    <t xml:space="preserve">Unrestricted funds </t>
  </si>
  <si>
    <t xml:space="preserve">Restricted funds </t>
  </si>
  <si>
    <t xml:space="preserve">Expendable endowment funds </t>
  </si>
  <si>
    <t xml:space="preserve">Permanent endowment funds </t>
  </si>
  <si>
    <t>Total current period</t>
  </si>
  <si>
    <t xml:space="preserve">Total last period </t>
  </si>
  <si>
    <t>to nearest £</t>
  </si>
  <si>
    <t>B1 Cash funds</t>
  </si>
  <si>
    <t>Cash and bank balances at start of year</t>
  </si>
  <si>
    <t>Surplus / (deficit) shown on receipts and payments account</t>
  </si>
  <si>
    <t>Cash and bank balances at end of year</t>
  </si>
  <si>
    <t>(Agree balances with receipts and payments account(s))</t>
  </si>
  <si>
    <t>Details</t>
  </si>
  <si>
    <t>Fund to which asset belongs</t>
  </si>
  <si>
    <t>Market valuation</t>
  </si>
  <si>
    <t>Last year</t>
  </si>
  <si>
    <t>B2 Investments</t>
  </si>
  <si>
    <t xml:space="preserve">Total </t>
  </si>
  <si>
    <t>Cost (if available)</t>
  </si>
  <si>
    <t>Current value (if available)</t>
  </si>
  <si>
    <t>B3 Other assets</t>
  </si>
  <si>
    <t>Total</t>
  </si>
  <si>
    <t>Fund to which liability relates</t>
  </si>
  <si>
    <t>Amount due</t>
  </si>
  <si>
    <t>B4 Liabilities</t>
  </si>
  <si>
    <t>Amount due (estimate)</t>
  </si>
  <si>
    <t>B5 Contingent liabilities</t>
  </si>
  <si>
    <r>
      <t>Signed by one or two trustees on behalf of all the trustees</t>
    </r>
    <r>
      <rPr>
        <b/>
        <sz val="10"/>
        <color indexed="11"/>
        <rFont val="Arial"/>
        <family val="2"/>
      </rPr>
      <t xml:space="preserve"> </t>
    </r>
  </si>
  <si>
    <t>Signature</t>
  </si>
  <si>
    <t>Print Name</t>
  </si>
  <si>
    <t>Date of approval</t>
  </si>
  <si>
    <t xml:space="preserve">Section C Notes to the Accounts </t>
  </si>
  <si>
    <r>
      <t xml:space="preserve">C1 Nature and purpose of funds </t>
    </r>
    <r>
      <rPr>
        <i/>
        <sz val="12"/>
        <rFont val="Arial"/>
        <family val="2"/>
      </rPr>
      <t>(may be stated on analysis of funds worksheets)</t>
    </r>
  </si>
  <si>
    <t>Type of activity or project supported</t>
  </si>
  <si>
    <t>Individual / institution</t>
  </si>
  <si>
    <t xml:space="preserve">Number of grants made </t>
  </si>
  <si>
    <t>£</t>
  </si>
  <si>
    <t>C2 Grants</t>
  </si>
  <si>
    <t>C3a Trustee remuneration</t>
  </si>
  <si>
    <t>If no remuneration was paid during the period to any charity trustee or person connected to a trustee cross this box (otherwise complete section 3b)</t>
  </si>
  <si>
    <t>Authority under which paid</t>
  </si>
  <si>
    <t>C3b Trustee remuneration - details</t>
  </si>
  <si>
    <t>Pamela Docherty - GDPR - 2024/25</t>
  </si>
  <si>
    <t>Pamela Docherty - GDPR - 2025/26</t>
  </si>
  <si>
    <t>C4a Trustee expenses</t>
  </si>
  <si>
    <t>If no expenses were paid to any charity trustee during the period then cross this box (otherwise complete section 4b)</t>
  </si>
  <si>
    <t>x</t>
  </si>
  <si>
    <t xml:space="preserve">Number of trustees </t>
  </si>
  <si>
    <t>C4b Trustee expenses - details</t>
  </si>
  <si>
    <t>Nature of relationship</t>
  </si>
  <si>
    <t>Nature of transaction</t>
  </si>
  <si>
    <t>Transaction amount (£)</t>
  </si>
  <si>
    <t>Balance outstanding at period end (£)</t>
  </si>
  <si>
    <t>C5 Transactions with trustees and connected persons</t>
  </si>
  <si>
    <t>C6 Other information</t>
  </si>
  <si>
    <t>Additional analysis (1)</t>
  </si>
  <si>
    <t xml:space="preserve">Analysis of receipts and payments </t>
  </si>
  <si>
    <t xml:space="preserve">1 Donations </t>
  </si>
  <si>
    <t xml:space="preserve">2 Grants </t>
  </si>
  <si>
    <t xml:space="preserve">3  Gross receipts from other charitable activities </t>
  </si>
  <si>
    <t xml:space="preserve">4  Payments relating directly to charitable activities </t>
  </si>
  <si>
    <t>Enter Holistic Healing</t>
  </si>
  <si>
    <t>SC052850</t>
  </si>
  <si>
    <t>Receipts and payments accounts</t>
  </si>
  <si>
    <t>For the period from</t>
  </si>
  <si>
    <t>to</t>
  </si>
  <si>
    <t>Section A Statement of receipts and payments</t>
  </si>
  <si>
    <t>Unrestricted funds</t>
  </si>
  <si>
    <t>Restricted funds</t>
  </si>
  <si>
    <t>Permanent endowment funds</t>
  </si>
  <si>
    <t>Total funds current period</t>
  </si>
  <si>
    <t xml:space="preserve">Total funds last period </t>
  </si>
  <si>
    <t xml:space="preserve">A1 Receipts </t>
  </si>
  <si>
    <t>Donations</t>
  </si>
  <si>
    <t>Grants</t>
  </si>
  <si>
    <t>Receipts from fundraising activities</t>
  </si>
  <si>
    <t>Gross trading receipts</t>
  </si>
  <si>
    <t>Income from investments other than land and buildings</t>
  </si>
  <si>
    <t>Rents from land &amp; buildings</t>
  </si>
  <si>
    <t>Gross receipts from other charitable activities</t>
  </si>
  <si>
    <t xml:space="preserve">A1 Sub total </t>
  </si>
  <si>
    <t>A2 Receipts from asset &amp; investment sales</t>
  </si>
  <si>
    <t>Proceeds from sale of fixed assets</t>
  </si>
  <si>
    <t>Proceeds from sale of investments</t>
  </si>
  <si>
    <t xml:space="preserve">A2 Sub total </t>
  </si>
  <si>
    <t>Total receipts</t>
  </si>
  <si>
    <t>A3 Payments</t>
  </si>
  <si>
    <t>Expenses for fundraising activities</t>
  </si>
  <si>
    <t>Gross trading payments</t>
  </si>
  <si>
    <t>Investment management costs</t>
  </si>
  <si>
    <t>Payments relating directly to charitable activities</t>
  </si>
  <si>
    <t xml:space="preserve">Grants and donations </t>
  </si>
  <si>
    <t>Governance costs:</t>
  </si>
  <si>
    <t xml:space="preserve">  Audit / independent examination</t>
  </si>
  <si>
    <t xml:space="preserve">  Preparation of annual accounts</t>
  </si>
  <si>
    <t xml:space="preserve">  Legal costs</t>
  </si>
  <si>
    <t xml:space="preserve">Other </t>
  </si>
  <si>
    <t>A3 Sub total</t>
  </si>
  <si>
    <t>A4 Payments relating to asset and investment movements</t>
  </si>
  <si>
    <t>Purchases of fixed assets</t>
  </si>
  <si>
    <t>Purchase of investments</t>
  </si>
  <si>
    <t>A4 Sub total</t>
  </si>
  <si>
    <t>Total payments</t>
  </si>
  <si>
    <t>Net receipts / (payments)</t>
  </si>
  <si>
    <t>A5 Transfers to / (from) funds</t>
  </si>
  <si>
    <t>Surplus / (deficit) for year</t>
  </si>
  <si>
    <t>Additional analysis (2)</t>
  </si>
  <si>
    <t>5  Breakdown of unrestricted funds</t>
  </si>
  <si>
    <t xml:space="preserve">Unrestricted fund 1 - enter name of fund below </t>
  </si>
  <si>
    <t>Unrestricted fund 2 - enter name of fund below</t>
  </si>
  <si>
    <t>Unrestricted fund 3 - enter name of fund below</t>
  </si>
  <si>
    <t>Unrestricted fund 4 - enter name of fund below</t>
  </si>
  <si>
    <t xml:space="preserve">Total unrestricted funds </t>
  </si>
  <si>
    <t xml:space="preserve">Total unrestricted funds last period </t>
  </si>
  <si>
    <t xml:space="preserve">Receipts  </t>
  </si>
  <si>
    <t xml:space="preserve">Sub total </t>
  </si>
  <si>
    <t>Receipts from asset &amp; investment sales</t>
  </si>
  <si>
    <t xml:space="preserve">Total receipts </t>
  </si>
  <si>
    <t>Payments</t>
  </si>
  <si>
    <t>Payments relating to asset and investment movements</t>
  </si>
  <si>
    <t xml:space="preserve"> Sub total</t>
  </si>
  <si>
    <t xml:space="preserve">Transfers to / (from) funds </t>
  </si>
  <si>
    <t xml:space="preserve">Nature and purpose of funds </t>
  </si>
  <si>
    <t>Additional analysis (3)</t>
  </si>
  <si>
    <t>6  Breakdown of restricted funds</t>
  </si>
  <si>
    <t>Restricted fund 1 - enter name of fund below</t>
  </si>
  <si>
    <t>Restricted fund 2 - enter name of fund below</t>
  </si>
  <si>
    <t>Restricted fund 3 - enter name of fund below</t>
  </si>
  <si>
    <t>Restricted fund 4 - enter name of fund below</t>
  </si>
  <si>
    <t xml:space="preserve">Total restricted funds </t>
  </si>
  <si>
    <t xml:space="preserve">Total restricted funds last period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</si>
</sst>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_-;\-* #,##0_-;_-* &quot;-&quot;_-;_-@_-"/>
    <numFmt numFmtId="165" formatCode="_-* #,##0.00_-;\-* #,##0.00_-;_-* &quot;-&quot;??_-;_-@_-"/>
    <numFmt numFmtId="166" formatCode="_-* #,##0_-;\-* #,##0_-;_-* &quot;-&quot;??_-;_-@_-"/>
    <numFmt numFmtId="167" formatCode="[$-809]dd\ mmmm\ yyyy;@"/>
    <numFmt numFmtId="168" formatCode="[$-F800]dddd\,\ mmmm\ dd\,\ yyyy"/>
    <numFmt numFmtId="169" formatCode="dd/mm/yyyy;@"/>
    <numFmt numFmtId="170" formatCode="* #,##0_-;\(* #,##0\)_-;_-* &quot;-&quot;??_-;_-@_-"/>
    <numFmt numFmtId="171" formatCode="[$-409]d\-mmm\-yyyy;@"/>
  </numFmts>
  <fonts count="41">
    <font>
      <sz val="10"/>
      <name val="Arial"/>
    </font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6"/>
      <color indexed="9"/>
      <name val="Arial"/>
      <family val="2"/>
    </font>
    <font>
      <sz val="8"/>
      <name val="Arial"/>
    </font>
    <font>
      <b/>
      <sz val="10"/>
      <color indexed="22"/>
      <name val="Arial"/>
      <family val="2"/>
    </font>
    <font>
      <b/>
      <sz val="11"/>
      <color indexed="55"/>
      <name val="Arial"/>
      <family val="2"/>
    </font>
    <font>
      <sz val="9"/>
      <color indexed="2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0"/>
      <color indexed="23"/>
      <name val="Arial"/>
      <family val="2"/>
    </font>
    <font>
      <b/>
      <sz val="11"/>
      <color indexed="23"/>
      <name val="Arial"/>
      <family val="2"/>
    </font>
    <font>
      <i/>
      <sz val="10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sz val="10"/>
      <color indexed="11"/>
      <name val="Arial"/>
      <family val="2"/>
    </font>
    <font>
      <b/>
      <i/>
      <sz val="10"/>
      <name val="Arial"/>
      <family val="2"/>
    </font>
    <font>
      <sz val="11"/>
      <color indexed="22"/>
      <name val="Arial"/>
      <family val="2"/>
    </font>
    <font>
      <sz val="11"/>
      <name val="Arial"/>
    </font>
    <font>
      <b/>
      <sz val="9"/>
      <color indexed="22"/>
      <name val="Arial"/>
      <family val="2"/>
    </font>
    <font>
      <i/>
      <sz val="12"/>
      <name val="Arial"/>
      <family val="2"/>
    </font>
    <font>
      <sz val="12"/>
      <name val="COOPBank-Bold"/>
      <charset val="1"/>
    </font>
    <font>
      <sz val="12"/>
      <name val="Arial"/>
    </font>
    <font>
      <sz val="10"/>
      <name val="Roboto"/>
      <charset val="1"/>
    </font>
    <font>
      <sz val="10"/>
      <color rgb="FFFF0000"/>
      <name val="Arial"/>
    </font>
    <font>
      <sz val="12"/>
      <color theme="1"/>
      <name val="Arial"/>
    </font>
    <font>
      <sz val="12"/>
      <color rgb="FF000000"/>
      <name val="Arial"/>
    </font>
    <font>
      <sz val="12"/>
      <color rgb="FFFF0000"/>
      <name val="Arial"/>
    </font>
    <font>
      <sz val="12"/>
      <name val="COOPBank-Regular"/>
      <charset val="1"/>
    </font>
    <font>
      <sz val="10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indexed="64"/>
      </patternFill>
    </fill>
  </fills>
  <borders count="3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427">
    <xf numFmtId="0" fontId="0" fillId="0" borderId="0" xfId="0"/>
    <xf numFmtId="0" fontId="12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right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horizontal="right"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11" fillId="0" borderId="0" xfId="0" applyFont="1" applyAlignment="1" applyProtection="1">
      <alignment horizontal="right" vertical="top" wrapText="1"/>
      <protection locked="0"/>
    </xf>
    <xf numFmtId="0" fontId="9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vertical="top" wrapText="1"/>
      <protection locked="0"/>
    </xf>
    <xf numFmtId="166" fontId="6" fillId="0" borderId="0" xfId="1" applyNumberFormat="1" applyFont="1" applyAlignment="1" applyProtection="1">
      <alignment vertical="center" wrapText="1"/>
      <protection locked="0"/>
    </xf>
    <xf numFmtId="166" fontId="5" fillId="0" borderId="0" xfId="1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4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164" fontId="12" fillId="0" borderId="0" xfId="1" applyNumberFormat="1" applyFont="1" applyProtection="1">
      <protection locked="0"/>
    </xf>
    <xf numFmtId="164" fontId="3" fillId="0" borderId="0" xfId="1" applyNumberFormat="1" applyFont="1" applyAlignment="1" applyProtection="1">
      <alignment horizontal="center" vertical="center" wrapText="1"/>
      <protection locked="0"/>
    </xf>
    <xf numFmtId="164" fontId="5" fillId="0" borderId="0" xfId="1" applyNumberFormat="1" applyFont="1" applyAlignment="1" applyProtection="1">
      <alignment horizontal="center" vertical="center" wrapText="1"/>
      <protection locked="0"/>
    </xf>
    <xf numFmtId="164" fontId="8" fillId="0" borderId="0" xfId="1" applyNumberFormat="1" applyFont="1" applyAlignment="1" applyProtection="1">
      <alignment horizontal="right" vertical="center" wrapText="1"/>
      <protection locked="0"/>
    </xf>
    <xf numFmtId="164" fontId="6" fillId="0" borderId="0" xfId="1" applyNumberFormat="1" applyFont="1" applyAlignment="1" applyProtection="1">
      <alignment wrapText="1"/>
      <protection locked="0"/>
    </xf>
    <xf numFmtId="164" fontId="9" fillId="0" borderId="0" xfId="1" applyNumberFormat="1" applyFont="1" applyAlignment="1" applyProtection="1">
      <protection locked="0"/>
    </xf>
    <xf numFmtId="164" fontId="10" fillId="0" borderId="1" xfId="1" applyNumberFormat="1" applyFont="1" applyBorder="1" applyAlignment="1" applyProtection="1">
      <protection locked="0"/>
    </xf>
    <xf numFmtId="164" fontId="6" fillId="0" borderId="0" xfId="1" applyNumberFormat="1" applyFont="1" applyBorder="1" applyAlignment="1" applyProtection="1">
      <protection locked="0"/>
    </xf>
    <xf numFmtId="164" fontId="6" fillId="0" borderId="0" xfId="1" applyNumberFormat="1" applyFont="1" applyBorder="1" applyAlignment="1" applyProtection="1">
      <alignment vertical="top" wrapText="1"/>
      <protection locked="0"/>
    </xf>
    <xf numFmtId="0" fontId="11" fillId="0" borderId="2" xfId="0" applyFont="1" applyBorder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right" vertical="top"/>
      <protection locked="0"/>
    </xf>
    <xf numFmtId="166" fontId="6" fillId="0" borderId="2" xfId="1" applyNumberFormat="1" applyFont="1" applyBorder="1" applyAlignment="1" applyProtection="1">
      <alignment vertical="center" wrapText="1"/>
      <protection locked="0"/>
    </xf>
    <xf numFmtId="0" fontId="13" fillId="2" borderId="0" xfId="0" applyFont="1" applyFill="1" applyAlignment="1" applyProtection="1">
      <alignment vertical="center"/>
      <protection locked="0"/>
    </xf>
    <xf numFmtId="164" fontId="13" fillId="2" borderId="0" xfId="1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3" fillId="2" borderId="0" xfId="0" applyFont="1" applyFill="1" applyProtection="1"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164" fontId="13" fillId="2" borderId="0" xfId="1" applyNumberFormat="1" applyFont="1" applyFill="1" applyBorder="1" applyAlignment="1" applyProtection="1">
      <protection locked="0"/>
    </xf>
    <xf numFmtId="0" fontId="16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right" vertical="top" wrapText="1"/>
    </xf>
    <xf numFmtId="164" fontId="12" fillId="0" borderId="0" xfId="1" applyNumberFormat="1" applyFont="1" applyBorder="1" applyProtection="1">
      <protection locked="0"/>
    </xf>
    <xf numFmtId="164" fontId="6" fillId="0" borderId="0" xfId="0" applyNumberFormat="1" applyFont="1" applyAlignment="1" applyProtection="1">
      <alignment wrapText="1"/>
      <protection locked="0"/>
    </xf>
    <xf numFmtId="164" fontId="12" fillId="0" borderId="0" xfId="0" applyNumberFormat="1" applyFont="1" applyProtection="1">
      <protection locked="0"/>
    </xf>
    <xf numFmtId="164" fontId="9" fillId="0" borderId="0" xfId="0" applyNumberFormat="1" applyFont="1" applyProtection="1">
      <protection locked="0"/>
    </xf>
    <xf numFmtId="164" fontId="9" fillId="0" borderId="3" xfId="0" applyNumberFormat="1" applyFont="1" applyBorder="1" applyProtection="1">
      <protection locked="0"/>
    </xf>
    <xf numFmtId="164" fontId="6" fillId="0" borderId="0" xfId="0" applyNumberFormat="1" applyFont="1" applyProtection="1">
      <protection locked="0"/>
    </xf>
    <xf numFmtId="164" fontId="6" fillId="0" borderId="0" xfId="0" applyNumberFormat="1" applyFont="1" applyAlignment="1" applyProtection="1">
      <alignment vertical="top" wrapText="1"/>
      <protection locked="0"/>
    </xf>
    <xf numFmtId="166" fontId="5" fillId="0" borderId="0" xfId="1" applyNumberFormat="1" applyFont="1" applyBorder="1" applyAlignment="1" applyProtection="1">
      <alignment vertical="top" wrapText="1"/>
      <protection locked="0"/>
    </xf>
    <xf numFmtId="0" fontId="23" fillId="0" borderId="0" xfId="0" applyFont="1" applyProtection="1">
      <protection locked="0"/>
    </xf>
    <xf numFmtId="0" fontId="25" fillId="0" borderId="0" xfId="0" applyFont="1" applyAlignment="1" applyProtection="1">
      <alignment horizontal="center" vertical="top" wrapText="1"/>
      <protection locked="0"/>
    </xf>
    <xf numFmtId="0" fontId="24" fillId="0" borderId="0" xfId="0" applyFont="1" applyAlignment="1" applyProtection="1">
      <alignment horizontal="center" vertical="top" wrapText="1"/>
      <protection locked="0"/>
    </xf>
    <xf numFmtId="0" fontId="25" fillId="0" borderId="0" xfId="0" applyFont="1" applyAlignment="1" applyProtection="1">
      <alignment vertical="top" wrapText="1"/>
      <protection locked="0"/>
    </xf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164" fontId="6" fillId="0" borderId="0" xfId="1" applyNumberFormat="1" applyFont="1" applyBorder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3" fillId="0" borderId="0" xfId="0" applyFont="1" applyProtection="1">
      <protection locked="0"/>
    </xf>
    <xf numFmtId="0" fontId="3" fillId="0" borderId="4" xfId="0" applyFont="1" applyBorder="1" applyAlignment="1">
      <alignment horizontal="center" vertical="center" wrapText="1"/>
    </xf>
    <xf numFmtId="168" fontId="0" fillId="0" borderId="5" xfId="0" applyNumberFormat="1" applyBorder="1"/>
    <xf numFmtId="168" fontId="10" fillId="0" borderId="5" xfId="0" applyNumberFormat="1" applyFont="1" applyBorder="1" applyAlignment="1">
      <alignment horizontal="center"/>
    </xf>
    <xf numFmtId="0" fontId="13" fillId="2" borderId="0" xfId="0" applyFont="1" applyFill="1" applyAlignment="1" applyProtection="1">
      <alignment horizontal="left" vertical="center"/>
      <protection locked="0"/>
    </xf>
    <xf numFmtId="169" fontId="13" fillId="2" borderId="0" xfId="0" applyNumberFormat="1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166" fontId="10" fillId="0" borderId="0" xfId="1" applyNumberFormat="1" applyFont="1" applyBorder="1" applyAlignment="1" applyProtection="1">
      <alignment horizontal="center" vertical="center" wrapText="1"/>
      <protection locked="0"/>
    </xf>
    <xf numFmtId="3" fontId="5" fillId="0" borderId="0" xfId="1" applyNumberFormat="1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right" vertical="top" wrapText="1"/>
      <protection locked="0"/>
    </xf>
    <xf numFmtId="164" fontId="3" fillId="0" borderId="0" xfId="1" applyNumberFormat="1" applyFont="1" applyAlignment="1" applyProtection="1">
      <alignment horizontal="right" wrapText="1"/>
      <protection locked="0"/>
    </xf>
    <xf numFmtId="0" fontId="2" fillId="0" borderId="0" xfId="0" applyFont="1" applyProtection="1">
      <protection locked="0"/>
    </xf>
    <xf numFmtId="3" fontId="3" fillId="0" borderId="5" xfId="1" applyNumberFormat="1" applyFont="1" applyBorder="1" applyAlignment="1" applyProtection="1">
      <alignment vertical="top" wrapText="1"/>
      <protection locked="0"/>
    </xf>
    <xf numFmtId="166" fontId="3" fillId="0" borderId="0" xfId="1" applyNumberFormat="1" applyFont="1" applyBorder="1" applyAlignment="1" applyProtection="1">
      <alignment vertical="top" wrapText="1"/>
      <protection locked="0"/>
    </xf>
    <xf numFmtId="164" fontId="2" fillId="0" borderId="0" xfId="1" applyNumberFormat="1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167" fontId="3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20" fillId="0" borderId="0" xfId="0" applyFont="1" applyAlignment="1" applyProtection="1">
      <alignment vertical="top"/>
      <protection locked="0"/>
    </xf>
    <xf numFmtId="0" fontId="18" fillId="0" borderId="0" xfId="0" applyFont="1" applyAlignment="1" applyProtection="1">
      <alignment vertical="top"/>
      <protection locked="0"/>
    </xf>
    <xf numFmtId="0" fontId="2" fillId="0" borderId="5" xfId="0" applyFont="1" applyBorder="1" applyAlignment="1" applyProtection="1">
      <alignment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164" fontId="2" fillId="0" borderId="0" xfId="1" applyNumberFormat="1" applyFont="1" applyBorder="1" applyAlignment="1" applyProtection="1">
      <alignment horizontal="right" vertical="top" wrapText="1"/>
      <protection locked="0"/>
    </xf>
    <xf numFmtId="3" fontId="3" fillId="0" borderId="5" xfId="1" applyNumberFormat="1" applyFont="1" applyBorder="1" applyAlignment="1" applyProtection="1">
      <alignment horizontal="right" vertical="top" wrapText="1"/>
      <protection locked="0"/>
    </xf>
    <xf numFmtId="167" fontId="3" fillId="0" borderId="0" xfId="1" applyNumberFormat="1" applyFont="1" applyBorder="1" applyAlignment="1" applyProtection="1">
      <alignment horizontal="right" vertical="top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164" fontId="5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164" fontId="10" fillId="0" borderId="0" xfId="1" applyNumberFormat="1" applyFont="1" applyBorder="1" applyAlignment="1" applyProtection="1">
      <alignment horizontal="center" vertical="top" wrapText="1"/>
      <protection locked="0"/>
    </xf>
    <xf numFmtId="3" fontId="10" fillId="0" borderId="0" xfId="1" applyNumberFormat="1" applyFont="1" applyBorder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164" fontId="15" fillId="0" borderId="0" xfId="1" applyNumberFormat="1" applyFont="1" applyBorder="1" applyAlignment="1" applyProtection="1">
      <alignment horizontal="center" vertical="top" wrapText="1"/>
      <protection locked="0"/>
    </xf>
    <xf numFmtId="164" fontId="30" fillId="0" borderId="0" xfId="1" applyNumberFormat="1" applyFont="1" applyBorder="1" applyAlignment="1" applyProtection="1">
      <alignment horizontal="center" vertical="top" wrapText="1"/>
      <protection locked="0"/>
    </xf>
    <xf numFmtId="164" fontId="2" fillId="0" borderId="0" xfId="1" applyNumberFormat="1" applyFont="1" applyFill="1" applyBorder="1" applyAlignment="1" applyProtection="1">
      <alignment vertical="top" wrapText="1"/>
      <protection locked="0"/>
    </xf>
    <xf numFmtId="164" fontId="2" fillId="0" borderId="0" xfId="1" applyNumberFormat="1" applyFont="1" applyFill="1" applyBorder="1" applyAlignment="1" applyProtection="1">
      <alignment horizontal="right" vertical="top" wrapText="1"/>
      <protection locked="0"/>
    </xf>
    <xf numFmtId="164" fontId="3" fillId="0" borderId="5" xfId="1" applyNumberFormat="1" applyFont="1" applyBorder="1" applyAlignment="1" applyProtection="1">
      <alignment vertical="top" wrapText="1"/>
      <protection locked="0"/>
    </xf>
    <xf numFmtId="164" fontId="3" fillId="0" borderId="0" xfId="1" applyNumberFormat="1" applyFont="1" applyBorder="1" applyAlignment="1" applyProtection="1">
      <alignment vertical="top" wrapText="1"/>
      <protection locked="0"/>
    </xf>
    <xf numFmtId="164" fontId="3" fillId="0" borderId="6" xfId="1" applyNumberFormat="1" applyFont="1" applyBorder="1" applyAlignment="1" applyProtection="1">
      <alignment vertical="top" wrapText="1"/>
      <protection locked="0"/>
    </xf>
    <xf numFmtId="164" fontId="3" fillId="3" borderId="7" xfId="1" applyNumberFormat="1" applyFont="1" applyFill="1" applyBorder="1" applyAlignment="1" applyProtection="1">
      <alignment vertical="top" wrapText="1"/>
      <protection locked="0"/>
    </xf>
    <xf numFmtId="164" fontId="3" fillId="0" borderId="0" xfId="0" applyNumberFormat="1" applyFont="1" applyAlignment="1" applyProtection="1">
      <alignment vertical="top" wrapText="1"/>
      <protection locked="0"/>
    </xf>
    <xf numFmtId="164" fontId="3" fillId="0" borderId="5" xfId="0" applyNumberFormat="1" applyFont="1" applyBorder="1" applyProtection="1">
      <protection locked="0"/>
    </xf>
    <xf numFmtId="164" fontId="3" fillId="0" borderId="5" xfId="0" applyNumberFormat="1" applyFont="1" applyBorder="1" applyAlignment="1" applyProtection="1">
      <alignment vertical="top" wrapText="1"/>
      <protection locked="0"/>
    </xf>
    <xf numFmtId="164" fontId="3" fillId="0" borderId="5" xfId="1" applyNumberFormat="1" applyFont="1" applyBorder="1" applyAlignment="1" applyProtection="1">
      <alignment horizontal="right" vertical="top" wrapText="1"/>
      <protection locked="0"/>
    </xf>
    <xf numFmtId="164" fontId="3" fillId="0" borderId="6" xfId="1" applyNumberFormat="1" applyFont="1" applyBorder="1" applyAlignment="1" applyProtection="1">
      <alignment horizontal="right" vertical="top" wrapText="1"/>
      <protection locked="0"/>
    </xf>
    <xf numFmtId="164" fontId="3" fillId="3" borderId="7" xfId="1" applyNumberFormat="1" applyFont="1" applyFill="1" applyBorder="1" applyAlignment="1" applyProtection="1">
      <alignment horizontal="right" vertical="top" wrapText="1"/>
      <protection locked="0"/>
    </xf>
    <xf numFmtId="164" fontId="3" fillId="0" borderId="0" xfId="0" applyNumberFormat="1" applyFont="1" applyAlignment="1" applyProtection="1">
      <alignment horizontal="right" vertical="top" wrapText="1"/>
      <protection locked="0"/>
    </xf>
    <xf numFmtId="164" fontId="3" fillId="0" borderId="5" xfId="0" applyNumberFormat="1" applyFont="1" applyBorder="1" applyAlignment="1" applyProtection="1">
      <alignment horizontal="right"/>
      <protection locked="0"/>
    </xf>
    <xf numFmtId="164" fontId="3" fillId="0" borderId="5" xfId="0" applyNumberFormat="1" applyFont="1" applyBorder="1" applyAlignment="1" applyProtection="1">
      <alignment horizontal="right" vertical="top" wrapText="1"/>
      <protection locked="0"/>
    </xf>
    <xf numFmtId="0" fontId="10" fillId="0" borderId="0" xfId="0" applyFont="1" applyProtection="1">
      <protection locked="0"/>
    </xf>
    <xf numFmtId="164" fontId="10" fillId="0" borderId="0" xfId="1" applyNumberFormat="1" applyFont="1" applyProtection="1">
      <protection locked="0"/>
    </xf>
    <xf numFmtId="164" fontId="2" fillId="0" borderId="0" xfId="0" applyNumberFormat="1" applyFont="1" applyAlignment="1" applyProtection="1">
      <alignment horizontal="right" vertical="top" wrapText="1"/>
      <protection locked="0"/>
    </xf>
    <xf numFmtId="0" fontId="2" fillId="0" borderId="8" xfId="0" applyFont="1" applyBorder="1" applyAlignment="1" applyProtection="1">
      <alignment horizontal="right" vertical="top" wrapText="1"/>
      <protection locked="0"/>
    </xf>
    <xf numFmtId="166" fontId="28" fillId="3" borderId="0" xfId="0" applyNumberFormat="1" applyFont="1" applyFill="1" applyAlignment="1">
      <alignment horizontal="right" wrapText="1"/>
    </xf>
    <xf numFmtId="166" fontId="3" fillId="0" borderId="5" xfId="1" applyNumberFormat="1" applyFont="1" applyBorder="1" applyAlignment="1" applyProtection="1">
      <alignment horizontal="right" vertical="top" wrapText="1"/>
      <protection locked="0"/>
    </xf>
    <xf numFmtId="166" fontId="3" fillId="0" borderId="9" xfId="1" applyNumberFormat="1" applyFont="1" applyBorder="1" applyAlignment="1" applyProtection="1">
      <alignment horizontal="right" vertical="top" wrapText="1"/>
      <protection locked="0"/>
    </xf>
    <xf numFmtId="166" fontId="3" fillId="0" borderId="10" xfId="1" applyNumberFormat="1" applyFont="1" applyBorder="1" applyAlignment="1" applyProtection="1">
      <alignment horizontal="right" vertical="top" wrapText="1"/>
      <protection locked="0"/>
    </xf>
    <xf numFmtId="3" fontId="3" fillId="0" borderId="9" xfId="1" applyNumberFormat="1" applyFont="1" applyBorder="1" applyAlignment="1" applyProtection="1">
      <alignment horizontal="right" vertical="top" wrapText="1"/>
      <protection locked="0"/>
    </xf>
    <xf numFmtId="170" fontId="3" fillId="3" borderId="11" xfId="1" applyNumberFormat="1" applyFont="1" applyFill="1" applyBorder="1" applyAlignment="1" applyProtection="1">
      <alignment horizontal="right" shrinkToFit="1"/>
    </xf>
    <xf numFmtId="170" fontId="3" fillId="0" borderId="0" xfId="1" applyNumberFormat="1" applyFont="1" applyAlignment="1" applyProtection="1">
      <alignment horizontal="right" shrinkToFit="1"/>
      <protection locked="0"/>
    </xf>
    <xf numFmtId="170" fontId="3" fillId="3" borderId="12" xfId="1" applyNumberFormat="1" applyFont="1" applyFill="1" applyBorder="1" applyAlignment="1" applyProtection="1">
      <alignment horizontal="right" shrinkToFit="1"/>
    </xf>
    <xf numFmtId="170" fontId="3" fillId="3" borderId="13" xfId="1" applyNumberFormat="1" applyFont="1" applyFill="1" applyBorder="1" applyAlignment="1" applyProtection="1">
      <alignment horizontal="right" shrinkToFit="1"/>
    </xf>
    <xf numFmtId="170" fontId="3" fillId="3" borderId="14" xfId="1" applyNumberFormat="1" applyFont="1" applyFill="1" applyBorder="1" applyAlignment="1" applyProtection="1">
      <alignment horizontal="right" shrinkToFit="1"/>
    </xf>
    <xf numFmtId="170" fontId="3" fillId="0" borderId="5" xfId="1" applyNumberFormat="1" applyFont="1" applyBorder="1" applyAlignment="1" applyProtection="1">
      <alignment horizontal="right" vertical="center" shrinkToFit="1"/>
      <protection locked="0"/>
    </xf>
    <xf numFmtId="170" fontId="2" fillId="0" borderId="0" xfId="0" applyNumberFormat="1" applyFont="1" applyAlignment="1" applyProtection="1">
      <alignment horizontal="right" vertical="top" shrinkToFit="1"/>
      <protection locked="0"/>
    </xf>
    <xf numFmtId="170" fontId="3" fillId="3" borderId="5" xfId="1" applyNumberFormat="1" applyFont="1" applyFill="1" applyBorder="1" applyAlignment="1" applyProtection="1">
      <alignment horizontal="right" vertical="center" shrinkToFit="1"/>
      <protection locked="0"/>
    </xf>
    <xf numFmtId="170" fontId="3" fillId="0" borderId="9" xfId="1" applyNumberFormat="1" applyFont="1" applyBorder="1" applyAlignment="1" applyProtection="1">
      <alignment horizontal="right" vertical="center" shrinkToFit="1"/>
      <protection locked="0"/>
    </xf>
    <xf numFmtId="170" fontId="3" fillId="0" borderId="15" xfId="1" applyNumberFormat="1" applyFont="1" applyBorder="1" applyAlignment="1" applyProtection="1">
      <alignment horizontal="right" vertical="center" shrinkToFit="1"/>
      <protection locked="0"/>
    </xf>
    <xf numFmtId="170" fontId="3" fillId="3" borderId="9" xfId="1" applyNumberFormat="1" applyFont="1" applyFill="1" applyBorder="1" applyAlignment="1" applyProtection="1">
      <alignment horizontal="right" vertical="center" shrinkToFit="1"/>
      <protection locked="0"/>
    </xf>
    <xf numFmtId="170" fontId="3" fillId="3" borderId="11" xfId="1" applyNumberFormat="1" applyFont="1" applyFill="1" applyBorder="1" applyAlignment="1" applyProtection="1">
      <alignment horizontal="right" vertical="center" shrinkToFit="1"/>
    </xf>
    <xf numFmtId="170" fontId="3" fillId="3" borderId="10" xfId="1" applyNumberFormat="1" applyFont="1" applyFill="1" applyBorder="1" applyAlignment="1" applyProtection="1">
      <alignment horizontal="right" vertical="center" shrinkToFit="1"/>
      <protection locked="0"/>
    </xf>
    <xf numFmtId="164" fontId="3" fillId="0" borderId="5" xfId="0" applyNumberFormat="1" applyFont="1" applyBorder="1" applyAlignment="1" applyProtection="1">
      <alignment horizontal="left" wrapText="1"/>
      <protection locked="0"/>
    </xf>
    <xf numFmtId="164" fontId="3" fillId="0" borderId="0" xfId="0" applyNumberFormat="1" applyFont="1" applyAlignment="1" applyProtection="1">
      <alignment horizontal="left" wrapText="1"/>
      <protection locked="0"/>
    </xf>
    <xf numFmtId="170" fontId="3" fillId="3" borderId="10" xfId="1" applyNumberFormat="1" applyFont="1" applyFill="1" applyBorder="1" applyAlignment="1" applyProtection="1">
      <alignment horizontal="right" shrinkToFit="1"/>
      <protection locked="0"/>
    </xf>
    <xf numFmtId="170" fontId="3" fillId="0" borderId="0" xfId="0" applyNumberFormat="1" applyFont="1" applyAlignment="1" applyProtection="1">
      <alignment horizontal="right" shrinkToFit="1"/>
      <protection locked="0"/>
    </xf>
    <xf numFmtId="164" fontId="3" fillId="3" borderId="10" xfId="1" applyNumberFormat="1" applyFont="1" applyFill="1" applyBorder="1" applyProtection="1">
      <protection locked="0"/>
    </xf>
    <xf numFmtId="164" fontId="3" fillId="0" borderId="0" xfId="0" applyNumberFormat="1" applyFont="1" applyProtection="1">
      <protection locked="0"/>
    </xf>
    <xf numFmtId="0" fontId="2" fillId="0" borderId="0" xfId="0" applyFont="1"/>
    <xf numFmtId="164" fontId="3" fillId="0" borderId="5" xfId="1" applyNumberFormat="1" applyFont="1" applyBorder="1" applyProtection="1">
      <protection locked="0"/>
    </xf>
    <xf numFmtId="164" fontId="3" fillId="3" borderId="7" xfId="1" applyNumberFormat="1" applyFont="1" applyFill="1" applyBorder="1" applyProtection="1">
      <protection locked="0"/>
    </xf>
    <xf numFmtId="164" fontId="3" fillId="0" borderId="6" xfId="0" applyNumberFormat="1" applyFont="1" applyBorder="1" applyProtection="1">
      <protection locked="0"/>
    </xf>
    <xf numFmtId="164" fontId="3" fillId="3" borderId="7" xfId="0" applyNumberFormat="1" applyFont="1" applyFill="1" applyBorder="1" applyProtection="1">
      <protection locked="0"/>
    </xf>
    <xf numFmtId="164" fontId="3" fillId="3" borderId="10" xfId="0" applyNumberFormat="1" applyFont="1" applyFill="1" applyBorder="1" applyProtection="1">
      <protection locked="0"/>
    </xf>
    <xf numFmtId="164" fontId="3" fillId="0" borderId="0" xfId="0" applyNumberFormat="1" applyFont="1" applyAlignment="1" applyProtection="1">
      <alignment horizontal="left" vertical="top" wrapText="1"/>
      <protection locked="0"/>
    </xf>
    <xf numFmtId="164" fontId="3" fillId="0" borderId="5" xfId="1" applyNumberFormat="1" applyFont="1" applyFill="1" applyBorder="1" applyAlignment="1" applyProtection="1">
      <alignment horizontal="left" vertical="top" wrapText="1"/>
      <protection locked="0"/>
    </xf>
    <xf numFmtId="164" fontId="3" fillId="0" borderId="0" xfId="1" applyNumberFormat="1" applyFont="1" applyFill="1" applyBorder="1" applyAlignment="1" applyProtection="1">
      <alignment horizontal="left" vertical="top" wrapText="1"/>
      <protection locked="0"/>
    </xf>
    <xf numFmtId="164" fontId="3" fillId="0" borderId="5" xfId="0" applyNumberFormat="1" applyFont="1" applyBorder="1" applyAlignment="1" applyProtection="1">
      <alignment horizontal="left"/>
      <protection locked="0"/>
    </xf>
    <xf numFmtId="164" fontId="3" fillId="0" borderId="0" xfId="0" applyNumberFormat="1" applyFont="1" applyAlignment="1" applyProtection="1">
      <alignment horizontal="left"/>
      <protection locked="0"/>
    </xf>
    <xf numFmtId="164" fontId="3" fillId="0" borderId="9" xfId="0" applyNumberFormat="1" applyFont="1" applyBorder="1" applyAlignment="1" applyProtection="1">
      <alignment horizontal="left"/>
      <protection locked="0"/>
    </xf>
    <xf numFmtId="164" fontId="3" fillId="0" borderId="10" xfId="1" applyNumberFormat="1" applyFont="1" applyFill="1" applyBorder="1" applyAlignment="1" applyProtection="1">
      <alignment horizontal="left"/>
      <protection locked="0"/>
    </xf>
    <xf numFmtId="164" fontId="3" fillId="0" borderId="0" xfId="1" applyNumberFormat="1" applyFont="1" applyFill="1" applyBorder="1" applyAlignment="1" applyProtection="1">
      <alignment horizontal="left"/>
      <protection locked="0"/>
    </xf>
    <xf numFmtId="164" fontId="3" fillId="0" borderId="0" xfId="0" applyNumberFormat="1" applyFont="1" applyAlignment="1" applyProtection="1">
      <alignment horizontal="center" vertical="top" wrapText="1"/>
      <protection locked="0"/>
    </xf>
    <xf numFmtId="164" fontId="2" fillId="0" borderId="5" xfId="1" applyNumberFormat="1" applyFont="1" applyBorder="1" applyAlignment="1" applyProtection="1">
      <alignment vertical="top" wrapText="1"/>
      <protection locked="0"/>
    </xf>
    <xf numFmtId="164" fontId="2" fillId="0" borderId="5" xfId="0" applyNumberFormat="1" applyFont="1" applyBorder="1" applyProtection="1">
      <protection locked="0"/>
    </xf>
    <xf numFmtId="164" fontId="2" fillId="0" borderId="0" xfId="0" applyNumberFormat="1" applyFont="1" applyProtection="1">
      <protection locked="0"/>
    </xf>
    <xf numFmtId="164" fontId="2" fillId="0" borderId="9" xfId="0" applyNumberFormat="1" applyFont="1" applyBorder="1" applyProtection="1">
      <protection locked="0"/>
    </xf>
    <xf numFmtId="170" fontId="2" fillId="0" borderId="0" xfId="1" applyNumberFormat="1" applyFont="1" applyAlignment="1" applyProtection="1">
      <alignment horizontal="right" shrinkToFit="1"/>
      <protection locked="0"/>
    </xf>
    <xf numFmtId="170" fontId="2" fillId="0" borderId="0" xfId="0" applyNumberFormat="1" applyFont="1" applyAlignment="1" applyProtection="1">
      <alignment horizontal="right" shrinkToFit="1"/>
      <protection locked="0"/>
    </xf>
    <xf numFmtId="0" fontId="18" fillId="0" borderId="9" xfId="0" applyFont="1" applyBorder="1" applyProtection="1">
      <protection locked="0"/>
    </xf>
    <xf numFmtId="0" fontId="0" fillId="2" borderId="0" xfId="0" applyFill="1"/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167" fontId="3" fillId="0" borderId="5" xfId="1" applyNumberFormat="1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horizontal="right" wrapText="1"/>
      <protection locked="0"/>
    </xf>
    <xf numFmtId="3" fontId="3" fillId="0" borderId="9" xfId="1" applyNumberFormat="1" applyFont="1" applyBorder="1" applyAlignment="1" applyProtection="1">
      <alignment horizontal="right" wrapText="1"/>
      <protection locked="0"/>
    </xf>
    <xf numFmtId="164" fontId="3" fillId="0" borderId="5" xfId="1" applyNumberFormat="1" applyFont="1" applyBorder="1" applyAlignment="1" applyProtection="1">
      <alignment wrapText="1"/>
      <protection locked="0"/>
    </xf>
    <xf numFmtId="164" fontId="3" fillId="0" borderId="0" xfId="1" applyNumberFormat="1" applyFont="1" applyAlignment="1" applyProtection="1">
      <alignment wrapText="1"/>
      <protection locked="0"/>
    </xf>
    <xf numFmtId="164" fontId="3" fillId="3" borderId="5" xfId="1" applyNumberFormat="1" applyFont="1" applyFill="1" applyBorder="1" applyAlignment="1" applyProtection="1">
      <alignment wrapText="1"/>
    </xf>
    <xf numFmtId="164" fontId="2" fillId="0" borderId="0" xfId="0" applyNumberFormat="1" applyFont="1" applyAlignment="1" applyProtection="1">
      <alignment wrapText="1"/>
      <protection locked="0"/>
    </xf>
    <xf numFmtId="164" fontId="3" fillId="3" borderId="16" xfId="1" applyNumberFormat="1" applyFont="1" applyFill="1" applyBorder="1" applyAlignment="1" applyProtection="1">
      <alignment wrapText="1"/>
    </xf>
    <xf numFmtId="164" fontId="3" fillId="0" borderId="2" xfId="1" applyNumberFormat="1" applyFont="1" applyBorder="1" applyAlignment="1" applyProtection="1">
      <alignment wrapText="1"/>
      <protection locked="0"/>
    </xf>
    <xf numFmtId="164" fontId="3" fillId="3" borderId="7" xfId="1" applyNumberFormat="1" applyFont="1" applyFill="1" applyBorder="1" applyAlignment="1" applyProtection="1">
      <alignment wrapText="1"/>
    </xf>
    <xf numFmtId="164" fontId="8" fillId="0" borderId="0" xfId="1" applyNumberFormat="1" applyFont="1" applyAlignment="1" applyProtection="1">
      <alignment wrapText="1"/>
      <protection locked="0"/>
    </xf>
    <xf numFmtId="164" fontId="3" fillId="0" borderId="0" xfId="1" applyNumberFormat="1" applyFont="1" applyBorder="1" applyAlignment="1" applyProtection="1">
      <alignment wrapText="1"/>
      <protection locked="0"/>
    </xf>
    <xf numFmtId="164" fontId="2" fillId="0" borderId="0" xfId="1" applyNumberFormat="1" applyFont="1" applyBorder="1" applyAlignment="1" applyProtection="1">
      <alignment wrapText="1"/>
      <protection locked="0"/>
    </xf>
    <xf numFmtId="164" fontId="2" fillId="0" borderId="0" xfId="1" applyNumberFormat="1" applyFont="1" applyAlignment="1" applyProtection="1">
      <alignment wrapText="1"/>
      <protection locked="0"/>
    </xf>
    <xf numFmtId="164" fontId="3" fillId="3" borderId="17" xfId="1" applyNumberFormat="1" applyFont="1" applyFill="1" applyBorder="1" applyAlignment="1" applyProtection="1">
      <alignment wrapText="1"/>
    </xf>
    <xf numFmtId="164" fontId="7" fillId="0" borderId="0" xfId="1" applyNumberFormat="1" applyFont="1" applyAlignment="1" applyProtection="1">
      <alignment wrapText="1"/>
      <protection locked="0"/>
    </xf>
    <xf numFmtId="164" fontId="9" fillId="0" borderId="0" xfId="0" applyNumberFormat="1" applyFont="1" applyAlignment="1" applyProtection="1">
      <alignment wrapText="1"/>
      <protection locked="0"/>
    </xf>
    <xf numFmtId="164" fontId="3" fillId="0" borderId="15" xfId="1" applyNumberFormat="1" applyFont="1" applyBorder="1" applyAlignment="1" applyProtection="1">
      <alignment wrapText="1"/>
      <protection locked="0"/>
    </xf>
    <xf numFmtId="164" fontId="3" fillId="0" borderId="18" xfId="1" applyNumberFormat="1" applyFont="1" applyBorder="1" applyAlignment="1" applyProtection="1">
      <alignment wrapText="1"/>
      <protection locked="0"/>
    </xf>
    <xf numFmtId="164" fontId="3" fillId="3" borderId="11" xfId="1" applyNumberFormat="1" applyFont="1" applyFill="1" applyBorder="1" applyAlignment="1" applyProtection="1">
      <alignment wrapText="1"/>
    </xf>
    <xf numFmtId="164" fontId="3" fillId="0" borderId="9" xfId="1" applyNumberFormat="1" applyFont="1" applyBorder="1" applyAlignment="1" applyProtection="1">
      <alignment horizontal="right" vertical="top" wrapText="1"/>
      <protection locked="0"/>
    </xf>
    <xf numFmtId="164" fontId="3" fillId="0" borderId="10" xfId="1" applyNumberFormat="1" applyFont="1" applyBorder="1" applyAlignment="1" applyProtection="1">
      <alignment horizontal="right" vertical="top" wrapText="1"/>
      <protection locked="0"/>
    </xf>
    <xf numFmtId="164" fontId="3" fillId="0" borderId="5" xfId="0" applyNumberFormat="1" applyFont="1" applyBorder="1" applyAlignment="1" applyProtection="1">
      <alignment horizontal="right" wrapText="1"/>
      <protection locked="0"/>
    </xf>
    <xf numFmtId="165" fontId="18" fillId="0" borderId="0" xfId="0" applyNumberFormat="1" applyFont="1" applyAlignment="1" applyProtection="1">
      <alignment horizontal="left" vertical="top" wrapText="1"/>
      <protection locked="0"/>
    </xf>
    <xf numFmtId="164" fontId="3" fillId="0" borderId="0" xfId="1" applyNumberFormat="1" applyFont="1" applyFill="1" applyBorder="1" applyAlignment="1" applyProtection="1">
      <alignment vertical="top" wrapText="1"/>
      <protection locked="0"/>
    </xf>
    <xf numFmtId="170" fontId="3" fillId="0" borderId="0" xfId="1" applyNumberFormat="1" applyFont="1" applyBorder="1" applyAlignment="1" applyProtection="1">
      <alignment horizontal="right" shrinkToFit="1"/>
      <protection locked="0"/>
    </xf>
    <xf numFmtId="170" fontId="3" fillId="0" borderId="0" xfId="1" applyNumberFormat="1" applyFont="1" applyFill="1" applyBorder="1" applyAlignment="1" applyProtection="1">
      <alignment horizontal="right" shrinkToFit="1"/>
    </xf>
    <xf numFmtId="170" fontId="3" fillId="0" borderId="3" xfId="1" applyNumberFormat="1" applyFont="1" applyFill="1" applyBorder="1" applyAlignment="1" applyProtection="1">
      <alignment horizontal="right" shrinkToFit="1"/>
    </xf>
    <xf numFmtId="164" fontId="12" fillId="0" borderId="0" xfId="0" applyNumberFormat="1" applyFont="1" applyAlignment="1" applyProtection="1">
      <alignment vertical="top"/>
      <protection locked="0"/>
    </xf>
    <xf numFmtId="165" fontId="12" fillId="0" borderId="0" xfId="0" applyNumberFormat="1" applyFont="1" applyProtection="1">
      <protection locked="0"/>
    </xf>
    <xf numFmtId="165" fontId="12" fillId="0" borderId="0" xfId="0" applyNumberFormat="1" applyFont="1" applyAlignment="1" applyProtection="1">
      <alignment vertical="top"/>
      <protection locked="0"/>
    </xf>
    <xf numFmtId="170" fontId="3" fillId="0" borderId="0" xfId="1" applyNumberFormat="1" applyFont="1" applyFill="1" applyBorder="1" applyAlignment="1" applyProtection="1">
      <alignment horizontal="right" shrinkToFit="1"/>
      <protection locked="0"/>
    </xf>
    <xf numFmtId="170" fontId="3" fillId="3" borderId="10" xfId="0" applyNumberFormat="1" applyFont="1" applyFill="1" applyBorder="1" applyAlignment="1" applyProtection="1">
      <alignment horizontal="right" shrinkToFit="1"/>
      <protection locked="0"/>
    </xf>
    <xf numFmtId="164" fontId="3" fillId="0" borderId="5" xfId="0" applyNumberFormat="1" applyFont="1" applyBorder="1" applyAlignment="1" applyProtection="1">
      <alignment wrapText="1"/>
      <protection locked="0"/>
    </xf>
    <xf numFmtId="164" fontId="3" fillId="0" borderId="9" xfId="0" applyNumberFormat="1" applyFont="1" applyBorder="1" applyProtection="1">
      <protection locked="0"/>
    </xf>
    <xf numFmtId="164" fontId="3" fillId="3" borderId="10" xfId="1" applyNumberFormat="1" applyFont="1" applyFill="1" applyBorder="1" applyAlignment="1" applyProtection="1">
      <protection locked="0"/>
    </xf>
    <xf numFmtId="164" fontId="3" fillId="0" borderId="0" xfId="1" applyNumberFormat="1" applyFont="1" applyBorder="1" applyAlignment="1" applyProtection="1">
      <protection locked="0"/>
    </xf>
    <xf numFmtId="164" fontId="3" fillId="0" borderId="0" xfId="0" applyNumberFormat="1" applyFont="1" applyAlignment="1" applyProtection="1">
      <alignment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5" xfId="0" applyFont="1" applyBorder="1" applyAlignment="1" applyProtection="1">
      <alignment vertical="center" wrapText="1"/>
      <protection locked="0"/>
    </xf>
    <xf numFmtId="0" fontId="15" fillId="0" borderId="0" xfId="0" applyFont="1" applyAlignment="1" applyProtection="1">
      <alignment horizontal="center" vertical="top"/>
      <protection locked="0"/>
    </xf>
    <xf numFmtId="0" fontId="0" fillId="0" borderId="0" xfId="0" applyAlignment="1">
      <alignment wrapText="1"/>
    </xf>
    <xf numFmtId="0" fontId="10" fillId="0" borderId="0" xfId="0" applyFont="1"/>
    <xf numFmtId="49" fontId="0" fillId="0" borderId="0" xfId="0" applyNumberFormat="1"/>
    <xf numFmtId="165" fontId="10" fillId="0" borderId="0" xfId="0" applyNumberFormat="1" applyFont="1"/>
    <xf numFmtId="165" fontId="0" fillId="0" borderId="0" xfId="0" applyNumberFormat="1"/>
    <xf numFmtId="165" fontId="0" fillId="0" borderId="5" xfId="0" applyNumberFormat="1" applyBorder="1"/>
    <xf numFmtId="0" fontId="0" fillId="0" borderId="5" xfId="0" applyBorder="1"/>
    <xf numFmtId="0" fontId="10" fillId="4" borderId="5" xfId="0" applyFont="1" applyFill="1" applyBorder="1" applyAlignment="1">
      <alignment horizontal="center" wrapText="1"/>
    </xf>
    <xf numFmtId="49" fontId="10" fillId="0" borderId="0" xfId="0" applyNumberFormat="1" applyFont="1"/>
    <xf numFmtId="165" fontId="0" fillId="0" borderId="19" xfId="0" applyNumberFormat="1" applyBorder="1"/>
    <xf numFmtId="165" fontId="0" fillId="0" borderId="28" xfId="0" applyNumberFormat="1" applyBorder="1"/>
    <xf numFmtId="165" fontId="0" fillId="0" borderId="29" xfId="0" applyNumberFormat="1" applyBorder="1"/>
    <xf numFmtId="165" fontId="10" fillId="0" borderId="30" xfId="0" applyNumberFormat="1" applyFont="1" applyBorder="1"/>
    <xf numFmtId="165" fontId="10" fillId="0" borderId="31" xfId="0" applyNumberFormat="1" applyFont="1" applyBorder="1"/>
    <xf numFmtId="165" fontId="10" fillId="0" borderId="32" xfId="0" applyNumberFormat="1" applyFont="1" applyBorder="1"/>
    <xf numFmtId="0" fontId="10" fillId="4" borderId="28" xfId="0" applyFont="1" applyFill="1" applyBorder="1" applyAlignment="1">
      <alignment horizontal="center" wrapText="1"/>
    </xf>
    <xf numFmtId="0" fontId="10" fillId="4" borderId="29" xfId="0" applyFont="1" applyFill="1" applyBorder="1" applyAlignment="1">
      <alignment horizontal="center" wrapText="1"/>
    </xf>
    <xf numFmtId="0" fontId="0" fillId="0" borderId="29" xfId="0" applyBorder="1"/>
    <xf numFmtId="165" fontId="0" fillId="0" borderId="33" xfId="0" applyNumberFormat="1" applyBorder="1"/>
    <xf numFmtId="165" fontId="0" fillId="0" borderId="6" xfId="0" applyNumberFormat="1" applyBorder="1"/>
    <xf numFmtId="165" fontId="0" fillId="0" borderId="34" xfId="0" applyNumberFormat="1" applyBorder="1"/>
    <xf numFmtId="0" fontId="0" fillId="0" borderId="34" xfId="0" applyBorder="1"/>
    <xf numFmtId="165" fontId="0" fillId="0" borderId="8" xfId="0" applyNumberFormat="1" applyBorder="1"/>
    <xf numFmtId="165" fontId="0" fillId="0" borderId="2" xfId="0" applyNumberFormat="1" applyBorder="1"/>
    <xf numFmtId="0" fontId="0" fillId="0" borderId="2" xfId="0" applyBorder="1"/>
    <xf numFmtId="0" fontId="10" fillId="5" borderId="0" xfId="0" applyFont="1" applyFill="1"/>
    <xf numFmtId="0" fontId="10" fillId="5" borderId="28" xfId="0" applyFont="1" applyFill="1" applyBorder="1" applyAlignment="1">
      <alignment horizontal="center" wrapText="1"/>
    </xf>
    <xf numFmtId="0" fontId="10" fillId="5" borderId="5" xfId="0" applyFont="1" applyFill="1" applyBorder="1" applyAlignment="1">
      <alignment horizontal="center" wrapText="1"/>
    </xf>
    <xf numFmtId="0" fontId="10" fillId="5" borderId="29" xfId="0" applyFont="1" applyFill="1" applyBorder="1" applyAlignment="1">
      <alignment horizontal="center" wrapText="1"/>
    </xf>
    <xf numFmtId="0" fontId="10" fillId="4" borderId="0" xfId="0" applyFont="1" applyFill="1"/>
    <xf numFmtId="164" fontId="0" fillId="0" borderId="19" xfId="0" applyNumberFormat="1" applyBorder="1"/>
    <xf numFmtId="164" fontId="12" fillId="0" borderId="19" xfId="0" applyNumberFormat="1" applyFont="1" applyBorder="1"/>
    <xf numFmtId="13" fontId="10" fillId="0" borderId="0" xfId="0" applyNumberFormat="1" applyFont="1"/>
    <xf numFmtId="165" fontId="0" fillId="0" borderId="5" xfId="0" applyNumberFormat="1" applyBorder="1" applyAlignment="1">
      <alignment horizontal="center" vertical="center"/>
    </xf>
    <xf numFmtId="165" fontId="0" fillId="0" borderId="28" xfId="0" applyNumberFormat="1" applyBorder="1" applyAlignment="1">
      <alignment horizontal="right"/>
    </xf>
    <xf numFmtId="0" fontId="32" fillId="0" borderId="0" xfId="0" applyFont="1"/>
    <xf numFmtId="0" fontId="33" fillId="0" borderId="0" xfId="0" applyFont="1"/>
    <xf numFmtId="165" fontId="33" fillId="0" borderId="5" xfId="0" applyNumberFormat="1" applyFont="1" applyBorder="1"/>
    <xf numFmtId="0" fontId="33" fillId="0" borderId="0" xfId="0" applyFont="1" applyAlignment="1">
      <alignment wrapText="1"/>
    </xf>
    <xf numFmtId="1" fontId="33" fillId="0" borderId="0" xfId="0" applyNumberFormat="1" applyFont="1" applyAlignment="1">
      <alignment horizontal="left"/>
    </xf>
    <xf numFmtId="0" fontId="33" fillId="0" borderId="0" xfId="0" applyFont="1" applyAlignment="1">
      <alignment horizontal="left" wrapText="1"/>
    </xf>
    <xf numFmtId="165" fontId="29" fillId="0" borderId="5" xfId="0" applyNumberFormat="1" applyFont="1" applyBorder="1"/>
    <xf numFmtId="1" fontId="33" fillId="0" borderId="0" xfId="0" applyNumberFormat="1" applyFont="1" applyAlignment="1">
      <alignment horizontal="left" wrapText="1"/>
    </xf>
    <xf numFmtId="0" fontId="34" fillId="6" borderId="0" xfId="0" applyFont="1" applyFill="1"/>
    <xf numFmtId="0" fontId="0" fillId="0" borderId="19" xfId="0" applyNumberFormat="1" applyBorder="1"/>
    <xf numFmtId="0" fontId="33" fillId="0" borderId="5" xfId="0" applyFont="1" applyBorder="1"/>
    <xf numFmtId="1" fontId="33" fillId="0" borderId="5" xfId="0" applyNumberFormat="1" applyFont="1" applyBorder="1" applyAlignment="1">
      <alignment horizontal="left"/>
    </xf>
    <xf numFmtId="0" fontId="33" fillId="6" borderId="0" xfId="0" applyFont="1" applyFill="1" applyAlignment="1"/>
    <xf numFmtId="0" fontId="36" fillId="0" borderId="5" xfId="0" applyFont="1" applyBorder="1"/>
    <xf numFmtId="0" fontId="33" fillId="0" borderId="5" xfId="0" applyFont="1" applyBorder="1" applyAlignment="1">
      <alignment wrapText="1"/>
    </xf>
    <xf numFmtId="0" fontId="37" fillId="0" borderId="5" xfId="0" applyFont="1" applyBorder="1"/>
    <xf numFmtId="0" fontId="37" fillId="0" borderId="0" xfId="0" applyFont="1"/>
    <xf numFmtId="0" fontId="38" fillId="0" borderId="0" xfId="0" applyFont="1" applyAlignment="1">
      <alignment wrapText="1"/>
    </xf>
    <xf numFmtId="0" fontId="38" fillId="0" borderId="5" xfId="0" applyFont="1" applyBorder="1"/>
    <xf numFmtId="0" fontId="38" fillId="0" borderId="5" xfId="0" applyFont="1" applyBorder="1" applyAlignment="1">
      <alignment wrapText="1"/>
    </xf>
    <xf numFmtId="1" fontId="33" fillId="0" borderId="5" xfId="0" applyNumberFormat="1" applyFont="1" applyBorder="1" applyAlignment="1">
      <alignment horizontal="left" wrapText="1"/>
    </xf>
    <xf numFmtId="0" fontId="33" fillId="0" borderId="5" xfId="0" applyFont="1" applyBorder="1" applyAlignment="1">
      <alignment horizontal="left"/>
    </xf>
    <xf numFmtId="1" fontId="38" fillId="0" borderId="5" xfId="0" applyNumberFormat="1" applyFont="1" applyBorder="1" applyAlignment="1">
      <alignment horizontal="left"/>
    </xf>
    <xf numFmtId="165" fontId="0" fillId="0" borderId="5" xfId="0" applyNumberFormat="1" applyBorder="1" applyAlignment="1">
      <alignment vertical="center"/>
    </xf>
    <xf numFmtId="0" fontId="39" fillId="6" borderId="0" xfId="0" applyFont="1" applyFill="1" applyAlignment="1"/>
    <xf numFmtId="0" fontId="35" fillId="0" borderId="5" xfId="0" applyFont="1" applyBorder="1"/>
    <xf numFmtId="1" fontId="37" fillId="0" borderId="5" xfId="0" applyNumberFormat="1" applyFont="1" applyBorder="1" applyAlignment="1">
      <alignment horizontal="left"/>
    </xf>
    <xf numFmtId="0" fontId="40" fillId="0" borderId="19" xfId="0" applyNumberFormat="1" applyFont="1" applyBorder="1"/>
    <xf numFmtId="171" fontId="0" fillId="0" borderId="5" xfId="0" applyNumberFormat="1" applyFont="1" applyBorder="1" applyAlignment="1">
      <alignment horizontal="left"/>
    </xf>
    <xf numFmtId="171" fontId="0" fillId="0" borderId="0" xfId="0" applyNumberFormat="1" applyFont="1" applyAlignment="1">
      <alignment horizontal="left"/>
    </xf>
    <xf numFmtId="171" fontId="0" fillId="0" borderId="5" xfId="0" applyNumberFormat="1" applyBorder="1"/>
    <xf numFmtId="0" fontId="2" fillId="0" borderId="0" xfId="0" applyFont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wrapText="1"/>
      <protection locked="0"/>
    </xf>
    <xf numFmtId="164" fontId="12" fillId="0" borderId="0" xfId="1" applyNumberFormat="1" applyFont="1" applyAlignment="1" applyProtection="1">
      <protection locked="0"/>
    </xf>
    <xf numFmtId="0" fontId="12" fillId="0" borderId="0" xfId="0" applyFont="1" applyAlignment="1" applyProtection="1">
      <alignment horizontal="center"/>
      <protection locked="0"/>
    </xf>
    <xf numFmtId="0" fontId="18" fillId="0" borderId="0" xfId="0" applyFont="1" applyAlignment="1" applyProtection="1">
      <alignment vertical="top" wrapText="1"/>
      <protection locked="0"/>
    </xf>
    <xf numFmtId="0" fontId="20" fillId="0" borderId="0" xfId="0" applyFont="1" applyAlignment="1" applyProtection="1">
      <alignment vertical="top" wrapText="1"/>
      <protection locked="0"/>
    </xf>
    <xf numFmtId="168" fontId="13" fillId="2" borderId="0" xfId="0" applyNumberFormat="1" applyFont="1" applyFill="1" applyAlignment="1" applyProtection="1">
      <alignment horizontal="left" vertical="center"/>
      <protection locked="0"/>
    </xf>
    <xf numFmtId="164" fontId="3" fillId="0" borderId="0" xfId="1" applyNumberFormat="1" applyFont="1" applyBorder="1" applyAlignment="1" applyProtection="1">
      <alignment horizontal="right" vertical="top" wrapText="1"/>
      <protection locked="0"/>
    </xf>
    <xf numFmtId="164" fontId="3" fillId="0" borderId="0" xfId="1" applyNumberFormat="1" applyFont="1" applyBorder="1" applyAlignment="1" applyProtection="1">
      <alignment horizontal="center" vertical="top" wrapText="1"/>
      <protection locked="0"/>
    </xf>
    <xf numFmtId="0" fontId="18" fillId="0" borderId="0" xfId="0" applyFont="1" applyAlignment="1" applyProtection="1">
      <alignment horizontal="left" vertical="top" wrapText="1"/>
      <protection locked="0"/>
    </xf>
    <xf numFmtId="0" fontId="19" fillId="0" borderId="19" xfId="0" applyFont="1" applyBorder="1" applyAlignment="1" applyProtection="1">
      <alignment horizontal="center" vertical="top"/>
      <protection locked="0"/>
    </xf>
    <xf numFmtId="0" fontId="15" fillId="0" borderId="1" xfId="0" applyFont="1" applyBorder="1" applyAlignment="1" applyProtection="1">
      <alignment horizontal="center" vertical="top"/>
      <protection locked="0"/>
    </xf>
    <xf numFmtId="0" fontId="15" fillId="0" borderId="20" xfId="0" applyFont="1" applyBorder="1" applyAlignment="1" applyProtection="1">
      <alignment horizontal="center" vertical="top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19" fillId="0" borderId="19" xfId="0" applyFont="1" applyBorder="1" applyAlignment="1" applyProtection="1">
      <alignment horizontal="center" vertical="top"/>
      <protection locked="0"/>
    </xf>
    <xf numFmtId="0" fontId="15" fillId="0" borderId="1" xfId="0" applyFont="1" applyBorder="1" applyAlignment="1" applyProtection="1">
      <alignment horizontal="center" vertical="top"/>
      <protection locked="0"/>
    </xf>
    <xf numFmtId="0" fontId="15" fillId="0" borderId="20" xfId="0" applyFont="1" applyBorder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168" fontId="3" fillId="0" borderId="19" xfId="0" applyNumberFormat="1" applyFont="1" applyBorder="1" applyAlignment="1" applyProtection="1">
      <alignment horizontal="center" vertical="center"/>
      <protection locked="0"/>
    </xf>
    <xf numFmtId="168" fontId="3" fillId="0" borderId="1" xfId="0" applyNumberFormat="1" applyFont="1" applyBorder="1" applyAlignment="1" applyProtection="1">
      <alignment horizontal="center" vertical="center"/>
      <protection locked="0"/>
    </xf>
    <xf numFmtId="168" fontId="3" fillId="0" borderId="20" xfId="0" applyNumberFormat="1" applyFont="1" applyBorder="1" applyAlignment="1" applyProtection="1">
      <alignment horizontal="center" vertical="center"/>
      <protection locked="0"/>
    </xf>
    <xf numFmtId="0" fontId="10" fillId="5" borderId="35" xfId="0" applyFont="1" applyFill="1" applyBorder="1" applyAlignment="1">
      <alignment horizontal="center" wrapText="1"/>
    </xf>
    <xf numFmtId="0" fontId="10" fillId="5" borderId="36" xfId="0" applyFont="1" applyFill="1" applyBorder="1" applyAlignment="1">
      <alignment horizontal="center" wrapText="1"/>
    </xf>
    <xf numFmtId="0" fontId="10" fillId="5" borderId="37" xfId="0" applyFont="1" applyFill="1" applyBorder="1" applyAlignment="1">
      <alignment horizontal="center" wrapText="1"/>
    </xf>
    <xf numFmtId="0" fontId="10" fillId="4" borderId="35" xfId="0" applyFont="1" applyFill="1" applyBorder="1" applyAlignment="1">
      <alignment horizontal="center" wrapText="1"/>
    </xf>
    <xf numFmtId="0" fontId="10" fillId="4" borderId="36" xfId="0" applyFont="1" applyFill="1" applyBorder="1" applyAlignment="1">
      <alignment horizontal="center" wrapText="1"/>
    </xf>
    <xf numFmtId="0" fontId="10" fillId="4" borderId="37" xfId="0" applyFont="1" applyFill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2" fillId="0" borderId="19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20" xfId="0" applyFont="1" applyBorder="1" applyAlignment="1" applyProtection="1">
      <alignment horizontal="center" vertical="top" wrapText="1"/>
      <protection locked="0"/>
    </xf>
    <xf numFmtId="0" fontId="29" fillId="0" borderId="19" xfId="0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29" fillId="0" borderId="20" xfId="0" applyFont="1" applyBorder="1" applyAlignment="1">
      <alignment horizontal="center"/>
    </xf>
    <xf numFmtId="0" fontId="21" fillId="0" borderId="19" xfId="0" applyFont="1" applyBorder="1" applyAlignment="1">
      <alignment horizontal="center" vertical="top" wrapText="1"/>
    </xf>
    <xf numFmtId="0" fontId="21" fillId="0" borderId="1" xfId="0" applyFont="1" applyBorder="1" applyAlignment="1">
      <alignment horizontal="center" vertical="top" wrapText="1"/>
    </xf>
    <xf numFmtId="0" fontId="21" fillId="0" borderId="20" xfId="0" applyFont="1" applyBorder="1" applyAlignment="1">
      <alignment horizontal="center" vertical="top" wrapText="1"/>
    </xf>
    <xf numFmtId="0" fontId="29" fillId="0" borderId="19" xfId="0" applyFont="1" applyBorder="1" applyAlignment="1">
      <alignment horizontal="center" vertical="top"/>
    </xf>
    <xf numFmtId="0" fontId="29" fillId="0" borderId="1" xfId="0" applyFont="1" applyBorder="1" applyAlignment="1">
      <alignment horizontal="center" vertical="top"/>
    </xf>
    <xf numFmtId="0" fontId="29" fillId="0" borderId="20" xfId="0" applyFont="1" applyBorder="1" applyAlignment="1">
      <alignment horizontal="center" vertical="top"/>
    </xf>
    <xf numFmtId="0" fontId="5" fillId="0" borderId="0" xfId="0" applyFont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20" xfId="0" applyFont="1" applyBorder="1" applyAlignment="1" applyProtection="1">
      <alignment horizontal="center" wrapText="1"/>
      <protection locked="0"/>
    </xf>
    <xf numFmtId="0" fontId="22" fillId="0" borderId="0" xfId="0" applyFont="1" applyAlignment="1" applyProtection="1">
      <alignment horizontal="center" wrapText="1"/>
      <protection locked="0"/>
    </xf>
    <xf numFmtId="169" fontId="13" fillId="2" borderId="0" xfId="0" applyNumberFormat="1" applyFont="1" applyFill="1" applyAlignment="1" applyProtection="1">
      <alignment horizontal="left" vertical="center"/>
      <protection locked="0"/>
    </xf>
    <xf numFmtId="164" fontId="2" fillId="0" borderId="19" xfId="1" applyNumberFormat="1" applyFont="1" applyBorder="1" applyAlignment="1" applyProtection="1">
      <alignment horizontal="left" vertical="top" wrapText="1"/>
      <protection locked="0"/>
    </xf>
    <xf numFmtId="164" fontId="2" fillId="0" borderId="1" xfId="1" applyNumberFormat="1" applyFont="1" applyBorder="1" applyAlignment="1" applyProtection="1">
      <alignment horizontal="left" vertical="top" wrapText="1"/>
      <protection locked="0"/>
    </xf>
    <xf numFmtId="164" fontId="2" fillId="0" borderId="20" xfId="1" applyNumberFormat="1" applyFont="1" applyBorder="1" applyAlignment="1" applyProtection="1">
      <alignment horizontal="left" vertical="top" wrapText="1"/>
      <protection locked="0"/>
    </xf>
    <xf numFmtId="164" fontId="2" fillId="0" borderId="5" xfId="1" applyNumberFormat="1" applyFont="1" applyBorder="1" applyAlignment="1" applyProtection="1">
      <alignment horizontal="left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8" fillId="0" borderId="24" xfId="0" applyFont="1" applyBorder="1" applyAlignment="1" applyProtection="1">
      <alignment vertical="top" wrapText="1"/>
      <protection locked="0"/>
    </xf>
    <xf numFmtId="0" fontId="20" fillId="0" borderId="24" xfId="0" applyFont="1" applyBorder="1" applyAlignment="1" applyProtection="1">
      <alignment vertical="top" wrapText="1"/>
      <protection locked="0"/>
    </xf>
    <xf numFmtId="164" fontId="12" fillId="0" borderId="0" xfId="1" applyNumberFormat="1" applyFont="1" applyBorder="1" applyAlignment="1" applyProtection="1">
      <protection locked="0"/>
    </xf>
    <xf numFmtId="164" fontId="3" fillId="0" borderId="25" xfId="1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wrapText="1"/>
      <protection locked="0"/>
    </xf>
    <xf numFmtId="164" fontId="2" fillId="0" borderId="5" xfId="1" applyNumberFormat="1" applyFont="1" applyBorder="1" applyAlignment="1" applyProtection="1">
      <alignment horizontal="left" vertical="top" wrapText="1"/>
      <protection locked="0"/>
    </xf>
    <xf numFmtId="164" fontId="12" fillId="0" borderId="0" xfId="1" applyNumberFormat="1" applyFont="1" applyAlignment="1" applyProtection="1">
      <protection locked="0"/>
    </xf>
    <xf numFmtId="0" fontId="6" fillId="0" borderId="0" xfId="0" applyFont="1" applyAlignment="1" applyProtection="1">
      <alignment wrapText="1"/>
      <protection locked="0"/>
    </xf>
    <xf numFmtId="164" fontId="24" fillId="0" borderId="4" xfId="1" applyNumberFormat="1" applyFont="1" applyBorder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4" fontId="4" fillId="0" borderId="0" xfId="1" applyNumberFormat="1" applyFont="1" applyFill="1" applyAlignment="1" applyProtection="1">
      <alignment horizontal="left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164" fontId="16" fillId="0" borderId="0" xfId="1" applyNumberFormat="1" applyFont="1" applyBorder="1" applyAlignment="1" applyProtection="1">
      <alignment horizontal="center" wrapText="1"/>
      <protection locked="0"/>
    </xf>
    <xf numFmtId="164" fontId="5" fillId="0" borderId="0" xfId="1" applyNumberFormat="1" applyFont="1" applyBorder="1" applyAlignment="1" applyProtection="1">
      <alignment horizontal="right" vertical="top" wrapText="1"/>
      <protection locked="0"/>
    </xf>
    <xf numFmtId="164" fontId="2" fillId="0" borderId="19" xfId="1" applyNumberFormat="1" applyFont="1" applyBorder="1" applyAlignment="1" applyProtection="1">
      <alignment horizontal="left" wrapText="1"/>
      <protection locked="0"/>
    </xf>
    <xf numFmtId="164" fontId="2" fillId="0" borderId="1" xfId="1" applyNumberFormat="1" applyFont="1" applyBorder="1" applyAlignment="1" applyProtection="1">
      <alignment horizontal="left" wrapText="1"/>
      <protection locked="0"/>
    </xf>
    <xf numFmtId="164" fontId="2" fillId="0" borderId="20" xfId="1" applyNumberFormat="1" applyFont="1" applyBorder="1" applyAlignment="1" applyProtection="1">
      <alignment horizontal="left" wrapText="1"/>
      <protection locked="0"/>
    </xf>
    <xf numFmtId="0" fontId="4" fillId="0" borderId="0" xfId="0" applyFont="1" applyAlignment="1" applyProtection="1">
      <alignment horizontal="left"/>
      <protection locked="0"/>
    </xf>
    <xf numFmtId="168" fontId="13" fillId="2" borderId="0" xfId="0" applyNumberFormat="1" applyFont="1" applyFill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18" fillId="0" borderId="0" xfId="0" applyFont="1" applyAlignment="1" applyProtection="1">
      <alignment vertical="top" wrapText="1"/>
      <protection locked="0"/>
    </xf>
    <xf numFmtId="0" fontId="20" fillId="0" borderId="0" xfId="0" applyFont="1" applyAlignment="1" applyProtection="1">
      <alignment vertical="top" wrapText="1"/>
      <protection locked="0"/>
    </xf>
    <xf numFmtId="0" fontId="2" fillId="0" borderId="26" xfId="1" applyNumberFormat="1" applyFont="1" applyBorder="1" applyAlignment="1" applyProtection="1">
      <alignment horizontal="left" vertical="center" wrapText="1"/>
      <protection locked="0"/>
    </xf>
    <xf numFmtId="0" fontId="2" fillId="0" borderId="25" xfId="1" applyNumberFormat="1" applyFont="1" applyBorder="1" applyAlignment="1" applyProtection="1">
      <alignment horizontal="left" vertical="center" wrapText="1"/>
      <protection locked="0"/>
    </xf>
    <xf numFmtId="0" fontId="2" fillId="0" borderId="27" xfId="1" applyNumberFormat="1" applyFont="1" applyBorder="1" applyAlignment="1" applyProtection="1">
      <alignment horizontal="left" vertical="center" wrapText="1"/>
      <protection locked="0"/>
    </xf>
    <xf numFmtId="0" fontId="2" fillId="0" borderId="21" xfId="1" applyNumberFormat="1" applyFont="1" applyBorder="1" applyAlignment="1" applyProtection="1">
      <alignment horizontal="left" vertical="center" wrapText="1"/>
      <protection locked="0"/>
    </xf>
    <xf numFmtId="0" fontId="2" fillId="0" borderId="0" xfId="1" applyNumberFormat="1" applyFont="1" applyBorder="1" applyAlignment="1" applyProtection="1">
      <alignment horizontal="left" vertical="center" wrapText="1"/>
      <protection locked="0"/>
    </xf>
    <xf numFmtId="0" fontId="2" fillId="0" borderId="24" xfId="1" applyNumberFormat="1" applyFont="1" applyBorder="1" applyAlignment="1" applyProtection="1">
      <alignment horizontal="left" vertical="center" wrapText="1"/>
      <protection locked="0"/>
    </xf>
    <xf numFmtId="0" fontId="2" fillId="0" borderId="22" xfId="1" applyNumberFormat="1" applyFont="1" applyBorder="1" applyAlignment="1" applyProtection="1">
      <alignment horizontal="left" vertical="center" wrapText="1"/>
      <protection locked="0"/>
    </xf>
    <xf numFmtId="0" fontId="2" fillId="0" borderId="4" xfId="1" applyNumberFormat="1" applyFont="1" applyBorder="1" applyAlignment="1" applyProtection="1">
      <alignment horizontal="left" vertical="center" wrapText="1"/>
      <protection locked="0"/>
    </xf>
    <xf numFmtId="0" fontId="2" fillId="0" borderId="23" xfId="1" applyNumberFormat="1" applyFont="1" applyBorder="1" applyAlignment="1" applyProtection="1">
      <alignment horizontal="left" vertical="center" wrapText="1"/>
      <protection locked="0"/>
    </xf>
    <xf numFmtId="0" fontId="22" fillId="0" borderId="4" xfId="0" applyFont="1" applyBorder="1" applyAlignment="1" applyProtection="1">
      <alignment horizontal="center" vertical="center" wrapText="1"/>
      <protection locked="0"/>
    </xf>
    <xf numFmtId="164" fontId="2" fillId="0" borderId="22" xfId="1" applyNumberFormat="1" applyFont="1" applyBorder="1" applyAlignment="1" applyProtection="1">
      <alignment horizontal="left" wrapText="1"/>
      <protection locked="0"/>
    </xf>
    <xf numFmtId="164" fontId="2" fillId="0" borderId="4" xfId="1" applyNumberFormat="1" applyFont="1" applyBorder="1" applyAlignment="1" applyProtection="1">
      <alignment horizontal="left" wrapText="1"/>
      <protection locked="0"/>
    </xf>
    <xf numFmtId="164" fontId="2" fillId="0" borderId="23" xfId="1" applyNumberFormat="1" applyFont="1" applyBorder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right" vertical="top" wrapText="1"/>
      <protection locked="0"/>
    </xf>
    <xf numFmtId="164" fontId="2" fillId="0" borderId="26" xfId="1" applyNumberFormat="1" applyFont="1" applyBorder="1" applyAlignment="1" applyProtection="1">
      <alignment horizontal="left" vertical="top" wrapText="1"/>
      <protection locked="0"/>
    </xf>
    <xf numFmtId="164" fontId="2" fillId="0" borderId="25" xfId="1" applyNumberFormat="1" applyFont="1" applyBorder="1" applyAlignment="1" applyProtection="1">
      <alignment horizontal="left" vertical="top" wrapText="1"/>
      <protection locked="0"/>
    </xf>
    <xf numFmtId="164" fontId="2" fillId="0" borderId="27" xfId="1" applyNumberFormat="1" applyFont="1" applyBorder="1" applyAlignment="1" applyProtection="1">
      <alignment horizontal="left" vertical="top" wrapText="1"/>
      <protection locked="0"/>
    </xf>
    <xf numFmtId="164" fontId="2" fillId="0" borderId="22" xfId="1" applyNumberFormat="1" applyFont="1" applyBorder="1" applyAlignment="1" applyProtection="1">
      <alignment horizontal="left" vertical="top" wrapText="1"/>
      <protection locked="0"/>
    </xf>
    <xf numFmtId="164" fontId="2" fillId="0" borderId="4" xfId="1" applyNumberFormat="1" applyFont="1" applyBorder="1" applyAlignment="1" applyProtection="1">
      <alignment horizontal="left" vertical="top" wrapText="1"/>
      <protection locked="0"/>
    </xf>
    <xf numFmtId="164" fontId="2" fillId="0" borderId="23" xfId="1" applyNumberFormat="1" applyFont="1" applyBorder="1" applyAlignment="1" applyProtection="1">
      <alignment horizontal="left" vertical="top" wrapText="1"/>
      <protection locked="0"/>
    </xf>
    <xf numFmtId="167" fontId="3" fillId="0" borderId="9" xfId="1" applyNumberFormat="1" applyFont="1" applyBorder="1" applyAlignment="1" applyProtection="1">
      <alignment horizontal="center" vertical="center" wrapText="1"/>
      <protection locked="0"/>
    </xf>
    <xf numFmtId="167" fontId="3" fillId="0" borderId="6" xfId="1" applyNumberFormat="1" applyFont="1" applyBorder="1" applyAlignment="1" applyProtection="1">
      <alignment horizontal="center" vertical="center" wrapText="1"/>
      <protection locked="0"/>
    </xf>
    <xf numFmtId="11" fontId="3" fillId="0" borderId="9" xfId="1" applyNumberFormat="1" applyFont="1" applyBorder="1" applyAlignment="1" applyProtection="1">
      <alignment horizontal="center" vertical="center" wrapText="1"/>
      <protection locked="0"/>
    </xf>
    <xf numFmtId="11" fontId="3" fillId="0" borderId="6" xfId="1" applyNumberFormat="1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left" vertical="top"/>
      <protection locked="0"/>
    </xf>
    <xf numFmtId="0" fontId="2" fillId="0" borderId="26" xfId="1" applyNumberFormat="1" applyFont="1" applyBorder="1" applyAlignment="1" applyProtection="1">
      <alignment horizontal="center"/>
      <protection locked="0"/>
    </xf>
    <xf numFmtId="0" fontId="2" fillId="0" borderId="25" xfId="1" applyNumberFormat="1" applyFont="1" applyBorder="1" applyAlignment="1" applyProtection="1">
      <alignment horizontal="center"/>
      <protection locked="0"/>
    </xf>
    <xf numFmtId="0" fontId="2" fillId="0" borderId="27" xfId="1" applyNumberFormat="1" applyFont="1" applyBorder="1" applyAlignment="1" applyProtection="1">
      <alignment horizontal="center"/>
      <protection locked="0"/>
    </xf>
    <xf numFmtId="0" fontId="2" fillId="0" borderId="21" xfId="1" applyNumberFormat="1" applyFont="1" applyBorder="1" applyAlignment="1" applyProtection="1">
      <alignment horizontal="center"/>
      <protection locked="0"/>
    </xf>
    <xf numFmtId="0" fontId="2" fillId="0" borderId="0" xfId="1" applyNumberFormat="1" applyFont="1" applyBorder="1" applyAlignment="1" applyProtection="1">
      <alignment horizontal="center"/>
      <protection locked="0"/>
    </xf>
    <xf numFmtId="0" fontId="2" fillId="0" borderId="24" xfId="1" applyNumberFormat="1" applyFont="1" applyBorder="1" applyAlignment="1" applyProtection="1">
      <alignment horizontal="center"/>
      <protection locked="0"/>
    </xf>
    <xf numFmtId="0" fontId="2" fillId="0" borderId="22" xfId="1" applyNumberFormat="1" applyFont="1" applyBorder="1" applyAlignment="1" applyProtection="1">
      <alignment horizontal="center"/>
      <protection locked="0"/>
    </xf>
    <xf numFmtId="0" fontId="2" fillId="0" borderId="4" xfId="1" applyNumberFormat="1" applyFont="1" applyBorder="1" applyAlignment="1" applyProtection="1">
      <alignment horizontal="center"/>
      <protection locked="0"/>
    </xf>
    <xf numFmtId="0" fontId="2" fillId="0" borderId="23" xfId="1" applyNumberFormat="1" applyFont="1" applyBorder="1" applyAlignment="1" applyProtection="1">
      <alignment horizontal="center"/>
      <protection locked="0"/>
    </xf>
    <xf numFmtId="0" fontId="12" fillId="0" borderId="4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20" xfId="0" applyFont="1" applyBorder="1" applyAlignment="1" applyProtection="1">
      <alignment horizontal="left" wrapText="1"/>
      <protection locked="0"/>
    </xf>
    <xf numFmtId="0" fontId="22" fillId="0" borderId="4" xfId="0" applyFont="1" applyBorder="1" applyAlignment="1" applyProtection="1">
      <alignment horizontal="center" wrapText="1"/>
      <protection locked="0"/>
    </xf>
    <xf numFmtId="0" fontId="18" fillId="0" borderId="0" xfId="0" applyFont="1" applyAlignment="1" applyProtection="1">
      <alignment horizontal="left"/>
      <protection locked="0"/>
    </xf>
    <xf numFmtId="164" fontId="3" fillId="0" borderId="0" xfId="1" applyNumberFormat="1" applyFont="1" applyBorder="1" applyAlignment="1" applyProtection="1">
      <alignment horizontal="right" vertical="top" wrapText="1"/>
      <protection locked="0"/>
    </xf>
    <xf numFmtId="164" fontId="3" fillId="0" borderId="0" xfId="1" applyNumberFormat="1" applyFont="1" applyBorder="1" applyAlignment="1" applyProtection="1">
      <alignment horizontal="center" vertical="top" wrapText="1"/>
      <protection locked="0"/>
    </xf>
    <xf numFmtId="0" fontId="18" fillId="0" borderId="0" xfId="0" applyFont="1" applyAlignment="1" applyProtection="1">
      <alignment horizontal="left" vertical="top" wrapText="1"/>
      <protection locked="0"/>
    </xf>
    <xf numFmtId="0" fontId="29" fillId="0" borderId="26" xfId="0" applyFont="1" applyBorder="1" applyAlignment="1">
      <alignment horizontal="center"/>
    </xf>
    <xf numFmtId="0" fontId="29" fillId="0" borderId="25" xfId="0" applyFont="1" applyBorder="1" applyAlignment="1">
      <alignment horizontal="center"/>
    </xf>
    <xf numFmtId="0" fontId="29" fillId="0" borderId="27" xfId="0" applyFont="1" applyBorder="1" applyAlignment="1">
      <alignment horizontal="center"/>
    </xf>
    <xf numFmtId="0" fontId="29" fillId="0" borderId="21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0" borderId="24" xfId="0" applyFont="1" applyBorder="1" applyAlignment="1">
      <alignment horizontal="center"/>
    </xf>
    <xf numFmtId="0" fontId="29" fillId="0" borderId="22" xfId="0" applyFont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23" xfId="0" applyFont="1" applyBorder="1" applyAlignment="1">
      <alignment horizontal="center"/>
    </xf>
    <xf numFmtId="164" fontId="13" fillId="0" borderId="0" xfId="1" applyNumberFormat="1" applyFont="1" applyFill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2" fillId="0" borderId="25" xfId="0" applyFont="1" applyBorder="1" applyAlignment="1" applyProtection="1">
      <alignment horizontal="center"/>
      <protection locked="0"/>
    </xf>
    <xf numFmtId="0" fontId="2" fillId="0" borderId="27" xfId="0" applyFont="1" applyBorder="1" applyAlignment="1" applyProtection="1">
      <alignment horizontal="center"/>
      <protection locked="0"/>
    </xf>
    <xf numFmtId="0" fontId="2" fillId="0" borderId="21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24" xfId="0" applyFont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23" xfId="0" applyFont="1" applyBorder="1" applyAlignment="1" applyProtection="1">
      <alignment horizont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7" name="Rectangle 1">
          <a:extLst>
            <a:ext uri="{FF2B5EF4-FFF2-40B4-BE49-F238E27FC236}">
              <a16:creationId xmlns:a16="http://schemas.microsoft.com/office/drawing/2014/main" id="{00000000-0008-0000-0100-00000B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8" name="Rectangle 2">
          <a:extLst>
            <a:ext uri="{FF2B5EF4-FFF2-40B4-BE49-F238E27FC236}">
              <a16:creationId xmlns:a16="http://schemas.microsoft.com/office/drawing/2014/main" id="{00000000-0008-0000-0100-00000C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2</xdr:row>
      <xdr:rowOff>190500</xdr:rowOff>
    </xdr:from>
    <xdr:to>
      <xdr:col>8</xdr:col>
      <xdr:colOff>104775</xdr:colOff>
      <xdr:row>2</xdr:row>
      <xdr:rowOff>285750</xdr:rowOff>
    </xdr:to>
    <xdr:sp macro="" textlink="">
      <xdr:nvSpPr>
        <xdr:cNvPr id="4109" name="Rectangle 3">
          <a:extLst>
            <a:ext uri="{FF2B5EF4-FFF2-40B4-BE49-F238E27FC236}">
              <a16:creationId xmlns:a16="http://schemas.microsoft.com/office/drawing/2014/main" id="{00000000-0008-0000-0100-00000D100000}"/>
            </a:ext>
          </a:extLst>
        </xdr:cNvPr>
        <xdr:cNvSpPr>
          <a:spLocks noChangeArrowheads="1"/>
        </xdr:cNvSpPr>
      </xdr:nvSpPr>
      <xdr:spPr bwMode="auto">
        <a:xfrm>
          <a:off x="68389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4110" name="Picture 4">
          <a:extLst>
            <a:ext uri="{FF2B5EF4-FFF2-40B4-BE49-F238E27FC236}">
              <a16:creationId xmlns:a16="http://schemas.microsoft.com/office/drawing/2014/main" id="{00000000-0008-0000-0100-00000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10</xdr:row>
      <xdr:rowOff>0</xdr:rowOff>
    </xdr:from>
    <xdr:to>
      <xdr:col>8</xdr:col>
      <xdr:colOff>104775</xdr:colOff>
      <xdr:row>10</xdr:row>
      <xdr:rowOff>0</xdr:rowOff>
    </xdr:to>
    <xdr:sp macro="" textlink="">
      <xdr:nvSpPr>
        <xdr:cNvPr id="4111" name="Rectangle 5">
          <a:extLst>
            <a:ext uri="{FF2B5EF4-FFF2-40B4-BE49-F238E27FC236}">
              <a16:creationId xmlns:a16="http://schemas.microsoft.com/office/drawing/2014/main" id="{00000000-0008-0000-0100-00000F100000}"/>
            </a:ext>
          </a:extLst>
        </xdr:cNvPr>
        <xdr:cNvSpPr>
          <a:spLocks noChangeArrowheads="1"/>
        </xdr:cNvSpPr>
      </xdr:nvSpPr>
      <xdr:spPr bwMode="auto">
        <a:xfrm>
          <a:off x="68389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2</xdr:row>
      <xdr:rowOff>190500</xdr:rowOff>
    </xdr:from>
    <xdr:to>
      <xdr:col>14</xdr:col>
      <xdr:colOff>104775</xdr:colOff>
      <xdr:row>2</xdr:row>
      <xdr:rowOff>285750</xdr:rowOff>
    </xdr:to>
    <xdr:sp macro="" textlink="">
      <xdr:nvSpPr>
        <xdr:cNvPr id="4112" name="Rectangle 6">
          <a:extLst>
            <a:ext uri="{FF2B5EF4-FFF2-40B4-BE49-F238E27FC236}">
              <a16:creationId xmlns:a16="http://schemas.microsoft.com/office/drawing/2014/main" id="{00000000-0008-0000-0100-000010100000}"/>
            </a:ext>
          </a:extLst>
        </xdr:cNvPr>
        <xdr:cNvSpPr>
          <a:spLocks noChangeArrowheads="1"/>
        </xdr:cNvSpPr>
      </xdr:nvSpPr>
      <xdr:spPr bwMode="auto">
        <a:xfrm>
          <a:off x="101536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10</xdr:row>
      <xdr:rowOff>0</xdr:rowOff>
    </xdr:from>
    <xdr:to>
      <xdr:col>14</xdr:col>
      <xdr:colOff>104775</xdr:colOff>
      <xdr:row>10</xdr:row>
      <xdr:rowOff>0</xdr:rowOff>
    </xdr:to>
    <xdr:sp macro="" textlink="">
      <xdr:nvSpPr>
        <xdr:cNvPr id="4113" name="Rectangle 7">
          <a:extLst>
            <a:ext uri="{FF2B5EF4-FFF2-40B4-BE49-F238E27FC236}">
              <a16:creationId xmlns:a16="http://schemas.microsoft.com/office/drawing/2014/main" id="{00000000-0008-0000-0100-000011100000}"/>
            </a:ext>
          </a:extLst>
        </xdr:cNvPr>
        <xdr:cNvSpPr>
          <a:spLocks noChangeArrowheads="1"/>
        </xdr:cNvSpPr>
      </xdr:nvSpPr>
      <xdr:spPr bwMode="auto">
        <a:xfrm>
          <a:off x="101536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2</xdr:row>
      <xdr:rowOff>190500</xdr:rowOff>
    </xdr:from>
    <xdr:to>
      <xdr:col>12</xdr:col>
      <xdr:colOff>104775</xdr:colOff>
      <xdr:row>2</xdr:row>
      <xdr:rowOff>285750</xdr:rowOff>
    </xdr:to>
    <xdr:sp macro="" textlink="">
      <xdr:nvSpPr>
        <xdr:cNvPr id="4114" name="Rectangle 8">
          <a:extLst>
            <a:ext uri="{FF2B5EF4-FFF2-40B4-BE49-F238E27FC236}">
              <a16:creationId xmlns:a16="http://schemas.microsoft.com/office/drawing/2014/main" id="{00000000-0008-0000-0100-000012100000}"/>
            </a:ext>
          </a:extLst>
        </xdr:cNvPr>
        <xdr:cNvSpPr>
          <a:spLocks noChangeArrowheads="1"/>
        </xdr:cNvSpPr>
      </xdr:nvSpPr>
      <xdr:spPr bwMode="auto">
        <a:xfrm>
          <a:off x="906780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10</xdr:row>
      <xdr:rowOff>0</xdr:rowOff>
    </xdr:from>
    <xdr:to>
      <xdr:col>12</xdr:col>
      <xdr:colOff>104775</xdr:colOff>
      <xdr:row>10</xdr:row>
      <xdr:rowOff>0</xdr:rowOff>
    </xdr:to>
    <xdr:sp macro="" textlink="">
      <xdr:nvSpPr>
        <xdr:cNvPr id="4115" name="Rectangle 9">
          <a:extLst>
            <a:ext uri="{FF2B5EF4-FFF2-40B4-BE49-F238E27FC236}">
              <a16:creationId xmlns:a16="http://schemas.microsoft.com/office/drawing/2014/main" id="{00000000-0008-0000-0100-000013100000}"/>
            </a:ext>
          </a:extLst>
        </xdr:cNvPr>
        <xdr:cNvSpPr>
          <a:spLocks noChangeArrowheads="1"/>
        </xdr:cNvSpPr>
      </xdr:nvSpPr>
      <xdr:spPr bwMode="auto">
        <a:xfrm>
          <a:off x="906780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6" name="Rectangle 1">
          <a:extLst>
            <a:ext uri="{FF2B5EF4-FFF2-40B4-BE49-F238E27FC236}">
              <a16:creationId xmlns:a16="http://schemas.microsoft.com/office/drawing/2014/main" id="{00000000-0008-0000-0200-000006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7" name="Rectangle 2">
          <a:extLst>
            <a:ext uri="{FF2B5EF4-FFF2-40B4-BE49-F238E27FC236}">
              <a16:creationId xmlns:a16="http://schemas.microsoft.com/office/drawing/2014/main" id="{00000000-0008-0000-0200-000007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3</xdr:row>
      <xdr:rowOff>0</xdr:rowOff>
    </xdr:from>
    <xdr:to>
      <xdr:col>8</xdr:col>
      <xdr:colOff>104775</xdr:colOff>
      <xdr:row>3</xdr:row>
      <xdr:rowOff>0</xdr:rowOff>
    </xdr:to>
    <xdr:sp macro="" textlink="">
      <xdr:nvSpPr>
        <xdr:cNvPr id="5128" name="Rectangle 3">
          <a:extLst>
            <a:ext uri="{FF2B5EF4-FFF2-40B4-BE49-F238E27FC236}">
              <a16:creationId xmlns:a16="http://schemas.microsoft.com/office/drawing/2014/main" id="{00000000-0008-0000-0200-000008140000}"/>
            </a:ext>
          </a:extLst>
        </xdr:cNvPr>
        <xdr:cNvSpPr>
          <a:spLocks noChangeArrowheads="1"/>
        </xdr:cNvSpPr>
      </xdr:nvSpPr>
      <xdr:spPr bwMode="auto">
        <a:xfrm>
          <a:off x="66484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5129" name="Picture 4">
          <a:extLst>
            <a:ext uri="{FF2B5EF4-FFF2-40B4-BE49-F238E27FC236}">
              <a16:creationId xmlns:a16="http://schemas.microsoft.com/office/drawing/2014/main" id="{00000000-0008-0000-0200-00000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4</xdr:row>
      <xdr:rowOff>0</xdr:rowOff>
    </xdr:from>
    <xdr:to>
      <xdr:col>8</xdr:col>
      <xdr:colOff>104775</xdr:colOff>
      <xdr:row>4</xdr:row>
      <xdr:rowOff>0</xdr:rowOff>
    </xdr:to>
    <xdr:sp macro="" textlink="">
      <xdr:nvSpPr>
        <xdr:cNvPr id="5130" name="Rectangle 5">
          <a:extLst>
            <a:ext uri="{FF2B5EF4-FFF2-40B4-BE49-F238E27FC236}">
              <a16:creationId xmlns:a16="http://schemas.microsoft.com/office/drawing/2014/main" id="{00000000-0008-0000-0200-00000A140000}"/>
            </a:ext>
          </a:extLst>
        </xdr:cNvPr>
        <xdr:cNvSpPr>
          <a:spLocks noChangeArrowheads="1"/>
        </xdr:cNvSpPr>
      </xdr:nvSpPr>
      <xdr:spPr bwMode="auto">
        <a:xfrm>
          <a:off x="66484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5" name="Rectangle 1">
          <a:extLst>
            <a:ext uri="{FF2B5EF4-FFF2-40B4-BE49-F238E27FC236}">
              <a16:creationId xmlns:a16="http://schemas.microsoft.com/office/drawing/2014/main" id="{00000000-0008-0000-0300-000015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6" name="Rectangle 2">
          <a:extLst>
            <a:ext uri="{FF2B5EF4-FFF2-40B4-BE49-F238E27FC236}">
              <a16:creationId xmlns:a16="http://schemas.microsoft.com/office/drawing/2014/main" id="{00000000-0008-0000-0300-000016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6167" name="Rectangle 3">
          <a:extLst>
            <a:ext uri="{FF2B5EF4-FFF2-40B4-BE49-F238E27FC236}">
              <a16:creationId xmlns:a16="http://schemas.microsoft.com/office/drawing/2014/main" id="{00000000-0008-0000-0300-00001718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6168" name="Picture 4">
          <a:extLst>
            <a:ext uri="{FF2B5EF4-FFF2-40B4-BE49-F238E27FC236}">
              <a16:creationId xmlns:a16="http://schemas.microsoft.com/office/drawing/2014/main" id="{00000000-0008-0000-0300-000018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6169" name="Rectangle 5">
          <a:extLst>
            <a:ext uri="{FF2B5EF4-FFF2-40B4-BE49-F238E27FC236}">
              <a16:creationId xmlns:a16="http://schemas.microsoft.com/office/drawing/2014/main" id="{00000000-0008-0000-0300-00001918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29</xdr:row>
      <xdr:rowOff>190500</xdr:rowOff>
    </xdr:from>
    <xdr:to>
      <xdr:col>5</xdr:col>
      <xdr:colOff>104775</xdr:colOff>
      <xdr:row>29</xdr:row>
      <xdr:rowOff>285750</xdr:rowOff>
    </xdr:to>
    <xdr:sp macro="" textlink="">
      <xdr:nvSpPr>
        <xdr:cNvPr id="6170" name="Rectangle 6">
          <a:extLst>
            <a:ext uri="{FF2B5EF4-FFF2-40B4-BE49-F238E27FC236}">
              <a16:creationId xmlns:a16="http://schemas.microsoft.com/office/drawing/2014/main" id="{00000000-0008-0000-0300-00001A180000}"/>
            </a:ext>
          </a:extLst>
        </xdr:cNvPr>
        <xdr:cNvSpPr>
          <a:spLocks noChangeArrowheads="1"/>
        </xdr:cNvSpPr>
      </xdr:nvSpPr>
      <xdr:spPr bwMode="auto">
        <a:xfrm>
          <a:off x="56483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29</xdr:row>
      <xdr:rowOff>190500</xdr:rowOff>
    </xdr:from>
    <xdr:to>
      <xdr:col>11</xdr:col>
      <xdr:colOff>104775</xdr:colOff>
      <xdr:row>29</xdr:row>
      <xdr:rowOff>285750</xdr:rowOff>
    </xdr:to>
    <xdr:sp macro="" textlink="">
      <xdr:nvSpPr>
        <xdr:cNvPr id="6171" name="Rectangle 7">
          <a:extLst>
            <a:ext uri="{FF2B5EF4-FFF2-40B4-BE49-F238E27FC236}">
              <a16:creationId xmlns:a16="http://schemas.microsoft.com/office/drawing/2014/main" id="{00000000-0008-0000-0300-00001B180000}"/>
            </a:ext>
          </a:extLst>
        </xdr:cNvPr>
        <xdr:cNvSpPr>
          <a:spLocks noChangeArrowheads="1"/>
        </xdr:cNvSpPr>
      </xdr:nvSpPr>
      <xdr:spPr bwMode="auto">
        <a:xfrm>
          <a:off x="90011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29</xdr:row>
      <xdr:rowOff>190500</xdr:rowOff>
    </xdr:from>
    <xdr:to>
      <xdr:col>9</xdr:col>
      <xdr:colOff>104775</xdr:colOff>
      <xdr:row>29</xdr:row>
      <xdr:rowOff>285750</xdr:rowOff>
    </xdr:to>
    <xdr:sp macro="" textlink="">
      <xdr:nvSpPr>
        <xdr:cNvPr id="6172" name="Rectangle 8">
          <a:extLst>
            <a:ext uri="{FF2B5EF4-FFF2-40B4-BE49-F238E27FC236}">
              <a16:creationId xmlns:a16="http://schemas.microsoft.com/office/drawing/2014/main" id="{00000000-0008-0000-0300-00001C180000}"/>
            </a:ext>
          </a:extLst>
        </xdr:cNvPr>
        <xdr:cNvSpPr>
          <a:spLocks noChangeArrowheads="1"/>
        </xdr:cNvSpPr>
      </xdr:nvSpPr>
      <xdr:spPr bwMode="auto">
        <a:xfrm>
          <a:off x="7905750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44</xdr:row>
      <xdr:rowOff>190500</xdr:rowOff>
    </xdr:from>
    <xdr:to>
      <xdr:col>5</xdr:col>
      <xdr:colOff>104775</xdr:colOff>
      <xdr:row>44</xdr:row>
      <xdr:rowOff>285750</xdr:rowOff>
    </xdr:to>
    <xdr:sp macro="" textlink="">
      <xdr:nvSpPr>
        <xdr:cNvPr id="6173" name="Rectangle 9">
          <a:extLst>
            <a:ext uri="{FF2B5EF4-FFF2-40B4-BE49-F238E27FC236}">
              <a16:creationId xmlns:a16="http://schemas.microsoft.com/office/drawing/2014/main" id="{00000000-0008-0000-0300-00001D180000}"/>
            </a:ext>
          </a:extLst>
        </xdr:cNvPr>
        <xdr:cNvSpPr>
          <a:spLocks noChangeArrowheads="1"/>
        </xdr:cNvSpPr>
      </xdr:nvSpPr>
      <xdr:spPr bwMode="auto">
        <a:xfrm>
          <a:off x="56483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44</xdr:row>
      <xdr:rowOff>190500</xdr:rowOff>
    </xdr:from>
    <xdr:to>
      <xdr:col>11</xdr:col>
      <xdr:colOff>104775</xdr:colOff>
      <xdr:row>44</xdr:row>
      <xdr:rowOff>285750</xdr:rowOff>
    </xdr:to>
    <xdr:sp macro="" textlink="">
      <xdr:nvSpPr>
        <xdr:cNvPr id="6174" name="Rectangle 10">
          <a:extLst>
            <a:ext uri="{FF2B5EF4-FFF2-40B4-BE49-F238E27FC236}">
              <a16:creationId xmlns:a16="http://schemas.microsoft.com/office/drawing/2014/main" id="{00000000-0008-0000-0300-00001E180000}"/>
            </a:ext>
          </a:extLst>
        </xdr:cNvPr>
        <xdr:cNvSpPr>
          <a:spLocks noChangeArrowheads="1"/>
        </xdr:cNvSpPr>
      </xdr:nvSpPr>
      <xdr:spPr bwMode="auto">
        <a:xfrm>
          <a:off x="90011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44</xdr:row>
      <xdr:rowOff>190500</xdr:rowOff>
    </xdr:from>
    <xdr:to>
      <xdr:col>9</xdr:col>
      <xdr:colOff>104775</xdr:colOff>
      <xdr:row>44</xdr:row>
      <xdr:rowOff>285750</xdr:rowOff>
    </xdr:to>
    <xdr:sp macro="" textlink="">
      <xdr:nvSpPr>
        <xdr:cNvPr id="6175" name="Rectangle 11">
          <a:extLst>
            <a:ext uri="{FF2B5EF4-FFF2-40B4-BE49-F238E27FC236}">
              <a16:creationId xmlns:a16="http://schemas.microsoft.com/office/drawing/2014/main" id="{00000000-0008-0000-0300-00001F180000}"/>
            </a:ext>
          </a:extLst>
        </xdr:cNvPr>
        <xdr:cNvSpPr>
          <a:spLocks noChangeArrowheads="1"/>
        </xdr:cNvSpPr>
      </xdr:nvSpPr>
      <xdr:spPr bwMode="auto">
        <a:xfrm>
          <a:off x="7905750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7</xdr:row>
      <xdr:rowOff>190500</xdr:rowOff>
    </xdr:from>
    <xdr:to>
      <xdr:col>5</xdr:col>
      <xdr:colOff>104775</xdr:colOff>
      <xdr:row>7</xdr:row>
      <xdr:rowOff>285750</xdr:rowOff>
    </xdr:to>
    <xdr:sp macro="" textlink="">
      <xdr:nvSpPr>
        <xdr:cNvPr id="6176" name="Rectangle 15">
          <a:extLst>
            <a:ext uri="{FF2B5EF4-FFF2-40B4-BE49-F238E27FC236}">
              <a16:creationId xmlns:a16="http://schemas.microsoft.com/office/drawing/2014/main" id="{00000000-0008-0000-0300-000020180000}"/>
            </a:ext>
          </a:extLst>
        </xdr:cNvPr>
        <xdr:cNvSpPr>
          <a:spLocks noChangeArrowheads="1"/>
        </xdr:cNvSpPr>
      </xdr:nvSpPr>
      <xdr:spPr bwMode="auto">
        <a:xfrm>
          <a:off x="56483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7</xdr:row>
      <xdr:rowOff>190500</xdr:rowOff>
    </xdr:from>
    <xdr:to>
      <xdr:col>11</xdr:col>
      <xdr:colOff>104775</xdr:colOff>
      <xdr:row>7</xdr:row>
      <xdr:rowOff>285750</xdr:rowOff>
    </xdr:to>
    <xdr:sp macro="" textlink="">
      <xdr:nvSpPr>
        <xdr:cNvPr id="6177" name="Rectangle 16">
          <a:extLst>
            <a:ext uri="{FF2B5EF4-FFF2-40B4-BE49-F238E27FC236}">
              <a16:creationId xmlns:a16="http://schemas.microsoft.com/office/drawing/2014/main" id="{00000000-0008-0000-0300-000021180000}"/>
            </a:ext>
          </a:extLst>
        </xdr:cNvPr>
        <xdr:cNvSpPr>
          <a:spLocks noChangeArrowheads="1"/>
        </xdr:cNvSpPr>
      </xdr:nvSpPr>
      <xdr:spPr bwMode="auto">
        <a:xfrm>
          <a:off x="90011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7</xdr:row>
      <xdr:rowOff>190500</xdr:rowOff>
    </xdr:from>
    <xdr:to>
      <xdr:col>9</xdr:col>
      <xdr:colOff>104775</xdr:colOff>
      <xdr:row>7</xdr:row>
      <xdr:rowOff>285750</xdr:rowOff>
    </xdr:to>
    <xdr:sp macro="" textlink="">
      <xdr:nvSpPr>
        <xdr:cNvPr id="6178" name="Rectangle 17">
          <a:extLst>
            <a:ext uri="{FF2B5EF4-FFF2-40B4-BE49-F238E27FC236}">
              <a16:creationId xmlns:a16="http://schemas.microsoft.com/office/drawing/2014/main" id="{00000000-0008-0000-0300-000022180000}"/>
            </a:ext>
          </a:extLst>
        </xdr:cNvPr>
        <xdr:cNvSpPr>
          <a:spLocks noChangeArrowheads="1"/>
        </xdr:cNvSpPr>
      </xdr:nvSpPr>
      <xdr:spPr bwMode="auto">
        <a:xfrm>
          <a:off x="7905750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18</xdr:row>
      <xdr:rowOff>190500</xdr:rowOff>
    </xdr:from>
    <xdr:to>
      <xdr:col>5</xdr:col>
      <xdr:colOff>104775</xdr:colOff>
      <xdr:row>18</xdr:row>
      <xdr:rowOff>285750</xdr:rowOff>
    </xdr:to>
    <xdr:sp macro="" textlink="">
      <xdr:nvSpPr>
        <xdr:cNvPr id="6179" name="Rectangle 18">
          <a:extLst>
            <a:ext uri="{FF2B5EF4-FFF2-40B4-BE49-F238E27FC236}">
              <a16:creationId xmlns:a16="http://schemas.microsoft.com/office/drawing/2014/main" id="{00000000-0008-0000-0300-000023180000}"/>
            </a:ext>
          </a:extLst>
        </xdr:cNvPr>
        <xdr:cNvSpPr>
          <a:spLocks noChangeArrowheads="1"/>
        </xdr:cNvSpPr>
      </xdr:nvSpPr>
      <xdr:spPr bwMode="auto">
        <a:xfrm>
          <a:off x="56483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18</xdr:row>
      <xdr:rowOff>190500</xdr:rowOff>
    </xdr:from>
    <xdr:to>
      <xdr:col>11</xdr:col>
      <xdr:colOff>104775</xdr:colOff>
      <xdr:row>18</xdr:row>
      <xdr:rowOff>285750</xdr:rowOff>
    </xdr:to>
    <xdr:sp macro="" textlink="">
      <xdr:nvSpPr>
        <xdr:cNvPr id="6180" name="Rectangle 19">
          <a:extLst>
            <a:ext uri="{FF2B5EF4-FFF2-40B4-BE49-F238E27FC236}">
              <a16:creationId xmlns:a16="http://schemas.microsoft.com/office/drawing/2014/main" id="{00000000-0008-0000-0300-000024180000}"/>
            </a:ext>
          </a:extLst>
        </xdr:cNvPr>
        <xdr:cNvSpPr>
          <a:spLocks noChangeArrowheads="1"/>
        </xdr:cNvSpPr>
      </xdr:nvSpPr>
      <xdr:spPr bwMode="auto">
        <a:xfrm>
          <a:off x="90011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18</xdr:row>
      <xdr:rowOff>190500</xdr:rowOff>
    </xdr:from>
    <xdr:to>
      <xdr:col>9</xdr:col>
      <xdr:colOff>104775</xdr:colOff>
      <xdr:row>18</xdr:row>
      <xdr:rowOff>285750</xdr:rowOff>
    </xdr:to>
    <xdr:sp macro="" textlink="">
      <xdr:nvSpPr>
        <xdr:cNvPr id="6181" name="Rectangle 20">
          <a:extLst>
            <a:ext uri="{FF2B5EF4-FFF2-40B4-BE49-F238E27FC236}">
              <a16:creationId xmlns:a16="http://schemas.microsoft.com/office/drawing/2014/main" id="{00000000-0008-0000-0300-000025180000}"/>
            </a:ext>
          </a:extLst>
        </xdr:cNvPr>
        <xdr:cNvSpPr>
          <a:spLocks noChangeArrowheads="1"/>
        </xdr:cNvSpPr>
      </xdr:nvSpPr>
      <xdr:spPr bwMode="auto">
        <a:xfrm>
          <a:off x="7905750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466725</xdr:colOff>
      <xdr:row>27</xdr:row>
      <xdr:rowOff>0</xdr:rowOff>
    </xdr:from>
    <xdr:to>
      <xdr:col>8</xdr:col>
      <xdr:colOff>95250</xdr:colOff>
      <xdr:row>27</xdr:row>
      <xdr:rowOff>0</xdr:rowOff>
    </xdr:to>
    <xdr:sp macro="" textlink="">
      <xdr:nvSpPr>
        <xdr:cNvPr id="2075" name="Rectangle 3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>
          <a:spLocks noChangeArrowheads="1"/>
        </xdr:cNvSpPr>
      </xdr:nvSpPr>
      <xdr:spPr bwMode="auto">
        <a:xfrm>
          <a:off x="7029450" y="7686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466725</xdr:colOff>
      <xdr:row>7</xdr:row>
      <xdr:rowOff>133350</xdr:rowOff>
    </xdr:from>
    <xdr:to>
      <xdr:col>8</xdr:col>
      <xdr:colOff>95250</xdr:colOff>
      <xdr:row>7</xdr:row>
      <xdr:rowOff>228600</xdr:rowOff>
    </xdr:to>
    <xdr:sp macro="" textlink="">
      <xdr:nvSpPr>
        <xdr:cNvPr id="2076" name="Rectangle 4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>
          <a:spLocks noChangeArrowheads="1"/>
        </xdr:cNvSpPr>
      </xdr:nvSpPr>
      <xdr:spPr bwMode="auto">
        <a:xfrm>
          <a:off x="7029450" y="2705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54</xdr:row>
      <xdr:rowOff>0</xdr:rowOff>
    </xdr:from>
    <xdr:to>
      <xdr:col>10</xdr:col>
      <xdr:colOff>104775</xdr:colOff>
      <xdr:row>54</xdr:row>
      <xdr:rowOff>0</xdr:rowOff>
    </xdr:to>
    <xdr:sp macro="" textlink="">
      <xdr:nvSpPr>
        <xdr:cNvPr id="2077" name="Rectangle 8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54</xdr:row>
      <xdr:rowOff>0</xdr:rowOff>
    </xdr:from>
    <xdr:to>
      <xdr:col>10</xdr:col>
      <xdr:colOff>104775</xdr:colOff>
      <xdr:row>54</xdr:row>
      <xdr:rowOff>0</xdr:rowOff>
    </xdr:to>
    <xdr:sp macro="" textlink="">
      <xdr:nvSpPr>
        <xdr:cNvPr id="2078" name="Rectangle 10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248643</xdr:colOff>
      <xdr:row>1</xdr:row>
      <xdr:rowOff>25401</xdr:rowOff>
    </xdr:from>
    <xdr:to>
      <xdr:col>0</xdr:col>
      <xdr:colOff>1892301</xdr:colOff>
      <xdr:row>4</xdr:row>
      <xdr:rowOff>101601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43" y="647701"/>
          <a:ext cx="1643658" cy="8509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0" name="Rectangle 1">
          <a:extLst>
            <a:ext uri="{FF2B5EF4-FFF2-40B4-BE49-F238E27FC236}">
              <a16:creationId xmlns:a16="http://schemas.microsoft.com/office/drawing/2014/main" id="{00000000-0008-0000-0500-00000C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1" name="Rectangle 2">
          <a:extLst>
            <a:ext uri="{FF2B5EF4-FFF2-40B4-BE49-F238E27FC236}">
              <a16:creationId xmlns:a16="http://schemas.microsoft.com/office/drawing/2014/main" id="{00000000-0008-0000-0500-00000D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7182" name="Rectangle 3">
          <a:extLst>
            <a:ext uri="{FF2B5EF4-FFF2-40B4-BE49-F238E27FC236}">
              <a16:creationId xmlns:a16="http://schemas.microsoft.com/office/drawing/2014/main" id="{00000000-0008-0000-0500-00000E1C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7183" name="Picture 4">
          <a:extLst>
            <a:ext uri="{FF2B5EF4-FFF2-40B4-BE49-F238E27FC236}">
              <a16:creationId xmlns:a16="http://schemas.microsoft.com/office/drawing/2014/main" id="{00000000-0008-0000-0500-00000F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4" name="Rectangle 5">
          <a:extLst>
            <a:ext uri="{FF2B5EF4-FFF2-40B4-BE49-F238E27FC236}">
              <a16:creationId xmlns:a16="http://schemas.microsoft.com/office/drawing/2014/main" id="{00000000-0008-0000-0500-000010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5" name="Rectangle 6">
          <a:extLst>
            <a:ext uri="{FF2B5EF4-FFF2-40B4-BE49-F238E27FC236}">
              <a16:creationId xmlns:a16="http://schemas.microsoft.com/office/drawing/2014/main" id="{00000000-0008-0000-0500-000011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6" name="Rectangle 7">
          <a:extLst>
            <a:ext uri="{FF2B5EF4-FFF2-40B4-BE49-F238E27FC236}">
              <a16:creationId xmlns:a16="http://schemas.microsoft.com/office/drawing/2014/main" id="{00000000-0008-0000-0500-000012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7" name="Rectangle 8">
          <a:extLst>
            <a:ext uri="{FF2B5EF4-FFF2-40B4-BE49-F238E27FC236}">
              <a16:creationId xmlns:a16="http://schemas.microsoft.com/office/drawing/2014/main" id="{00000000-0008-0000-0500-000013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8" name="Rectangle 9">
          <a:extLst>
            <a:ext uri="{FF2B5EF4-FFF2-40B4-BE49-F238E27FC236}">
              <a16:creationId xmlns:a16="http://schemas.microsoft.com/office/drawing/2014/main" id="{00000000-0008-0000-0500-000014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9" name="Rectangle 10">
          <a:extLst>
            <a:ext uri="{FF2B5EF4-FFF2-40B4-BE49-F238E27FC236}">
              <a16:creationId xmlns:a16="http://schemas.microsoft.com/office/drawing/2014/main" id="{00000000-0008-0000-0500-000015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90" name="Rectangle 11">
          <a:extLst>
            <a:ext uri="{FF2B5EF4-FFF2-40B4-BE49-F238E27FC236}">
              <a16:creationId xmlns:a16="http://schemas.microsoft.com/office/drawing/2014/main" id="{00000000-0008-0000-0500-000016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EFC72-9308-47DD-8F36-5D7D9FF23C0A}">
  <dimension ref="A1:X394"/>
  <sheetViews>
    <sheetView tabSelected="1" workbookViewId="0">
      <pane xSplit="7" ySplit="3" topLeftCell="I55" activePane="bottomRight" state="frozen"/>
      <selection pane="bottomRight" activeCell="V73" sqref="V71:V73"/>
      <selection pane="bottomLeft" activeCell="A4" sqref="A4"/>
      <selection pane="topRight" activeCell="H1" sqref="H1"/>
    </sheetView>
  </sheetViews>
  <sheetFormatPr defaultRowHeight="12.6"/>
  <cols>
    <col min="1" max="1" width="17.140625" bestFit="1" customWidth="1"/>
    <col min="2" max="2" width="34.85546875" customWidth="1"/>
    <col min="3" max="3" width="25.7109375" customWidth="1"/>
    <col min="4" max="5" width="7.5703125" customWidth="1"/>
    <col min="6" max="6" width="10.42578125" bestFit="1" customWidth="1"/>
    <col min="7" max="7" width="7.140625" style="219" customWidth="1"/>
    <col min="8" max="8" width="11.140625" customWidth="1"/>
    <col min="11" max="11" width="10.85546875" customWidth="1"/>
    <col min="13" max="13" width="11.42578125" customWidth="1"/>
    <col min="14" max="14" width="9.42578125" customWidth="1"/>
    <col min="15" max="15" width="12.7109375" customWidth="1"/>
    <col min="16" max="16" width="9.85546875" customWidth="1"/>
    <col min="17" max="19" width="9.7109375" customWidth="1"/>
    <col min="20" max="20" width="9.85546875" customWidth="1"/>
    <col min="21" max="21" width="9.85546875" bestFit="1" customWidth="1"/>
  </cols>
  <sheetData>
    <row r="1" spans="1:24" ht="12.75">
      <c r="A1" s="218" t="s">
        <v>0</v>
      </c>
      <c r="D1" s="314" t="s">
        <v>1</v>
      </c>
      <c r="E1" s="314"/>
      <c r="F1" s="314"/>
      <c r="H1" s="308" t="s">
        <v>2</v>
      </c>
      <c r="I1" s="309"/>
      <c r="J1" s="309"/>
      <c r="K1" s="309"/>
      <c r="L1" s="310"/>
      <c r="M1" s="311" t="s">
        <v>3</v>
      </c>
      <c r="N1" s="312"/>
      <c r="O1" s="312"/>
      <c r="P1" s="312"/>
      <c r="Q1" s="312"/>
      <c r="R1" s="312"/>
      <c r="S1" s="312"/>
      <c r="T1" s="312"/>
      <c r="U1" s="312"/>
      <c r="V1" s="312"/>
      <c r="W1" s="313"/>
      <c r="X1" s="217"/>
    </row>
    <row r="2" spans="1:24" ht="36">
      <c r="A2" s="218" t="s">
        <v>4</v>
      </c>
      <c r="B2" s="218" t="s">
        <v>5</v>
      </c>
      <c r="C2" s="218" t="s">
        <v>6</v>
      </c>
      <c r="D2" s="242" t="s">
        <v>7</v>
      </c>
      <c r="E2" s="246" t="s">
        <v>8</v>
      </c>
      <c r="F2" s="218" t="s">
        <v>9</v>
      </c>
      <c r="G2" s="225" t="s">
        <v>10</v>
      </c>
      <c r="H2" s="243" t="s">
        <v>11</v>
      </c>
      <c r="I2" s="244" t="s">
        <v>12</v>
      </c>
      <c r="J2" s="244" t="s">
        <v>13</v>
      </c>
      <c r="K2" s="244" t="s">
        <v>14</v>
      </c>
      <c r="L2" s="245" t="s">
        <v>15</v>
      </c>
      <c r="M2" s="232" t="s">
        <v>16</v>
      </c>
      <c r="N2" s="224" t="s">
        <v>17</v>
      </c>
      <c r="O2" s="224" t="s">
        <v>18</v>
      </c>
      <c r="P2" s="224" t="s">
        <v>19</v>
      </c>
      <c r="Q2" s="224" t="s">
        <v>20</v>
      </c>
      <c r="R2" s="224" t="s">
        <v>21</v>
      </c>
      <c r="S2" s="224" t="s">
        <v>22</v>
      </c>
      <c r="T2" s="224" t="s">
        <v>23</v>
      </c>
      <c r="U2" s="224" t="s">
        <v>24</v>
      </c>
      <c r="V2" s="224" t="s">
        <v>25</v>
      </c>
      <c r="W2" s="233" t="s">
        <v>15</v>
      </c>
      <c r="X2" s="217"/>
    </row>
    <row r="3" spans="1:24" ht="12.75">
      <c r="C3" s="218" t="s">
        <v>26</v>
      </c>
      <c r="D3" s="249"/>
      <c r="E3" s="220"/>
      <c r="F3" s="220">
        <v>3259.12</v>
      </c>
      <c r="G3" s="221"/>
      <c r="H3" s="239"/>
      <c r="I3" s="221"/>
      <c r="J3" s="221"/>
      <c r="K3" s="221"/>
      <c r="L3" s="240"/>
      <c r="M3" s="239"/>
      <c r="N3" s="221"/>
      <c r="O3" s="221"/>
      <c r="P3" s="221"/>
      <c r="Q3" s="221"/>
      <c r="R3" s="221"/>
      <c r="S3" s="221"/>
      <c r="T3" s="221"/>
      <c r="U3" s="221"/>
      <c r="V3" s="221"/>
      <c r="W3" s="241"/>
    </row>
    <row r="4" spans="1:24" ht="15">
      <c r="A4" s="280">
        <v>45749</v>
      </c>
      <c r="B4" s="265" t="s">
        <v>27</v>
      </c>
      <c r="C4" s="262" t="s">
        <v>28</v>
      </c>
      <c r="D4" s="222"/>
      <c r="E4" s="222">
        <v>160</v>
      </c>
      <c r="F4" s="222">
        <f>F3+D4-E4</f>
        <v>3099.12</v>
      </c>
      <c r="G4" s="247">
        <v>1</v>
      </c>
      <c r="H4" s="227"/>
      <c r="I4" s="222"/>
      <c r="J4" s="222"/>
      <c r="K4" s="222"/>
      <c r="L4" s="228"/>
      <c r="M4" s="227"/>
      <c r="N4" s="222"/>
      <c r="O4" s="222"/>
      <c r="P4" s="222"/>
      <c r="Q4" s="222"/>
      <c r="R4" s="222"/>
      <c r="S4" s="222">
        <v>160</v>
      </c>
      <c r="T4" s="222"/>
      <c r="U4" s="222"/>
      <c r="V4" s="222"/>
      <c r="W4" s="234"/>
    </row>
    <row r="5" spans="1:24" ht="15">
      <c r="A5" s="280">
        <v>45749</v>
      </c>
      <c r="B5" s="262" t="s">
        <v>29</v>
      </c>
      <c r="C5" s="262" t="s">
        <v>30</v>
      </c>
      <c r="D5" s="250">
        <v>25</v>
      </c>
      <c r="E5" s="222"/>
      <c r="F5" s="222">
        <f t="shared" ref="F5:F68" si="0">F4+D5-E5</f>
        <v>3124.12</v>
      </c>
      <c r="G5" s="248"/>
      <c r="H5" s="235"/>
      <c r="I5" s="236"/>
      <c r="J5" s="236"/>
      <c r="K5" s="236"/>
      <c r="L5" s="237">
        <v>25</v>
      </c>
      <c r="M5" s="235"/>
      <c r="N5" s="236"/>
      <c r="O5" s="236"/>
      <c r="P5" s="236"/>
      <c r="Q5" s="236"/>
      <c r="R5" s="236"/>
      <c r="S5" s="236"/>
      <c r="T5" s="236"/>
      <c r="U5" s="236"/>
      <c r="V5" s="236"/>
      <c r="W5" s="238"/>
    </row>
    <row r="6" spans="1:24" ht="15">
      <c r="A6" s="280">
        <v>45754</v>
      </c>
      <c r="B6" s="262" t="s">
        <v>31</v>
      </c>
      <c r="C6" s="262" t="s">
        <v>32</v>
      </c>
      <c r="D6" s="250">
        <v>4.6900000000000004</v>
      </c>
      <c r="E6" s="222"/>
      <c r="F6" s="222">
        <f t="shared" si="0"/>
        <v>3128.81</v>
      </c>
      <c r="G6" s="247"/>
      <c r="H6" s="228">
        <v>4.6900000000000004</v>
      </c>
      <c r="I6" s="222"/>
      <c r="J6" s="222"/>
      <c r="K6" s="222"/>
      <c r="M6" s="227"/>
      <c r="N6" s="222"/>
      <c r="O6" s="222"/>
      <c r="P6" s="222"/>
      <c r="Q6" s="222"/>
      <c r="R6" s="222"/>
      <c r="S6" s="222"/>
      <c r="T6" s="222"/>
      <c r="U6" s="222"/>
      <c r="V6" s="222"/>
      <c r="W6" s="234"/>
    </row>
    <row r="7" spans="1:24" ht="30.75">
      <c r="A7" s="280">
        <v>45756</v>
      </c>
      <c r="B7" s="266" t="s">
        <v>33</v>
      </c>
      <c r="C7" s="262" t="s">
        <v>34</v>
      </c>
      <c r="D7" s="250">
        <v>245</v>
      </c>
      <c r="E7" s="222"/>
      <c r="F7" s="222">
        <f t="shared" si="0"/>
        <v>3373.81</v>
      </c>
      <c r="G7" s="247"/>
      <c r="H7" s="227"/>
      <c r="I7" s="222"/>
      <c r="J7" s="222"/>
      <c r="K7" s="222">
        <v>245</v>
      </c>
      <c r="L7" s="228"/>
      <c r="M7" s="227"/>
      <c r="N7" s="222"/>
      <c r="O7" s="222"/>
      <c r="P7" s="222"/>
      <c r="Q7" s="222"/>
      <c r="R7" s="222"/>
      <c r="S7" s="222"/>
      <c r="T7" s="222"/>
      <c r="U7" s="222"/>
      <c r="V7" s="222"/>
      <c r="W7" s="234"/>
    </row>
    <row r="8" spans="1:24" ht="15">
      <c r="A8" s="280">
        <v>45757</v>
      </c>
      <c r="B8" s="253" t="s">
        <v>35</v>
      </c>
      <c r="C8" s="259">
        <v>4988243018131230</v>
      </c>
      <c r="D8" s="250"/>
      <c r="E8" s="222">
        <v>216</v>
      </c>
      <c r="F8" s="222">
        <f t="shared" si="0"/>
        <v>3157.81</v>
      </c>
      <c r="G8" s="247">
        <v>2</v>
      </c>
      <c r="H8" s="227"/>
      <c r="I8" s="222"/>
      <c r="J8" s="222"/>
      <c r="K8" s="222"/>
      <c r="L8" s="228"/>
      <c r="M8" s="227"/>
      <c r="N8" s="222"/>
      <c r="O8" s="222"/>
      <c r="P8" s="222"/>
      <c r="Q8" s="222">
        <v>216</v>
      </c>
      <c r="R8" s="222"/>
      <c r="S8" s="222"/>
      <c r="T8" s="222"/>
      <c r="U8" s="222"/>
      <c r="V8" s="222"/>
      <c r="W8" s="234"/>
    </row>
    <row r="9" spans="1:24" ht="15">
      <c r="A9" s="280">
        <v>45764</v>
      </c>
      <c r="B9" s="262" t="s">
        <v>31</v>
      </c>
      <c r="C9" s="262" t="s">
        <v>36</v>
      </c>
      <c r="D9" s="250">
        <v>4.6900000000000004</v>
      </c>
      <c r="E9" s="222"/>
      <c r="F9" s="222">
        <f t="shared" si="0"/>
        <v>3162.5</v>
      </c>
      <c r="G9" s="247"/>
      <c r="H9" s="228">
        <v>4.6900000000000004</v>
      </c>
      <c r="I9" s="222"/>
      <c r="J9" s="222"/>
      <c r="K9" s="222"/>
      <c r="M9" s="227"/>
      <c r="N9" s="222"/>
      <c r="O9" s="222"/>
      <c r="P9" s="222"/>
      <c r="Q9" s="222"/>
      <c r="R9" s="222"/>
      <c r="S9" s="222"/>
      <c r="T9" s="222"/>
      <c r="U9" s="222"/>
      <c r="V9" s="222"/>
      <c r="W9" s="234"/>
    </row>
    <row r="10" spans="1:24" ht="15">
      <c r="A10" s="280">
        <v>45778</v>
      </c>
      <c r="B10" s="253" t="s">
        <v>37</v>
      </c>
      <c r="C10" s="253" t="s">
        <v>38</v>
      </c>
      <c r="D10" s="250">
        <v>12.48</v>
      </c>
      <c r="E10" s="222"/>
      <c r="F10" s="222">
        <f t="shared" si="0"/>
        <v>3174.98</v>
      </c>
      <c r="G10" s="247"/>
      <c r="H10" s="228">
        <v>12.48</v>
      </c>
      <c r="I10" s="222"/>
      <c r="J10" s="222"/>
      <c r="K10" s="222"/>
      <c r="M10" s="227"/>
      <c r="N10" s="222"/>
      <c r="O10" s="222"/>
      <c r="P10" s="222"/>
      <c r="Q10" s="222"/>
      <c r="R10" s="222"/>
      <c r="S10" s="222"/>
      <c r="T10" s="222"/>
      <c r="U10" s="222"/>
      <c r="V10" s="222"/>
      <c r="W10" s="234"/>
    </row>
    <row r="11" spans="1:24" ht="15">
      <c r="A11" s="281">
        <v>45779</v>
      </c>
      <c r="B11" s="253" t="s">
        <v>39</v>
      </c>
      <c r="C11" s="253" t="s">
        <v>40</v>
      </c>
      <c r="D11" s="250"/>
      <c r="E11" s="222">
        <v>40</v>
      </c>
      <c r="F11" s="222">
        <f>F10+D11-E11</f>
        <v>3134.98</v>
      </c>
      <c r="G11" s="247">
        <v>3</v>
      </c>
      <c r="H11" s="227"/>
      <c r="I11" s="222"/>
      <c r="J11" s="222"/>
      <c r="K11" s="222"/>
      <c r="L11" s="228"/>
      <c r="M11" s="227"/>
      <c r="N11" s="222"/>
      <c r="O11" s="222"/>
      <c r="P11" s="222"/>
      <c r="Q11" s="222"/>
      <c r="R11" s="222"/>
      <c r="S11" s="222"/>
      <c r="T11" s="222"/>
      <c r="U11" s="222"/>
      <c r="V11" s="222">
        <v>40</v>
      </c>
      <c r="W11" s="234"/>
    </row>
    <row r="12" spans="1:24" ht="15">
      <c r="A12" s="280">
        <v>45779</v>
      </c>
      <c r="B12" s="262" t="s">
        <v>39</v>
      </c>
      <c r="C12" s="253" t="s">
        <v>41</v>
      </c>
      <c r="D12" s="250"/>
      <c r="E12" s="222">
        <v>52</v>
      </c>
      <c r="F12" s="222">
        <f>F11+D12-E12</f>
        <v>3082.98</v>
      </c>
      <c r="G12" s="247">
        <v>4</v>
      </c>
      <c r="H12" s="227"/>
      <c r="I12" s="222"/>
      <c r="J12" s="222"/>
      <c r="K12" s="222"/>
      <c r="L12" s="228"/>
      <c r="M12" s="227"/>
      <c r="N12" s="222"/>
      <c r="O12" s="222"/>
      <c r="P12" s="222"/>
      <c r="Q12" s="222"/>
      <c r="R12" s="222"/>
      <c r="S12" s="222"/>
      <c r="T12" s="222"/>
      <c r="U12" s="222"/>
      <c r="V12" s="222">
        <v>52</v>
      </c>
      <c r="W12" s="234"/>
    </row>
    <row r="13" spans="1:24" ht="15">
      <c r="A13" s="280">
        <v>45779</v>
      </c>
      <c r="B13" s="267" t="s">
        <v>27</v>
      </c>
      <c r="C13" s="262" t="s">
        <v>42</v>
      </c>
      <c r="D13" s="250"/>
      <c r="E13" s="222">
        <v>160</v>
      </c>
      <c r="F13" s="222">
        <f t="shared" si="0"/>
        <v>2922.98</v>
      </c>
      <c r="G13" s="247">
        <v>5</v>
      </c>
      <c r="H13" s="227"/>
      <c r="I13" s="222"/>
      <c r="J13" s="222"/>
      <c r="K13" s="222"/>
      <c r="L13" s="228"/>
      <c r="M13" s="227"/>
      <c r="N13" s="222"/>
      <c r="O13" s="222"/>
      <c r="P13" s="222"/>
      <c r="Q13" s="222"/>
      <c r="R13" s="222"/>
      <c r="S13" s="222">
        <v>160</v>
      </c>
      <c r="T13" s="222"/>
      <c r="U13" s="222"/>
      <c r="V13" s="222"/>
      <c r="W13" s="234"/>
    </row>
    <row r="14" spans="1:24" ht="15">
      <c r="A14" s="280">
        <v>45785</v>
      </c>
      <c r="B14" s="268" t="s">
        <v>31</v>
      </c>
      <c r="C14" s="253" t="s">
        <v>43</v>
      </c>
      <c r="D14" s="250">
        <v>4.6900000000000004</v>
      </c>
      <c r="E14" s="222"/>
      <c r="F14" s="222">
        <f t="shared" si="0"/>
        <v>2927.67</v>
      </c>
      <c r="G14" s="247"/>
      <c r="H14" s="227">
        <v>4.6900000000000004</v>
      </c>
      <c r="I14" s="258"/>
      <c r="J14" s="222"/>
      <c r="K14" s="222"/>
      <c r="L14" s="228"/>
      <c r="M14" s="227"/>
      <c r="N14" s="222"/>
      <c r="O14" s="222"/>
      <c r="P14" s="222"/>
      <c r="Q14" s="222"/>
      <c r="R14" s="222"/>
      <c r="S14" s="222"/>
      <c r="T14" s="222"/>
      <c r="U14" s="222"/>
      <c r="V14" s="222"/>
      <c r="W14" s="234"/>
    </row>
    <row r="15" spans="1:24" ht="15">
      <c r="A15" s="280">
        <v>45789</v>
      </c>
      <c r="B15" s="262" t="s">
        <v>44</v>
      </c>
      <c r="C15" s="262" t="s">
        <v>45</v>
      </c>
      <c r="D15" s="250">
        <v>30</v>
      </c>
      <c r="E15" s="222"/>
      <c r="F15" s="222">
        <f t="shared" si="0"/>
        <v>2957.67</v>
      </c>
      <c r="G15" s="247"/>
      <c r="H15" s="227"/>
      <c r="I15" s="222"/>
      <c r="J15" s="222"/>
      <c r="K15" s="222">
        <v>30</v>
      </c>
      <c r="L15" s="228"/>
      <c r="M15" s="227"/>
      <c r="N15" s="222"/>
      <c r="O15" s="222"/>
      <c r="P15" s="222"/>
      <c r="Q15" s="222"/>
      <c r="R15" s="222"/>
      <c r="S15" s="222"/>
      <c r="T15" s="222"/>
      <c r="U15" s="222"/>
      <c r="V15" s="222"/>
      <c r="W15" s="234"/>
    </row>
    <row r="16" spans="1:24" ht="15">
      <c r="A16" s="280">
        <v>45790</v>
      </c>
      <c r="B16" s="262" t="s">
        <v>27</v>
      </c>
      <c r="C16" s="253" t="s">
        <v>46</v>
      </c>
      <c r="D16" s="250">
        <v>150</v>
      </c>
      <c r="E16" s="222"/>
      <c r="F16" s="222">
        <f t="shared" si="0"/>
        <v>3107.67</v>
      </c>
      <c r="G16" s="247"/>
      <c r="H16" s="227"/>
      <c r="I16" s="222"/>
      <c r="J16" s="222"/>
      <c r="K16" s="222">
        <v>150</v>
      </c>
      <c r="L16" s="228"/>
      <c r="M16" s="227"/>
      <c r="N16" s="222"/>
      <c r="O16" s="222"/>
      <c r="P16" s="222"/>
      <c r="Q16" s="222"/>
      <c r="R16" s="222"/>
      <c r="S16" s="222"/>
      <c r="T16" s="222"/>
      <c r="U16" s="222"/>
      <c r="V16" s="222"/>
      <c r="W16" s="234"/>
    </row>
    <row r="17" spans="1:23" ht="15">
      <c r="A17" s="280">
        <v>45792</v>
      </c>
      <c r="B17" s="262" t="s">
        <v>47</v>
      </c>
      <c r="C17" s="253" t="s">
        <v>48</v>
      </c>
      <c r="D17" s="222">
        <v>366.4</v>
      </c>
      <c r="E17" s="222"/>
      <c r="F17" s="222">
        <f>F16+D17-E17</f>
        <v>3474.07</v>
      </c>
      <c r="G17" s="247"/>
      <c r="H17" s="227">
        <v>366.4</v>
      </c>
      <c r="I17" s="222"/>
      <c r="J17" s="222"/>
      <c r="K17" s="222"/>
      <c r="L17" s="228"/>
      <c r="M17" s="227"/>
      <c r="N17" s="222"/>
      <c r="O17" s="222"/>
      <c r="P17" s="222"/>
      <c r="Q17" s="222"/>
      <c r="R17" s="222"/>
      <c r="S17" s="222"/>
      <c r="T17" s="222"/>
      <c r="U17" s="222"/>
      <c r="V17" s="222"/>
      <c r="W17" s="234"/>
    </row>
    <row r="18" spans="1:23" ht="15">
      <c r="A18" s="280">
        <v>45793</v>
      </c>
      <c r="B18" s="253" t="s">
        <v>31</v>
      </c>
      <c r="C18" s="253" t="s">
        <v>49</v>
      </c>
      <c r="D18" s="222">
        <v>4.6900000000000004</v>
      </c>
      <c r="E18" s="222"/>
      <c r="F18" s="222">
        <f>F17+D18-E18</f>
        <v>3478.76</v>
      </c>
      <c r="G18" s="247"/>
      <c r="H18" s="227">
        <v>4.6900000000000004</v>
      </c>
      <c r="I18" s="222"/>
      <c r="J18" s="222"/>
      <c r="K18" s="222"/>
      <c r="L18" s="228"/>
      <c r="M18" s="227"/>
      <c r="N18" s="222"/>
      <c r="O18" s="222"/>
      <c r="P18" s="222"/>
      <c r="Q18" s="222"/>
      <c r="R18" s="222"/>
      <c r="S18" s="222"/>
      <c r="T18" s="222"/>
      <c r="U18" s="222"/>
      <c r="V18" s="222"/>
      <c r="W18" s="234"/>
    </row>
    <row r="19" spans="1:23" ht="15">
      <c r="A19" s="280">
        <v>45810</v>
      </c>
      <c r="B19" s="253" t="s">
        <v>50</v>
      </c>
      <c r="C19" s="256">
        <v>4988243018131230</v>
      </c>
      <c r="D19" s="222"/>
      <c r="E19" s="222">
        <v>12</v>
      </c>
      <c r="F19" s="222">
        <f t="shared" si="0"/>
        <v>3466.76</v>
      </c>
      <c r="G19" s="247">
        <v>6</v>
      </c>
      <c r="H19" s="227"/>
      <c r="I19" s="222"/>
      <c r="J19" s="222"/>
      <c r="K19" s="222"/>
      <c r="L19" s="228"/>
      <c r="M19" s="227"/>
      <c r="N19" s="222"/>
      <c r="O19" s="222">
        <v>12</v>
      </c>
      <c r="P19" s="222"/>
      <c r="Q19" s="222"/>
      <c r="R19" s="222"/>
      <c r="S19" s="222"/>
      <c r="T19" s="222"/>
      <c r="U19" s="222"/>
      <c r="V19" s="222"/>
      <c r="W19" s="234"/>
    </row>
    <row r="20" spans="1:23" ht="15">
      <c r="A20" s="280">
        <v>45813</v>
      </c>
      <c r="B20" s="253" t="s">
        <v>31</v>
      </c>
      <c r="C20" s="253" t="s">
        <v>51</v>
      </c>
      <c r="D20" s="222">
        <v>4.6900000000000004</v>
      </c>
      <c r="E20" s="222"/>
      <c r="F20" s="258">
        <f t="shared" si="0"/>
        <v>3471.4500000000003</v>
      </c>
      <c r="G20" s="247"/>
      <c r="H20" s="227">
        <v>4.6900000000000004</v>
      </c>
      <c r="I20" s="222"/>
      <c r="J20" s="222"/>
      <c r="K20" s="222"/>
      <c r="L20" s="228"/>
      <c r="M20" s="227"/>
      <c r="N20" s="222"/>
      <c r="O20" s="222"/>
      <c r="P20" s="222"/>
      <c r="Q20" s="222"/>
      <c r="R20" s="222"/>
      <c r="S20" s="222"/>
      <c r="T20" s="222"/>
      <c r="U20" s="222"/>
      <c r="V20" s="222"/>
      <c r="W20" s="234"/>
    </row>
    <row r="21" spans="1:23" ht="15">
      <c r="A21" s="280">
        <v>45817</v>
      </c>
      <c r="B21" s="262" t="s">
        <v>27</v>
      </c>
      <c r="C21" s="262" t="s">
        <v>52</v>
      </c>
      <c r="D21" s="222"/>
      <c r="E21" s="222">
        <v>120</v>
      </c>
      <c r="F21" s="222">
        <f t="shared" si="0"/>
        <v>3351.4500000000003</v>
      </c>
      <c r="G21" s="247">
        <v>7</v>
      </c>
      <c r="H21" s="227"/>
      <c r="I21" s="222"/>
      <c r="J21" s="222"/>
      <c r="K21" s="222"/>
      <c r="L21" s="228"/>
      <c r="M21" s="227"/>
      <c r="N21" s="222"/>
      <c r="O21" s="222"/>
      <c r="P21" s="222"/>
      <c r="Q21" s="222"/>
      <c r="R21" s="222"/>
      <c r="S21" s="222">
        <v>120</v>
      </c>
      <c r="T21" s="222"/>
      <c r="U21" s="222"/>
      <c r="V21" s="222"/>
      <c r="W21" s="234"/>
    </row>
    <row r="22" spans="1:23" ht="30.75">
      <c r="A22" s="280">
        <v>45824</v>
      </c>
      <c r="B22" s="262" t="s">
        <v>53</v>
      </c>
      <c r="C22" s="271" t="s">
        <v>54</v>
      </c>
      <c r="D22" s="222"/>
      <c r="E22" s="222">
        <v>150</v>
      </c>
      <c r="F22" s="222">
        <f t="shared" si="0"/>
        <v>3201.4500000000003</v>
      </c>
      <c r="G22" s="247"/>
      <c r="H22" s="227"/>
      <c r="I22" s="222"/>
      <c r="J22" s="222"/>
      <c r="K22" s="222"/>
      <c r="L22" s="228"/>
      <c r="M22" s="227"/>
      <c r="N22" s="222"/>
      <c r="O22" s="222"/>
      <c r="P22" s="222"/>
      <c r="Q22" s="222"/>
      <c r="R22" s="222"/>
      <c r="S22" s="222">
        <v>150</v>
      </c>
      <c r="T22" s="222"/>
      <c r="U22" s="222"/>
      <c r="V22" s="222"/>
      <c r="W22" s="234"/>
    </row>
    <row r="23" spans="1:23" ht="30.75">
      <c r="A23" s="280">
        <v>45826</v>
      </c>
      <c r="B23" s="253" t="s">
        <v>55</v>
      </c>
      <c r="C23" s="257" t="s">
        <v>56</v>
      </c>
      <c r="D23" s="222"/>
      <c r="E23" s="222">
        <v>150</v>
      </c>
      <c r="F23" s="222">
        <f>F22+D23-E23</f>
        <v>3051.4500000000003</v>
      </c>
      <c r="G23" s="247">
        <v>8</v>
      </c>
      <c r="H23" s="227"/>
      <c r="I23" s="222"/>
      <c r="J23" s="222"/>
      <c r="K23" s="222"/>
      <c r="L23" s="228"/>
      <c r="M23" s="227"/>
      <c r="N23" s="222"/>
      <c r="O23" s="222"/>
      <c r="P23" s="222"/>
      <c r="Q23" s="222"/>
      <c r="R23" s="222"/>
      <c r="S23" s="222">
        <v>150</v>
      </c>
      <c r="T23" s="222"/>
      <c r="U23" s="222"/>
      <c r="V23" s="222"/>
      <c r="W23" s="234"/>
    </row>
    <row r="24" spans="1:23" ht="15">
      <c r="A24" s="280">
        <v>45826</v>
      </c>
      <c r="B24" s="253" t="s">
        <v>31</v>
      </c>
      <c r="C24" s="262" t="s">
        <v>57</v>
      </c>
      <c r="D24" s="222">
        <v>4.6900000000000004</v>
      </c>
      <c r="E24" s="222"/>
      <c r="F24" s="222">
        <f t="shared" si="0"/>
        <v>3056.1400000000003</v>
      </c>
      <c r="G24" s="247"/>
      <c r="H24" s="227">
        <v>4.6900000000000004</v>
      </c>
      <c r="I24" s="222"/>
      <c r="J24" s="222"/>
      <c r="K24" s="222"/>
      <c r="L24" s="228"/>
      <c r="M24" s="227"/>
      <c r="N24" s="222"/>
      <c r="O24" s="222"/>
      <c r="P24" s="222"/>
      <c r="Q24" s="222"/>
      <c r="R24" s="222"/>
      <c r="S24" s="222"/>
      <c r="T24" s="222"/>
      <c r="U24" s="222"/>
      <c r="V24" s="222"/>
      <c r="W24" s="234"/>
    </row>
    <row r="25" spans="1:23" ht="30.75">
      <c r="A25" s="280">
        <v>45831</v>
      </c>
      <c r="B25" s="253" t="s">
        <v>58</v>
      </c>
      <c r="C25" s="255" t="s">
        <v>56</v>
      </c>
      <c r="D25" s="222"/>
      <c r="E25" s="222">
        <v>42.55</v>
      </c>
      <c r="F25" s="222">
        <f t="shared" si="0"/>
        <v>3013.59</v>
      </c>
      <c r="G25" s="247">
        <v>9</v>
      </c>
      <c r="H25" s="227"/>
      <c r="I25" s="222"/>
      <c r="J25" s="222"/>
      <c r="K25" s="222"/>
      <c r="L25" s="228"/>
      <c r="M25" s="227"/>
      <c r="N25" s="222">
        <v>42.55</v>
      </c>
      <c r="O25" s="222"/>
      <c r="P25" s="222"/>
      <c r="Q25" s="222"/>
      <c r="R25" s="222"/>
      <c r="S25" s="222"/>
      <c r="T25" s="222"/>
      <c r="U25" s="222"/>
      <c r="V25" s="222"/>
      <c r="W25" s="234"/>
    </row>
    <row r="26" spans="1:23" ht="15">
      <c r="A26" s="280">
        <v>45831</v>
      </c>
      <c r="B26" s="253" t="s">
        <v>59</v>
      </c>
      <c r="C26" s="262" t="s">
        <v>60</v>
      </c>
      <c r="D26" s="222">
        <v>107</v>
      </c>
      <c r="E26" s="222"/>
      <c r="F26" s="222">
        <f t="shared" si="0"/>
        <v>3120.59</v>
      </c>
      <c r="G26" s="247"/>
      <c r="H26" s="227"/>
      <c r="I26" s="222"/>
      <c r="J26" s="222"/>
      <c r="K26" s="222">
        <v>107</v>
      </c>
      <c r="L26" s="228"/>
      <c r="M26" s="227"/>
      <c r="N26" s="222"/>
      <c r="O26" s="222"/>
      <c r="P26" s="222"/>
      <c r="Q26" s="222"/>
      <c r="R26" s="222"/>
      <c r="S26" s="222"/>
      <c r="T26" s="222"/>
      <c r="U26" s="222"/>
      <c r="V26" s="222"/>
      <c r="W26" s="234"/>
    </row>
    <row r="27" spans="1:23" ht="30.75">
      <c r="A27" s="280">
        <v>45832</v>
      </c>
      <c r="B27" s="253" t="s">
        <v>58</v>
      </c>
      <c r="C27" s="255" t="s">
        <v>56</v>
      </c>
      <c r="D27" s="222"/>
      <c r="E27" s="222">
        <v>72</v>
      </c>
      <c r="F27" s="222">
        <f t="shared" si="0"/>
        <v>3048.59</v>
      </c>
      <c r="G27" s="247">
        <v>10</v>
      </c>
      <c r="H27" s="227"/>
      <c r="I27" s="222"/>
      <c r="J27" s="222"/>
      <c r="K27" s="222"/>
      <c r="L27" s="228"/>
      <c r="M27" s="227"/>
      <c r="N27" s="222">
        <v>72</v>
      </c>
      <c r="O27" s="222"/>
      <c r="P27" s="222"/>
      <c r="Q27" s="222"/>
      <c r="R27" s="222"/>
      <c r="S27" s="222"/>
      <c r="T27" s="222"/>
      <c r="U27" s="222"/>
      <c r="V27" s="222"/>
      <c r="W27" s="234"/>
    </row>
    <row r="28" spans="1:23" ht="15">
      <c r="A28" s="280">
        <v>45832</v>
      </c>
      <c r="B28" s="253" t="s">
        <v>61</v>
      </c>
      <c r="C28" s="253" t="s">
        <v>60</v>
      </c>
      <c r="D28" s="222">
        <v>22.56</v>
      </c>
      <c r="E28" s="222"/>
      <c r="F28" s="222">
        <f t="shared" si="0"/>
        <v>3071.15</v>
      </c>
      <c r="G28" s="247"/>
      <c r="H28" s="227"/>
      <c r="I28" s="222"/>
      <c r="J28" s="222"/>
      <c r="K28" s="222">
        <v>22.56</v>
      </c>
      <c r="L28" s="228"/>
      <c r="M28" s="227"/>
      <c r="N28" s="222"/>
      <c r="O28" s="222"/>
      <c r="P28" s="222"/>
      <c r="Q28" s="222"/>
      <c r="R28" s="222"/>
      <c r="S28" s="222"/>
      <c r="T28" s="222"/>
      <c r="U28" s="222"/>
      <c r="V28" s="222"/>
      <c r="W28" s="234"/>
    </row>
    <row r="29" spans="1:23" ht="15">
      <c r="A29" s="280">
        <v>45838</v>
      </c>
      <c r="B29" s="253" t="s">
        <v>62</v>
      </c>
      <c r="C29" s="262" t="s">
        <v>60</v>
      </c>
      <c r="D29" s="222">
        <v>108.97</v>
      </c>
      <c r="E29" s="222"/>
      <c r="F29" s="222">
        <f t="shared" si="0"/>
        <v>3180.12</v>
      </c>
      <c r="G29" s="247"/>
      <c r="H29" s="227"/>
      <c r="I29" s="222"/>
      <c r="J29" s="222"/>
      <c r="K29" s="222">
        <v>108.97</v>
      </c>
      <c r="L29" s="228"/>
      <c r="M29" s="227"/>
      <c r="N29" s="222"/>
      <c r="O29" s="222"/>
      <c r="P29" s="222"/>
      <c r="Q29" s="222"/>
      <c r="R29" s="222"/>
      <c r="S29" s="222"/>
      <c r="T29" s="222"/>
      <c r="U29" s="222"/>
      <c r="V29" s="222"/>
      <c r="W29" s="234"/>
    </row>
    <row r="30" spans="1:23" ht="15">
      <c r="A30" s="280">
        <v>45840</v>
      </c>
      <c r="B30" s="262" t="s">
        <v>63</v>
      </c>
      <c r="C30" s="253" t="s">
        <v>56</v>
      </c>
      <c r="D30" s="222"/>
      <c r="E30" s="222">
        <v>12</v>
      </c>
      <c r="F30" s="222">
        <f t="shared" si="0"/>
        <v>3168.12</v>
      </c>
      <c r="G30" s="247">
        <v>11</v>
      </c>
      <c r="H30" s="227"/>
      <c r="I30" s="222"/>
      <c r="J30" s="222"/>
      <c r="K30" s="222"/>
      <c r="L30" s="228"/>
      <c r="M30" s="227"/>
      <c r="N30" s="222"/>
      <c r="O30" s="222">
        <v>12</v>
      </c>
      <c r="P30" s="222"/>
      <c r="Q30" s="222"/>
      <c r="R30" s="222"/>
      <c r="S30" s="222"/>
      <c r="T30" s="222"/>
      <c r="U30" s="222"/>
      <c r="V30" s="222"/>
      <c r="W30" s="234"/>
    </row>
    <row r="31" spans="1:23" ht="30.75">
      <c r="A31" s="280">
        <v>45840</v>
      </c>
      <c r="B31" s="269" t="s">
        <v>64</v>
      </c>
      <c r="C31" s="253" t="s">
        <v>65</v>
      </c>
      <c r="D31" s="222"/>
      <c r="E31" s="222">
        <v>90</v>
      </c>
      <c r="F31" s="222">
        <f t="shared" si="0"/>
        <v>3078.12</v>
      </c>
      <c r="G31" s="226"/>
      <c r="H31" s="227"/>
      <c r="I31" s="222"/>
      <c r="J31" s="222"/>
      <c r="K31" s="222"/>
      <c r="L31" s="228"/>
      <c r="M31" s="227"/>
      <c r="N31" s="222"/>
      <c r="O31" s="222"/>
      <c r="P31" s="222"/>
      <c r="Q31" s="222"/>
      <c r="R31" s="222">
        <v>90</v>
      </c>
      <c r="S31" s="222"/>
      <c r="T31" s="222"/>
      <c r="U31" s="222"/>
      <c r="V31" s="222"/>
      <c r="W31" s="234"/>
    </row>
    <row r="32" spans="1:23" ht="15">
      <c r="A32" s="280">
        <v>45840</v>
      </c>
      <c r="B32" s="262" t="s">
        <v>66</v>
      </c>
      <c r="C32" s="262" t="s">
        <v>60</v>
      </c>
      <c r="D32" s="222">
        <v>3.56</v>
      </c>
      <c r="E32" s="222"/>
      <c r="F32" s="222">
        <f>F31+D32-E32</f>
        <v>3081.68</v>
      </c>
      <c r="G32" s="226"/>
      <c r="H32" s="227"/>
      <c r="I32" s="222"/>
      <c r="J32" s="222"/>
      <c r="K32" s="222">
        <v>3.56</v>
      </c>
      <c r="L32" s="228"/>
      <c r="M32" s="227"/>
      <c r="N32" s="222"/>
      <c r="O32" s="222"/>
      <c r="P32" s="222"/>
      <c r="Q32" s="222"/>
      <c r="R32" s="222"/>
      <c r="S32" s="222"/>
      <c r="T32" s="222"/>
      <c r="U32" s="222"/>
      <c r="V32" s="222"/>
      <c r="W32" s="234"/>
    </row>
    <row r="33" spans="1:23" ht="30.75">
      <c r="A33" s="280">
        <v>45842</v>
      </c>
      <c r="B33" s="267" t="s">
        <v>67</v>
      </c>
      <c r="C33" s="266" t="s">
        <v>68</v>
      </c>
      <c r="D33" s="222"/>
      <c r="E33" s="222">
        <v>50</v>
      </c>
      <c r="F33" s="222">
        <f t="shared" si="0"/>
        <v>3031.68</v>
      </c>
      <c r="G33" s="247">
        <v>12</v>
      </c>
      <c r="H33" s="227"/>
      <c r="I33" s="222"/>
      <c r="J33" s="222"/>
      <c r="K33" s="222"/>
      <c r="L33" s="228"/>
      <c r="M33" s="227">
        <v>50</v>
      </c>
      <c r="N33" s="222"/>
      <c r="O33" s="222"/>
      <c r="P33" s="222"/>
      <c r="Q33" s="222"/>
      <c r="R33" s="222"/>
      <c r="S33" s="222"/>
      <c r="T33" s="222"/>
      <c r="U33" s="222"/>
      <c r="V33" s="222"/>
      <c r="W33" s="234"/>
    </row>
    <row r="34" spans="1:23" ht="15">
      <c r="A34" s="280">
        <v>45842</v>
      </c>
      <c r="B34" s="262" t="s">
        <v>69</v>
      </c>
      <c r="C34" s="262" t="s">
        <v>44</v>
      </c>
      <c r="D34" s="222">
        <v>90</v>
      </c>
      <c r="E34" s="222"/>
      <c r="F34" s="222">
        <f t="shared" si="0"/>
        <v>3121.68</v>
      </c>
      <c r="G34" s="226"/>
      <c r="H34" s="227"/>
      <c r="I34" s="222"/>
      <c r="J34" s="222"/>
      <c r="K34" s="222"/>
      <c r="L34" s="228">
        <v>90</v>
      </c>
      <c r="M34" s="227"/>
      <c r="N34" s="222"/>
      <c r="O34" s="222"/>
      <c r="P34" s="222"/>
      <c r="Q34" s="222"/>
      <c r="R34" s="222"/>
      <c r="S34" s="222"/>
      <c r="T34" s="222"/>
      <c r="U34" s="222"/>
      <c r="V34" s="222"/>
      <c r="W34" s="234"/>
    </row>
    <row r="35" spans="1:23" ht="15">
      <c r="A35" s="280">
        <v>45842</v>
      </c>
      <c r="B35" s="270" t="s">
        <v>70</v>
      </c>
      <c r="C35" s="262" t="s">
        <v>71</v>
      </c>
      <c r="D35" s="222">
        <v>150</v>
      </c>
      <c r="E35" s="222"/>
      <c r="F35" s="222">
        <f t="shared" si="0"/>
        <v>3271.68</v>
      </c>
      <c r="G35" s="226"/>
      <c r="H35" s="227"/>
      <c r="I35" s="222"/>
      <c r="J35" s="222"/>
      <c r="K35" s="222"/>
      <c r="L35" s="228">
        <v>150</v>
      </c>
      <c r="M35" s="227"/>
      <c r="N35" s="222"/>
      <c r="O35" s="222"/>
      <c r="P35" s="222"/>
      <c r="Q35" s="222"/>
      <c r="R35" s="222"/>
      <c r="S35" s="222"/>
      <c r="T35" s="222"/>
      <c r="U35" s="222"/>
      <c r="V35" s="222"/>
      <c r="W35" s="234"/>
    </row>
    <row r="36" spans="1:23" ht="15">
      <c r="A36" s="280">
        <v>45844</v>
      </c>
      <c r="B36" s="253" t="s">
        <v>72</v>
      </c>
      <c r="C36" s="262" t="s">
        <v>73</v>
      </c>
      <c r="D36" s="222"/>
      <c r="E36" s="222">
        <v>250</v>
      </c>
      <c r="F36" s="222">
        <f t="shared" si="0"/>
        <v>3021.68</v>
      </c>
      <c r="G36" s="247">
        <v>13</v>
      </c>
      <c r="H36" s="227"/>
      <c r="I36" s="222"/>
      <c r="J36" s="222"/>
      <c r="K36" s="222"/>
      <c r="L36" s="228"/>
      <c r="M36" s="227"/>
      <c r="N36" s="222"/>
      <c r="O36" s="222"/>
      <c r="P36" s="222"/>
      <c r="Q36" s="222"/>
      <c r="R36" s="222"/>
      <c r="S36" s="222">
        <v>250</v>
      </c>
      <c r="T36" s="222"/>
      <c r="U36" s="222"/>
      <c r="V36" s="222"/>
      <c r="W36" s="234"/>
    </row>
    <row r="37" spans="1:23" ht="15">
      <c r="A37" s="280">
        <v>45845</v>
      </c>
      <c r="B37" s="253" t="s">
        <v>74</v>
      </c>
      <c r="C37" s="253" t="s">
        <v>44</v>
      </c>
      <c r="D37" s="222">
        <v>70</v>
      </c>
      <c r="E37" s="222"/>
      <c r="F37" s="222">
        <f t="shared" si="0"/>
        <v>3091.68</v>
      </c>
      <c r="G37" s="247"/>
      <c r="H37" s="227"/>
      <c r="I37" s="222"/>
      <c r="J37" s="222"/>
      <c r="K37" s="222">
        <v>70</v>
      </c>
      <c r="L37" s="228"/>
      <c r="M37" s="227"/>
      <c r="N37" s="222"/>
      <c r="O37" s="222"/>
      <c r="P37" s="222"/>
      <c r="Q37" s="222"/>
      <c r="R37" s="222"/>
      <c r="S37" s="222"/>
      <c r="T37" s="222"/>
      <c r="U37" s="222"/>
      <c r="V37" s="222"/>
      <c r="W37" s="234"/>
    </row>
    <row r="38" spans="1:23" ht="15">
      <c r="A38" s="280">
        <v>45845</v>
      </c>
      <c r="B38" s="262" t="s">
        <v>74</v>
      </c>
      <c r="C38" s="262" t="s">
        <v>44</v>
      </c>
      <c r="D38" s="222">
        <v>113</v>
      </c>
      <c r="E38" s="222"/>
      <c r="F38" s="222">
        <f t="shared" si="0"/>
        <v>3204.68</v>
      </c>
      <c r="G38" s="226"/>
      <c r="H38" s="227"/>
      <c r="I38" s="222"/>
      <c r="J38" s="222"/>
      <c r="K38" s="222">
        <v>113</v>
      </c>
      <c r="L38" s="228"/>
      <c r="M38" s="227"/>
      <c r="N38" s="222"/>
      <c r="O38" s="222"/>
      <c r="P38" s="222"/>
      <c r="Q38" s="222"/>
      <c r="R38" s="222"/>
      <c r="S38" s="222"/>
      <c r="T38" s="222"/>
      <c r="U38" s="222"/>
      <c r="V38" s="222"/>
      <c r="W38" s="234"/>
    </row>
    <row r="39" spans="1:23" ht="15">
      <c r="A39" s="280">
        <v>45845</v>
      </c>
      <c r="B39" s="262" t="s">
        <v>31</v>
      </c>
      <c r="C39" s="268" t="s">
        <v>75</v>
      </c>
      <c r="D39" s="222">
        <v>4.6900000000000004</v>
      </c>
      <c r="E39" s="222"/>
      <c r="F39" s="222">
        <f t="shared" si="0"/>
        <v>3209.37</v>
      </c>
      <c r="G39" s="226"/>
      <c r="H39" s="227">
        <v>4.6900000000000004</v>
      </c>
      <c r="I39" s="222"/>
      <c r="J39" s="222"/>
      <c r="K39" s="222"/>
      <c r="L39" s="228"/>
      <c r="M39" s="227"/>
      <c r="N39" s="222"/>
      <c r="O39" s="222"/>
      <c r="P39" s="222"/>
      <c r="Q39" s="222"/>
      <c r="R39" s="222"/>
      <c r="S39" s="222"/>
      <c r="T39" s="222"/>
      <c r="U39" s="222"/>
      <c r="V39" s="222"/>
      <c r="W39" s="234"/>
    </row>
    <row r="40" spans="1:23" ht="15">
      <c r="A40" s="280">
        <v>45846</v>
      </c>
      <c r="B40" s="253" t="s">
        <v>76</v>
      </c>
      <c r="C40" s="262" t="s">
        <v>77</v>
      </c>
      <c r="D40" s="222">
        <v>179.37</v>
      </c>
      <c r="E40" s="222"/>
      <c r="F40" s="222">
        <f t="shared" si="0"/>
        <v>3388.74</v>
      </c>
      <c r="G40" s="226"/>
      <c r="H40" s="227"/>
      <c r="I40" s="222"/>
      <c r="J40" s="222"/>
      <c r="K40" s="222">
        <v>179.37</v>
      </c>
      <c r="L40" s="228"/>
      <c r="M40" s="227"/>
      <c r="N40" s="222"/>
      <c r="O40" s="222"/>
      <c r="P40" s="222"/>
      <c r="Q40" s="222"/>
      <c r="R40" s="222"/>
      <c r="S40" s="222"/>
      <c r="T40" s="222"/>
      <c r="U40" s="222"/>
      <c r="V40" s="222"/>
      <c r="W40" s="234"/>
    </row>
    <row r="41" spans="1:23" ht="15">
      <c r="A41" s="280">
        <v>45847</v>
      </c>
      <c r="B41" s="262" t="s">
        <v>76</v>
      </c>
      <c r="C41" s="262" t="s">
        <v>77</v>
      </c>
      <c r="D41" s="222">
        <v>34.9</v>
      </c>
      <c r="E41" s="222"/>
      <c r="F41" s="222">
        <f t="shared" si="0"/>
        <v>3423.64</v>
      </c>
      <c r="G41" s="226"/>
      <c r="H41" s="227"/>
      <c r="I41" s="222"/>
      <c r="J41" s="222"/>
      <c r="K41" s="222">
        <v>34.9</v>
      </c>
      <c r="L41" s="228"/>
      <c r="M41" s="227"/>
      <c r="N41" s="222"/>
      <c r="O41" s="222"/>
      <c r="P41" s="222"/>
      <c r="Q41" s="222"/>
      <c r="R41" s="222"/>
      <c r="S41" s="222"/>
      <c r="T41" s="222"/>
      <c r="U41" s="222"/>
      <c r="V41" s="222"/>
      <c r="W41" s="234"/>
    </row>
    <row r="42" spans="1:23" ht="15">
      <c r="A42" s="280">
        <v>45854</v>
      </c>
      <c r="B42" s="262" t="s">
        <v>76</v>
      </c>
      <c r="C42" s="262" t="s">
        <v>77</v>
      </c>
      <c r="D42" s="222">
        <v>19</v>
      </c>
      <c r="E42" s="222"/>
      <c r="F42" s="222">
        <f t="shared" si="0"/>
        <v>3442.64</v>
      </c>
      <c r="G42" s="226"/>
      <c r="H42" s="227"/>
      <c r="I42" s="222"/>
      <c r="J42" s="222"/>
      <c r="K42" s="222">
        <v>19</v>
      </c>
      <c r="L42" s="228"/>
      <c r="M42" s="227"/>
      <c r="N42" s="222"/>
      <c r="O42" s="222"/>
      <c r="P42" s="222"/>
      <c r="Q42" s="222"/>
      <c r="R42" s="222"/>
      <c r="S42" s="222"/>
      <c r="T42" s="222"/>
      <c r="U42" s="222"/>
      <c r="V42" s="222"/>
      <c r="W42" s="234"/>
    </row>
    <row r="43" spans="1:23" ht="15">
      <c r="A43" s="280">
        <v>45855</v>
      </c>
      <c r="B43" s="262" t="s">
        <v>31</v>
      </c>
      <c r="C43" s="253" t="s">
        <v>78</v>
      </c>
      <c r="D43" s="222">
        <v>4.6900000000000004</v>
      </c>
      <c r="E43" s="222"/>
      <c r="F43" s="222">
        <f t="shared" si="0"/>
        <v>3447.33</v>
      </c>
      <c r="G43" s="226"/>
      <c r="H43" s="227">
        <v>4.6900000000000004</v>
      </c>
      <c r="I43" s="222"/>
      <c r="J43" s="222"/>
      <c r="K43" s="222"/>
      <c r="L43" s="228"/>
      <c r="M43" s="227"/>
      <c r="N43" s="222"/>
      <c r="O43" s="222"/>
      <c r="P43" s="222"/>
      <c r="Q43" s="222"/>
      <c r="R43" s="222"/>
      <c r="S43" s="222"/>
      <c r="T43" s="222"/>
      <c r="U43" s="222"/>
      <c r="V43" s="222"/>
      <c r="W43" s="234"/>
    </row>
    <row r="44" spans="1:23" ht="15">
      <c r="A44" s="280">
        <v>45863</v>
      </c>
      <c r="B44" s="253" t="s">
        <v>79</v>
      </c>
      <c r="C44" s="256">
        <v>1454839838119</v>
      </c>
      <c r="D44" s="222">
        <v>155</v>
      </c>
      <c r="E44" s="222"/>
      <c r="F44" s="222">
        <f t="shared" si="0"/>
        <v>3602.33</v>
      </c>
      <c r="G44" s="226"/>
      <c r="H44" s="251"/>
      <c r="I44" s="222"/>
      <c r="J44" s="222"/>
      <c r="K44" s="222">
        <v>155</v>
      </c>
      <c r="L44" s="228"/>
      <c r="M44" s="227"/>
      <c r="N44" s="222"/>
      <c r="O44" s="222"/>
      <c r="P44" s="222"/>
      <c r="Q44" s="222"/>
      <c r="R44" s="222"/>
      <c r="S44" s="222"/>
      <c r="T44" s="222"/>
      <c r="U44" s="222"/>
      <c r="V44" s="222"/>
      <c r="W44" s="234"/>
    </row>
    <row r="45" spans="1:23" ht="15">
      <c r="A45" s="280">
        <v>45866</v>
      </c>
      <c r="B45" s="262" t="s">
        <v>76</v>
      </c>
      <c r="C45" s="253" t="s">
        <v>80</v>
      </c>
      <c r="D45" s="222">
        <v>77.569999999999993</v>
      </c>
      <c r="E45" s="222"/>
      <c r="F45" s="222">
        <f t="shared" si="0"/>
        <v>3679.9</v>
      </c>
      <c r="G45" s="226"/>
      <c r="H45" s="227"/>
      <c r="I45" s="222"/>
      <c r="J45" s="222"/>
      <c r="K45" s="222">
        <v>77.569999999999993</v>
      </c>
      <c r="L45" s="228"/>
      <c r="M45" s="227"/>
      <c r="N45" s="222"/>
      <c r="O45" s="222"/>
      <c r="P45" s="222"/>
      <c r="Q45" s="222"/>
      <c r="R45" s="222"/>
      <c r="S45" s="222"/>
      <c r="T45" s="222"/>
      <c r="U45" s="222"/>
      <c r="V45" s="222"/>
      <c r="W45" s="234"/>
    </row>
    <row r="46" spans="1:23" ht="15">
      <c r="A46" s="280">
        <v>45869</v>
      </c>
      <c r="B46" s="262" t="s">
        <v>37</v>
      </c>
      <c r="C46" s="253" t="s">
        <v>81</v>
      </c>
      <c r="D46" s="222">
        <v>4.16</v>
      </c>
      <c r="E46" s="222"/>
      <c r="F46" s="222">
        <f t="shared" si="0"/>
        <v>3684.06</v>
      </c>
      <c r="G46" s="226"/>
      <c r="H46" s="227">
        <v>4.16</v>
      </c>
      <c r="I46" s="222"/>
      <c r="J46" s="222"/>
      <c r="K46" s="222"/>
      <c r="L46" s="228"/>
      <c r="M46" s="227"/>
      <c r="N46" s="222"/>
      <c r="O46" s="222"/>
      <c r="P46" s="222"/>
      <c r="Q46" s="222"/>
      <c r="R46" s="222"/>
      <c r="S46" s="222"/>
      <c r="T46" s="222"/>
      <c r="U46" s="222"/>
      <c r="V46" s="222"/>
      <c r="W46" s="234"/>
    </row>
    <row r="47" spans="1:23" ht="15">
      <c r="A47" s="280">
        <v>45870</v>
      </c>
      <c r="B47" s="262" t="s">
        <v>76</v>
      </c>
      <c r="C47" s="262" t="s">
        <v>82</v>
      </c>
      <c r="D47" s="222">
        <v>7.12</v>
      </c>
      <c r="E47" s="222"/>
      <c r="F47" s="222">
        <f t="shared" si="0"/>
        <v>3691.18</v>
      </c>
      <c r="G47" s="226"/>
      <c r="H47" s="227"/>
      <c r="I47" s="222"/>
      <c r="J47" s="222"/>
      <c r="K47" s="222">
        <v>7.12</v>
      </c>
      <c r="L47" s="228"/>
      <c r="M47" s="227"/>
      <c r="N47" s="222"/>
      <c r="O47" s="222"/>
      <c r="P47" s="222"/>
      <c r="Q47" s="222"/>
      <c r="R47" s="222"/>
      <c r="S47" s="222"/>
      <c r="T47" s="222"/>
      <c r="U47" s="222"/>
      <c r="V47" s="222"/>
      <c r="W47" s="234"/>
    </row>
    <row r="48" spans="1:23" ht="15">
      <c r="A48" s="280">
        <v>45873</v>
      </c>
      <c r="B48" s="262" t="s">
        <v>63</v>
      </c>
      <c r="C48" s="256">
        <v>4988243018131230</v>
      </c>
      <c r="D48" s="222"/>
      <c r="E48" s="222">
        <v>13.47</v>
      </c>
      <c r="F48" s="222">
        <f t="shared" si="0"/>
        <v>3677.71</v>
      </c>
      <c r="G48" s="247">
        <v>14</v>
      </c>
      <c r="H48" s="227"/>
      <c r="I48" s="222"/>
      <c r="J48" s="222"/>
      <c r="K48" s="222"/>
      <c r="L48" s="228"/>
      <c r="M48" s="227"/>
      <c r="N48" s="222"/>
      <c r="O48" s="222">
        <v>13.47</v>
      </c>
      <c r="P48" s="222"/>
      <c r="Q48" s="222"/>
      <c r="R48" s="222"/>
      <c r="S48" s="222"/>
      <c r="T48" s="222"/>
      <c r="U48" s="222"/>
      <c r="V48" s="222"/>
      <c r="W48" s="234"/>
    </row>
    <row r="49" spans="1:23" ht="15">
      <c r="A49" s="280">
        <v>45876</v>
      </c>
      <c r="B49" s="262" t="s">
        <v>31</v>
      </c>
      <c r="C49" s="253" t="s">
        <v>83</v>
      </c>
      <c r="D49" s="222">
        <v>4.6900000000000004</v>
      </c>
      <c r="E49" s="222"/>
      <c r="F49" s="222">
        <f t="shared" si="0"/>
        <v>3682.4</v>
      </c>
      <c r="G49" s="226"/>
      <c r="H49" s="227">
        <v>4.6900000000000004</v>
      </c>
      <c r="I49" s="222"/>
      <c r="J49" s="222"/>
      <c r="K49" s="222"/>
      <c r="L49" s="228"/>
      <c r="M49" s="227"/>
      <c r="N49" s="222"/>
      <c r="O49" s="222"/>
      <c r="P49" s="222"/>
      <c r="Q49" s="222"/>
      <c r="R49" s="222"/>
      <c r="S49" s="222"/>
      <c r="T49" s="222"/>
      <c r="U49" s="222"/>
      <c r="V49" s="222"/>
      <c r="W49" s="234"/>
    </row>
    <row r="50" spans="1:23" ht="15">
      <c r="A50" s="280">
        <v>45887</v>
      </c>
      <c r="B50" s="262" t="s">
        <v>31</v>
      </c>
      <c r="C50" s="262" t="s">
        <v>84</v>
      </c>
      <c r="D50" s="222">
        <v>4.6900000000000004</v>
      </c>
      <c r="E50" s="222"/>
      <c r="F50" s="222">
        <f t="shared" si="0"/>
        <v>3687.09</v>
      </c>
      <c r="G50" s="226"/>
      <c r="H50" s="227">
        <v>4.6900000000000004</v>
      </c>
      <c r="I50" s="222"/>
      <c r="J50" s="222"/>
      <c r="K50" s="222"/>
      <c r="L50" s="228"/>
      <c r="M50" s="227"/>
      <c r="N50" s="222"/>
      <c r="O50" s="222"/>
      <c r="P50" s="222"/>
      <c r="Q50" s="222"/>
      <c r="R50" s="222"/>
      <c r="S50" s="222"/>
      <c r="T50" s="222"/>
      <c r="U50" s="222"/>
      <c r="V50" s="222"/>
      <c r="W50" s="234"/>
    </row>
    <row r="51" spans="1:23" ht="15">
      <c r="A51" s="280">
        <v>45891</v>
      </c>
      <c r="B51" s="253" t="s">
        <v>85</v>
      </c>
      <c r="C51" s="253" t="s">
        <v>86</v>
      </c>
      <c r="D51" s="222">
        <v>500</v>
      </c>
      <c r="E51" s="222"/>
      <c r="F51" s="222">
        <f t="shared" si="0"/>
        <v>4187.09</v>
      </c>
      <c r="G51" s="226"/>
      <c r="H51" s="227">
        <v>500</v>
      </c>
      <c r="I51" s="222"/>
      <c r="J51" s="222"/>
      <c r="K51" s="222"/>
      <c r="L51" s="228"/>
      <c r="M51" s="227"/>
      <c r="N51" s="222"/>
      <c r="O51" s="222"/>
      <c r="P51" s="222"/>
      <c r="Q51" s="222"/>
      <c r="R51" s="222"/>
      <c r="S51" s="222"/>
      <c r="T51" s="222"/>
      <c r="U51" s="222"/>
      <c r="V51" s="222"/>
      <c r="W51" s="234"/>
    </row>
    <row r="52" spans="1:23" ht="15">
      <c r="A52" s="280">
        <v>45902</v>
      </c>
      <c r="B52" s="262" t="s">
        <v>63</v>
      </c>
      <c r="C52" s="256">
        <v>4988243018131230</v>
      </c>
      <c r="D52" s="222"/>
      <c r="E52" s="222">
        <v>14</v>
      </c>
      <c r="F52" s="222">
        <f t="shared" si="0"/>
        <v>4173.09</v>
      </c>
      <c r="G52" s="247">
        <v>15</v>
      </c>
      <c r="H52" s="227"/>
      <c r="I52" s="222"/>
      <c r="J52" s="222"/>
      <c r="K52" s="222"/>
      <c r="L52" s="228"/>
      <c r="M52" s="227"/>
      <c r="N52" s="222"/>
      <c r="O52" s="222">
        <v>14</v>
      </c>
      <c r="P52" s="222"/>
      <c r="Q52" s="222"/>
      <c r="R52" s="222"/>
      <c r="S52" s="222"/>
      <c r="T52" s="222"/>
      <c r="U52" s="222"/>
      <c r="V52" s="222"/>
      <c r="W52" s="234"/>
    </row>
    <row r="53" spans="1:23" ht="15">
      <c r="A53" s="280">
        <v>45902</v>
      </c>
      <c r="B53" s="262" t="s">
        <v>37</v>
      </c>
      <c r="C53" s="253" t="s">
        <v>87</v>
      </c>
      <c r="D53" s="222">
        <v>12.48</v>
      </c>
      <c r="E53" s="222"/>
      <c r="F53" s="222">
        <f t="shared" si="0"/>
        <v>4185.57</v>
      </c>
      <c r="G53" s="247"/>
      <c r="H53" s="227">
        <v>12.48</v>
      </c>
      <c r="I53" s="222"/>
      <c r="J53" s="222"/>
      <c r="K53" s="222"/>
      <c r="L53" s="228"/>
      <c r="M53" s="227"/>
      <c r="N53" s="222"/>
      <c r="O53" s="222"/>
      <c r="P53" s="222"/>
      <c r="Q53" s="222"/>
      <c r="R53" s="222"/>
      <c r="S53" s="222"/>
      <c r="T53" s="222"/>
      <c r="U53" s="222"/>
      <c r="V53" s="222"/>
      <c r="W53" s="234"/>
    </row>
    <row r="54" spans="1:23" ht="15">
      <c r="A54" s="280">
        <v>45905</v>
      </c>
      <c r="B54" s="262" t="s">
        <v>31</v>
      </c>
      <c r="C54" s="253" t="s">
        <v>88</v>
      </c>
      <c r="D54" s="222">
        <v>4.6900000000000004</v>
      </c>
      <c r="E54" s="222"/>
      <c r="F54" s="222">
        <f t="shared" si="0"/>
        <v>4190.2599999999993</v>
      </c>
      <c r="G54" s="247"/>
      <c r="H54" s="227">
        <v>4.6900000000000004</v>
      </c>
      <c r="I54" s="222"/>
      <c r="J54" s="222"/>
      <c r="K54" s="222"/>
      <c r="L54" s="228"/>
      <c r="M54" s="227"/>
      <c r="N54" s="222"/>
      <c r="O54" s="222"/>
      <c r="P54" s="222"/>
      <c r="Q54" s="222"/>
      <c r="R54" s="222"/>
      <c r="S54" s="222"/>
      <c r="T54" s="222"/>
      <c r="U54" s="222"/>
      <c r="V54" s="222"/>
      <c r="W54" s="234"/>
    </row>
    <row r="55" spans="1:23" ht="30.75">
      <c r="A55" s="280">
        <v>45909</v>
      </c>
      <c r="B55" s="253" t="s">
        <v>89</v>
      </c>
      <c r="C55" s="259" t="s">
        <v>90</v>
      </c>
      <c r="D55" s="222"/>
      <c r="E55" s="222">
        <v>163.97</v>
      </c>
      <c r="F55" s="222">
        <f t="shared" si="0"/>
        <v>4026.2899999999995</v>
      </c>
      <c r="G55" s="247">
        <v>16</v>
      </c>
      <c r="H55" s="227"/>
      <c r="I55" s="222"/>
      <c r="J55" s="222"/>
      <c r="K55" s="222"/>
      <c r="L55" s="228"/>
      <c r="M55" s="227"/>
      <c r="N55" s="222">
        <v>163.97</v>
      </c>
      <c r="O55" s="222"/>
      <c r="P55" s="222"/>
      <c r="Q55" s="222"/>
      <c r="R55" s="222"/>
      <c r="S55" s="222"/>
      <c r="T55" s="222"/>
      <c r="U55" s="222"/>
      <c r="V55" s="222"/>
      <c r="W55" s="234"/>
    </row>
    <row r="56" spans="1:23" ht="30.75">
      <c r="A56" s="280">
        <v>45918</v>
      </c>
      <c r="B56" s="253" t="s">
        <v>91</v>
      </c>
      <c r="C56" s="272" t="s">
        <v>92</v>
      </c>
      <c r="D56" s="222"/>
      <c r="E56" s="222">
        <v>450</v>
      </c>
      <c r="F56" s="222">
        <f t="shared" si="0"/>
        <v>3576.2899999999995</v>
      </c>
      <c r="G56" s="247">
        <v>17</v>
      </c>
      <c r="H56" s="227"/>
      <c r="I56" s="222"/>
      <c r="J56" s="222"/>
      <c r="K56" s="222"/>
      <c r="L56" s="228"/>
      <c r="M56" s="227"/>
      <c r="N56" s="222"/>
      <c r="O56" s="222"/>
      <c r="P56" s="222"/>
      <c r="Q56" s="222"/>
      <c r="R56" s="222"/>
      <c r="S56" s="222">
        <v>450</v>
      </c>
      <c r="T56" s="222"/>
      <c r="U56" s="222"/>
      <c r="V56" s="222"/>
      <c r="W56" s="234"/>
    </row>
    <row r="57" spans="1:23" ht="15">
      <c r="A57" s="280">
        <v>45918</v>
      </c>
      <c r="B57" s="262" t="s">
        <v>31</v>
      </c>
      <c r="C57" s="253" t="s">
        <v>93</v>
      </c>
      <c r="D57" s="222">
        <v>4.6900000000000004</v>
      </c>
      <c r="E57" s="222"/>
      <c r="F57" s="222">
        <f t="shared" si="0"/>
        <v>3580.9799999999996</v>
      </c>
      <c r="G57" s="247"/>
      <c r="H57" s="227">
        <v>4.6900000000000004</v>
      </c>
      <c r="I57" s="222"/>
      <c r="J57" s="222"/>
      <c r="K57" s="222"/>
      <c r="L57" s="228"/>
      <c r="M57" s="227"/>
      <c r="N57" s="222"/>
      <c r="O57" s="222"/>
      <c r="P57" s="222"/>
      <c r="Q57" s="222"/>
      <c r="R57" s="222"/>
      <c r="S57" s="222"/>
      <c r="T57" s="222"/>
      <c r="U57" s="222"/>
      <c r="V57" s="222"/>
      <c r="W57" s="234"/>
    </row>
    <row r="58" spans="1:23" ht="15">
      <c r="A58" s="280">
        <v>45932</v>
      </c>
      <c r="B58" s="262" t="s">
        <v>63</v>
      </c>
      <c r="C58" s="256">
        <v>4988243018131230</v>
      </c>
      <c r="D58" s="222"/>
      <c r="E58" s="222">
        <v>14</v>
      </c>
      <c r="F58" s="222">
        <f t="shared" si="0"/>
        <v>3566.9799999999996</v>
      </c>
      <c r="G58" s="247">
        <v>18</v>
      </c>
      <c r="H58" s="227"/>
      <c r="I58" s="222"/>
      <c r="J58" s="222"/>
      <c r="K58" s="222"/>
      <c r="L58" s="228"/>
      <c r="M58" s="227"/>
      <c r="N58" s="222"/>
      <c r="O58" s="222">
        <v>14</v>
      </c>
      <c r="P58" s="222"/>
      <c r="Q58" s="222"/>
      <c r="R58" s="222"/>
      <c r="S58" s="222"/>
      <c r="T58" s="222"/>
      <c r="U58" s="222"/>
      <c r="V58" s="222"/>
      <c r="W58" s="234"/>
    </row>
    <row r="59" spans="1:23" ht="15">
      <c r="A59" s="280">
        <v>45937</v>
      </c>
      <c r="B59" s="262" t="s">
        <v>31</v>
      </c>
      <c r="C59" s="264" t="s">
        <v>94</v>
      </c>
      <c r="D59" s="260">
        <v>4.6900000000000004</v>
      </c>
      <c r="E59" s="254"/>
      <c r="F59" s="222">
        <f t="shared" si="0"/>
        <v>3571.6699999999996</v>
      </c>
      <c r="G59" s="261"/>
      <c r="H59" s="227">
        <v>4.6900000000000004</v>
      </c>
      <c r="I59" s="222"/>
      <c r="J59" s="222"/>
      <c r="K59" s="222"/>
      <c r="L59" s="228"/>
      <c r="M59" s="227"/>
      <c r="N59" s="222"/>
      <c r="O59" s="222"/>
      <c r="P59" s="222"/>
      <c r="Q59" s="222"/>
      <c r="R59" s="222"/>
      <c r="S59" s="222"/>
      <c r="T59" s="222"/>
      <c r="U59" s="222"/>
      <c r="V59" s="222"/>
      <c r="W59" s="234"/>
    </row>
    <row r="60" spans="1:23" ht="15">
      <c r="A60" s="280">
        <v>45946</v>
      </c>
      <c r="B60" s="262" t="s">
        <v>31</v>
      </c>
      <c r="C60" s="253" t="s">
        <v>95</v>
      </c>
      <c r="D60">
        <v>4.6900000000000004</v>
      </c>
      <c r="E60" s="222"/>
      <c r="F60" s="222">
        <f t="shared" si="0"/>
        <v>3576.3599999999997</v>
      </c>
      <c r="G60" s="261"/>
      <c r="H60" s="227">
        <v>4.6900000000000004</v>
      </c>
      <c r="I60" s="222"/>
      <c r="J60" s="222"/>
      <c r="K60" s="222"/>
      <c r="L60" s="228"/>
      <c r="M60" s="227"/>
      <c r="N60" s="222"/>
      <c r="O60" s="222"/>
      <c r="P60" s="222"/>
      <c r="Q60" s="222"/>
      <c r="R60" s="222"/>
      <c r="S60" s="222"/>
      <c r="T60" s="222"/>
      <c r="U60" s="222"/>
      <c r="V60" s="222"/>
      <c r="W60" s="234"/>
    </row>
    <row r="61" spans="1:23" ht="15">
      <c r="A61" s="280">
        <v>45953</v>
      </c>
      <c r="B61" s="253" t="s">
        <v>96</v>
      </c>
      <c r="C61" s="263" t="s">
        <v>97</v>
      </c>
      <c r="D61" s="222"/>
      <c r="E61" s="222">
        <v>333</v>
      </c>
      <c r="F61" s="222">
        <f t="shared" si="0"/>
        <v>3243.3599999999997</v>
      </c>
      <c r="G61" s="261">
        <v>19</v>
      </c>
      <c r="H61" s="227"/>
      <c r="I61" s="222"/>
      <c r="J61" s="222"/>
      <c r="K61" s="222"/>
      <c r="L61" s="228"/>
      <c r="M61" s="227"/>
      <c r="N61" s="222"/>
      <c r="O61" s="222"/>
      <c r="P61" s="222"/>
      <c r="Q61" s="222"/>
      <c r="R61" s="222"/>
      <c r="S61" s="222">
        <v>333</v>
      </c>
      <c r="T61" s="222"/>
      <c r="U61" s="222"/>
      <c r="V61" s="222"/>
      <c r="W61" s="234"/>
    </row>
    <row r="62" spans="1:23" ht="15">
      <c r="A62" s="280">
        <v>45961</v>
      </c>
      <c r="B62" s="262" t="s">
        <v>37</v>
      </c>
      <c r="C62" s="253" t="s">
        <v>98</v>
      </c>
      <c r="D62" s="222">
        <v>4.16</v>
      </c>
      <c r="E62" s="222"/>
      <c r="F62" s="222">
        <f t="shared" si="0"/>
        <v>3247.5199999999995</v>
      </c>
      <c r="G62" s="261"/>
      <c r="H62" s="227">
        <v>4.16</v>
      </c>
      <c r="I62" s="222"/>
      <c r="J62" s="222"/>
      <c r="K62" s="222"/>
      <c r="L62" s="228"/>
      <c r="M62" s="227"/>
      <c r="N62" s="222"/>
      <c r="O62" s="222"/>
      <c r="P62" s="222"/>
      <c r="Q62" s="222"/>
      <c r="R62" s="222"/>
      <c r="S62" s="222"/>
      <c r="T62" s="222"/>
      <c r="U62" s="222"/>
      <c r="V62" s="222"/>
      <c r="W62" s="234"/>
    </row>
    <row r="63" spans="1:23" ht="15">
      <c r="A63" s="280">
        <v>45964</v>
      </c>
      <c r="B63" s="253" t="s">
        <v>99</v>
      </c>
      <c r="C63" s="256" t="s">
        <v>100</v>
      </c>
      <c r="D63" s="222"/>
      <c r="E63" s="222">
        <v>0.23</v>
      </c>
      <c r="F63" s="222">
        <f t="shared" si="0"/>
        <v>3247.2899999999995</v>
      </c>
      <c r="G63" s="279">
        <v>20</v>
      </c>
      <c r="H63" s="227"/>
      <c r="I63" s="222"/>
      <c r="J63" s="222"/>
      <c r="K63" s="222"/>
      <c r="L63" s="228"/>
      <c r="M63" s="227"/>
      <c r="N63" s="222"/>
      <c r="O63" s="222"/>
      <c r="P63" s="222"/>
      <c r="Q63" s="222"/>
      <c r="R63" s="222"/>
      <c r="S63" s="222"/>
      <c r="T63" s="222"/>
      <c r="U63" s="222"/>
      <c r="V63" s="222"/>
      <c r="W63" s="234">
        <v>0.23</v>
      </c>
    </row>
    <row r="64" spans="1:23" ht="15">
      <c r="A64" s="280">
        <v>45964</v>
      </c>
      <c r="B64" s="253" t="s">
        <v>101</v>
      </c>
      <c r="C64" s="256" t="s">
        <v>100</v>
      </c>
      <c r="D64" s="222"/>
      <c r="E64" s="222">
        <v>8.48</v>
      </c>
      <c r="F64" s="222">
        <f t="shared" si="0"/>
        <v>3238.8099999999995</v>
      </c>
      <c r="G64" s="279">
        <v>20</v>
      </c>
      <c r="H64" s="227"/>
      <c r="I64" s="222"/>
      <c r="J64" s="222"/>
      <c r="K64" s="222"/>
      <c r="L64" s="228"/>
      <c r="M64" s="227"/>
      <c r="N64" s="222"/>
      <c r="O64" s="222"/>
      <c r="P64" s="222"/>
      <c r="Q64" s="222"/>
      <c r="R64" s="222"/>
      <c r="S64" s="222"/>
      <c r="T64" s="222"/>
      <c r="U64" s="222"/>
      <c r="V64" s="222"/>
      <c r="W64" s="234">
        <v>8.48</v>
      </c>
    </row>
    <row r="65" spans="1:23" ht="15">
      <c r="A65" s="280">
        <v>45964</v>
      </c>
      <c r="B65" s="253" t="s">
        <v>102</v>
      </c>
      <c r="C65" s="256">
        <v>4988243018131230</v>
      </c>
      <c r="D65" s="222"/>
      <c r="E65" s="222">
        <v>14</v>
      </c>
      <c r="F65" s="222">
        <f t="shared" si="0"/>
        <v>3224.8099999999995</v>
      </c>
      <c r="G65" s="261">
        <v>21</v>
      </c>
      <c r="H65" s="227"/>
      <c r="I65" s="222"/>
      <c r="J65" s="222"/>
      <c r="K65" s="222"/>
      <c r="L65" s="228"/>
      <c r="M65" s="227"/>
      <c r="N65" s="222"/>
      <c r="O65" s="222">
        <v>14</v>
      </c>
      <c r="P65" s="222"/>
      <c r="Q65" s="222"/>
      <c r="R65" s="222"/>
      <c r="S65" s="222"/>
      <c r="T65" s="222"/>
      <c r="U65" s="222"/>
      <c r="V65" s="222"/>
      <c r="W65" s="234"/>
    </row>
    <row r="66" spans="1:23" ht="15">
      <c r="A66" s="280">
        <v>45964</v>
      </c>
      <c r="B66" s="253" t="s">
        <v>60</v>
      </c>
      <c r="C66" s="253" t="s">
        <v>77</v>
      </c>
      <c r="D66" s="222">
        <v>9.51</v>
      </c>
      <c r="E66" s="222"/>
      <c r="F66" s="222">
        <f t="shared" si="0"/>
        <v>3234.3199999999997</v>
      </c>
      <c r="G66" s="261"/>
      <c r="H66" s="227"/>
      <c r="I66" s="222"/>
      <c r="J66" s="222"/>
      <c r="K66" s="222">
        <v>9.51</v>
      </c>
      <c r="L66" s="228"/>
      <c r="M66" s="227"/>
      <c r="N66" s="222"/>
      <c r="O66" s="222"/>
      <c r="P66" s="222"/>
      <c r="Q66" s="222"/>
      <c r="R66" s="222"/>
      <c r="S66" s="222"/>
      <c r="T66" s="222"/>
      <c r="U66" s="222"/>
      <c r="V66" s="222"/>
      <c r="W66" s="234"/>
    </row>
    <row r="67" spans="1:23" ht="15">
      <c r="A67" s="280">
        <v>45967</v>
      </c>
      <c r="B67" s="262" t="s">
        <v>31</v>
      </c>
      <c r="C67" s="253" t="s">
        <v>103</v>
      </c>
      <c r="D67" s="222">
        <v>4.6900000000000004</v>
      </c>
      <c r="E67" s="222"/>
      <c r="F67" s="222">
        <f t="shared" si="0"/>
        <v>3239.0099999999998</v>
      </c>
      <c r="G67" s="261"/>
      <c r="H67" s="227">
        <v>4.6900000000000004</v>
      </c>
      <c r="I67" s="222"/>
      <c r="J67" s="222"/>
      <c r="K67" s="222"/>
      <c r="L67" s="228"/>
      <c r="M67" s="227"/>
      <c r="N67" s="222"/>
      <c r="O67" s="222"/>
      <c r="P67" s="222"/>
      <c r="Q67" s="222"/>
      <c r="R67" s="222"/>
      <c r="S67" s="222"/>
      <c r="T67" s="222"/>
      <c r="U67" s="222"/>
      <c r="V67" s="222"/>
      <c r="W67" s="234"/>
    </row>
    <row r="68" spans="1:23" ht="15">
      <c r="A68" s="280">
        <v>45979</v>
      </c>
      <c r="B68" s="262" t="s">
        <v>31</v>
      </c>
      <c r="C68" s="253" t="s">
        <v>104</v>
      </c>
      <c r="D68" s="222">
        <v>4.6900000000000004</v>
      </c>
      <c r="E68" s="222"/>
      <c r="F68" s="222">
        <f t="shared" si="0"/>
        <v>3243.7</v>
      </c>
      <c r="G68" s="261"/>
      <c r="H68" s="227">
        <v>4.6900000000000004</v>
      </c>
      <c r="I68" s="222"/>
      <c r="J68" s="222"/>
      <c r="K68" s="222"/>
      <c r="L68" s="228"/>
      <c r="M68" s="227"/>
      <c r="N68" s="222"/>
      <c r="O68" s="222"/>
      <c r="P68" s="222"/>
      <c r="Q68" s="222"/>
      <c r="R68" s="222"/>
      <c r="S68" s="222"/>
      <c r="T68" s="222"/>
      <c r="U68" s="222"/>
      <c r="V68" s="222"/>
      <c r="W68" s="234"/>
    </row>
    <row r="69" spans="1:23" ht="15">
      <c r="A69" s="280">
        <v>45992</v>
      </c>
      <c r="B69" s="262" t="s">
        <v>37</v>
      </c>
      <c r="C69" s="253" t="s">
        <v>105</v>
      </c>
      <c r="D69" s="222">
        <v>4.16</v>
      </c>
      <c r="E69" s="222"/>
      <c r="F69" s="222">
        <f t="shared" ref="F69:F132" si="1">F68+D69-E69</f>
        <v>3247.8599999999997</v>
      </c>
      <c r="G69" s="261"/>
      <c r="H69" s="227">
        <v>4.16</v>
      </c>
      <c r="I69" s="222"/>
      <c r="J69" s="222"/>
      <c r="K69" s="222"/>
      <c r="L69" s="228"/>
      <c r="M69" s="227"/>
      <c r="N69" s="222"/>
      <c r="O69" s="222"/>
      <c r="P69" s="222"/>
      <c r="Q69" s="222"/>
      <c r="R69" s="222"/>
      <c r="S69" s="222"/>
      <c r="T69" s="222"/>
      <c r="U69" s="222"/>
      <c r="V69" s="222"/>
      <c r="W69" s="234"/>
    </row>
    <row r="70" spans="1:23" ht="15">
      <c r="A70" s="280">
        <v>45993</v>
      </c>
      <c r="B70" s="253" t="s">
        <v>106</v>
      </c>
      <c r="C70" s="253" t="s">
        <v>107</v>
      </c>
      <c r="D70" s="222"/>
      <c r="E70" s="222">
        <v>14</v>
      </c>
      <c r="F70" s="222">
        <f t="shared" si="1"/>
        <v>3233.8599999999997</v>
      </c>
      <c r="G70" s="261"/>
      <c r="H70" s="227"/>
      <c r="I70" s="222"/>
      <c r="J70" s="222"/>
      <c r="K70" s="222"/>
      <c r="L70" s="228"/>
      <c r="M70" s="227"/>
      <c r="N70" s="222"/>
      <c r="O70" s="222">
        <v>14</v>
      </c>
      <c r="P70" s="222"/>
      <c r="Q70" s="222"/>
      <c r="R70" s="222"/>
      <c r="S70" s="222"/>
      <c r="T70" s="222"/>
      <c r="U70" s="222"/>
      <c r="V70" s="222"/>
      <c r="W70" s="234"/>
    </row>
    <row r="71" spans="1:23" ht="15">
      <c r="A71" s="280">
        <v>45996</v>
      </c>
      <c r="B71" s="262" t="s">
        <v>31</v>
      </c>
      <c r="C71" s="273" t="s">
        <v>108</v>
      </c>
      <c r="D71" s="222">
        <v>4.6900000000000004</v>
      </c>
      <c r="E71" s="222"/>
      <c r="F71" s="222">
        <f t="shared" si="1"/>
        <v>3238.5499999999997</v>
      </c>
      <c r="G71" s="261"/>
      <c r="H71" s="227">
        <v>4.6900000000000004</v>
      </c>
      <c r="I71" s="222"/>
      <c r="J71" s="222"/>
      <c r="K71" s="222"/>
      <c r="L71" s="228"/>
      <c r="M71" s="227"/>
      <c r="N71" s="222"/>
      <c r="O71" s="222"/>
      <c r="P71" s="222"/>
      <c r="Q71" s="222"/>
      <c r="R71" s="222"/>
      <c r="S71" s="222"/>
      <c r="T71" s="222"/>
      <c r="U71" s="222"/>
      <c r="V71" s="222"/>
      <c r="W71" s="234"/>
    </row>
    <row r="72" spans="1:23" ht="15">
      <c r="A72" s="280">
        <v>46001</v>
      </c>
      <c r="B72" s="253" t="s">
        <v>109</v>
      </c>
      <c r="C72" s="264" t="s">
        <v>110</v>
      </c>
      <c r="D72" s="260"/>
      <c r="E72" s="222">
        <v>105.66</v>
      </c>
      <c r="F72" s="222">
        <f t="shared" si="1"/>
        <v>3132.89</v>
      </c>
      <c r="G72" s="261">
        <v>22</v>
      </c>
      <c r="H72" s="227"/>
      <c r="I72" s="222"/>
      <c r="J72" s="222"/>
      <c r="K72" s="222"/>
      <c r="L72" s="228"/>
      <c r="M72" s="227"/>
      <c r="N72" s="222"/>
      <c r="O72" s="222"/>
      <c r="P72" s="222"/>
      <c r="Q72" s="222"/>
      <c r="R72" s="222"/>
      <c r="S72" s="222">
        <v>105.66</v>
      </c>
      <c r="T72" s="222"/>
      <c r="U72" s="222"/>
      <c r="V72" s="222"/>
      <c r="W72" s="234"/>
    </row>
    <row r="73" spans="1:23" ht="15">
      <c r="A73" s="280">
        <v>46007</v>
      </c>
      <c r="B73" s="262" t="s">
        <v>109</v>
      </c>
      <c r="C73" s="253" t="s">
        <v>111</v>
      </c>
      <c r="E73" s="222">
        <v>77.94</v>
      </c>
      <c r="F73" s="222">
        <f t="shared" si="1"/>
        <v>3054.95</v>
      </c>
      <c r="G73" s="261">
        <v>23</v>
      </c>
      <c r="H73" s="227"/>
      <c r="I73" s="222"/>
      <c r="J73" s="222"/>
      <c r="K73" s="222"/>
      <c r="L73" s="228"/>
      <c r="M73" s="227"/>
      <c r="N73" s="222">
        <v>77.94</v>
      </c>
      <c r="O73" s="222"/>
      <c r="P73" s="222"/>
      <c r="Q73" s="222"/>
      <c r="R73" s="222"/>
      <c r="S73" s="222"/>
      <c r="T73" s="222"/>
      <c r="U73" s="222"/>
      <c r="V73" s="222"/>
      <c r="W73" s="234"/>
    </row>
    <row r="74" spans="1:23" ht="15">
      <c r="A74" s="280">
        <v>46008</v>
      </c>
      <c r="B74" s="253" t="s">
        <v>112</v>
      </c>
      <c r="C74" s="273" t="s">
        <v>113</v>
      </c>
      <c r="D74" s="222"/>
      <c r="E74" s="222">
        <v>76.75</v>
      </c>
      <c r="F74" s="222">
        <f t="shared" si="1"/>
        <v>2978.2</v>
      </c>
      <c r="G74" s="261">
        <v>24</v>
      </c>
      <c r="H74" s="227"/>
      <c r="I74" s="222"/>
      <c r="J74" s="222"/>
      <c r="K74" s="222"/>
      <c r="L74" s="228"/>
      <c r="M74" s="227"/>
      <c r="N74" s="222">
        <v>76.75</v>
      </c>
      <c r="O74" s="222"/>
      <c r="P74" s="222"/>
      <c r="Q74" s="222"/>
      <c r="R74" s="222"/>
      <c r="S74" s="222"/>
      <c r="T74" s="222"/>
      <c r="U74" s="222"/>
      <c r="V74" s="222"/>
      <c r="W74" s="234"/>
    </row>
    <row r="75" spans="1:23" ht="15">
      <c r="A75" s="280">
        <v>46009</v>
      </c>
      <c r="B75" s="262" t="s">
        <v>31</v>
      </c>
      <c r="C75" s="253" t="s">
        <v>114</v>
      </c>
      <c r="D75" s="222">
        <v>4.6900000000000004</v>
      </c>
      <c r="E75" s="222"/>
      <c r="F75" s="222">
        <f t="shared" si="1"/>
        <v>2982.89</v>
      </c>
      <c r="G75" s="261"/>
      <c r="H75" s="227">
        <v>4.6900000000000004</v>
      </c>
      <c r="I75" s="222"/>
      <c r="J75" s="222"/>
      <c r="K75" s="222"/>
      <c r="L75" s="228"/>
      <c r="M75" s="227"/>
      <c r="N75" s="222"/>
      <c r="O75" s="222"/>
      <c r="P75" s="222"/>
      <c r="Q75" s="222"/>
      <c r="R75" s="222"/>
      <c r="S75" s="222"/>
      <c r="T75" s="222"/>
      <c r="U75" s="222"/>
      <c r="V75" s="222"/>
      <c r="W75" s="234"/>
    </row>
    <row r="76" spans="1:23" ht="15">
      <c r="A76" s="280">
        <v>46024</v>
      </c>
      <c r="B76" s="253" t="s">
        <v>106</v>
      </c>
      <c r="C76" s="256">
        <v>4988243018131230</v>
      </c>
      <c r="D76" s="222"/>
      <c r="E76" s="222">
        <v>14</v>
      </c>
      <c r="F76" s="222">
        <f t="shared" si="1"/>
        <v>2968.89</v>
      </c>
      <c r="G76" s="247">
        <v>25</v>
      </c>
      <c r="H76" s="227"/>
      <c r="I76" s="222"/>
      <c r="J76" s="222"/>
      <c r="K76" s="222"/>
      <c r="L76" s="228"/>
      <c r="M76" s="227"/>
      <c r="N76" s="222"/>
      <c r="O76" s="222">
        <v>14</v>
      </c>
      <c r="P76" s="222"/>
      <c r="Q76" s="222"/>
      <c r="R76" s="222"/>
      <c r="S76" s="222"/>
      <c r="T76" s="222"/>
      <c r="U76" s="222"/>
      <c r="V76" s="222"/>
      <c r="W76" s="234"/>
    </row>
    <row r="77" spans="1:23" ht="15">
      <c r="A77" s="280">
        <v>46029</v>
      </c>
      <c r="B77" s="262" t="s">
        <v>31</v>
      </c>
      <c r="C77" s="263" t="s">
        <v>115</v>
      </c>
      <c r="D77" s="222">
        <v>4.6900000000000004</v>
      </c>
      <c r="E77" s="222"/>
      <c r="F77" s="222">
        <f t="shared" si="1"/>
        <v>2973.58</v>
      </c>
      <c r="G77" s="226"/>
      <c r="H77" s="227">
        <v>4.6900000000000004</v>
      </c>
      <c r="I77" s="222"/>
      <c r="J77" s="222"/>
      <c r="K77" s="222"/>
      <c r="L77" s="228"/>
      <c r="M77" s="227"/>
      <c r="N77" s="222"/>
      <c r="O77" s="222"/>
      <c r="P77" s="222"/>
      <c r="Q77" s="222"/>
      <c r="R77" s="222"/>
      <c r="S77" s="222"/>
      <c r="T77" s="222"/>
      <c r="U77" s="222"/>
      <c r="V77" s="222"/>
      <c r="W77" s="234"/>
    </row>
    <row r="78" spans="1:23" ht="15">
      <c r="A78" s="280">
        <v>46034</v>
      </c>
      <c r="B78" s="253" t="s">
        <v>91</v>
      </c>
      <c r="C78" s="256">
        <v>4988243018131230</v>
      </c>
      <c r="D78" s="222"/>
      <c r="E78" s="222">
        <v>450</v>
      </c>
      <c r="F78" s="222">
        <f t="shared" si="1"/>
        <v>2523.58</v>
      </c>
      <c r="G78" s="261">
        <v>26</v>
      </c>
      <c r="H78" s="227"/>
      <c r="I78" s="222"/>
      <c r="J78" s="222"/>
      <c r="K78" s="222"/>
      <c r="L78" s="228"/>
      <c r="M78" s="227"/>
      <c r="N78" s="222"/>
      <c r="O78" s="222"/>
      <c r="P78" s="222"/>
      <c r="Q78" s="222"/>
      <c r="R78" s="222"/>
      <c r="S78" s="222">
        <v>450</v>
      </c>
      <c r="T78" s="222"/>
      <c r="U78" s="222"/>
      <c r="V78" s="222"/>
      <c r="W78" s="234"/>
    </row>
    <row r="79" spans="1:23" ht="15">
      <c r="A79" s="280">
        <v>46034</v>
      </c>
      <c r="B79" s="262" t="s">
        <v>44</v>
      </c>
      <c r="C79" s="274" t="s">
        <v>116</v>
      </c>
      <c r="D79" s="222">
        <v>8.7100000000000009</v>
      </c>
      <c r="E79" s="222"/>
      <c r="F79" s="222">
        <f t="shared" si="1"/>
        <v>2532.29</v>
      </c>
      <c r="G79" s="261"/>
      <c r="H79" s="227"/>
      <c r="I79" s="222"/>
      <c r="J79" s="222"/>
      <c r="K79" s="222"/>
      <c r="L79" s="228">
        <v>8.7100000000000009</v>
      </c>
      <c r="M79" s="227"/>
      <c r="N79" s="222"/>
      <c r="O79" s="222"/>
      <c r="P79" s="222"/>
      <c r="Q79" s="222"/>
      <c r="R79" s="222"/>
      <c r="S79" s="222"/>
      <c r="T79" s="222"/>
      <c r="U79" s="222"/>
      <c r="V79" s="222"/>
      <c r="W79" s="234"/>
    </row>
    <row r="80" spans="1:23" ht="15">
      <c r="A80" s="280">
        <v>46038</v>
      </c>
      <c r="B80" s="262" t="s">
        <v>31</v>
      </c>
      <c r="C80" s="252" t="s">
        <v>117</v>
      </c>
      <c r="D80" s="222">
        <v>4.6900000000000004</v>
      </c>
      <c r="E80" s="222"/>
      <c r="F80" s="222">
        <f t="shared" si="1"/>
        <v>2536.98</v>
      </c>
      <c r="G80" s="261"/>
      <c r="H80" s="227">
        <v>4.6900000000000004</v>
      </c>
      <c r="I80" s="222"/>
      <c r="J80" s="222"/>
      <c r="K80" s="222"/>
      <c r="L80" s="228"/>
      <c r="M80" s="227"/>
      <c r="N80" s="222"/>
      <c r="O80" s="222"/>
      <c r="P80" s="222"/>
      <c r="Q80" s="222"/>
      <c r="R80" s="222"/>
      <c r="S80" s="222"/>
      <c r="T80" s="222"/>
      <c r="U80" s="222"/>
      <c r="V80" s="222"/>
      <c r="W80" s="234"/>
    </row>
    <row r="81" spans="1:23" ht="15">
      <c r="A81" s="280">
        <v>46038</v>
      </c>
      <c r="B81" s="262" t="s">
        <v>91</v>
      </c>
      <c r="C81" s="256">
        <v>4988243018131230</v>
      </c>
      <c r="D81" s="222"/>
      <c r="E81" s="222">
        <v>450</v>
      </c>
      <c r="F81" s="222">
        <f t="shared" si="1"/>
        <v>2086.98</v>
      </c>
      <c r="G81" s="261">
        <v>27</v>
      </c>
      <c r="H81" s="227"/>
      <c r="I81" s="222"/>
      <c r="J81" s="222"/>
      <c r="K81" s="222"/>
      <c r="L81" s="228"/>
      <c r="M81" s="227"/>
      <c r="N81" s="222"/>
      <c r="O81" s="222"/>
      <c r="P81" s="222"/>
      <c r="Q81" s="222"/>
      <c r="R81" s="222"/>
      <c r="S81" s="222">
        <v>450</v>
      </c>
      <c r="T81" s="222"/>
      <c r="U81" s="222"/>
      <c r="V81" s="222"/>
      <c r="W81" s="234"/>
    </row>
    <row r="82" spans="1:23" ht="15">
      <c r="A82" s="280">
        <v>46042</v>
      </c>
      <c r="B82" s="262" t="s">
        <v>118</v>
      </c>
      <c r="C82" s="278" t="s">
        <v>119</v>
      </c>
      <c r="D82" s="222"/>
      <c r="E82" s="222">
        <v>99</v>
      </c>
      <c r="F82" s="222">
        <f t="shared" si="1"/>
        <v>1987.98</v>
      </c>
      <c r="G82" s="279">
        <v>28</v>
      </c>
      <c r="H82" s="227"/>
      <c r="I82" s="222"/>
      <c r="J82" s="222"/>
      <c r="K82" s="222"/>
      <c r="L82" s="228"/>
      <c r="M82" s="227"/>
      <c r="N82" s="222"/>
      <c r="O82" s="222"/>
      <c r="P82" s="222"/>
      <c r="Q82" s="222"/>
      <c r="R82" s="222"/>
      <c r="S82" s="222">
        <v>99</v>
      </c>
      <c r="T82" s="222"/>
      <c r="U82" s="222"/>
      <c r="V82" s="222"/>
      <c r="W82" s="234"/>
    </row>
    <row r="83" spans="1:23" ht="15">
      <c r="A83" s="280">
        <v>46055</v>
      </c>
      <c r="B83" s="262" t="s">
        <v>106</v>
      </c>
      <c r="C83" s="252" t="s">
        <v>107</v>
      </c>
      <c r="D83" s="222"/>
      <c r="E83" s="222">
        <v>14</v>
      </c>
      <c r="F83" s="222">
        <f t="shared" si="1"/>
        <v>1973.98</v>
      </c>
      <c r="G83" s="261">
        <v>29</v>
      </c>
      <c r="H83" s="227"/>
      <c r="I83" s="222"/>
      <c r="J83" s="222"/>
      <c r="K83" s="222"/>
      <c r="L83" s="228"/>
      <c r="M83" s="227"/>
      <c r="N83" s="222"/>
      <c r="O83" s="222">
        <v>14</v>
      </c>
      <c r="P83" s="222"/>
      <c r="Q83" s="222"/>
      <c r="R83" s="222"/>
      <c r="S83" s="222"/>
      <c r="T83" s="222"/>
      <c r="U83" s="222"/>
      <c r="V83" s="222"/>
      <c r="W83" s="234"/>
    </row>
    <row r="84" spans="1:23" ht="15">
      <c r="A84" s="280">
        <v>46058</v>
      </c>
      <c r="B84" s="262" t="s">
        <v>31</v>
      </c>
      <c r="C84" s="252" t="s">
        <v>120</v>
      </c>
      <c r="D84" s="222">
        <v>4.6900000000000004</v>
      </c>
      <c r="E84" s="222"/>
      <c r="F84" s="222">
        <f t="shared" si="1"/>
        <v>1978.67</v>
      </c>
      <c r="G84" s="261"/>
      <c r="H84" s="227">
        <v>4.6900000000000004</v>
      </c>
      <c r="I84" s="222"/>
      <c r="J84" s="222"/>
      <c r="K84" s="222"/>
      <c r="L84" s="228"/>
      <c r="M84" s="227"/>
      <c r="N84" s="222"/>
      <c r="O84" s="222"/>
      <c r="P84" s="222"/>
      <c r="Q84" s="222"/>
      <c r="R84" s="222"/>
      <c r="S84" s="222"/>
      <c r="T84" s="222"/>
      <c r="U84" s="222"/>
      <c r="V84" s="222"/>
      <c r="W84" s="234"/>
    </row>
    <row r="85" spans="1:23" ht="15">
      <c r="A85" s="280">
        <v>46071</v>
      </c>
      <c r="B85" s="262" t="s">
        <v>31</v>
      </c>
      <c r="C85" s="252" t="s">
        <v>121</v>
      </c>
      <c r="D85" s="275">
        <v>4.6900000000000004</v>
      </c>
      <c r="E85" s="222"/>
      <c r="F85" s="222">
        <f t="shared" si="1"/>
        <v>1983.3600000000001</v>
      </c>
      <c r="G85" s="261"/>
      <c r="H85" s="227">
        <v>4.6900000000000004</v>
      </c>
      <c r="I85" s="222"/>
      <c r="J85" s="222"/>
      <c r="K85" s="222"/>
      <c r="L85" s="228"/>
      <c r="M85" s="227"/>
      <c r="N85" s="222"/>
      <c r="O85" s="222"/>
      <c r="P85" s="222"/>
      <c r="Q85" s="222"/>
      <c r="R85" s="222"/>
      <c r="S85" s="222"/>
      <c r="T85" s="222"/>
      <c r="U85" s="222"/>
      <c r="V85" s="222"/>
      <c r="W85" s="234"/>
    </row>
    <row r="86" spans="1:23" ht="15">
      <c r="A86" s="280">
        <v>46072</v>
      </c>
      <c r="B86" s="262" t="s">
        <v>122</v>
      </c>
      <c r="C86" s="252" t="s">
        <v>123</v>
      </c>
      <c r="D86" s="222"/>
      <c r="E86" s="222">
        <v>300</v>
      </c>
      <c r="F86" s="222">
        <f t="shared" si="1"/>
        <v>1683.3600000000001</v>
      </c>
      <c r="G86" s="261">
        <v>30</v>
      </c>
      <c r="H86" s="227"/>
      <c r="I86" s="222"/>
      <c r="J86" s="222"/>
      <c r="K86" s="222"/>
      <c r="L86" s="228"/>
      <c r="M86" s="227"/>
      <c r="N86" s="222"/>
      <c r="O86" s="222"/>
      <c r="P86" s="222"/>
      <c r="Q86" s="222"/>
      <c r="R86" s="222"/>
      <c r="S86" s="222">
        <v>300</v>
      </c>
      <c r="T86" s="222"/>
      <c r="U86" s="222"/>
      <c r="V86" s="222"/>
      <c r="W86" s="234"/>
    </row>
    <row r="87" spans="1:23" ht="15">
      <c r="A87" s="280">
        <v>46056</v>
      </c>
      <c r="B87" s="262" t="s">
        <v>106</v>
      </c>
      <c r="C87" s="252" t="s">
        <v>107</v>
      </c>
      <c r="D87" s="222"/>
      <c r="E87" s="222">
        <v>14</v>
      </c>
      <c r="F87" s="222">
        <f t="shared" si="1"/>
        <v>1669.3600000000001</v>
      </c>
      <c r="G87" s="261"/>
      <c r="H87" s="227"/>
      <c r="I87" s="222"/>
      <c r="J87" s="222"/>
      <c r="K87" s="222"/>
      <c r="L87" s="228"/>
      <c r="M87" s="227"/>
      <c r="N87" s="222"/>
      <c r="O87" s="222">
        <v>14</v>
      </c>
      <c r="P87" s="222"/>
      <c r="Q87" s="222"/>
      <c r="R87" s="222"/>
      <c r="S87" s="222"/>
      <c r="T87" s="222"/>
      <c r="U87" s="222"/>
      <c r="V87" s="222"/>
      <c r="W87" s="234"/>
    </row>
    <row r="88" spans="1:23" ht="15">
      <c r="A88" s="280">
        <v>46086</v>
      </c>
      <c r="B88" s="262" t="s">
        <v>124</v>
      </c>
      <c r="C88" s="252" t="s">
        <v>125</v>
      </c>
      <c r="D88" s="222">
        <v>4.6900000000000004</v>
      </c>
      <c r="E88" s="222"/>
      <c r="F88" s="222">
        <f t="shared" si="1"/>
        <v>1674.0500000000002</v>
      </c>
      <c r="G88" s="261"/>
      <c r="H88" s="227">
        <v>4.6900000000000004</v>
      </c>
      <c r="I88" s="222"/>
      <c r="J88" s="222"/>
      <c r="K88" s="222"/>
      <c r="L88" s="228"/>
      <c r="M88" s="227"/>
      <c r="N88" s="222"/>
      <c r="O88" s="222"/>
      <c r="P88" s="222"/>
      <c r="Q88" s="222"/>
      <c r="R88" s="222"/>
      <c r="S88" s="222"/>
      <c r="T88" s="222"/>
      <c r="U88" s="222"/>
      <c r="V88" s="222"/>
      <c r="W88" s="234"/>
    </row>
    <row r="89" spans="1:23" ht="15">
      <c r="A89" s="280">
        <v>46090</v>
      </c>
      <c r="B89" s="276" t="s">
        <v>126</v>
      </c>
      <c r="C89" s="252" t="s">
        <v>107</v>
      </c>
      <c r="D89" s="222"/>
      <c r="E89" s="222">
        <v>230.4</v>
      </c>
      <c r="F89" s="222">
        <f t="shared" si="1"/>
        <v>1443.65</v>
      </c>
      <c r="G89" s="279">
        <v>31</v>
      </c>
      <c r="H89" s="227"/>
      <c r="I89" s="222"/>
      <c r="J89" s="222"/>
      <c r="K89" s="222"/>
      <c r="L89" s="228"/>
      <c r="M89" s="227"/>
      <c r="N89" s="222"/>
      <c r="O89" s="222"/>
      <c r="P89" s="222"/>
      <c r="Q89" s="222"/>
      <c r="R89" s="222"/>
      <c r="S89" s="222">
        <v>230.4</v>
      </c>
      <c r="T89" s="222"/>
      <c r="U89" s="222"/>
      <c r="V89" s="222"/>
      <c r="W89" s="234"/>
    </row>
    <row r="90" spans="1:23" ht="15">
      <c r="A90" s="280">
        <v>46099</v>
      </c>
      <c r="B90" s="262" t="s">
        <v>31</v>
      </c>
      <c r="C90" s="223" t="s">
        <v>127</v>
      </c>
      <c r="D90">
        <v>4.6900000000000004</v>
      </c>
      <c r="E90" s="222"/>
      <c r="F90" s="222">
        <f t="shared" si="1"/>
        <v>1448.3400000000001</v>
      </c>
      <c r="G90" s="261"/>
      <c r="H90" s="227">
        <v>4.6900000000000004</v>
      </c>
      <c r="I90" s="222"/>
      <c r="J90" s="222"/>
      <c r="K90" s="222"/>
      <c r="L90" s="228"/>
      <c r="M90" s="227"/>
      <c r="N90" s="222"/>
      <c r="O90" s="222"/>
      <c r="P90" s="222"/>
      <c r="Q90" s="222"/>
      <c r="R90" s="222"/>
      <c r="S90" s="222"/>
      <c r="T90" s="222"/>
      <c r="U90" s="222"/>
      <c r="V90" s="222"/>
      <c r="W90" s="234"/>
    </row>
    <row r="91" spans="1:23" ht="15">
      <c r="A91" s="280">
        <v>46104</v>
      </c>
      <c r="B91" s="262" t="s">
        <v>91</v>
      </c>
      <c r="C91" s="252" t="s">
        <v>107</v>
      </c>
      <c r="D91" s="222"/>
      <c r="E91" s="222">
        <v>400</v>
      </c>
      <c r="F91" s="222">
        <f t="shared" si="1"/>
        <v>1048.3400000000001</v>
      </c>
      <c r="G91" s="279">
        <v>32</v>
      </c>
      <c r="H91" s="227"/>
      <c r="I91" s="222"/>
      <c r="J91" s="222"/>
      <c r="K91" s="222"/>
      <c r="L91" s="228"/>
      <c r="M91" s="227"/>
      <c r="N91" s="222"/>
      <c r="O91" s="222"/>
      <c r="P91" s="222"/>
      <c r="Q91" s="222"/>
      <c r="R91" s="222"/>
      <c r="S91" s="222">
        <v>400</v>
      </c>
      <c r="T91" s="222"/>
      <c r="U91" s="222"/>
      <c r="V91" s="222"/>
      <c r="W91" s="234"/>
    </row>
    <row r="92" spans="1:23" ht="15">
      <c r="A92" s="280">
        <v>46107</v>
      </c>
      <c r="B92" s="262" t="s">
        <v>118</v>
      </c>
      <c r="C92" s="277" t="s">
        <v>128</v>
      </c>
      <c r="D92" s="222">
        <v>74</v>
      </c>
      <c r="E92" s="222"/>
      <c r="F92" s="222">
        <f t="shared" si="1"/>
        <v>1122.3400000000001</v>
      </c>
      <c r="G92" s="226"/>
      <c r="H92" s="227"/>
      <c r="I92" s="222"/>
      <c r="J92" s="222"/>
      <c r="K92" s="222"/>
      <c r="L92" s="228">
        <v>74</v>
      </c>
      <c r="M92" s="227"/>
      <c r="N92" s="222"/>
      <c r="O92" s="222"/>
      <c r="P92" s="222"/>
      <c r="Q92" s="222"/>
      <c r="R92" s="222"/>
      <c r="S92" s="222"/>
      <c r="T92" s="222"/>
      <c r="U92" s="222"/>
      <c r="V92" s="222"/>
      <c r="W92" s="234"/>
    </row>
    <row r="93" spans="1:23">
      <c r="A93" s="282"/>
      <c r="B93" s="223"/>
      <c r="C93" s="223"/>
      <c r="D93" s="222"/>
      <c r="E93" s="222"/>
      <c r="F93" s="222">
        <f t="shared" si="1"/>
        <v>1122.3400000000001</v>
      </c>
      <c r="G93" s="226"/>
      <c r="H93" s="227"/>
      <c r="I93" s="222"/>
      <c r="J93" s="222"/>
      <c r="K93" s="222"/>
      <c r="L93" s="228"/>
      <c r="M93" s="227"/>
      <c r="N93" s="222"/>
      <c r="O93" s="222"/>
      <c r="P93" s="222"/>
      <c r="Q93" s="222"/>
      <c r="R93" s="222"/>
      <c r="S93" s="222"/>
      <c r="T93" s="222"/>
      <c r="U93" s="222"/>
      <c r="V93" s="222"/>
      <c r="W93" s="234"/>
    </row>
    <row r="94" spans="1:23">
      <c r="A94" s="282"/>
      <c r="B94" s="223"/>
      <c r="C94" s="223"/>
      <c r="D94" s="222"/>
      <c r="E94" s="222"/>
      <c r="F94" s="222">
        <f t="shared" si="1"/>
        <v>1122.3400000000001</v>
      </c>
      <c r="G94" s="226"/>
      <c r="H94" s="227"/>
      <c r="I94" s="222"/>
      <c r="J94" s="222"/>
      <c r="K94" s="222"/>
      <c r="L94" s="228"/>
      <c r="M94" s="227"/>
      <c r="N94" s="222"/>
      <c r="O94" s="222"/>
      <c r="P94" s="222"/>
      <c r="Q94" s="222"/>
      <c r="R94" s="222"/>
      <c r="S94" s="222"/>
      <c r="T94" s="222"/>
      <c r="U94" s="222"/>
      <c r="V94" s="222"/>
      <c r="W94" s="234"/>
    </row>
    <row r="95" spans="1:23">
      <c r="A95" s="282"/>
      <c r="B95" s="223"/>
      <c r="C95" s="223"/>
      <c r="D95" s="222"/>
      <c r="E95" s="222"/>
      <c r="F95" s="222">
        <f t="shared" si="1"/>
        <v>1122.3400000000001</v>
      </c>
      <c r="G95" s="226"/>
      <c r="H95" s="227"/>
      <c r="I95" s="222"/>
      <c r="J95" s="222"/>
      <c r="K95" s="222"/>
      <c r="L95" s="228"/>
      <c r="M95" s="227"/>
      <c r="N95" s="222"/>
      <c r="O95" s="222"/>
      <c r="P95" s="222"/>
      <c r="Q95" s="222"/>
      <c r="R95" s="222"/>
      <c r="S95" s="222"/>
      <c r="T95" s="222"/>
      <c r="U95" s="222"/>
      <c r="V95" s="222"/>
      <c r="W95" s="234"/>
    </row>
    <row r="96" spans="1:23">
      <c r="A96" s="282"/>
      <c r="B96" s="223"/>
      <c r="C96" s="223"/>
      <c r="D96" s="222"/>
      <c r="E96" s="222"/>
      <c r="F96" s="222">
        <f t="shared" si="1"/>
        <v>1122.3400000000001</v>
      </c>
      <c r="G96" s="226"/>
      <c r="H96" s="227"/>
      <c r="I96" s="222"/>
      <c r="J96" s="222"/>
      <c r="K96" s="222"/>
      <c r="L96" s="228"/>
      <c r="M96" s="227"/>
      <c r="N96" s="222"/>
      <c r="O96" s="222"/>
      <c r="P96" s="222"/>
      <c r="Q96" s="222"/>
      <c r="R96" s="222"/>
      <c r="S96" s="222"/>
      <c r="T96" s="222"/>
      <c r="U96" s="222"/>
      <c r="V96" s="222"/>
      <c r="W96" s="234"/>
    </row>
    <row r="97" spans="1:23">
      <c r="A97" s="223"/>
      <c r="B97" s="223"/>
      <c r="C97" s="223"/>
      <c r="D97" s="222"/>
      <c r="E97" s="222"/>
      <c r="F97" s="222">
        <f t="shared" si="1"/>
        <v>1122.3400000000001</v>
      </c>
      <c r="G97" s="226"/>
      <c r="H97" s="227"/>
      <c r="I97" s="222"/>
      <c r="J97" s="222"/>
      <c r="K97" s="222"/>
      <c r="L97" s="228"/>
      <c r="M97" s="227"/>
      <c r="N97" s="222"/>
      <c r="O97" s="222"/>
      <c r="P97" s="222"/>
      <c r="Q97" s="222"/>
      <c r="R97" s="222"/>
      <c r="S97" s="222"/>
      <c r="T97" s="222"/>
      <c r="U97" s="222"/>
      <c r="V97" s="222"/>
      <c r="W97" s="234"/>
    </row>
    <row r="98" spans="1:23">
      <c r="A98" s="223"/>
      <c r="B98" s="223"/>
      <c r="C98" s="223"/>
      <c r="D98" s="222"/>
      <c r="E98" s="222"/>
      <c r="F98" s="222">
        <f t="shared" si="1"/>
        <v>1122.3400000000001</v>
      </c>
      <c r="G98" s="226"/>
      <c r="H98" s="227"/>
      <c r="I98" s="222"/>
      <c r="J98" s="222"/>
      <c r="K98" s="222"/>
      <c r="L98" s="228"/>
      <c r="M98" s="227"/>
      <c r="N98" s="222"/>
      <c r="O98" s="222"/>
      <c r="P98" s="222"/>
      <c r="Q98" s="222"/>
      <c r="R98" s="222"/>
      <c r="S98" s="222"/>
      <c r="T98" s="222"/>
      <c r="U98" s="222"/>
      <c r="V98" s="222"/>
      <c r="W98" s="234"/>
    </row>
    <row r="99" spans="1:23">
      <c r="A99" s="223"/>
      <c r="B99" s="223"/>
      <c r="C99" s="223"/>
      <c r="D99" s="222"/>
      <c r="E99" s="222"/>
      <c r="F99" s="222">
        <f t="shared" si="1"/>
        <v>1122.3400000000001</v>
      </c>
      <c r="G99" s="226"/>
      <c r="H99" s="227"/>
      <c r="I99" s="222"/>
      <c r="J99" s="222"/>
      <c r="K99" s="222"/>
      <c r="L99" s="228"/>
      <c r="M99" s="227"/>
      <c r="N99" s="222"/>
      <c r="O99" s="222"/>
      <c r="P99" s="222"/>
      <c r="Q99" s="222"/>
      <c r="R99" s="222"/>
      <c r="S99" s="222"/>
      <c r="T99" s="222"/>
      <c r="U99" s="222"/>
      <c r="V99" s="222"/>
      <c r="W99" s="234"/>
    </row>
    <row r="100" spans="1:23">
      <c r="A100" s="223"/>
      <c r="B100" s="223"/>
      <c r="C100" s="223"/>
      <c r="D100" s="222"/>
      <c r="E100" s="222"/>
      <c r="F100" s="222">
        <f t="shared" si="1"/>
        <v>1122.3400000000001</v>
      </c>
      <c r="G100" s="226"/>
      <c r="H100" s="227"/>
      <c r="I100" s="222"/>
      <c r="J100" s="222"/>
      <c r="K100" s="222"/>
      <c r="L100" s="228"/>
      <c r="M100" s="227"/>
      <c r="N100" s="222"/>
      <c r="O100" s="222"/>
      <c r="P100" s="222"/>
      <c r="Q100" s="222"/>
      <c r="R100" s="222"/>
      <c r="S100" s="222"/>
      <c r="T100" s="222"/>
      <c r="U100" s="222"/>
      <c r="V100" s="222"/>
      <c r="W100" s="234"/>
    </row>
    <row r="101" spans="1:23">
      <c r="A101" s="223"/>
      <c r="B101" s="223"/>
      <c r="C101" s="223"/>
      <c r="D101" s="222"/>
      <c r="E101" s="222"/>
      <c r="F101" s="222">
        <f t="shared" si="1"/>
        <v>1122.3400000000001</v>
      </c>
      <c r="G101" s="226"/>
      <c r="H101" s="227"/>
      <c r="I101" s="222"/>
      <c r="J101" s="222"/>
      <c r="K101" s="222"/>
      <c r="L101" s="228"/>
      <c r="M101" s="227"/>
      <c r="N101" s="222"/>
      <c r="O101" s="222"/>
      <c r="P101" s="222"/>
      <c r="Q101" s="222"/>
      <c r="R101" s="222"/>
      <c r="S101" s="222"/>
      <c r="T101" s="222"/>
      <c r="U101" s="222"/>
      <c r="V101" s="222"/>
      <c r="W101" s="234"/>
    </row>
    <row r="102" spans="1:23">
      <c r="A102" s="223"/>
      <c r="B102" s="223"/>
      <c r="C102" s="223"/>
      <c r="D102" s="222"/>
      <c r="E102" s="222"/>
      <c r="F102" s="222">
        <f t="shared" si="1"/>
        <v>1122.3400000000001</v>
      </c>
      <c r="G102" s="226"/>
      <c r="H102" s="227"/>
      <c r="I102" s="222"/>
      <c r="J102" s="222"/>
      <c r="K102" s="222"/>
      <c r="L102" s="228"/>
      <c r="M102" s="227"/>
      <c r="N102" s="222"/>
      <c r="O102" s="222"/>
      <c r="P102" s="222"/>
      <c r="Q102" s="222"/>
      <c r="R102" s="222"/>
      <c r="S102" s="222"/>
      <c r="T102" s="222"/>
      <c r="U102" s="222"/>
      <c r="V102" s="222"/>
      <c r="W102" s="234"/>
    </row>
    <row r="103" spans="1:23">
      <c r="A103" s="223"/>
      <c r="B103" s="223"/>
      <c r="C103" s="223"/>
      <c r="D103" s="222"/>
      <c r="E103" s="222"/>
      <c r="F103" s="222">
        <f t="shared" si="1"/>
        <v>1122.3400000000001</v>
      </c>
      <c r="G103" s="226"/>
      <c r="H103" s="227"/>
      <c r="I103" s="222"/>
      <c r="J103" s="222"/>
      <c r="K103" s="222"/>
      <c r="L103" s="228"/>
      <c r="M103" s="227"/>
      <c r="N103" s="222"/>
      <c r="O103" s="222"/>
      <c r="P103" s="222"/>
      <c r="Q103" s="222"/>
      <c r="R103" s="222"/>
      <c r="S103" s="222"/>
      <c r="T103" s="222"/>
      <c r="U103" s="222"/>
      <c r="V103" s="222"/>
      <c r="W103" s="234"/>
    </row>
    <row r="104" spans="1:23">
      <c r="A104" s="223"/>
      <c r="B104" s="223"/>
      <c r="C104" s="223"/>
      <c r="D104" s="222"/>
      <c r="E104" s="222"/>
      <c r="F104" s="222">
        <f t="shared" si="1"/>
        <v>1122.3400000000001</v>
      </c>
      <c r="G104" s="226"/>
      <c r="H104" s="227"/>
      <c r="I104" s="222"/>
      <c r="J104" s="222"/>
      <c r="K104" s="222"/>
      <c r="L104" s="228"/>
      <c r="M104" s="227"/>
      <c r="N104" s="222"/>
      <c r="O104" s="222"/>
      <c r="P104" s="222"/>
      <c r="Q104" s="222"/>
      <c r="R104" s="222"/>
      <c r="S104" s="222"/>
      <c r="T104" s="222"/>
      <c r="U104" s="222"/>
      <c r="V104" s="222"/>
      <c r="W104" s="234"/>
    </row>
    <row r="105" spans="1:23">
      <c r="A105" s="223"/>
      <c r="B105" s="223"/>
      <c r="C105" s="223"/>
      <c r="D105" s="222"/>
      <c r="E105" s="222"/>
      <c r="F105" s="222">
        <f t="shared" si="1"/>
        <v>1122.3400000000001</v>
      </c>
      <c r="G105" s="226"/>
      <c r="H105" s="227"/>
      <c r="I105" s="222"/>
      <c r="J105" s="222"/>
      <c r="K105" s="222"/>
      <c r="L105" s="228"/>
      <c r="M105" s="227"/>
      <c r="N105" s="222"/>
      <c r="O105" s="222"/>
      <c r="P105" s="222"/>
      <c r="Q105" s="222"/>
      <c r="R105" s="222"/>
      <c r="S105" s="222"/>
      <c r="T105" s="222"/>
      <c r="U105" s="222"/>
      <c r="V105" s="222"/>
      <c r="W105" s="234"/>
    </row>
    <row r="106" spans="1:23">
      <c r="A106" s="223"/>
      <c r="B106" s="223"/>
      <c r="C106" s="223"/>
      <c r="D106" s="222"/>
      <c r="E106" s="222"/>
      <c r="F106" s="222">
        <f t="shared" si="1"/>
        <v>1122.3400000000001</v>
      </c>
      <c r="G106" s="226"/>
      <c r="H106" s="227"/>
      <c r="I106" s="222"/>
      <c r="J106" s="222"/>
      <c r="K106" s="222"/>
      <c r="L106" s="228"/>
      <c r="M106" s="227"/>
      <c r="N106" s="222"/>
      <c r="O106" s="222"/>
      <c r="P106" s="222"/>
      <c r="Q106" s="222"/>
      <c r="R106" s="222"/>
      <c r="S106" s="222"/>
      <c r="T106" s="222"/>
      <c r="U106" s="222"/>
      <c r="V106" s="222"/>
      <c r="W106" s="234"/>
    </row>
    <row r="107" spans="1:23">
      <c r="A107" s="223"/>
      <c r="B107" s="223"/>
      <c r="C107" s="223"/>
      <c r="D107" s="222"/>
      <c r="E107" s="222"/>
      <c r="F107" s="222">
        <f t="shared" si="1"/>
        <v>1122.3400000000001</v>
      </c>
      <c r="G107" s="226"/>
      <c r="H107" s="227"/>
      <c r="I107" s="222"/>
      <c r="J107" s="222"/>
      <c r="K107" s="222"/>
      <c r="L107" s="228"/>
      <c r="M107" s="227"/>
      <c r="N107" s="222"/>
      <c r="O107" s="222"/>
      <c r="P107" s="222"/>
      <c r="Q107" s="222"/>
      <c r="R107" s="222"/>
      <c r="S107" s="222"/>
      <c r="T107" s="222"/>
      <c r="U107" s="222"/>
      <c r="V107" s="222"/>
      <c r="W107" s="234"/>
    </row>
    <row r="108" spans="1:23">
      <c r="A108" s="223"/>
      <c r="B108" s="223"/>
      <c r="C108" s="223"/>
      <c r="D108" s="222"/>
      <c r="E108" s="222"/>
      <c r="F108" s="222">
        <f t="shared" si="1"/>
        <v>1122.3400000000001</v>
      </c>
      <c r="G108" s="226"/>
      <c r="H108" s="227"/>
      <c r="I108" s="222"/>
      <c r="J108" s="222"/>
      <c r="K108" s="222"/>
      <c r="L108" s="228"/>
      <c r="M108" s="227"/>
      <c r="N108" s="222"/>
      <c r="O108" s="222"/>
      <c r="P108" s="222"/>
      <c r="Q108" s="222"/>
      <c r="R108" s="222"/>
      <c r="S108" s="222"/>
      <c r="T108" s="222"/>
      <c r="U108" s="222"/>
      <c r="V108" s="222"/>
      <c r="W108" s="234"/>
    </row>
    <row r="109" spans="1:23">
      <c r="A109" s="223"/>
      <c r="B109" s="223"/>
      <c r="C109" s="223"/>
      <c r="D109" s="222"/>
      <c r="E109" s="222"/>
      <c r="F109" s="222">
        <f t="shared" si="1"/>
        <v>1122.3400000000001</v>
      </c>
      <c r="G109" s="226"/>
      <c r="H109" s="227"/>
      <c r="I109" s="222"/>
      <c r="J109" s="222"/>
      <c r="K109" s="222"/>
      <c r="L109" s="228"/>
      <c r="M109" s="227"/>
      <c r="N109" s="222"/>
      <c r="O109" s="222"/>
      <c r="P109" s="222"/>
      <c r="Q109" s="222"/>
      <c r="R109" s="222"/>
      <c r="S109" s="222"/>
      <c r="T109" s="222"/>
      <c r="U109" s="222"/>
      <c r="V109" s="222"/>
      <c r="W109" s="234"/>
    </row>
    <row r="110" spans="1:23">
      <c r="A110" s="223"/>
      <c r="B110" s="223"/>
      <c r="C110" s="223"/>
      <c r="D110" s="222"/>
      <c r="E110" s="222"/>
      <c r="F110" s="222">
        <f t="shared" si="1"/>
        <v>1122.3400000000001</v>
      </c>
      <c r="G110" s="226"/>
      <c r="H110" s="227"/>
      <c r="I110" s="222"/>
      <c r="J110" s="222"/>
      <c r="K110" s="222"/>
      <c r="L110" s="228"/>
      <c r="M110" s="227"/>
      <c r="N110" s="222"/>
      <c r="O110" s="222"/>
      <c r="P110" s="222"/>
      <c r="Q110" s="222"/>
      <c r="R110" s="222"/>
      <c r="S110" s="222"/>
      <c r="T110" s="222"/>
      <c r="U110" s="222"/>
      <c r="V110" s="222"/>
      <c r="W110" s="234"/>
    </row>
    <row r="111" spans="1:23">
      <c r="A111" s="223"/>
      <c r="B111" s="223"/>
      <c r="C111" s="223"/>
      <c r="D111" s="222"/>
      <c r="E111" s="222"/>
      <c r="F111" s="222">
        <f t="shared" si="1"/>
        <v>1122.3400000000001</v>
      </c>
      <c r="G111" s="226"/>
      <c r="H111" s="227"/>
      <c r="I111" s="222"/>
      <c r="J111" s="222"/>
      <c r="K111" s="222"/>
      <c r="L111" s="228"/>
      <c r="M111" s="227"/>
      <c r="N111" s="222"/>
      <c r="O111" s="222"/>
      <c r="P111" s="222"/>
      <c r="Q111" s="222"/>
      <c r="R111" s="222"/>
      <c r="S111" s="222"/>
      <c r="T111" s="222"/>
      <c r="U111" s="222"/>
      <c r="V111" s="222"/>
      <c r="W111" s="234"/>
    </row>
    <row r="112" spans="1:23">
      <c r="A112" s="223"/>
      <c r="B112" s="223"/>
      <c r="C112" s="223"/>
      <c r="D112" s="222"/>
      <c r="E112" s="222"/>
      <c r="F112" s="222">
        <f t="shared" si="1"/>
        <v>1122.3400000000001</v>
      </c>
      <c r="G112" s="226"/>
      <c r="H112" s="227"/>
      <c r="I112" s="222"/>
      <c r="J112" s="222"/>
      <c r="K112" s="222"/>
      <c r="L112" s="228"/>
      <c r="M112" s="227"/>
      <c r="N112" s="222"/>
      <c r="O112" s="222"/>
      <c r="P112" s="222"/>
      <c r="Q112" s="222"/>
      <c r="R112" s="222"/>
      <c r="S112" s="222"/>
      <c r="T112" s="222"/>
      <c r="U112" s="222"/>
      <c r="V112" s="222"/>
      <c r="W112" s="234"/>
    </row>
    <row r="113" spans="1:23">
      <c r="A113" s="223"/>
      <c r="B113" s="223"/>
      <c r="C113" s="223"/>
      <c r="D113" s="222"/>
      <c r="E113" s="222"/>
      <c r="F113" s="222">
        <f t="shared" si="1"/>
        <v>1122.3400000000001</v>
      </c>
      <c r="G113" s="226"/>
      <c r="H113" s="227"/>
      <c r="I113" s="222"/>
      <c r="J113" s="222"/>
      <c r="K113" s="222"/>
      <c r="L113" s="228"/>
      <c r="M113" s="227"/>
      <c r="N113" s="222"/>
      <c r="O113" s="222"/>
      <c r="P113" s="222"/>
      <c r="Q113" s="222"/>
      <c r="R113" s="222"/>
      <c r="S113" s="222"/>
      <c r="T113" s="222"/>
      <c r="U113" s="222"/>
      <c r="V113" s="222"/>
      <c r="W113" s="234"/>
    </row>
    <row r="114" spans="1:23">
      <c r="A114" s="223"/>
      <c r="B114" s="223"/>
      <c r="C114" s="223"/>
      <c r="D114" s="222"/>
      <c r="E114" s="222"/>
      <c r="F114" s="222">
        <f t="shared" si="1"/>
        <v>1122.3400000000001</v>
      </c>
      <c r="G114" s="226"/>
      <c r="H114" s="227"/>
      <c r="I114" s="222"/>
      <c r="J114" s="222"/>
      <c r="K114" s="222"/>
      <c r="L114" s="228"/>
      <c r="M114" s="227"/>
      <c r="N114" s="222"/>
      <c r="O114" s="222"/>
      <c r="P114" s="222"/>
      <c r="Q114" s="222"/>
      <c r="R114" s="222"/>
      <c r="S114" s="222"/>
      <c r="T114" s="222"/>
      <c r="U114" s="222"/>
      <c r="V114" s="222"/>
      <c r="W114" s="234"/>
    </row>
    <row r="115" spans="1:23">
      <c r="A115" s="223"/>
      <c r="B115" s="223"/>
      <c r="C115" s="223"/>
      <c r="D115" s="222"/>
      <c r="E115" s="222"/>
      <c r="F115" s="222">
        <f t="shared" si="1"/>
        <v>1122.3400000000001</v>
      </c>
      <c r="G115" s="226"/>
      <c r="H115" s="227"/>
      <c r="I115" s="222"/>
      <c r="J115" s="222"/>
      <c r="K115" s="222"/>
      <c r="L115" s="228"/>
      <c r="M115" s="227"/>
      <c r="N115" s="222"/>
      <c r="O115" s="222"/>
      <c r="P115" s="222"/>
      <c r="Q115" s="222"/>
      <c r="R115" s="222"/>
      <c r="S115" s="222"/>
      <c r="T115" s="222"/>
      <c r="U115" s="222"/>
      <c r="V115" s="222"/>
      <c r="W115" s="234"/>
    </row>
    <row r="116" spans="1:23">
      <c r="A116" s="223"/>
      <c r="B116" s="223"/>
      <c r="C116" s="223"/>
      <c r="D116" s="222"/>
      <c r="E116" s="222"/>
      <c r="F116" s="222">
        <f t="shared" si="1"/>
        <v>1122.3400000000001</v>
      </c>
      <c r="G116" s="226"/>
      <c r="H116" s="227"/>
      <c r="I116" s="222"/>
      <c r="J116" s="222"/>
      <c r="K116" s="222"/>
      <c r="L116" s="228"/>
      <c r="M116" s="227"/>
      <c r="N116" s="222"/>
      <c r="O116" s="222"/>
      <c r="P116" s="222"/>
      <c r="Q116" s="222"/>
      <c r="R116" s="222"/>
      <c r="S116" s="222"/>
      <c r="T116" s="222"/>
      <c r="U116" s="222"/>
      <c r="V116" s="222"/>
      <c r="W116" s="234"/>
    </row>
    <row r="117" spans="1:23">
      <c r="A117" s="223"/>
      <c r="B117" s="223"/>
      <c r="C117" s="223"/>
      <c r="D117" s="222"/>
      <c r="E117" s="222"/>
      <c r="F117" s="222">
        <f t="shared" si="1"/>
        <v>1122.3400000000001</v>
      </c>
      <c r="G117" s="226"/>
      <c r="H117" s="227"/>
      <c r="I117" s="222"/>
      <c r="J117" s="222"/>
      <c r="K117" s="222"/>
      <c r="L117" s="228"/>
      <c r="M117" s="227"/>
      <c r="N117" s="222"/>
      <c r="O117" s="222"/>
      <c r="P117" s="222"/>
      <c r="Q117" s="222"/>
      <c r="R117" s="222"/>
      <c r="S117" s="222"/>
      <c r="T117" s="222"/>
      <c r="U117" s="222"/>
      <c r="V117" s="222"/>
      <c r="W117" s="234"/>
    </row>
    <row r="118" spans="1:23">
      <c r="A118" s="223"/>
      <c r="B118" s="223"/>
      <c r="C118" s="223"/>
      <c r="D118" s="222"/>
      <c r="E118" s="222"/>
      <c r="F118" s="222">
        <f t="shared" si="1"/>
        <v>1122.3400000000001</v>
      </c>
      <c r="G118" s="226"/>
      <c r="H118" s="227"/>
      <c r="I118" s="222"/>
      <c r="J118" s="222"/>
      <c r="K118" s="222"/>
      <c r="L118" s="228"/>
      <c r="M118" s="227"/>
      <c r="N118" s="222"/>
      <c r="O118" s="222"/>
      <c r="P118" s="222"/>
      <c r="Q118" s="222"/>
      <c r="R118" s="222"/>
      <c r="S118" s="222"/>
      <c r="T118" s="222"/>
      <c r="U118" s="222"/>
      <c r="V118" s="222"/>
      <c r="W118" s="234"/>
    </row>
    <row r="119" spans="1:23">
      <c r="A119" s="223"/>
      <c r="B119" s="223"/>
      <c r="C119" s="223"/>
      <c r="D119" s="222"/>
      <c r="E119" s="222"/>
      <c r="F119" s="222">
        <f t="shared" si="1"/>
        <v>1122.3400000000001</v>
      </c>
      <c r="G119" s="226"/>
      <c r="H119" s="227"/>
      <c r="I119" s="222"/>
      <c r="J119" s="222"/>
      <c r="K119" s="222"/>
      <c r="L119" s="228"/>
      <c r="M119" s="227"/>
      <c r="N119" s="222"/>
      <c r="O119" s="222"/>
      <c r="P119" s="222"/>
      <c r="Q119" s="222"/>
      <c r="R119" s="222"/>
      <c r="S119" s="222"/>
      <c r="T119" s="222"/>
      <c r="U119" s="222"/>
      <c r="V119" s="222"/>
      <c r="W119" s="234"/>
    </row>
    <row r="120" spans="1:23">
      <c r="A120" s="223"/>
      <c r="B120" s="223"/>
      <c r="C120" s="223"/>
      <c r="D120" s="222"/>
      <c r="E120" s="222"/>
      <c r="F120" s="222">
        <f t="shared" si="1"/>
        <v>1122.3400000000001</v>
      </c>
      <c r="G120" s="226"/>
      <c r="H120" s="227"/>
      <c r="I120" s="222"/>
      <c r="J120" s="222"/>
      <c r="K120" s="222"/>
      <c r="L120" s="228"/>
      <c r="M120" s="227"/>
      <c r="N120" s="222"/>
      <c r="O120" s="222"/>
      <c r="P120" s="222"/>
      <c r="Q120" s="222"/>
      <c r="R120" s="222"/>
      <c r="S120" s="222"/>
      <c r="T120" s="222"/>
      <c r="U120" s="222"/>
      <c r="V120" s="222"/>
      <c r="W120" s="234"/>
    </row>
    <row r="121" spans="1:23">
      <c r="A121" s="223"/>
      <c r="B121" s="223"/>
      <c r="C121" s="223"/>
      <c r="D121" s="222"/>
      <c r="E121" s="222"/>
      <c r="F121" s="222">
        <f t="shared" si="1"/>
        <v>1122.3400000000001</v>
      </c>
      <c r="G121" s="226"/>
      <c r="H121" s="227"/>
      <c r="I121" s="222"/>
      <c r="J121" s="222"/>
      <c r="K121" s="222"/>
      <c r="L121" s="228"/>
      <c r="M121" s="227"/>
      <c r="N121" s="222"/>
      <c r="O121" s="222"/>
      <c r="P121" s="222"/>
      <c r="Q121" s="222"/>
      <c r="R121" s="222"/>
      <c r="S121" s="222"/>
      <c r="T121" s="222"/>
      <c r="U121" s="222"/>
      <c r="V121" s="222"/>
      <c r="W121" s="234"/>
    </row>
    <row r="122" spans="1:23">
      <c r="A122" s="223"/>
      <c r="B122" s="223"/>
      <c r="C122" s="223"/>
      <c r="D122" s="222"/>
      <c r="E122" s="222"/>
      <c r="F122" s="222">
        <f t="shared" si="1"/>
        <v>1122.3400000000001</v>
      </c>
      <c r="G122" s="226"/>
      <c r="H122" s="227"/>
      <c r="I122" s="222"/>
      <c r="J122" s="222"/>
      <c r="K122" s="222"/>
      <c r="L122" s="228"/>
      <c r="M122" s="227"/>
      <c r="N122" s="222"/>
      <c r="O122" s="222"/>
      <c r="P122" s="222"/>
      <c r="Q122" s="222"/>
      <c r="R122" s="222"/>
      <c r="S122" s="222"/>
      <c r="T122" s="222"/>
      <c r="U122" s="222"/>
      <c r="V122" s="222"/>
      <c r="W122" s="234"/>
    </row>
    <row r="123" spans="1:23">
      <c r="A123" s="223"/>
      <c r="B123" s="223"/>
      <c r="C123" s="223"/>
      <c r="D123" s="222"/>
      <c r="E123" s="222"/>
      <c r="F123" s="222">
        <f t="shared" si="1"/>
        <v>1122.3400000000001</v>
      </c>
      <c r="G123" s="226"/>
      <c r="H123" s="227"/>
      <c r="I123" s="222"/>
      <c r="J123" s="222"/>
      <c r="K123" s="222"/>
      <c r="L123" s="228"/>
      <c r="M123" s="227"/>
      <c r="N123" s="222"/>
      <c r="O123" s="222"/>
      <c r="P123" s="222"/>
      <c r="Q123" s="222"/>
      <c r="R123" s="222"/>
      <c r="S123" s="222"/>
      <c r="T123" s="222"/>
      <c r="U123" s="222"/>
      <c r="V123" s="222"/>
      <c r="W123" s="234"/>
    </row>
    <row r="124" spans="1:23">
      <c r="A124" s="223"/>
      <c r="B124" s="223"/>
      <c r="C124" s="223"/>
      <c r="D124" s="222"/>
      <c r="E124" s="222"/>
      <c r="F124" s="222">
        <f t="shared" si="1"/>
        <v>1122.3400000000001</v>
      </c>
      <c r="G124" s="226"/>
      <c r="H124" s="227"/>
      <c r="I124" s="222"/>
      <c r="J124" s="222"/>
      <c r="K124" s="222"/>
      <c r="L124" s="228"/>
      <c r="M124" s="227"/>
      <c r="N124" s="222"/>
      <c r="O124" s="222"/>
      <c r="P124" s="222"/>
      <c r="Q124" s="222"/>
      <c r="R124" s="222"/>
      <c r="S124" s="222"/>
      <c r="T124" s="222"/>
      <c r="U124" s="222"/>
      <c r="V124" s="222"/>
      <c r="W124" s="234"/>
    </row>
    <row r="125" spans="1:23">
      <c r="A125" s="223"/>
      <c r="B125" s="223"/>
      <c r="C125" s="223"/>
      <c r="D125" s="222"/>
      <c r="E125" s="222"/>
      <c r="F125" s="222">
        <f t="shared" si="1"/>
        <v>1122.3400000000001</v>
      </c>
      <c r="G125" s="226"/>
      <c r="H125" s="227"/>
      <c r="I125" s="222"/>
      <c r="J125" s="222"/>
      <c r="K125" s="222"/>
      <c r="L125" s="228"/>
      <c r="M125" s="227"/>
      <c r="N125" s="222"/>
      <c r="O125" s="222"/>
      <c r="P125" s="222"/>
      <c r="Q125" s="222"/>
      <c r="R125" s="222"/>
      <c r="S125" s="222"/>
      <c r="T125" s="222"/>
      <c r="U125" s="222"/>
      <c r="V125" s="222"/>
      <c r="W125" s="234"/>
    </row>
    <row r="126" spans="1:23">
      <c r="A126" s="223"/>
      <c r="B126" s="223"/>
      <c r="C126" s="223"/>
      <c r="D126" s="222"/>
      <c r="E126" s="222"/>
      <c r="F126" s="222">
        <f t="shared" si="1"/>
        <v>1122.3400000000001</v>
      </c>
      <c r="G126" s="226"/>
      <c r="H126" s="227"/>
      <c r="I126" s="222"/>
      <c r="J126" s="222"/>
      <c r="K126" s="222"/>
      <c r="L126" s="228"/>
      <c r="M126" s="227"/>
      <c r="N126" s="222"/>
      <c r="O126" s="222"/>
      <c r="P126" s="222"/>
      <c r="Q126" s="222"/>
      <c r="R126" s="222"/>
      <c r="S126" s="222"/>
      <c r="T126" s="222"/>
      <c r="U126" s="222"/>
      <c r="V126" s="222"/>
      <c r="W126" s="234"/>
    </row>
    <row r="127" spans="1:23">
      <c r="A127" s="223"/>
      <c r="B127" s="223"/>
      <c r="C127" s="223"/>
      <c r="D127" s="222"/>
      <c r="E127" s="222"/>
      <c r="F127" s="222">
        <f t="shared" si="1"/>
        <v>1122.3400000000001</v>
      </c>
      <c r="G127" s="226"/>
      <c r="H127" s="227"/>
      <c r="I127" s="222"/>
      <c r="J127" s="222"/>
      <c r="K127" s="222"/>
      <c r="L127" s="228"/>
      <c r="M127" s="227"/>
      <c r="N127" s="222"/>
      <c r="O127" s="222"/>
      <c r="P127" s="222"/>
      <c r="Q127" s="222"/>
      <c r="R127" s="222"/>
      <c r="S127" s="222"/>
      <c r="T127" s="222"/>
      <c r="U127" s="222"/>
      <c r="V127" s="222"/>
      <c r="W127" s="234"/>
    </row>
    <row r="128" spans="1:23">
      <c r="A128" s="223"/>
      <c r="B128" s="223"/>
      <c r="C128" s="223"/>
      <c r="D128" s="222"/>
      <c r="E128" s="222"/>
      <c r="F128" s="222">
        <f t="shared" si="1"/>
        <v>1122.3400000000001</v>
      </c>
      <c r="G128" s="226"/>
      <c r="H128" s="227"/>
      <c r="I128" s="222"/>
      <c r="J128" s="222"/>
      <c r="K128" s="222"/>
      <c r="L128" s="228"/>
      <c r="M128" s="227"/>
      <c r="N128" s="222"/>
      <c r="O128" s="222"/>
      <c r="P128" s="222"/>
      <c r="Q128" s="222"/>
      <c r="R128" s="222"/>
      <c r="S128" s="222"/>
      <c r="T128" s="222"/>
      <c r="U128" s="222"/>
      <c r="V128" s="222"/>
      <c r="W128" s="234"/>
    </row>
    <row r="129" spans="1:23">
      <c r="A129" s="223"/>
      <c r="B129" s="223"/>
      <c r="C129" s="223"/>
      <c r="D129" s="222"/>
      <c r="E129" s="222"/>
      <c r="F129" s="222">
        <f t="shared" si="1"/>
        <v>1122.3400000000001</v>
      </c>
      <c r="G129" s="226"/>
      <c r="H129" s="227"/>
      <c r="I129" s="222"/>
      <c r="J129" s="222"/>
      <c r="K129" s="222"/>
      <c r="L129" s="228"/>
      <c r="M129" s="227"/>
      <c r="N129" s="222"/>
      <c r="O129" s="222"/>
      <c r="P129" s="222"/>
      <c r="Q129" s="222"/>
      <c r="R129" s="222"/>
      <c r="S129" s="222"/>
      <c r="T129" s="222"/>
      <c r="U129" s="222"/>
      <c r="V129" s="222"/>
      <c r="W129" s="234"/>
    </row>
    <row r="130" spans="1:23">
      <c r="A130" s="223"/>
      <c r="B130" s="223"/>
      <c r="C130" s="223"/>
      <c r="D130" s="222"/>
      <c r="E130" s="222"/>
      <c r="F130" s="222">
        <f t="shared" si="1"/>
        <v>1122.3400000000001</v>
      </c>
      <c r="G130" s="226"/>
      <c r="H130" s="227"/>
      <c r="I130" s="222"/>
      <c r="J130" s="222"/>
      <c r="K130" s="222"/>
      <c r="L130" s="228"/>
      <c r="M130" s="227"/>
      <c r="N130" s="222"/>
      <c r="O130" s="222"/>
      <c r="P130" s="222"/>
      <c r="Q130" s="222"/>
      <c r="R130" s="222"/>
      <c r="S130" s="222"/>
      <c r="T130" s="222"/>
      <c r="U130" s="222"/>
      <c r="V130" s="222"/>
      <c r="W130" s="234"/>
    </row>
    <row r="131" spans="1:23">
      <c r="A131" s="223"/>
      <c r="B131" s="223"/>
      <c r="C131" s="223"/>
      <c r="D131" s="222"/>
      <c r="E131" s="222"/>
      <c r="F131" s="222">
        <f t="shared" si="1"/>
        <v>1122.3400000000001</v>
      </c>
      <c r="G131" s="226"/>
      <c r="H131" s="227"/>
      <c r="I131" s="222"/>
      <c r="J131" s="222"/>
      <c r="K131" s="222"/>
      <c r="L131" s="228"/>
      <c r="M131" s="227"/>
      <c r="N131" s="222"/>
      <c r="O131" s="222"/>
      <c r="P131" s="222"/>
      <c r="Q131" s="222"/>
      <c r="R131" s="222"/>
      <c r="S131" s="222"/>
      <c r="T131" s="222"/>
      <c r="U131" s="222"/>
      <c r="V131" s="222"/>
      <c r="W131" s="234"/>
    </row>
    <row r="132" spans="1:23">
      <c r="A132" s="223"/>
      <c r="B132" s="223"/>
      <c r="C132" s="223"/>
      <c r="D132" s="222"/>
      <c r="E132" s="222"/>
      <c r="F132" s="222">
        <f t="shared" si="1"/>
        <v>1122.3400000000001</v>
      </c>
      <c r="G132" s="226"/>
      <c r="H132" s="227"/>
      <c r="I132" s="222"/>
      <c r="J132" s="222"/>
      <c r="K132" s="222"/>
      <c r="L132" s="228"/>
      <c r="M132" s="227"/>
      <c r="N132" s="222"/>
      <c r="O132" s="222"/>
      <c r="P132" s="222"/>
      <c r="Q132" s="222"/>
      <c r="R132" s="222"/>
      <c r="S132" s="222"/>
      <c r="T132" s="222"/>
      <c r="U132" s="222"/>
      <c r="V132" s="222"/>
      <c r="W132" s="234"/>
    </row>
    <row r="133" spans="1:23">
      <c r="A133" s="223"/>
      <c r="B133" s="223"/>
      <c r="C133" s="223"/>
      <c r="D133" s="222"/>
      <c r="E133" s="222"/>
      <c r="F133" s="222">
        <f t="shared" ref="F133:F196" si="2">F132+D133-E133</f>
        <v>1122.3400000000001</v>
      </c>
      <c r="G133" s="226"/>
      <c r="H133" s="227"/>
      <c r="I133" s="222"/>
      <c r="J133" s="222"/>
      <c r="K133" s="222"/>
      <c r="L133" s="228"/>
      <c r="M133" s="227"/>
      <c r="N133" s="222"/>
      <c r="O133" s="222"/>
      <c r="P133" s="222"/>
      <c r="Q133" s="222"/>
      <c r="R133" s="222"/>
      <c r="S133" s="222"/>
      <c r="T133" s="222"/>
      <c r="U133" s="222"/>
      <c r="V133" s="222"/>
      <c r="W133" s="234"/>
    </row>
    <row r="134" spans="1:23">
      <c r="A134" s="223"/>
      <c r="B134" s="223"/>
      <c r="C134" s="223"/>
      <c r="D134" s="222"/>
      <c r="E134" s="222"/>
      <c r="F134" s="222">
        <f t="shared" si="2"/>
        <v>1122.3400000000001</v>
      </c>
      <c r="G134" s="226"/>
      <c r="H134" s="227"/>
      <c r="I134" s="222"/>
      <c r="J134" s="222"/>
      <c r="K134" s="222"/>
      <c r="L134" s="228"/>
      <c r="M134" s="227"/>
      <c r="N134" s="222"/>
      <c r="O134" s="222"/>
      <c r="P134" s="222"/>
      <c r="Q134" s="222"/>
      <c r="R134" s="222"/>
      <c r="S134" s="222"/>
      <c r="T134" s="222"/>
      <c r="U134" s="222"/>
      <c r="V134" s="222"/>
      <c r="W134" s="234"/>
    </row>
    <row r="135" spans="1:23">
      <c r="A135" s="223"/>
      <c r="B135" s="223"/>
      <c r="C135" s="223"/>
      <c r="D135" s="222"/>
      <c r="E135" s="222"/>
      <c r="F135" s="222">
        <f t="shared" si="2"/>
        <v>1122.3400000000001</v>
      </c>
      <c r="G135" s="226"/>
      <c r="H135" s="227"/>
      <c r="I135" s="222"/>
      <c r="J135" s="222"/>
      <c r="K135" s="222"/>
      <c r="L135" s="228"/>
      <c r="M135" s="227"/>
      <c r="N135" s="222"/>
      <c r="O135" s="222"/>
      <c r="P135" s="222"/>
      <c r="Q135" s="222"/>
      <c r="R135" s="222"/>
      <c r="S135" s="222"/>
      <c r="T135" s="222"/>
      <c r="U135" s="222"/>
      <c r="V135" s="222"/>
      <c r="W135" s="234"/>
    </row>
    <row r="136" spans="1:23">
      <c r="A136" s="223"/>
      <c r="B136" s="223"/>
      <c r="C136" s="223"/>
      <c r="D136" s="222"/>
      <c r="E136" s="222"/>
      <c r="F136" s="222">
        <f t="shared" si="2"/>
        <v>1122.3400000000001</v>
      </c>
      <c r="G136" s="226"/>
      <c r="H136" s="227"/>
      <c r="I136" s="222"/>
      <c r="J136" s="222"/>
      <c r="K136" s="222"/>
      <c r="L136" s="228"/>
      <c r="M136" s="227"/>
      <c r="N136" s="222"/>
      <c r="O136" s="222"/>
      <c r="P136" s="222"/>
      <c r="Q136" s="222"/>
      <c r="R136" s="222"/>
      <c r="S136" s="222"/>
      <c r="T136" s="222"/>
      <c r="U136" s="222"/>
      <c r="V136" s="222"/>
      <c r="W136" s="234"/>
    </row>
    <row r="137" spans="1:23">
      <c r="A137" s="223"/>
      <c r="B137" s="223"/>
      <c r="C137" s="223"/>
      <c r="D137" s="222"/>
      <c r="E137" s="222"/>
      <c r="F137" s="222">
        <f t="shared" si="2"/>
        <v>1122.3400000000001</v>
      </c>
      <c r="G137" s="226"/>
      <c r="H137" s="227"/>
      <c r="I137" s="222"/>
      <c r="J137" s="222"/>
      <c r="K137" s="222"/>
      <c r="L137" s="228"/>
      <c r="M137" s="227"/>
      <c r="N137" s="222"/>
      <c r="O137" s="222"/>
      <c r="P137" s="222"/>
      <c r="Q137" s="222"/>
      <c r="R137" s="222"/>
      <c r="S137" s="222"/>
      <c r="T137" s="222"/>
      <c r="U137" s="222"/>
      <c r="V137" s="222"/>
      <c r="W137" s="234"/>
    </row>
    <row r="138" spans="1:23">
      <c r="A138" s="223"/>
      <c r="B138" s="223"/>
      <c r="C138" s="223"/>
      <c r="D138" s="222"/>
      <c r="E138" s="222"/>
      <c r="F138" s="222">
        <f t="shared" si="2"/>
        <v>1122.3400000000001</v>
      </c>
      <c r="G138" s="226"/>
      <c r="H138" s="227"/>
      <c r="I138" s="222"/>
      <c r="J138" s="222"/>
      <c r="K138" s="222"/>
      <c r="L138" s="228"/>
      <c r="M138" s="227"/>
      <c r="N138" s="222"/>
      <c r="O138" s="222"/>
      <c r="P138" s="222"/>
      <c r="Q138" s="222"/>
      <c r="R138" s="222"/>
      <c r="S138" s="222"/>
      <c r="T138" s="222"/>
      <c r="U138" s="222"/>
      <c r="V138" s="222"/>
      <c r="W138" s="234"/>
    </row>
    <row r="139" spans="1:23">
      <c r="A139" s="223"/>
      <c r="B139" s="223"/>
      <c r="C139" s="223"/>
      <c r="D139" s="222"/>
      <c r="E139" s="222"/>
      <c r="F139" s="222">
        <f t="shared" si="2"/>
        <v>1122.3400000000001</v>
      </c>
      <c r="G139" s="226"/>
      <c r="H139" s="227"/>
      <c r="I139" s="222"/>
      <c r="J139" s="222"/>
      <c r="K139" s="222"/>
      <c r="L139" s="228"/>
      <c r="M139" s="227"/>
      <c r="N139" s="222"/>
      <c r="O139" s="222"/>
      <c r="P139" s="222"/>
      <c r="Q139" s="222"/>
      <c r="R139" s="222"/>
      <c r="S139" s="222"/>
      <c r="T139" s="222"/>
      <c r="U139" s="222"/>
      <c r="V139" s="222"/>
      <c r="W139" s="234"/>
    </row>
    <row r="140" spans="1:23">
      <c r="A140" s="223"/>
      <c r="B140" s="223"/>
      <c r="C140" s="223"/>
      <c r="D140" s="222"/>
      <c r="E140" s="222"/>
      <c r="F140" s="222">
        <f t="shared" si="2"/>
        <v>1122.3400000000001</v>
      </c>
      <c r="G140" s="226"/>
      <c r="H140" s="227"/>
      <c r="I140" s="222"/>
      <c r="J140" s="222"/>
      <c r="K140" s="222"/>
      <c r="L140" s="228"/>
      <c r="M140" s="227"/>
      <c r="N140" s="222"/>
      <c r="O140" s="222"/>
      <c r="P140" s="222"/>
      <c r="Q140" s="222"/>
      <c r="R140" s="222"/>
      <c r="S140" s="222"/>
      <c r="T140" s="222"/>
      <c r="U140" s="222"/>
      <c r="V140" s="222"/>
      <c r="W140" s="234"/>
    </row>
    <row r="141" spans="1:23">
      <c r="A141" s="223"/>
      <c r="B141" s="223"/>
      <c r="C141" s="223"/>
      <c r="D141" s="222"/>
      <c r="E141" s="222"/>
      <c r="F141" s="222">
        <f t="shared" si="2"/>
        <v>1122.3400000000001</v>
      </c>
      <c r="G141" s="226"/>
      <c r="H141" s="227"/>
      <c r="I141" s="222"/>
      <c r="J141" s="222"/>
      <c r="K141" s="222"/>
      <c r="L141" s="228"/>
      <c r="M141" s="227"/>
      <c r="N141" s="222"/>
      <c r="O141" s="222"/>
      <c r="P141" s="222"/>
      <c r="Q141" s="222"/>
      <c r="R141" s="222"/>
      <c r="S141" s="222"/>
      <c r="T141" s="222"/>
      <c r="U141" s="222"/>
      <c r="V141" s="222"/>
      <c r="W141" s="234"/>
    </row>
    <row r="142" spans="1:23">
      <c r="A142" s="223"/>
      <c r="B142" s="223"/>
      <c r="C142" s="223"/>
      <c r="D142" s="222"/>
      <c r="E142" s="222"/>
      <c r="F142" s="222">
        <f t="shared" si="2"/>
        <v>1122.3400000000001</v>
      </c>
      <c r="G142" s="226"/>
      <c r="H142" s="227"/>
      <c r="I142" s="222"/>
      <c r="J142" s="222"/>
      <c r="K142" s="222"/>
      <c r="L142" s="228"/>
      <c r="M142" s="227"/>
      <c r="N142" s="222"/>
      <c r="O142" s="222"/>
      <c r="P142" s="222"/>
      <c r="Q142" s="222"/>
      <c r="R142" s="222"/>
      <c r="S142" s="222"/>
      <c r="T142" s="222"/>
      <c r="U142" s="222"/>
      <c r="V142" s="222"/>
      <c r="W142" s="234"/>
    </row>
    <row r="143" spans="1:23">
      <c r="A143" s="223"/>
      <c r="B143" s="223"/>
      <c r="C143" s="223"/>
      <c r="D143" s="222"/>
      <c r="E143" s="222"/>
      <c r="F143" s="222">
        <f t="shared" si="2"/>
        <v>1122.3400000000001</v>
      </c>
      <c r="G143" s="226"/>
      <c r="H143" s="227"/>
      <c r="I143" s="222"/>
      <c r="J143" s="222"/>
      <c r="K143" s="222"/>
      <c r="L143" s="228"/>
      <c r="M143" s="227"/>
      <c r="N143" s="222"/>
      <c r="O143" s="222"/>
      <c r="P143" s="222"/>
      <c r="Q143" s="222"/>
      <c r="R143" s="222"/>
      <c r="S143" s="222"/>
      <c r="T143" s="222"/>
      <c r="U143" s="222"/>
      <c r="V143" s="222"/>
      <c r="W143" s="234"/>
    </row>
    <row r="144" spans="1:23">
      <c r="A144" s="223"/>
      <c r="B144" s="223"/>
      <c r="C144" s="223"/>
      <c r="D144" s="222"/>
      <c r="E144" s="222"/>
      <c r="F144" s="222">
        <f t="shared" si="2"/>
        <v>1122.3400000000001</v>
      </c>
      <c r="G144" s="226"/>
      <c r="H144" s="227"/>
      <c r="I144" s="222"/>
      <c r="J144" s="222"/>
      <c r="K144" s="222"/>
      <c r="L144" s="228"/>
      <c r="M144" s="227"/>
      <c r="N144" s="222"/>
      <c r="O144" s="222"/>
      <c r="P144" s="222"/>
      <c r="Q144" s="222"/>
      <c r="R144" s="222"/>
      <c r="S144" s="222"/>
      <c r="T144" s="222"/>
      <c r="U144" s="222"/>
      <c r="V144" s="222"/>
      <c r="W144" s="234"/>
    </row>
    <row r="145" spans="1:23">
      <c r="A145" s="223"/>
      <c r="B145" s="223"/>
      <c r="C145" s="223"/>
      <c r="D145" s="222"/>
      <c r="E145" s="222"/>
      <c r="F145" s="222">
        <f t="shared" si="2"/>
        <v>1122.3400000000001</v>
      </c>
      <c r="G145" s="226"/>
      <c r="H145" s="227"/>
      <c r="I145" s="222"/>
      <c r="J145" s="222"/>
      <c r="K145" s="222"/>
      <c r="L145" s="228"/>
      <c r="M145" s="227"/>
      <c r="N145" s="222"/>
      <c r="O145" s="222"/>
      <c r="P145" s="222"/>
      <c r="Q145" s="222"/>
      <c r="R145" s="222"/>
      <c r="S145" s="222"/>
      <c r="T145" s="222"/>
      <c r="U145" s="222"/>
      <c r="V145" s="222"/>
      <c r="W145" s="234"/>
    </row>
    <row r="146" spans="1:23">
      <c r="A146" s="223"/>
      <c r="B146" s="223"/>
      <c r="C146" s="223"/>
      <c r="D146" s="222"/>
      <c r="E146" s="222"/>
      <c r="F146" s="222">
        <f t="shared" si="2"/>
        <v>1122.3400000000001</v>
      </c>
      <c r="G146" s="226"/>
      <c r="H146" s="227"/>
      <c r="I146" s="222"/>
      <c r="J146" s="222"/>
      <c r="K146" s="222"/>
      <c r="L146" s="228"/>
      <c r="M146" s="227"/>
      <c r="N146" s="222"/>
      <c r="O146" s="222"/>
      <c r="P146" s="222"/>
      <c r="Q146" s="222"/>
      <c r="R146" s="222"/>
      <c r="S146" s="222"/>
      <c r="T146" s="222"/>
      <c r="U146" s="222"/>
      <c r="V146" s="222"/>
      <c r="W146" s="234"/>
    </row>
    <row r="147" spans="1:23">
      <c r="A147" s="223"/>
      <c r="B147" s="223"/>
      <c r="C147" s="223"/>
      <c r="D147" s="222"/>
      <c r="E147" s="222"/>
      <c r="F147" s="222">
        <f t="shared" si="2"/>
        <v>1122.3400000000001</v>
      </c>
      <c r="G147" s="226"/>
      <c r="H147" s="227"/>
      <c r="I147" s="222"/>
      <c r="J147" s="222"/>
      <c r="K147" s="222"/>
      <c r="L147" s="228"/>
      <c r="M147" s="227"/>
      <c r="N147" s="222"/>
      <c r="O147" s="222"/>
      <c r="P147" s="222"/>
      <c r="Q147" s="222"/>
      <c r="R147" s="222"/>
      <c r="S147" s="222"/>
      <c r="T147" s="222"/>
      <c r="U147" s="222"/>
      <c r="V147" s="222"/>
      <c r="W147" s="234"/>
    </row>
    <row r="148" spans="1:23">
      <c r="A148" s="223"/>
      <c r="B148" s="223"/>
      <c r="C148" s="223"/>
      <c r="D148" s="222"/>
      <c r="E148" s="222"/>
      <c r="F148" s="222">
        <f t="shared" si="2"/>
        <v>1122.3400000000001</v>
      </c>
      <c r="G148" s="226"/>
      <c r="H148" s="227"/>
      <c r="I148" s="222"/>
      <c r="J148" s="222"/>
      <c r="K148" s="222"/>
      <c r="L148" s="228"/>
      <c r="M148" s="227"/>
      <c r="N148" s="222"/>
      <c r="O148" s="222"/>
      <c r="P148" s="222"/>
      <c r="Q148" s="222"/>
      <c r="R148" s="222"/>
      <c r="S148" s="222"/>
      <c r="T148" s="222"/>
      <c r="U148" s="222"/>
      <c r="V148" s="222"/>
      <c r="W148" s="234"/>
    </row>
    <row r="149" spans="1:23">
      <c r="A149" s="223"/>
      <c r="B149" s="223"/>
      <c r="C149" s="223"/>
      <c r="D149" s="222"/>
      <c r="E149" s="222"/>
      <c r="F149" s="222">
        <f t="shared" si="2"/>
        <v>1122.3400000000001</v>
      </c>
      <c r="G149" s="226"/>
      <c r="H149" s="227"/>
      <c r="I149" s="222"/>
      <c r="J149" s="222"/>
      <c r="K149" s="222"/>
      <c r="L149" s="228"/>
      <c r="M149" s="227"/>
      <c r="N149" s="222"/>
      <c r="O149" s="222"/>
      <c r="P149" s="222"/>
      <c r="Q149" s="222"/>
      <c r="R149" s="222"/>
      <c r="S149" s="222"/>
      <c r="T149" s="222"/>
      <c r="U149" s="222"/>
      <c r="V149" s="222"/>
      <c r="W149" s="234"/>
    </row>
    <row r="150" spans="1:23">
      <c r="A150" s="223"/>
      <c r="B150" s="223"/>
      <c r="C150" s="223"/>
      <c r="D150" s="222"/>
      <c r="E150" s="222"/>
      <c r="F150" s="222">
        <f t="shared" si="2"/>
        <v>1122.3400000000001</v>
      </c>
      <c r="G150" s="226"/>
      <c r="H150" s="227"/>
      <c r="I150" s="222"/>
      <c r="J150" s="222"/>
      <c r="K150" s="222"/>
      <c r="L150" s="228"/>
      <c r="M150" s="227"/>
      <c r="N150" s="222"/>
      <c r="O150" s="222"/>
      <c r="P150" s="222"/>
      <c r="Q150" s="222"/>
      <c r="R150" s="222"/>
      <c r="S150" s="222"/>
      <c r="T150" s="222"/>
      <c r="U150" s="222"/>
      <c r="V150" s="222"/>
      <c r="W150" s="234"/>
    </row>
    <row r="151" spans="1:23">
      <c r="A151" s="223"/>
      <c r="B151" s="223"/>
      <c r="C151" s="223"/>
      <c r="D151" s="222"/>
      <c r="E151" s="222"/>
      <c r="F151" s="222">
        <f t="shared" si="2"/>
        <v>1122.3400000000001</v>
      </c>
      <c r="G151" s="226"/>
      <c r="H151" s="227"/>
      <c r="I151" s="222"/>
      <c r="J151" s="222"/>
      <c r="K151" s="222"/>
      <c r="L151" s="228"/>
      <c r="M151" s="227"/>
      <c r="N151" s="222"/>
      <c r="O151" s="222"/>
      <c r="P151" s="222"/>
      <c r="Q151" s="222"/>
      <c r="R151" s="222"/>
      <c r="S151" s="222"/>
      <c r="T151" s="222"/>
      <c r="U151" s="222"/>
      <c r="V151" s="222"/>
      <c r="W151" s="234"/>
    </row>
    <row r="152" spans="1:23">
      <c r="A152" s="223"/>
      <c r="B152" s="223"/>
      <c r="C152" s="223"/>
      <c r="D152" s="222"/>
      <c r="E152" s="222"/>
      <c r="F152" s="222">
        <f t="shared" si="2"/>
        <v>1122.3400000000001</v>
      </c>
      <c r="G152" s="226"/>
      <c r="H152" s="227"/>
      <c r="I152" s="222"/>
      <c r="J152" s="222"/>
      <c r="K152" s="222"/>
      <c r="L152" s="228"/>
      <c r="M152" s="227"/>
      <c r="N152" s="222"/>
      <c r="O152" s="222"/>
      <c r="P152" s="222"/>
      <c r="Q152" s="222"/>
      <c r="R152" s="222"/>
      <c r="S152" s="222"/>
      <c r="T152" s="222"/>
      <c r="U152" s="222"/>
      <c r="V152" s="222"/>
      <c r="W152" s="234"/>
    </row>
    <row r="153" spans="1:23">
      <c r="A153" s="223"/>
      <c r="B153" s="223"/>
      <c r="C153" s="223"/>
      <c r="D153" s="222"/>
      <c r="E153" s="222"/>
      <c r="F153" s="222">
        <f t="shared" si="2"/>
        <v>1122.3400000000001</v>
      </c>
      <c r="G153" s="226"/>
      <c r="H153" s="227"/>
      <c r="I153" s="222"/>
      <c r="J153" s="222"/>
      <c r="K153" s="222"/>
      <c r="L153" s="228"/>
      <c r="M153" s="227"/>
      <c r="N153" s="222"/>
      <c r="O153" s="222"/>
      <c r="P153" s="222"/>
      <c r="Q153" s="222"/>
      <c r="R153" s="222"/>
      <c r="S153" s="222"/>
      <c r="T153" s="222"/>
      <c r="U153" s="222"/>
      <c r="V153" s="222"/>
      <c r="W153" s="234"/>
    </row>
    <row r="154" spans="1:23">
      <c r="A154" s="223"/>
      <c r="B154" s="223"/>
      <c r="C154" s="223"/>
      <c r="D154" s="222"/>
      <c r="E154" s="222"/>
      <c r="F154" s="222">
        <f t="shared" si="2"/>
        <v>1122.3400000000001</v>
      </c>
      <c r="G154" s="226"/>
      <c r="H154" s="227"/>
      <c r="I154" s="222"/>
      <c r="J154" s="222"/>
      <c r="K154" s="222"/>
      <c r="L154" s="228"/>
      <c r="M154" s="227"/>
      <c r="N154" s="222"/>
      <c r="O154" s="222"/>
      <c r="P154" s="222"/>
      <c r="Q154" s="222"/>
      <c r="R154" s="222"/>
      <c r="S154" s="222"/>
      <c r="T154" s="222"/>
      <c r="U154" s="222"/>
      <c r="V154" s="222"/>
      <c r="W154" s="234"/>
    </row>
    <row r="155" spans="1:23">
      <c r="A155" s="223"/>
      <c r="B155" s="223"/>
      <c r="C155" s="223"/>
      <c r="D155" s="222"/>
      <c r="E155" s="222"/>
      <c r="F155" s="222">
        <f t="shared" si="2"/>
        <v>1122.3400000000001</v>
      </c>
      <c r="G155" s="226"/>
      <c r="H155" s="227"/>
      <c r="I155" s="222"/>
      <c r="J155" s="222"/>
      <c r="K155" s="222"/>
      <c r="L155" s="228"/>
      <c r="M155" s="227"/>
      <c r="N155" s="222"/>
      <c r="O155" s="222"/>
      <c r="P155" s="222"/>
      <c r="Q155" s="222"/>
      <c r="R155" s="222"/>
      <c r="S155" s="222"/>
      <c r="T155" s="222"/>
      <c r="U155" s="222"/>
      <c r="V155" s="222"/>
      <c r="W155" s="234"/>
    </row>
    <row r="156" spans="1:23">
      <c r="A156" s="223"/>
      <c r="B156" s="223"/>
      <c r="C156" s="223"/>
      <c r="D156" s="222"/>
      <c r="E156" s="222"/>
      <c r="F156" s="222">
        <f t="shared" si="2"/>
        <v>1122.3400000000001</v>
      </c>
      <c r="G156" s="226"/>
      <c r="H156" s="227"/>
      <c r="I156" s="222"/>
      <c r="J156" s="222"/>
      <c r="K156" s="222"/>
      <c r="L156" s="228"/>
      <c r="M156" s="227"/>
      <c r="N156" s="222"/>
      <c r="O156" s="222"/>
      <c r="P156" s="222"/>
      <c r="Q156" s="222"/>
      <c r="R156" s="222"/>
      <c r="S156" s="222"/>
      <c r="T156" s="222"/>
      <c r="U156" s="222"/>
      <c r="V156" s="222"/>
      <c r="W156" s="234"/>
    </row>
    <row r="157" spans="1:23">
      <c r="A157" s="223"/>
      <c r="B157" s="223"/>
      <c r="C157" s="223"/>
      <c r="D157" s="222"/>
      <c r="E157" s="222"/>
      <c r="F157" s="222">
        <f t="shared" si="2"/>
        <v>1122.3400000000001</v>
      </c>
      <c r="G157" s="226"/>
      <c r="H157" s="227"/>
      <c r="I157" s="222"/>
      <c r="J157" s="222"/>
      <c r="K157" s="222"/>
      <c r="L157" s="228"/>
      <c r="M157" s="227"/>
      <c r="N157" s="222"/>
      <c r="O157" s="222"/>
      <c r="P157" s="222"/>
      <c r="Q157" s="222"/>
      <c r="R157" s="222"/>
      <c r="S157" s="222"/>
      <c r="T157" s="222"/>
      <c r="U157" s="222"/>
      <c r="V157" s="222"/>
      <c r="W157" s="234"/>
    </row>
    <row r="158" spans="1:23">
      <c r="A158" s="223"/>
      <c r="B158" s="223"/>
      <c r="C158" s="223"/>
      <c r="D158" s="222"/>
      <c r="E158" s="222"/>
      <c r="F158" s="222">
        <f t="shared" si="2"/>
        <v>1122.3400000000001</v>
      </c>
      <c r="G158" s="226"/>
      <c r="H158" s="227"/>
      <c r="I158" s="222"/>
      <c r="J158" s="222"/>
      <c r="K158" s="222"/>
      <c r="L158" s="228"/>
      <c r="M158" s="227"/>
      <c r="N158" s="222"/>
      <c r="O158" s="222"/>
      <c r="P158" s="222"/>
      <c r="Q158" s="222"/>
      <c r="R158" s="222"/>
      <c r="S158" s="222"/>
      <c r="T158" s="222"/>
      <c r="U158" s="222"/>
      <c r="V158" s="222"/>
      <c r="W158" s="234"/>
    </row>
    <row r="159" spans="1:23">
      <c r="A159" s="223"/>
      <c r="B159" s="223"/>
      <c r="C159" s="223"/>
      <c r="D159" s="222"/>
      <c r="E159" s="222"/>
      <c r="F159" s="222">
        <f t="shared" si="2"/>
        <v>1122.3400000000001</v>
      </c>
      <c r="G159" s="226"/>
      <c r="H159" s="227"/>
      <c r="I159" s="222"/>
      <c r="J159" s="222"/>
      <c r="K159" s="222"/>
      <c r="L159" s="228"/>
      <c r="M159" s="227"/>
      <c r="N159" s="222"/>
      <c r="O159" s="222"/>
      <c r="P159" s="222"/>
      <c r="Q159" s="222"/>
      <c r="R159" s="222"/>
      <c r="S159" s="222"/>
      <c r="T159" s="222"/>
      <c r="U159" s="222"/>
      <c r="V159" s="222"/>
      <c r="W159" s="234"/>
    </row>
    <row r="160" spans="1:23">
      <c r="A160" s="223"/>
      <c r="B160" s="223"/>
      <c r="C160" s="223"/>
      <c r="D160" s="222"/>
      <c r="E160" s="222"/>
      <c r="F160" s="222">
        <f t="shared" si="2"/>
        <v>1122.3400000000001</v>
      </c>
      <c r="G160" s="226"/>
      <c r="H160" s="227"/>
      <c r="I160" s="222"/>
      <c r="J160" s="222"/>
      <c r="K160" s="222"/>
      <c r="L160" s="228"/>
      <c r="M160" s="227"/>
      <c r="N160" s="222"/>
      <c r="O160" s="222"/>
      <c r="P160" s="222"/>
      <c r="Q160" s="222"/>
      <c r="R160" s="222"/>
      <c r="S160" s="222"/>
      <c r="T160" s="222"/>
      <c r="U160" s="222"/>
      <c r="V160" s="222"/>
      <c r="W160" s="234"/>
    </row>
    <row r="161" spans="1:23">
      <c r="A161" s="223"/>
      <c r="B161" s="223"/>
      <c r="C161" s="223"/>
      <c r="D161" s="222"/>
      <c r="E161" s="222"/>
      <c r="F161" s="222">
        <f t="shared" si="2"/>
        <v>1122.3400000000001</v>
      </c>
      <c r="G161" s="226"/>
      <c r="H161" s="227"/>
      <c r="I161" s="222"/>
      <c r="J161" s="222"/>
      <c r="K161" s="222"/>
      <c r="L161" s="228"/>
      <c r="M161" s="227"/>
      <c r="N161" s="222"/>
      <c r="O161" s="222"/>
      <c r="P161" s="222"/>
      <c r="Q161" s="222"/>
      <c r="R161" s="222"/>
      <c r="S161" s="222"/>
      <c r="T161" s="222"/>
      <c r="U161" s="222"/>
      <c r="V161" s="222"/>
      <c r="W161" s="234"/>
    </row>
    <row r="162" spans="1:23">
      <c r="A162" s="223"/>
      <c r="B162" s="223"/>
      <c r="C162" s="223"/>
      <c r="D162" s="222"/>
      <c r="E162" s="222"/>
      <c r="F162" s="222">
        <f t="shared" si="2"/>
        <v>1122.3400000000001</v>
      </c>
      <c r="G162" s="226"/>
      <c r="H162" s="227"/>
      <c r="I162" s="222"/>
      <c r="J162" s="222"/>
      <c r="K162" s="222"/>
      <c r="L162" s="228"/>
      <c r="M162" s="227"/>
      <c r="N162" s="222"/>
      <c r="O162" s="222"/>
      <c r="P162" s="222"/>
      <c r="Q162" s="222"/>
      <c r="R162" s="222"/>
      <c r="S162" s="222"/>
      <c r="T162" s="222"/>
      <c r="U162" s="222"/>
      <c r="V162" s="222"/>
      <c r="W162" s="234"/>
    </row>
    <row r="163" spans="1:23">
      <c r="A163" s="223"/>
      <c r="B163" s="223"/>
      <c r="C163" s="223"/>
      <c r="D163" s="222"/>
      <c r="E163" s="222"/>
      <c r="F163" s="222">
        <f t="shared" si="2"/>
        <v>1122.3400000000001</v>
      </c>
      <c r="G163" s="226"/>
      <c r="H163" s="227"/>
      <c r="I163" s="222"/>
      <c r="J163" s="222"/>
      <c r="K163" s="222"/>
      <c r="L163" s="228"/>
      <c r="M163" s="227"/>
      <c r="N163" s="222"/>
      <c r="O163" s="222"/>
      <c r="P163" s="222"/>
      <c r="Q163" s="222"/>
      <c r="R163" s="222"/>
      <c r="S163" s="222"/>
      <c r="T163" s="222"/>
      <c r="U163" s="222"/>
      <c r="V163" s="222"/>
      <c r="W163" s="234"/>
    </row>
    <row r="164" spans="1:23">
      <c r="A164" s="223"/>
      <c r="B164" s="223"/>
      <c r="C164" s="223"/>
      <c r="D164" s="222"/>
      <c r="E164" s="222"/>
      <c r="F164" s="222">
        <f t="shared" si="2"/>
        <v>1122.3400000000001</v>
      </c>
      <c r="G164" s="226"/>
      <c r="H164" s="227"/>
      <c r="I164" s="222"/>
      <c r="J164" s="222"/>
      <c r="K164" s="222"/>
      <c r="L164" s="228"/>
      <c r="M164" s="227"/>
      <c r="N164" s="222"/>
      <c r="O164" s="222"/>
      <c r="P164" s="222"/>
      <c r="Q164" s="222"/>
      <c r="R164" s="222"/>
      <c r="S164" s="222"/>
      <c r="T164" s="222"/>
      <c r="U164" s="222"/>
      <c r="V164" s="222"/>
      <c r="W164" s="234"/>
    </row>
    <row r="165" spans="1:23">
      <c r="A165" s="223"/>
      <c r="B165" s="223"/>
      <c r="C165" s="223"/>
      <c r="D165" s="222"/>
      <c r="E165" s="222"/>
      <c r="F165" s="222">
        <f t="shared" si="2"/>
        <v>1122.3400000000001</v>
      </c>
      <c r="G165" s="226"/>
      <c r="H165" s="227"/>
      <c r="I165" s="222"/>
      <c r="J165" s="222"/>
      <c r="K165" s="222"/>
      <c r="L165" s="228"/>
      <c r="M165" s="227"/>
      <c r="N165" s="222"/>
      <c r="O165" s="222"/>
      <c r="P165" s="222"/>
      <c r="Q165" s="222"/>
      <c r="R165" s="222"/>
      <c r="S165" s="222"/>
      <c r="T165" s="222"/>
      <c r="U165" s="222"/>
      <c r="V165" s="222"/>
      <c r="W165" s="234"/>
    </row>
    <row r="166" spans="1:23">
      <c r="A166" s="223"/>
      <c r="B166" s="223"/>
      <c r="C166" s="223"/>
      <c r="D166" s="222"/>
      <c r="E166" s="222"/>
      <c r="F166" s="222">
        <f t="shared" si="2"/>
        <v>1122.3400000000001</v>
      </c>
      <c r="G166" s="226"/>
      <c r="H166" s="227"/>
      <c r="I166" s="222"/>
      <c r="J166" s="222"/>
      <c r="K166" s="222"/>
      <c r="L166" s="228"/>
      <c r="M166" s="227"/>
      <c r="N166" s="222"/>
      <c r="O166" s="222"/>
      <c r="P166" s="222"/>
      <c r="Q166" s="222"/>
      <c r="R166" s="222"/>
      <c r="S166" s="222"/>
      <c r="T166" s="222"/>
      <c r="U166" s="222"/>
      <c r="V166" s="222"/>
      <c r="W166" s="234"/>
    </row>
    <row r="167" spans="1:23">
      <c r="A167" s="223"/>
      <c r="B167" s="223"/>
      <c r="C167" s="223"/>
      <c r="D167" s="222"/>
      <c r="E167" s="222"/>
      <c r="F167" s="222">
        <f t="shared" si="2"/>
        <v>1122.3400000000001</v>
      </c>
      <c r="G167" s="226"/>
      <c r="H167" s="227"/>
      <c r="I167" s="222"/>
      <c r="J167" s="222"/>
      <c r="K167" s="222"/>
      <c r="L167" s="228"/>
      <c r="M167" s="227"/>
      <c r="N167" s="222"/>
      <c r="O167" s="222"/>
      <c r="P167" s="222"/>
      <c r="Q167" s="222"/>
      <c r="R167" s="222"/>
      <c r="S167" s="222"/>
      <c r="T167" s="222"/>
      <c r="U167" s="222"/>
      <c r="V167" s="222"/>
      <c r="W167" s="234"/>
    </row>
    <row r="168" spans="1:23">
      <c r="A168" s="223"/>
      <c r="B168" s="223"/>
      <c r="C168" s="223"/>
      <c r="D168" s="222"/>
      <c r="E168" s="222"/>
      <c r="F168" s="222">
        <f t="shared" si="2"/>
        <v>1122.3400000000001</v>
      </c>
      <c r="G168" s="226"/>
      <c r="H168" s="227"/>
      <c r="I168" s="222"/>
      <c r="J168" s="222"/>
      <c r="K168" s="222"/>
      <c r="L168" s="228"/>
      <c r="M168" s="227"/>
      <c r="N168" s="222"/>
      <c r="O168" s="222"/>
      <c r="P168" s="222"/>
      <c r="Q168" s="222"/>
      <c r="R168" s="222"/>
      <c r="S168" s="222"/>
      <c r="T168" s="222"/>
      <c r="U168" s="222"/>
      <c r="V168" s="222"/>
      <c r="W168" s="234"/>
    </row>
    <row r="169" spans="1:23">
      <c r="A169" s="223"/>
      <c r="B169" s="223"/>
      <c r="C169" s="223"/>
      <c r="D169" s="222"/>
      <c r="E169" s="222"/>
      <c r="F169" s="222">
        <f t="shared" si="2"/>
        <v>1122.3400000000001</v>
      </c>
      <c r="G169" s="226"/>
      <c r="H169" s="227"/>
      <c r="I169" s="222"/>
      <c r="J169" s="222"/>
      <c r="K169" s="222"/>
      <c r="L169" s="228"/>
      <c r="M169" s="227"/>
      <c r="N169" s="222"/>
      <c r="O169" s="222"/>
      <c r="P169" s="222"/>
      <c r="Q169" s="222"/>
      <c r="R169" s="222"/>
      <c r="S169" s="222"/>
      <c r="T169" s="222"/>
      <c r="U169" s="222"/>
      <c r="V169" s="222"/>
      <c r="W169" s="234"/>
    </row>
    <row r="170" spans="1:23">
      <c r="A170" s="223"/>
      <c r="B170" s="223"/>
      <c r="C170" s="223"/>
      <c r="D170" s="222"/>
      <c r="E170" s="222"/>
      <c r="F170" s="222">
        <f t="shared" si="2"/>
        <v>1122.3400000000001</v>
      </c>
      <c r="G170" s="226"/>
      <c r="H170" s="227"/>
      <c r="I170" s="222"/>
      <c r="J170" s="222"/>
      <c r="K170" s="222"/>
      <c r="L170" s="228"/>
      <c r="M170" s="227"/>
      <c r="N170" s="222"/>
      <c r="O170" s="222"/>
      <c r="P170" s="222"/>
      <c r="Q170" s="222"/>
      <c r="R170" s="222"/>
      <c r="S170" s="222"/>
      <c r="T170" s="222"/>
      <c r="U170" s="222"/>
      <c r="V170" s="222"/>
      <c r="W170" s="234"/>
    </row>
    <row r="171" spans="1:23">
      <c r="A171" s="223"/>
      <c r="B171" s="223"/>
      <c r="C171" s="223"/>
      <c r="D171" s="222"/>
      <c r="E171" s="222"/>
      <c r="F171" s="222">
        <f t="shared" si="2"/>
        <v>1122.3400000000001</v>
      </c>
      <c r="G171" s="226"/>
      <c r="H171" s="227"/>
      <c r="I171" s="222"/>
      <c r="J171" s="222"/>
      <c r="K171" s="222"/>
      <c r="L171" s="228"/>
      <c r="M171" s="227"/>
      <c r="N171" s="222"/>
      <c r="O171" s="222"/>
      <c r="P171" s="222"/>
      <c r="Q171" s="222"/>
      <c r="R171" s="222"/>
      <c r="S171" s="222"/>
      <c r="T171" s="222"/>
      <c r="U171" s="222"/>
      <c r="V171" s="222"/>
      <c r="W171" s="234"/>
    </row>
    <row r="172" spans="1:23">
      <c r="A172" s="223"/>
      <c r="B172" s="223"/>
      <c r="C172" s="223"/>
      <c r="D172" s="222"/>
      <c r="E172" s="222"/>
      <c r="F172" s="222">
        <f t="shared" si="2"/>
        <v>1122.3400000000001</v>
      </c>
      <c r="G172" s="226"/>
      <c r="H172" s="227"/>
      <c r="I172" s="222"/>
      <c r="J172" s="222"/>
      <c r="K172" s="222"/>
      <c r="L172" s="228"/>
      <c r="M172" s="227"/>
      <c r="N172" s="222"/>
      <c r="O172" s="222"/>
      <c r="P172" s="222"/>
      <c r="Q172" s="222"/>
      <c r="R172" s="222"/>
      <c r="S172" s="222"/>
      <c r="T172" s="222"/>
      <c r="U172" s="222"/>
      <c r="V172" s="222"/>
      <c r="W172" s="234"/>
    </row>
    <row r="173" spans="1:23">
      <c r="A173" s="223"/>
      <c r="B173" s="223"/>
      <c r="C173" s="223"/>
      <c r="D173" s="222"/>
      <c r="E173" s="222"/>
      <c r="F173" s="222">
        <f t="shared" si="2"/>
        <v>1122.3400000000001</v>
      </c>
      <c r="G173" s="226"/>
      <c r="H173" s="227"/>
      <c r="I173" s="222"/>
      <c r="J173" s="222"/>
      <c r="K173" s="222"/>
      <c r="L173" s="228"/>
      <c r="M173" s="227"/>
      <c r="N173" s="222"/>
      <c r="O173" s="222"/>
      <c r="P173" s="222"/>
      <c r="Q173" s="222"/>
      <c r="R173" s="222"/>
      <c r="S173" s="222"/>
      <c r="T173" s="222"/>
      <c r="U173" s="222"/>
      <c r="V173" s="222"/>
      <c r="W173" s="234"/>
    </row>
    <row r="174" spans="1:23">
      <c r="A174" s="223"/>
      <c r="B174" s="223"/>
      <c r="C174" s="223"/>
      <c r="D174" s="222"/>
      <c r="E174" s="222"/>
      <c r="F174" s="222">
        <f t="shared" si="2"/>
        <v>1122.3400000000001</v>
      </c>
      <c r="G174" s="226"/>
      <c r="H174" s="227"/>
      <c r="I174" s="222"/>
      <c r="J174" s="222"/>
      <c r="K174" s="222"/>
      <c r="L174" s="228"/>
      <c r="M174" s="227"/>
      <c r="N174" s="222"/>
      <c r="O174" s="222"/>
      <c r="P174" s="222"/>
      <c r="Q174" s="222"/>
      <c r="R174" s="222"/>
      <c r="S174" s="222"/>
      <c r="T174" s="222"/>
      <c r="U174" s="222"/>
      <c r="V174" s="222"/>
      <c r="W174" s="234"/>
    </row>
    <row r="175" spans="1:23">
      <c r="A175" s="223"/>
      <c r="B175" s="223"/>
      <c r="C175" s="223"/>
      <c r="D175" s="222"/>
      <c r="E175" s="222"/>
      <c r="F175" s="222">
        <f t="shared" si="2"/>
        <v>1122.3400000000001</v>
      </c>
      <c r="G175" s="226"/>
      <c r="H175" s="227"/>
      <c r="I175" s="222"/>
      <c r="J175" s="222"/>
      <c r="K175" s="222"/>
      <c r="L175" s="228"/>
      <c r="M175" s="227"/>
      <c r="N175" s="222"/>
      <c r="O175" s="222"/>
      <c r="P175" s="222"/>
      <c r="Q175" s="222"/>
      <c r="R175" s="222"/>
      <c r="S175" s="222"/>
      <c r="T175" s="222"/>
      <c r="U175" s="222"/>
      <c r="V175" s="222"/>
      <c r="W175" s="234"/>
    </row>
    <row r="176" spans="1:23">
      <c r="A176" s="223"/>
      <c r="B176" s="223"/>
      <c r="C176" s="223"/>
      <c r="D176" s="222"/>
      <c r="E176" s="222"/>
      <c r="F176" s="222">
        <f t="shared" si="2"/>
        <v>1122.3400000000001</v>
      </c>
      <c r="G176" s="226"/>
      <c r="H176" s="227"/>
      <c r="I176" s="222"/>
      <c r="J176" s="222"/>
      <c r="K176" s="222"/>
      <c r="L176" s="228"/>
      <c r="M176" s="227"/>
      <c r="N176" s="222"/>
      <c r="O176" s="222"/>
      <c r="P176" s="222"/>
      <c r="Q176" s="222"/>
      <c r="R176" s="222"/>
      <c r="S176" s="222"/>
      <c r="T176" s="222"/>
      <c r="U176" s="222"/>
      <c r="V176" s="222"/>
      <c r="W176" s="234"/>
    </row>
    <row r="177" spans="1:23">
      <c r="A177" s="223"/>
      <c r="B177" s="223"/>
      <c r="C177" s="223"/>
      <c r="D177" s="222"/>
      <c r="E177" s="222"/>
      <c r="F177" s="222">
        <f t="shared" si="2"/>
        <v>1122.3400000000001</v>
      </c>
      <c r="G177" s="226"/>
      <c r="H177" s="227"/>
      <c r="I177" s="222"/>
      <c r="J177" s="222"/>
      <c r="K177" s="222"/>
      <c r="L177" s="228"/>
      <c r="M177" s="227"/>
      <c r="N177" s="222"/>
      <c r="O177" s="222"/>
      <c r="P177" s="222"/>
      <c r="Q177" s="222"/>
      <c r="R177" s="222"/>
      <c r="S177" s="222"/>
      <c r="T177" s="222"/>
      <c r="U177" s="222"/>
      <c r="V177" s="222"/>
      <c r="W177" s="234"/>
    </row>
    <row r="178" spans="1:23">
      <c r="A178" s="223"/>
      <c r="B178" s="223"/>
      <c r="C178" s="223"/>
      <c r="D178" s="222"/>
      <c r="E178" s="222"/>
      <c r="F178" s="222">
        <f t="shared" si="2"/>
        <v>1122.3400000000001</v>
      </c>
      <c r="G178" s="226"/>
      <c r="H178" s="227"/>
      <c r="I178" s="222"/>
      <c r="J178" s="222"/>
      <c r="K178" s="222"/>
      <c r="L178" s="228"/>
      <c r="M178" s="227"/>
      <c r="N178" s="222"/>
      <c r="O178" s="222"/>
      <c r="P178" s="222"/>
      <c r="Q178" s="222"/>
      <c r="R178" s="222"/>
      <c r="S178" s="222"/>
      <c r="T178" s="222"/>
      <c r="U178" s="222"/>
      <c r="V178" s="222"/>
      <c r="W178" s="234"/>
    </row>
    <row r="179" spans="1:23">
      <c r="A179" s="223"/>
      <c r="B179" s="223"/>
      <c r="C179" s="223"/>
      <c r="D179" s="222"/>
      <c r="E179" s="222"/>
      <c r="F179" s="222">
        <f t="shared" si="2"/>
        <v>1122.3400000000001</v>
      </c>
      <c r="G179" s="226"/>
      <c r="H179" s="227"/>
      <c r="I179" s="222"/>
      <c r="J179" s="222"/>
      <c r="K179" s="222"/>
      <c r="L179" s="228"/>
      <c r="M179" s="227"/>
      <c r="N179" s="222"/>
      <c r="O179" s="222"/>
      <c r="P179" s="222"/>
      <c r="Q179" s="222"/>
      <c r="R179" s="222"/>
      <c r="S179" s="222"/>
      <c r="T179" s="222"/>
      <c r="U179" s="222"/>
      <c r="V179" s="222"/>
      <c r="W179" s="234"/>
    </row>
    <row r="180" spans="1:23">
      <c r="A180" s="223"/>
      <c r="B180" s="223"/>
      <c r="C180" s="223"/>
      <c r="D180" s="222"/>
      <c r="E180" s="222"/>
      <c r="F180" s="222">
        <f t="shared" si="2"/>
        <v>1122.3400000000001</v>
      </c>
      <c r="G180" s="226"/>
      <c r="H180" s="227"/>
      <c r="I180" s="222"/>
      <c r="J180" s="222"/>
      <c r="K180" s="222"/>
      <c r="L180" s="228"/>
      <c r="M180" s="227"/>
      <c r="N180" s="222"/>
      <c r="O180" s="222"/>
      <c r="P180" s="222"/>
      <c r="Q180" s="222"/>
      <c r="R180" s="222"/>
      <c r="S180" s="222"/>
      <c r="T180" s="222"/>
      <c r="U180" s="222"/>
      <c r="V180" s="222"/>
      <c r="W180" s="234"/>
    </row>
    <row r="181" spans="1:23">
      <c r="A181" s="223"/>
      <c r="B181" s="223"/>
      <c r="C181" s="223"/>
      <c r="D181" s="222"/>
      <c r="E181" s="222"/>
      <c r="F181" s="222">
        <f t="shared" si="2"/>
        <v>1122.3400000000001</v>
      </c>
      <c r="G181" s="226"/>
      <c r="H181" s="227"/>
      <c r="I181" s="222"/>
      <c r="J181" s="222"/>
      <c r="K181" s="222"/>
      <c r="L181" s="228"/>
      <c r="M181" s="227"/>
      <c r="N181" s="222"/>
      <c r="O181" s="222"/>
      <c r="P181" s="222"/>
      <c r="Q181" s="222"/>
      <c r="R181" s="222"/>
      <c r="S181" s="222"/>
      <c r="T181" s="222"/>
      <c r="U181" s="222"/>
      <c r="V181" s="222"/>
      <c r="W181" s="234"/>
    </row>
    <row r="182" spans="1:23">
      <c r="A182" s="223"/>
      <c r="B182" s="223"/>
      <c r="C182" s="223"/>
      <c r="D182" s="222"/>
      <c r="E182" s="222"/>
      <c r="F182" s="222">
        <f t="shared" si="2"/>
        <v>1122.3400000000001</v>
      </c>
      <c r="G182" s="226"/>
      <c r="H182" s="227"/>
      <c r="I182" s="222"/>
      <c r="J182" s="222"/>
      <c r="K182" s="222"/>
      <c r="L182" s="228"/>
      <c r="M182" s="227"/>
      <c r="N182" s="222"/>
      <c r="O182" s="222"/>
      <c r="P182" s="222"/>
      <c r="Q182" s="222"/>
      <c r="R182" s="222"/>
      <c r="S182" s="222"/>
      <c r="T182" s="222"/>
      <c r="U182" s="222"/>
      <c r="V182" s="222"/>
      <c r="W182" s="234"/>
    </row>
    <row r="183" spans="1:23">
      <c r="A183" s="223"/>
      <c r="B183" s="223"/>
      <c r="C183" s="223"/>
      <c r="D183" s="222"/>
      <c r="E183" s="222"/>
      <c r="F183" s="222">
        <f t="shared" si="2"/>
        <v>1122.3400000000001</v>
      </c>
      <c r="G183" s="226"/>
      <c r="H183" s="227"/>
      <c r="I183" s="222"/>
      <c r="J183" s="222"/>
      <c r="K183" s="222"/>
      <c r="L183" s="228"/>
      <c r="M183" s="227"/>
      <c r="N183" s="222"/>
      <c r="O183" s="222"/>
      <c r="P183" s="222"/>
      <c r="Q183" s="222"/>
      <c r="R183" s="222"/>
      <c r="S183" s="222"/>
      <c r="T183" s="222"/>
      <c r="U183" s="222"/>
      <c r="V183" s="222"/>
      <c r="W183" s="234"/>
    </row>
    <row r="184" spans="1:23">
      <c r="A184" s="223"/>
      <c r="B184" s="223"/>
      <c r="C184" s="223"/>
      <c r="D184" s="222"/>
      <c r="E184" s="222"/>
      <c r="F184" s="222">
        <f t="shared" si="2"/>
        <v>1122.3400000000001</v>
      </c>
      <c r="G184" s="226"/>
      <c r="H184" s="227"/>
      <c r="I184" s="222"/>
      <c r="J184" s="222"/>
      <c r="K184" s="222"/>
      <c r="L184" s="228"/>
      <c r="M184" s="227"/>
      <c r="N184" s="222"/>
      <c r="O184" s="222"/>
      <c r="P184" s="222"/>
      <c r="Q184" s="222"/>
      <c r="R184" s="222"/>
      <c r="S184" s="222"/>
      <c r="T184" s="222"/>
      <c r="U184" s="222"/>
      <c r="V184" s="222"/>
      <c r="W184" s="234"/>
    </row>
    <row r="185" spans="1:23">
      <c r="A185" s="223"/>
      <c r="B185" s="223"/>
      <c r="C185" s="223"/>
      <c r="D185" s="222"/>
      <c r="E185" s="222"/>
      <c r="F185" s="222">
        <f t="shared" si="2"/>
        <v>1122.3400000000001</v>
      </c>
      <c r="G185" s="226"/>
      <c r="H185" s="227"/>
      <c r="I185" s="222"/>
      <c r="J185" s="222"/>
      <c r="K185" s="222"/>
      <c r="L185" s="228"/>
      <c r="M185" s="227"/>
      <c r="N185" s="222"/>
      <c r="O185" s="222"/>
      <c r="P185" s="222"/>
      <c r="Q185" s="222"/>
      <c r="R185" s="222"/>
      <c r="S185" s="222"/>
      <c r="T185" s="222"/>
      <c r="U185" s="222"/>
      <c r="V185" s="222"/>
      <c r="W185" s="234"/>
    </row>
    <row r="186" spans="1:23">
      <c r="A186" s="223"/>
      <c r="B186" s="223"/>
      <c r="C186" s="223"/>
      <c r="D186" s="222"/>
      <c r="E186" s="222"/>
      <c r="F186" s="222">
        <f t="shared" si="2"/>
        <v>1122.3400000000001</v>
      </c>
      <c r="G186" s="226"/>
      <c r="H186" s="227"/>
      <c r="I186" s="222"/>
      <c r="J186" s="222"/>
      <c r="K186" s="222"/>
      <c r="L186" s="228"/>
      <c r="M186" s="227"/>
      <c r="N186" s="222"/>
      <c r="O186" s="222"/>
      <c r="P186" s="222"/>
      <c r="Q186" s="222"/>
      <c r="R186" s="222"/>
      <c r="S186" s="222"/>
      <c r="T186" s="222"/>
      <c r="U186" s="222"/>
      <c r="V186" s="222"/>
      <c r="W186" s="234"/>
    </row>
    <row r="187" spans="1:23">
      <c r="A187" s="223"/>
      <c r="B187" s="223"/>
      <c r="C187" s="223"/>
      <c r="D187" s="222"/>
      <c r="E187" s="222"/>
      <c r="F187" s="222">
        <f t="shared" si="2"/>
        <v>1122.3400000000001</v>
      </c>
      <c r="G187" s="226"/>
      <c r="H187" s="227"/>
      <c r="I187" s="222"/>
      <c r="J187" s="222"/>
      <c r="K187" s="222"/>
      <c r="L187" s="228"/>
      <c r="M187" s="227"/>
      <c r="N187" s="222"/>
      <c r="O187" s="222"/>
      <c r="P187" s="222"/>
      <c r="Q187" s="222"/>
      <c r="R187" s="222"/>
      <c r="S187" s="222"/>
      <c r="T187" s="222"/>
      <c r="U187" s="222"/>
      <c r="V187" s="222"/>
      <c r="W187" s="234"/>
    </row>
    <row r="188" spans="1:23">
      <c r="A188" s="223"/>
      <c r="B188" s="223"/>
      <c r="C188" s="223"/>
      <c r="D188" s="222"/>
      <c r="E188" s="222"/>
      <c r="F188" s="222">
        <f t="shared" si="2"/>
        <v>1122.3400000000001</v>
      </c>
      <c r="G188" s="226"/>
      <c r="H188" s="227"/>
      <c r="I188" s="222"/>
      <c r="J188" s="222"/>
      <c r="K188" s="222"/>
      <c r="L188" s="228"/>
      <c r="M188" s="227"/>
      <c r="N188" s="222"/>
      <c r="O188" s="222"/>
      <c r="P188" s="222"/>
      <c r="Q188" s="222"/>
      <c r="R188" s="222"/>
      <c r="S188" s="222"/>
      <c r="T188" s="222"/>
      <c r="U188" s="222"/>
      <c r="V188" s="222"/>
      <c r="W188" s="234"/>
    </row>
    <row r="189" spans="1:23">
      <c r="A189" s="223"/>
      <c r="B189" s="223"/>
      <c r="C189" s="223"/>
      <c r="D189" s="222"/>
      <c r="E189" s="222"/>
      <c r="F189" s="222">
        <f t="shared" si="2"/>
        <v>1122.3400000000001</v>
      </c>
      <c r="G189" s="226"/>
      <c r="H189" s="227"/>
      <c r="I189" s="222"/>
      <c r="J189" s="222"/>
      <c r="K189" s="222"/>
      <c r="L189" s="228"/>
      <c r="M189" s="227"/>
      <c r="N189" s="222"/>
      <c r="O189" s="222"/>
      <c r="P189" s="222"/>
      <c r="Q189" s="222"/>
      <c r="R189" s="222"/>
      <c r="S189" s="222"/>
      <c r="T189" s="222"/>
      <c r="U189" s="222"/>
      <c r="V189" s="222"/>
      <c r="W189" s="234"/>
    </row>
    <row r="190" spans="1:23">
      <c r="A190" s="223"/>
      <c r="B190" s="223"/>
      <c r="C190" s="223"/>
      <c r="D190" s="222"/>
      <c r="E190" s="222"/>
      <c r="F190" s="222">
        <f t="shared" si="2"/>
        <v>1122.3400000000001</v>
      </c>
      <c r="G190" s="226"/>
      <c r="H190" s="227"/>
      <c r="I190" s="222"/>
      <c r="J190" s="222"/>
      <c r="K190" s="222"/>
      <c r="L190" s="228"/>
      <c r="M190" s="227"/>
      <c r="N190" s="222"/>
      <c r="O190" s="222"/>
      <c r="P190" s="222"/>
      <c r="Q190" s="222"/>
      <c r="R190" s="222"/>
      <c r="S190" s="222"/>
      <c r="T190" s="222"/>
      <c r="U190" s="222"/>
      <c r="V190" s="222"/>
      <c r="W190" s="234"/>
    </row>
    <row r="191" spans="1:23">
      <c r="A191" s="223"/>
      <c r="B191" s="223"/>
      <c r="C191" s="223"/>
      <c r="D191" s="222"/>
      <c r="E191" s="222"/>
      <c r="F191" s="222">
        <f t="shared" si="2"/>
        <v>1122.3400000000001</v>
      </c>
      <c r="G191" s="226"/>
      <c r="H191" s="227"/>
      <c r="I191" s="222"/>
      <c r="J191" s="222"/>
      <c r="K191" s="222"/>
      <c r="L191" s="228"/>
      <c r="M191" s="227"/>
      <c r="N191" s="222"/>
      <c r="O191" s="222"/>
      <c r="P191" s="222"/>
      <c r="Q191" s="222"/>
      <c r="R191" s="222"/>
      <c r="S191" s="222"/>
      <c r="T191" s="222"/>
      <c r="U191" s="222"/>
      <c r="V191" s="222"/>
      <c r="W191" s="234"/>
    </row>
    <row r="192" spans="1:23">
      <c r="A192" s="223"/>
      <c r="B192" s="223"/>
      <c r="C192" s="223"/>
      <c r="D192" s="222"/>
      <c r="E192" s="222"/>
      <c r="F192" s="222">
        <f t="shared" si="2"/>
        <v>1122.3400000000001</v>
      </c>
      <c r="G192" s="226"/>
      <c r="H192" s="227"/>
      <c r="I192" s="222"/>
      <c r="J192" s="222"/>
      <c r="K192" s="222"/>
      <c r="L192" s="228"/>
      <c r="M192" s="227"/>
      <c r="N192" s="222"/>
      <c r="O192" s="222"/>
      <c r="P192" s="222"/>
      <c r="Q192" s="222"/>
      <c r="R192" s="222"/>
      <c r="S192" s="222"/>
      <c r="T192" s="222"/>
      <c r="U192" s="222"/>
      <c r="V192" s="222"/>
      <c r="W192" s="234"/>
    </row>
    <row r="193" spans="1:23">
      <c r="A193" s="223"/>
      <c r="B193" s="223"/>
      <c r="C193" s="223"/>
      <c r="D193" s="222"/>
      <c r="E193" s="222"/>
      <c r="F193" s="222">
        <f t="shared" si="2"/>
        <v>1122.3400000000001</v>
      </c>
      <c r="G193" s="226"/>
      <c r="H193" s="227"/>
      <c r="I193" s="222"/>
      <c r="J193" s="222"/>
      <c r="K193" s="222"/>
      <c r="L193" s="228"/>
      <c r="M193" s="227"/>
      <c r="N193" s="222"/>
      <c r="O193" s="222"/>
      <c r="P193" s="222"/>
      <c r="Q193" s="222"/>
      <c r="R193" s="222"/>
      <c r="S193" s="222"/>
      <c r="T193" s="222"/>
      <c r="U193" s="222"/>
      <c r="V193" s="222"/>
      <c r="W193" s="234"/>
    </row>
    <row r="194" spans="1:23">
      <c r="A194" s="223"/>
      <c r="B194" s="223"/>
      <c r="C194" s="223"/>
      <c r="D194" s="222"/>
      <c r="E194" s="222"/>
      <c r="F194" s="222">
        <f t="shared" si="2"/>
        <v>1122.3400000000001</v>
      </c>
      <c r="G194" s="226"/>
      <c r="H194" s="227"/>
      <c r="I194" s="222"/>
      <c r="J194" s="222"/>
      <c r="K194" s="222"/>
      <c r="L194" s="228"/>
      <c r="M194" s="227"/>
      <c r="N194" s="222"/>
      <c r="O194" s="222"/>
      <c r="P194" s="222"/>
      <c r="Q194" s="222"/>
      <c r="R194" s="222"/>
      <c r="S194" s="222"/>
      <c r="T194" s="222"/>
      <c r="U194" s="222"/>
      <c r="V194" s="222"/>
      <c r="W194" s="234"/>
    </row>
    <row r="195" spans="1:23">
      <c r="A195" s="223"/>
      <c r="B195" s="223"/>
      <c r="C195" s="223"/>
      <c r="D195" s="222"/>
      <c r="E195" s="222"/>
      <c r="F195" s="222">
        <f t="shared" si="2"/>
        <v>1122.3400000000001</v>
      </c>
      <c r="G195" s="226"/>
      <c r="H195" s="227"/>
      <c r="I195" s="222"/>
      <c r="J195" s="222"/>
      <c r="K195" s="222"/>
      <c r="L195" s="228"/>
      <c r="M195" s="227"/>
      <c r="N195" s="222"/>
      <c r="O195" s="222"/>
      <c r="P195" s="222"/>
      <c r="Q195" s="222"/>
      <c r="R195" s="222"/>
      <c r="S195" s="222"/>
      <c r="T195" s="222"/>
      <c r="U195" s="222"/>
      <c r="V195" s="222"/>
      <c r="W195" s="234"/>
    </row>
    <row r="196" spans="1:23">
      <c r="A196" s="223"/>
      <c r="B196" s="223"/>
      <c r="C196" s="223"/>
      <c r="D196" s="222"/>
      <c r="E196" s="222"/>
      <c r="F196" s="222">
        <f t="shared" si="2"/>
        <v>1122.3400000000001</v>
      </c>
      <c r="G196" s="226"/>
      <c r="H196" s="227"/>
      <c r="I196" s="222"/>
      <c r="J196" s="222"/>
      <c r="K196" s="222"/>
      <c r="L196" s="228"/>
      <c r="M196" s="227"/>
      <c r="N196" s="222"/>
      <c r="O196" s="222"/>
      <c r="P196" s="222"/>
      <c r="Q196" s="222"/>
      <c r="R196" s="222"/>
      <c r="S196" s="222"/>
      <c r="T196" s="222"/>
      <c r="U196" s="222"/>
      <c r="V196" s="222"/>
      <c r="W196" s="234"/>
    </row>
    <row r="197" spans="1:23">
      <c r="A197" s="223"/>
      <c r="B197" s="223"/>
      <c r="C197" s="223"/>
      <c r="D197" s="222"/>
      <c r="E197" s="222"/>
      <c r="F197" s="222">
        <f t="shared" ref="F197:F260" si="3">F196+D197-E197</f>
        <v>1122.3400000000001</v>
      </c>
      <c r="G197" s="226"/>
      <c r="H197" s="227"/>
      <c r="I197" s="222"/>
      <c r="J197" s="222"/>
      <c r="K197" s="222"/>
      <c r="L197" s="228"/>
      <c r="M197" s="227"/>
      <c r="N197" s="222"/>
      <c r="O197" s="222"/>
      <c r="P197" s="222"/>
      <c r="Q197" s="222"/>
      <c r="R197" s="222"/>
      <c r="S197" s="222"/>
      <c r="T197" s="222"/>
      <c r="U197" s="222"/>
      <c r="V197" s="222"/>
      <c r="W197" s="234"/>
    </row>
    <row r="198" spans="1:23">
      <c r="A198" s="223"/>
      <c r="B198" s="223"/>
      <c r="C198" s="223"/>
      <c r="D198" s="222"/>
      <c r="E198" s="222"/>
      <c r="F198" s="222">
        <f t="shared" si="3"/>
        <v>1122.3400000000001</v>
      </c>
      <c r="G198" s="226"/>
      <c r="H198" s="227"/>
      <c r="I198" s="222"/>
      <c r="J198" s="222"/>
      <c r="K198" s="222"/>
      <c r="L198" s="228"/>
      <c r="M198" s="227"/>
      <c r="N198" s="222"/>
      <c r="O198" s="222"/>
      <c r="P198" s="222"/>
      <c r="Q198" s="222"/>
      <c r="R198" s="222"/>
      <c r="S198" s="222"/>
      <c r="T198" s="222"/>
      <c r="U198" s="222"/>
      <c r="V198" s="222"/>
      <c r="W198" s="234"/>
    </row>
    <row r="199" spans="1:23">
      <c r="A199" s="223"/>
      <c r="B199" s="223"/>
      <c r="C199" s="223"/>
      <c r="D199" s="222"/>
      <c r="E199" s="222"/>
      <c r="F199" s="222">
        <f t="shared" si="3"/>
        <v>1122.3400000000001</v>
      </c>
      <c r="G199" s="226"/>
      <c r="H199" s="227"/>
      <c r="I199" s="222"/>
      <c r="J199" s="222"/>
      <c r="K199" s="222"/>
      <c r="L199" s="228"/>
      <c r="M199" s="227"/>
      <c r="N199" s="222"/>
      <c r="O199" s="222"/>
      <c r="P199" s="222"/>
      <c r="Q199" s="222"/>
      <c r="R199" s="222"/>
      <c r="S199" s="222"/>
      <c r="T199" s="222"/>
      <c r="U199" s="222"/>
      <c r="V199" s="222"/>
      <c r="W199" s="234"/>
    </row>
    <row r="200" spans="1:23">
      <c r="A200" s="223"/>
      <c r="B200" s="223"/>
      <c r="C200" s="223"/>
      <c r="D200" s="222"/>
      <c r="E200" s="222"/>
      <c r="F200" s="222">
        <f t="shared" si="3"/>
        <v>1122.3400000000001</v>
      </c>
      <c r="G200" s="226"/>
      <c r="H200" s="227"/>
      <c r="I200" s="222"/>
      <c r="J200" s="222"/>
      <c r="K200" s="222"/>
      <c r="L200" s="228"/>
      <c r="M200" s="227"/>
      <c r="N200" s="222"/>
      <c r="O200" s="222"/>
      <c r="P200" s="222"/>
      <c r="Q200" s="222"/>
      <c r="R200" s="222"/>
      <c r="S200" s="222"/>
      <c r="T200" s="222"/>
      <c r="U200" s="222"/>
      <c r="V200" s="222"/>
      <c r="W200" s="234"/>
    </row>
    <row r="201" spans="1:23">
      <c r="A201" s="223"/>
      <c r="B201" s="223"/>
      <c r="C201" s="223"/>
      <c r="D201" s="222"/>
      <c r="E201" s="222"/>
      <c r="F201" s="222">
        <f t="shared" si="3"/>
        <v>1122.3400000000001</v>
      </c>
      <c r="G201" s="226"/>
      <c r="H201" s="227"/>
      <c r="I201" s="222"/>
      <c r="J201" s="222"/>
      <c r="K201" s="222"/>
      <c r="L201" s="228"/>
      <c r="M201" s="227"/>
      <c r="N201" s="222"/>
      <c r="O201" s="222"/>
      <c r="P201" s="222"/>
      <c r="Q201" s="222"/>
      <c r="R201" s="222"/>
      <c r="S201" s="222"/>
      <c r="T201" s="222"/>
      <c r="U201" s="222"/>
      <c r="V201" s="222"/>
      <c r="W201" s="234"/>
    </row>
    <row r="202" spans="1:23">
      <c r="A202" s="223"/>
      <c r="B202" s="223"/>
      <c r="C202" s="223"/>
      <c r="D202" s="222"/>
      <c r="E202" s="222"/>
      <c r="F202" s="222">
        <f t="shared" si="3"/>
        <v>1122.3400000000001</v>
      </c>
      <c r="G202" s="226"/>
      <c r="H202" s="227"/>
      <c r="I202" s="222"/>
      <c r="J202" s="222"/>
      <c r="K202" s="222"/>
      <c r="L202" s="228"/>
      <c r="M202" s="227"/>
      <c r="N202" s="222"/>
      <c r="O202" s="222"/>
      <c r="P202" s="222"/>
      <c r="Q202" s="222"/>
      <c r="R202" s="222"/>
      <c r="S202" s="222"/>
      <c r="T202" s="222"/>
      <c r="U202" s="222"/>
      <c r="V202" s="222"/>
      <c r="W202" s="234"/>
    </row>
    <row r="203" spans="1:23">
      <c r="A203" s="223"/>
      <c r="B203" s="223"/>
      <c r="C203" s="223"/>
      <c r="D203" s="222"/>
      <c r="E203" s="222"/>
      <c r="F203" s="222">
        <f t="shared" si="3"/>
        <v>1122.3400000000001</v>
      </c>
      <c r="G203" s="226"/>
      <c r="H203" s="227"/>
      <c r="I203" s="222"/>
      <c r="J203" s="222"/>
      <c r="K203" s="222"/>
      <c r="L203" s="228"/>
      <c r="M203" s="227"/>
      <c r="N203" s="222"/>
      <c r="O203" s="222"/>
      <c r="P203" s="222"/>
      <c r="Q203" s="222"/>
      <c r="R203" s="222"/>
      <c r="S203" s="222"/>
      <c r="T203" s="222"/>
      <c r="U203" s="222"/>
      <c r="V203" s="222"/>
      <c r="W203" s="234"/>
    </row>
    <row r="204" spans="1:23">
      <c r="A204" s="223"/>
      <c r="B204" s="223"/>
      <c r="C204" s="223"/>
      <c r="D204" s="222"/>
      <c r="E204" s="222"/>
      <c r="F204" s="222">
        <f t="shared" si="3"/>
        <v>1122.3400000000001</v>
      </c>
      <c r="G204" s="226"/>
      <c r="H204" s="227"/>
      <c r="I204" s="222"/>
      <c r="J204" s="222"/>
      <c r="K204" s="222"/>
      <c r="L204" s="228"/>
      <c r="M204" s="227"/>
      <c r="N204" s="222"/>
      <c r="O204" s="222"/>
      <c r="P204" s="222"/>
      <c r="Q204" s="222"/>
      <c r="R204" s="222"/>
      <c r="S204" s="222"/>
      <c r="T204" s="222"/>
      <c r="U204" s="222"/>
      <c r="V204" s="222"/>
      <c r="W204" s="234"/>
    </row>
    <row r="205" spans="1:23">
      <c r="A205" s="223"/>
      <c r="B205" s="223"/>
      <c r="C205" s="223"/>
      <c r="D205" s="222"/>
      <c r="E205" s="222"/>
      <c r="F205" s="222">
        <f t="shared" si="3"/>
        <v>1122.3400000000001</v>
      </c>
      <c r="G205" s="226"/>
      <c r="H205" s="227"/>
      <c r="I205" s="222"/>
      <c r="J205" s="222"/>
      <c r="K205" s="222"/>
      <c r="L205" s="228"/>
      <c r="M205" s="227"/>
      <c r="N205" s="222"/>
      <c r="O205" s="222"/>
      <c r="P205" s="222"/>
      <c r="Q205" s="222"/>
      <c r="R205" s="222"/>
      <c r="S205" s="222"/>
      <c r="T205" s="222"/>
      <c r="U205" s="222"/>
      <c r="V205" s="222"/>
      <c r="W205" s="234"/>
    </row>
    <row r="206" spans="1:23">
      <c r="A206" s="223"/>
      <c r="B206" s="223"/>
      <c r="C206" s="223"/>
      <c r="D206" s="222"/>
      <c r="E206" s="222"/>
      <c r="F206" s="222">
        <f t="shared" si="3"/>
        <v>1122.3400000000001</v>
      </c>
      <c r="G206" s="226"/>
      <c r="H206" s="227"/>
      <c r="I206" s="222"/>
      <c r="J206" s="222"/>
      <c r="K206" s="222"/>
      <c r="L206" s="228"/>
      <c r="M206" s="227"/>
      <c r="N206" s="222"/>
      <c r="O206" s="222"/>
      <c r="P206" s="222"/>
      <c r="Q206" s="222"/>
      <c r="R206" s="222"/>
      <c r="S206" s="222"/>
      <c r="T206" s="222"/>
      <c r="U206" s="222"/>
      <c r="V206" s="222"/>
      <c r="W206" s="234"/>
    </row>
    <row r="207" spans="1:23">
      <c r="A207" s="223"/>
      <c r="B207" s="223"/>
      <c r="C207" s="223"/>
      <c r="D207" s="222"/>
      <c r="E207" s="222"/>
      <c r="F207" s="222">
        <f t="shared" si="3"/>
        <v>1122.3400000000001</v>
      </c>
      <c r="G207" s="226"/>
      <c r="H207" s="227"/>
      <c r="I207" s="222"/>
      <c r="J207" s="222"/>
      <c r="K207" s="222"/>
      <c r="L207" s="228"/>
      <c r="M207" s="227"/>
      <c r="N207" s="222"/>
      <c r="O207" s="222"/>
      <c r="P207" s="222"/>
      <c r="Q207" s="222"/>
      <c r="R207" s="222"/>
      <c r="S207" s="222"/>
      <c r="T207" s="222"/>
      <c r="U207" s="222"/>
      <c r="V207" s="222"/>
      <c r="W207" s="234"/>
    </row>
    <row r="208" spans="1:23">
      <c r="A208" s="223"/>
      <c r="B208" s="223"/>
      <c r="C208" s="223"/>
      <c r="D208" s="222"/>
      <c r="E208" s="222"/>
      <c r="F208" s="222">
        <f t="shared" si="3"/>
        <v>1122.3400000000001</v>
      </c>
      <c r="G208" s="226"/>
      <c r="H208" s="227"/>
      <c r="I208" s="222"/>
      <c r="J208" s="222"/>
      <c r="K208" s="222"/>
      <c r="L208" s="228"/>
      <c r="M208" s="227"/>
      <c r="N208" s="222"/>
      <c r="O208" s="222"/>
      <c r="P208" s="222"/>
      <c r="Q208" s="222"/>
      <c r="R208" s="222"/>
      <c r="S208" s="222"/>
      <c r="T208" s="222"/>
      <c r="U208" s="222"/>
      <c r="V208" s="222"/>
      <c r="W208" s="234"/>
    </row>
    <row r="209" spans="1:23">
      <c r="A209" s="223"/>
      <c r="B209" s="223"/>
      <c r="C209" s="223"/>
      <c r="D209" s="222"/>
      <c r="E209" s="222"/>
      <c r="F209" s="222">
        <f t="shared" si="3"/>
        <v>1122.3400000000001</v>
      </c>
      <c r="G209" s="226"/>
      <c r="H209" s="227"/>
      <c r="I209" s="222"/>
      <c r="J209" s="222"/>
      <c r="K209" s="222"/>
      <c r="L209" s="228"/>
      <c r="M209" s="227"/>
      <c r="N209" s="222"/>
      <c r="O209" s="222"/>
      <c r="P209" s="222"/>
      <c r="Q209" s="222"/>
      <c r="R209" s="222"/>
      <c r="S209" s="222"/>
      <c r="T209" s="222"/>
      <c r="U209" s="222"/>
      <c r="V209" s="222"/>
      <c r="W209" s="234"/>
    </row>
    <row r="210" spans="1:23">
      <c r="A210" s="223"/>
      <c r="B210" s="223"/>
      <c r="C210" s="223"/>
      <c r="D210" s="222"/>
      <c r="E210" s="222"/>
      <c r="F210" s="222">
        <f t="shared" si="3"/>
        <v>1122.3400000000001</v>
      </c>
      <c r="G210" s="226"/>
      <c r="H210" s="227"/>
      <c r="I210" s="222"/>
      <c r="J210" s="222"/>
      <c r="K210" s="222"/>
      <c r="L210" s="228"/>
      <c r="M210" s="227"/>
      <c r="N210" s="222"/>
      <c r="O210" s="222"/>
      <c r="P210" s="222"/>
      <c r="Q210" s="222"/>
      <c r="R210" s="222"/>
      <c r="S210" s="222"/>
      <c r="T210" s="222"/>
      <c r="U210" s="222"/>
      <c r="V210" s="222"/>
      <c r="W210" s="234"/>
    </row>
    <row r="211" spans="1:23">
      <c r="A211" s="223"/>
      <c r="B211" s="223"/>
      <c r="C211" s="223"/>
      <c r="D211" s="222"/>
      <c r="E211" s="222"/>
      <c r="F211" s="222">
        <f t="shared" si="3"/>
        <v>1122.3400000000001</v>
      </c>
      <c r="G211" s="226"/>
      <c r="H211" s="227"/>
      <c r="I211" s="222"/>
      <c r="J211" s="222"/>
      <c r="K211" s="222"/>
      <c r="L211" s="228"/>
      <c r="M211" s="227"/>
      <c r="N211" s="222"/>
      <c r="O211" s="222"/>
      <c r="P211" s="222"/>
      <c r="Q211" s="222"/>
      <c r="R211" s="222"/>
      <c r="S211" s="222"/>
      <c r="T211" s="222"/>
      <c r="U211" s="222"/>
      <c r="V211" s="222"/>
      <c r="W211" s="234"/>
    </row>
    <row r="212" spans="1:23">
      <c r="A212" s="223"/>
      <c r="B212" s="223"/>
      <c r="C212" s="223"/>
      <c r="D212" s="222"/>
      <c r="E212" s="222"/>
      <c r="F212" s="222">
        <f t="shared" si="3"/>
        <v>1122.3400000000001</v>
      </c>
      <c r="G212" s="226"/>
      <c r="H212" s="227"/>
      <c r="I212" s="222"/>
      <c r="J212" s="222"/>
      <c r="K212" s="222"/>
      <c r="L212" s="228"/>
      <c r="M212" s="227"/>
      <c r="N212" s="222"/>
      <c r="O212" s="222"/>
      <c r="P212" s="222"/>
      <c r="Q212" s="222"/>
      <c r="R212" s="222"/>
      <c r="S212" s="222"/>
      <c r="T212" s="222"/>
      <c r="U212" s="222"/>
      <c r="V212" s="222"/>
      <c r="W212" s="234"/>
    </row>
    <row r="213" spans="1:23">
      <c r="A213" s="223"/>
      <c r="B213" s="223"/>
      <c r="C213" s="223"/>
      <c r="D213" s="222"/>
      <c r="E213" s="222"/>
      <c r="F213" s="222">
        <f t="shared" si="3"/>
        <v>1122.3400000000001</v>
      </c>
      <c r="G213" s="226"/>
      <c r="H213" s="227"/>
      <c r="I213" s="222"/>
      <c r="J213" s="222"/>
      <c r="K213" s="222"/>
      <c r="L213" s="228"/>
      <c r="M213" s="227"/>
      <c r="N213" s="222"/>
      <c r="O213" s="222"/>
      <c r="P213" s="222"/>
      <c r="Q213" s="222"/>
      <c r="R213" s="222"/>
      <c r="S213" s="222"/>
      <c r="T213" s="222"/>
      <c r="U213" s="222"/>
      <c r="V213" s="222"/>
      <c r="W213" s="234"/>
    </row>
    <row r="214" spans="1:23">
      <c r="A214" s="223"/>
      <c r="B214" s="223"/>
      <c r="C214" s="223"/>
      <c r="D214" s="222"/>
      <c r="E214" s="222"/>
      <c r="F214" s="222">
        <f t="shared" si="3"/>
        <v>1122.3400000000001</v>
      </c>
      <c r="G214" s="226"/>
      <c r="H214" s="227"/>
      <c r="I214" s="222"/>
      <c r="J214" s="222"/>
      <c r="K214" s="222"/>
      <c r="L214" s="228"/>
      <c r="M214" s="227"/>
      <c r="N214" s="222"/>
      <c r="O214" s="222"/>
      <c r="P214" s="222"/>
      <c r="Q214" s="222"/>
      <c r="R214" s="222"/>
      <c r="S214" s="222"/>
      <c r="T214" s="222"/>
      <c r="U214" s="222"/>
      <c r="V214" s="222"/>
      <c r="W214" s="234"/>
    </row>
    <row r="215" spans="1:23">
      <c r="A215" s="223"/>
      <c r="B215" s="223"/>
      <c r="C215" s="223"/>
      <c r="D215" s="222"/>
      <c r="E215" s="222"/>
      <c r="F215" s="222">
        <f t="shared" si="3"/>
        <v>1122.3400000000001</v>
      </c>
      <c r="G215" s="226"/>
      <c r="H215" s="227"/>
      <c r="I215" s="222"/>
      <c r="J215" s="222"/>
      <c r="K215" s="222"/>
      <c r="L215" s="228"/>
      <c r="M215" s="227"/>
      <c r="N215" s="222"/>
      <c r="O215" s="222"/>
      <c r="P215" s="222"/>
      <c r="Q215" s="222"/>
      <c r="R215" s="222"/>
      <c r="S215" s="222"/>
      <c r="T215" s="222"/>
      <c r="U215" s="222"/>
      <c r="V215" s="222"/>
      <c r="W215" s="234"/>
    </row>
    <row r="216" spans="1:23">
      <c r="A216" s="223"/>
      <c r="B216" s="223"/>
      <c r="C216" s="223"/>
      <c r="D216" s="222"/>
      <c r="E216" s="222"/>
      <c r="F216" s="222">
        <f t="shared" si="3"/>
        <v>1122.3400000000001</v>
      </c>
      <c r="G216" s="226"/>
      <c r="H216" s="227"/>
      <c r="I216" s="222"/>
      <c r="J216" s="222"/>
      <c r="K216" s="222"/>
      <c r="L216" s="228"/>
      <c r="M216" s="227"/>
      <c r="N216" s="222"/>
      <c r="O216" s="222"/>
      <c r="P216" s="222"/>
      <c r="Q216" s="222"/>
      <c r="R216" s="222"/>
      <c r="S216" s="222"/>
      <c r="T216" s="222"/>
      <c r="U216" s="222"/>
      <c r="V216" s="222"/>
      <c r="W216" s="234"/>
    </row>
    <row r="217" spans="1:23">
      <c r="A217" s="223"/>
      <c r="B217" s="223"/>
      <c r="C217" s="223"/>
      <c r="D217" s="222"/>
      <c r="E217" s="222"/>
      <c r="F217" s="222">
        <f t="shared" si="3"/>
        <v>1122.3400000000001</v>
      </c>
      <c r="G217" s="226"/>
      <c r="H217" s="227"/>
      <c r="I217" s="222"/>
      <c r="J217" s="222"/>
      <c r="K217" s="222"/>
      <c r="L217" s="228"/>
      <c r="M217" s="227"/>
      <c r="N217" s="222"/>
      <c r="O217" s="222"/>
      <c r="P217" s="222"/>
      <c r="Q217" s="222"/>
      <c r="R217" s="222"/>
      <c r="S217" s="222"/>
      <c r="T217" s="222"/>
      <c r="U217" s="222"/>
      <c r="V217" s="222"/>
      <c r="W217" s="234"/>
    </row>
    <row r="218" spans="1:23">
      <c r="A218" s="223"/>
      <c r="B218" s="223"/>
      <c r="C218" s="223"/>
      <c r="D218" s="222"/>
      <c r="E218" s="222"/>
      <c r="F218" s="222">
        <f t="shared" si="3"/>
        <v>1122.3400000000001</v>
      </c>
      <c r="G218" s="226"/>
      <c r="H218" s="227"/>
      <c r="I218" s="222"/>
      <c r="J218" s="222"/>
      <c r="K218" s="222"/>
      <c r="L218" s="228"/>
      <c r="M218" s="227"/>
      <c r="N218" s="222"/>
      <c r="O218" s="222"/>
      <c r="P218" s="222"/>
      <c r="Q218" s="222"/>
      <c r="R218" s="222"/>
      <c r="S218" s="222"/>
      <c r="T218" s="222"/>
      <c r="U218" s="222"/>
      <c r="V218" s="222"/>
      <c r="W218" s="234"/>
    </row>
    <row r="219" spans="1:23">
      <c r="A219" s="223"/>
      <c r="B219" s="223"/>
      <c r="C219" s="223"/>
      <c r="D219" s="222"/>
      <c r="E219" s="222"/>
      <c r="F219" s="222">
        <f t="shared" si="3"/>
        <v>1122.3400000000001</v>
      </c>
      <c r="G219" s="226"/>
      <c r="H219" s="227"/>
      <c r="I219" s="222"/>
      <c r="J219" s="222"/>
      <c r="K219" s="222"/>
      <c r="L219" s="228"/>
      <c r="M219" s="227"/>
      <c r="N219" s="222"/>
      <c r="O219" s="222"/>
      <c r="P219" s="222"/>
      <c r="Q219" s="222"/>
      <c r="R219" s="222"/>
      <c r="S219" s="222"/>
      <c r="T219" s="222"/>
      <c r="U219" s="222"/>
      <c r="V219" s="222"/>
      <c r="W219" s="234"/>
    </row>
    <row r="220" spans="1:23">
      <c r="A220" s="223"/>
      <c r="B220" s="223"/>
      <c r="C220" s="223"/>
      <c r="D220" s="222"/>
      <c r="E220" s="222"/>
      <c r="F220" s="222">
        <f t="shared" si="3"/>
        <v>1122.3400000000001</v>
      </c>
      <c r="G220" s="226"/>
      <c r="H220" s="227"/>
      <c r="I220" s="222"/>
      <c r="J220" s="222"/>
      <c r="K220" s="222"/>
      <c r="L220" s="228"/>
      <c r="M220" s="227"/>
      <c r="N220" s="222"/>
      <c r="O220" s="222"/>
      <c r="P220" s="222"/>
      <c r="Q220" s="222"/>
      <c r="R220" s="222"/>
      <c r="S220" s="222"/>
      <c r="T220" s="222"/>
      <c r="U220" s="222"/>
      <c r="V220" s="222"/>
      <c r="W220" s="234"/>
    </row>
    <row r="221" spans="1:23">
      <c r="A221" s="223"/>
      <c r="B221" s="223"/>
      <c r="C221" s="223"/>
      <c r="D221" s="222"/>
      <c r="E221" s="222"/>
      <c r="F221" s="222">
        <f t="shared" si="3"/>
        <v>1122.3400000000001</v>
      </c>
      <c r="G221" s="226"/>
      <c r="H221" s="227"/>
      <c r="I221" s="222"/>
      <c r="J221" s="222"/>
      <c r="K221" s="222"/>
      <c r="L221" s="228"/>
      <c r="M221" s="227"/>
      <c r="N221" s="222"/>
      <c r="O221" s="222"/>
      <c r="P221" s="222"/>
      <c r="Q221" s="222"/>
      <c r="R221" s="222"/>
      <c r="S221" s="222"/>
      <c r="T221" s="222"/>
      <c r="U221" s="222"/>
      <c r="V221" s="222"/>
      <c r="W221" s="234"/>
    </row>
    <row r="222" spans="1:23">
      <c r="A222" s="223"/>
      <c r="B222" s="223"/>
      <c r="C222" s="223"/>
      <c r="D222" s="222"/>
      <c r="E222" s="222"/>
      <c r="F222" s="222">
        <f t="shared" si="3"/>
        <v>1122.3400000000001</v>
      </c>
      <c r="G222" s="226"/>
      <c r="H222" s="227"/>
      <c r="I222" s="222"/>
      <c r="J222" s="222"/>
      <c r="K222" s="222"/>
      <c r="L222" s="228"/>
      <c r="M222" s="227"/>
      <c r="N222" s="222"/>
      <c r="O222" s="222"/>
      <c r="P222" s="222"/>
      <c r="Q222" s="222"/>
      <c r="R222" s="222"/>
      <c r="S222" s="222"/>
      <c r="T222" s="222"/>
      <c r="U222" s="222"/>
      <c r="V222" s="222"/>
      <c r="W222" s="234"/>
    </row>
    <row r="223" spans="1:23">
      <c r="A223" s="223"/>
      <c r="B223" s="223"/>
      <c r="C223" s="223"/>
      <c r="D223" s="222"/>
      <c r="E223" s="222"/>
      <c r="F223" s="222">
        <f t="shared" si="3"/>
        <v>1122.3400000000001</v>
      </c>
      <c r="G223" s="226"/>
      <c r="H223" s="227"/>
      <c r="I223" s="222"/>
      <c r="J223" s="222"/>
      <c r="K223" s="222"/>
      <c r="L223" s="228"/>
      <c r="M223" s="227"/>
      <c r="N223" s="222"/>
      <c r="O223" s="222"/>
      <c r="P223" s="222"/>
      <c r="Q223" s="222"/>
      <c r="R223" s="222"/>
      <c r="S223" s="222"/>
      <c r="T223" s="222"/>
      <c r="U223" s="222"/>
      <c r="V223" s="222"/>
      <c r="W223" s="234"/>
    </row>
    <row r="224" spans="1:23">
      <c r="A224" s="223"/>
      <c r="B224" s="223"/>
      <c r="C224" s="223"/>
      <c r="D224" s="222"/>
      <c r="E224" s="222"/>
      <c r="F224" s="222">
        <f t="shared" si="3"/>
        <v>1122.3400000000001</v>
      </c>
      <c r="G224" s="226"/>
      <c r="H224" s="227"/>
      <c r="I224" s="222"/>
      <c r="J224" s="222"/>
      <c r="K224" s="222"/>
      <c r="L224" s="228"/>
      <c r="M224" s="227"/>
      <c r="N224" s="222"/>
      <c r="O224" s="222"/>
      <c r="P224" s="222"/>
      <c r="Q224" s="222"/>
      <c r="R224" s="222"/>
      <c r="S224" s="222"/>
      <c r="T224" s="222"/>
      <c r="U224" s="222"/>
      <c r="V224" s="222"/>
      <c r="W224" s="234"/>
    </row>
    <row r="225" spans="1:23">
      <c r="A225" s="223"/>
      <c r="B225" s="223"/>
      <c r="C225" s="223"/>
      <c r="D225" s="222"/>
      <c r="E225" s="222"/>
      <c r="F225" s="222">
        <f t="shared" si="3"/>
        <v>1122.3400000000001</v>
      </c>
      <c r="G225" s="226"/>
      <c r="H225" s="227"/>
      <c r="I225" s="222"/>
      <c r="J225" s="222"/>
      <c r="K225" s="222"/>
      <c r="L225" s="228"/>
      <c r="M225" s="227"/>
      <c r="N225" s="222"/>
      <c r="O225" s="222"/>
      <c r="P225" s="222"/>
      <c r="Q225" s="222"/>
      <c r="R225" s="222"/>
      <c r="S225" s="222"/>
      <c r="T225" s="222"/>
      <c r="U225" s="222"/>
      <c r="V225" s="222"/>
      <c r="W225" s="234"/>
    </row>
    <row r="226" spans="1:23">
      <c r="A226" s="223"/>
      <c r="B226" s="223"/>
      <c r="C226" s="223"/>
      <c r="D226" s="222"/>
      <c r="E226" s="222"/>
      <c r="F226" s="222">
        <f t="shared" si="3"/>
        <v>1122.3400000000001</v>
      </c>
      <c r="G226" s="226"/>
      <c r="H226" s="227"/>
      <c r="I226" s="222"/>
      <c r="J226" s="222"/>
      <c r="K226" s="222"/>
      <c r="L226" s="228"/>
      <c r="M226" s="227"/>
      <c r="N226" s="222"/>
      <c r="O226" s="222"/>
      <c r="P226" s="222"/>
      <c r="Q226" s="222"/>
      <c r="R226" s="222"/>
      <c r="S226" s="222"/>
      <c r="T226" s="222"/>
      <c r="U226" s="222"/>
      <c r="V226" s="222"/>
      <c r="W226" s="234"/>
    </row>
    <row r="227" spans="1:23">
      <c r="A227" s="223"/>
      <c r="B227" s="223"/>
      <c r="C227" s="223"/>
      <c r="D227" s="222"/>
      <c r="E227" s="222"/>
      <c r="F227" s="222">
        <f t="shared" si="3"/>
        <v>1122.3400000000001</v>
      </c>
      <c r="G227" s="226"/>
      <c r="H227" s="227"/>
      <c r="I227" s="222"/>
      <c r="J227" s="222"/>
      <c r="K227" s="222"/>
      <c r="L227" s="228"/>
      <c r="M227" s="227"/>
      <c r="N227" s="222"/>
      <c r="O227" s="222"/>
      <c r="P227" s="222"/>
      <c r="Q227" s="222"/>
      <c r="R227" s="222"/>
      <c r="S227" s="222"/>
      <c r="T227" s="222"/>
      <c r="U227" s="222"/>
      <c r="V227" s="222"/>
      <c r="W227" s="234"/>
    </row>
    <row r="228" spans="1:23">
      <c r="A228" s="223"/>
      <c r="B228" s="223"/>
      <c r="C228" s="223"/>
      <c r="D228" s="222"/>
      <c r="E228" s="222"/>
      <c r="F228" s="222">
        <f t="shared" si="3"/>
        <v>1122.3400000000001</v>
      </c>
      <c r="G228" s="226"/>
      <c r="H228" s="227"/>
      <c r="I228" s="222"/>
      <c r="J228" s="222"/>
      <c r="K228" s="222"/>
      <c r="L228" s="228"/>
      <c r="M228" s="227"/>
      <c r="N228" s="222"/>
      <c r="O228" s="222"/>
      <c r="P228" s="222"/>
      <c r="Q228" s="222"/>
      <c r="R228" s="222"/>
      <c r="S228" s="222"/>
      <c r="T228" s="222"/>
      <c r="U228" s="222"/>
      <c r="V228" s="222"/>
      <c r="W228" s="234"/>
    </row>
    <row r="229" spans="1:23">
      <c r="A229" s="223"/>
      <c r="B229" s="223"/>
      <c r="C229" s="223"/>
      <c r="D229" s="222"/>
      <c r="E229" s="222"/>
      <c r="F229" s="222">
        <f t="shared" si="3"/>
        <v>1122.3400000000001</v>
      </c>
      <c r="G229" s="226"/>
      <c r="H229" s="227"/>
      <c r="I229" s="222"/>
      <c r="J229" s="222"/>
      <c r="K229" s="222"/>
      <c r="L229" s="228"/>
      <c r="M229" s="227"/>
      <c r="N229" s="222"/>
      <c r="O229" s="222"/>
      <c r="P229" s="222"/>
      <c r="Q229" s="222"/>
      <c r="R229" s="222"/>
      <c r="S229" s="222"/>
      <c r="T229" s="222"/>
      <c r="U229" s="222"/>
      <c r="V229" s="222"/>
      <c r="W229" s="234"/>
    </row>
    <row r="230" spans="1:23">
      <c r="A230" s="223"/>
      <c r="B230" s="223"/>
      <c r="C230" s="223"/>
      <c r="D230" s="222"/>
      <c r="E230" s="222"/>
      <c r="F230" s="222">
        <f t="shared" si="3"/>
        <v>1122.3400000000001</v>
      </c>
      <c r="G230" s="226"/>
      <c r="H230" s="227"/>
      <c r="I230" s="222"/>
      <c r="J230" s="222"/>
      <c r="K230" s="222"/>
      <c r="L230" s="228"/>
      <c r="M230" s="227"/>
      <c r="N230" s="222"/>
      <c r="O230" s="222"/>
      <c r="P230" s="222"/>
      <c r="Q230" s="222"/>
      <c r="R230" s="222"/>
      <c r="S230" s="222"/>
      <c r="T230" s="222"/>
      <c r="U230" s="222"/>
      <c r="V230" s="222"/>
      <c r="W230" s="234"/>
    </row>
    <row r="231" spans="1:23">
      <c r="A231" s="223"/>
      <c r="B231" s="223"/>
      <c r="C231" s="223"/>
      <c r="D231" s="222"/>
      <c r="E231" s="222"/>
      <c r="F231" s="222">
        <f t="shared" si="3"/>
        <v>1122.3400000000001</v>
      </c>
      <c r="G231" s="226"/>
      <c r="H231" s="227"/>
      <c r="I231" s="222"/>
      <c r="J231" s="222"/>
      <c r="K231" s="222"/>
      <c r="L231" s="228"/>
      <c r="M231" s="227"/>
      <c r="N231" s="222"/>
      <c r="O231" s="222"/>
      <c r="P231" s="222"/>
      <c r="Q231" s="222"/>
      <c r="R231" s="222"/>
      <c r="S231" s="222"/>
      <c r="T231" s="222"/>
      <c r="U231" s="222"/>
      <c r="V231" s="222"/>
      <c r="W231" s="234"/>
    </row>
    <row r="232" spans="1:23">
      <c r="A232" s="223"/>
      <c r="B232" s="223"/>
      <c r="C232" s="223"/>
      <c r="D232" s="222"/>
      <c r="E232" s="222"/>
      <c r="F232" s="222">
        <f t="shared" si="3"/>
        <v>1122.3400000000001</v>
      </c>
      <c r="G232" s="226"/>
      <c r="H232" s="227"/>
      <c r="I232" s="222"/>
      <c r="J232" s="222"/>
      <c r="K232" s="222"/>
      <c r="L232" s="228"/>
      <c r="M232" s="227"/>
      <c r="N232" s="222"/>
      <c r="O232" s="222"/>
      <c r="P232" s="222"/>
      <c r="Q232" s="222"/>
      <c r="R232" s="222"/>
      <c r="S232" s="222"/>
      <c r="T232" s="222"/>
      <c r="U232" s="222"/>
      <c r="V232" s="222"/>
      <c r="W232" s="234"/>
    </row>
    <row r="233" spans="1:23">
      <c r="A233" s="223"/>
      <c r="B233" s="223"/>
      <c r="C233" s="223"/>
      <c r="D233" s="222"/>
      <c r="E233" s="222"/>
      <c r="F233" s="222">
        <f t="shared" si="3"/>
        <v>1122.3400000000001</v>
      </c>
      <c r="G233" s="226"/>
      <c r="H233" s="227"/>
      <c r="I233" s="222"/>
      <c r="J233" s="222"/>
      <c r="K233" s="222"/>
      <c r="L233" s="228"/>
      <c r="M233" s="227"/>
      <c r="N233" s="222"/>
      <c r="O233" s="222"/>
      <c r="P233" s="222"/>
      <c r="Q233" s="222"/>
      <c r="R233" s="222"/>
      <c r="S233" s="222"/>
      <c r="T233" s="222"/>
      <c r="U233" s="222"/>
      <c r="V233" s="222"/>
      <c r="W233" s="234"/>
    </row>
    <row r="234" spans="1:23">
      <c r="A234" s="223"/>
      <c r="B234" s="223"/>
      <c r="C234" s="223"/>
      <c r="D234" s="222"/>
      <c r="E234" s="222"/>
      <c r="F234" s="222">
        <f t="shared" si="3"/>
        <v>1122.3400000000001</v>
      </c>
      <c r="G234" s="226"/>
      <c r="H234" s="227"/>
      <c r="I234" s="222"/>
      <c r="J234" s="222"/>
      <c r="K234" s="222"/>
      <c r="L234" s="228"/>
      <c r="M234" s="227"/>
      <c r="N234" s="222"/>
      <c r="O234" s="222"/>
      <c r="P234" s="222"/>
      <c r="Q234" s="222"/>
      <c r="R234" s="222"/>
      <c r="S234" s="222"/>
      <c r="T234" s="222"/>
      <c r="U234" s="222"/>
      <c r="V234" s="222"/>
      <c r="W234" s="234"/>
    </row>
    <row r="235" spans="1:23">
      <c r="A235" s="223"/>
      <c r="B235" s="223"/>
      <c r="C235" s="223"/>
      <c r="D235" s="222"/>
      <c r="E235" s="222"/>
      <c r="F235" s="222">
        <f t="shared" si="3"/>
        <v>1122.3400000000001</v>
      </c>
      <c r="G235" s="226"/>
      <c r="H235" s="227"/>
      <c r="I235" s="222"/>
      <c r="J235" s="222"/>
      <c r="K235" s="222"/>
      <c r="L235" s="228"/>
      <c r="M235" s="227"/>
      <c r="N235" s="222"/>
      <c r="O235" s="222"/>
      <c r="P235" s="222"/>
      <c r="Q235" s="222"/>
      <c r="R235" s="222"/>
      <c r="S235" s="222"/>
      <c r="T235" s="222"/>
      <c r="U235" s="222"/>
      <c r="V235" s="222"/>
      <c r="W235" s="234"/>
    </row>
    <row r="236" spans="1:23">
      <c r="A236" s="223"/>
      <c r="B236" s="223"/>
      <c r="C236" s="223"/>
      <c r="D236" s="222"/>
      <c r="E236" s="222"/>
      <c r="F236" s="222">
        <f t="shared" si="3"/>
        <v>1122.3400000000001</v>
      </c>
      <c r="G236" s="226"/>
      <c r="H236" s="227"/>
      <c r="I236" s="222"/>
      <c r="J236" s="222"/>
      <c r="K236" s="222"/>
      <c r="L236" s="228"/>
      <c r="M236" s="227"/>
      <c r="N236" s="222"/>
      <c r="O236" s="222"/>
      <c r="P236" s="222"/>
      <c r="Q236" s="222"/>
      <c r="R236" s="222"/>
      <c r="S236" s="222"/>
      <c r="T236" s="222"/>
      <c r="U236" s="222"/>
      <c r="V236" s="222"/>
      <c r="W236" s="234"/>
    </row>
    <row r="237" spans="1:23">
      <c r="A237" s="223"/>
      <c r="B237" s="223"/>
      <c r="C237" s="223"/>
      <c r="D237" s="222"/>
      <c r="E237" s="222"/>
      <c r="F237" s="222">
        <f t="shared" si="3"/>
        <v>1122.3400000000001</v>
      </c>
      <c r="G237" s="226"/>
      <c r="H237" s="227"/>
      <c r="I237" s="222"/>
      <c r="J237" s="222"/>
      <c r="K237" s="222"/>
      <c r="L237" s="228"/>
      <c r="M237" s="227"/>
      <c r="N237" s="222"/>
      <c r="O237" s="222"/>
      <c r="P237" s="222"/>
      <c r="Q237" s="222"/>
      <c r="R237" s="222"/>
      <c r="S237" s="222"/>
      <c r="T237" s="222"/>
      <c r="U237" s="222"/>
      <c r="V237" s="222"/>
      <c r="W237" s="234"/>
    </row>
    <row r="238" spans="1:23">
      <c r="A238" s="223"/>
      <c r="B238" s="223"/>
      <c r="C238" s="223"/>
      <c r="D238" s="222"/>
      <c r="E238" s="222"/>
      <c r="F238" s="222">
        <f t="shared" si="3"/>
        <v>1122.3400000000001</v>
      </c>
      <c r="G238" s="226"/>
      <c r="H238" s="227"/>
      <c r="I238" s="222"/>
      <c r="J238" s="222"/>
      <c r="K238" s="222"/>
      <c r="L238" s="228"/>
      <c r="M238" s="227"/>
      <c r="N238" s="222"/>
      <c r="O238" s="222"/>
      <c r="P238" s="222"/>
      <c r="Q238" s="222"/>
      <c r="R238" s="222"/>
      <c r="S238" s="222"/>
      <c r="T238" s="222"/>
      <c r="U238" s="222"/>
      <c r="V238" s="222"/>
      <c r="W238" s="234"/>
    </row>
    <row r="239" spans="1:23">
      <c r="A239" s="223"/>
      <c r="B239" s="223"/>
      <c r="C239" s="223"/>
      <c r="D239" s="222"/>
      <c r="E239" s="222"/>
      <c r="F239" s="222">
        <f t="shared" si="3"/>
        <v>1122.3400000000001</v>
      </c>
      <c r="G239" s="226"/>
      <c r="H239" s="227"/>
      <c r="I239" s="222"/>
      <c r="J239" s="222"/>
      <c r="K239" s="222"/>
      <c r="L239" s="228"/>
      <c r="M239" s="227"/>
      <c r="N239" s="222"/>
      <c r="O239" s="222"/>
      <c r="P239" s="222"/>
      <c r="Q239" s="222"/>
      <c r="R239" s="222"/>
      <c r="S239" s="222"/>
      <c r="T239" s="222"/>
      <c r="U239" s="222"/>
      <c r="V239" s="222"/>
      <c r="W239" s="234"/>
    </row>
    <row r="240" spans="1:23">
      <c r="A240" s="223"/>
      <c r="B240" s="223"/>
      <c r="C240" s="223"/>
      <c r="D240" s="222"/>
      <c r="E240" s="222"/>
      <c r="F240" s="222">
        <f t="shared" si="3"/>
        <v>1122.3400000000001</v>
      </c>
      <c r="G240" s="226"/>
      <c r="H240" s="227"/>
      <c r="I240" s="222"/>
      <c r="J240" s="222"/>
      <c r="K240" s="222"/>
      <c r="L240" s="228"/>
      <c r="M240" s="227"/>
      <c r="N240" s="222"/>
      <c r="O240" s="222"/>
      <c r="P240" s="222"/>
      <c r="Q240" s="222"/>
      <c r="R240" s="222"/>
      <c r="S240" s="222"/>
      <c r="T240" s="222"/>
      <c r="U240" s="222"/>
      <c r="V240" s="222"/>
      <c r="W240" s="234"/>
    </row>
    <row r="241" spans="1:23">
      <c r="A241" s="223"/>
      <c r="B241" s="223"/>
      <c r="C241" s="223"/>
      <c r="D241" s="222"/>
      <c r="E241" s="222"/>
      <c r="F241" s="222">
        <f t="shared" si="3"/>
        <v>1122.3400000000001</v>
      </c>
      <c r="G241" s="226"/>
      <c r="H241" s="227"/>
      <c r="I241" s="222"/>
      <c r="J241" s="222"/>
      <c r="K241" s="222"/>
      <c r="L241" s="228"/>
      <c r="M241" s="227"/>
      <c r="N241" s="222"/>
      <c r="O241" s="222"/>
      <c r="P241" s="222"/>
      <c r="Q241" s="222"/>
      <c r="R241" s="222"/>
      <c r="S241" s="222"/>
      <c r="T241" s="222"/>
      <c r="U241" s="222"/>
      <c r="V241" s="222"/>
      <c r="W241" s="234"/>
    </row>
    <row r="242" spans="1:23">
      <c r="A242" s="223"/>
      <c r="B242" s="223"/>
      <c r="C242" s="223"/>
      <c r="D242" s="222"/>
      <c r="E242" s="222"/>
      <c r="F242" s="222">
        <f t="shared" si="3"/>
        <v>1122.3400000000001</v>
      </c>
      <c r="G242" s="226"/>
      <c r="H242" s="227"/>
      <c r="I242" s="222"/>
      <c r="J242" s="222"/>
      <c r="K242" s="222"/>
      <c r="L242" s="228"/>
      <c r="M242" s="227"/>
      <c r="N242" s="222"/>
      <c r="O242" s="222"/>
      <c r="P242" s="222"/>
      <c r="Q242" s="222"/>
      <c r="R242" s="222"/>
      <c r="S242" s="222"/>
      <c r="T242" s="222"/>
      <c r="U242" s="222"/>
      <c r="V242" s="222"/>
      <c r="W242" s="234"/>
    </row>
    <row r="243" spans="1:23">
      <c r="A243" s="223"/>
      <c r="B243" s="223"/>
      <c r="C243" s="223"/>
      <c r="D243" s="222"/>
      <c r="E243" s="222"/>
      <c r="F243" s="222">
        <f t="shared" si="3"/>
        <v>1122.3400000000001</v>
      </c>
      <c r="G243" s="226"/>
      <c r="H243" s="227"/>
      <c r="I243" s="222"/>
      <c r="J243" s="222"/>
      <c r="K243" s="222"/>
      <c r="L243" s="228"/>
      <c r="M243" s="227"/>
      <c r="N243" s="222"/>
      <c r="O243" s="222"/>
      <c r="P243" s="222"/>
      <c r="Q243" s="222"/>
      <c r="R243" s="222"/>
      <c r="S243" s="222"/>
      <c r="T243" s="222"/>
      <c r="U243" s="222"/>
      <c r="V243" s="222"/>
      <c r="W243" s="234"/>
    </row>
    <row r="244" spans="1:23">
      <c r="A244" s="223"/>
      <c r="B244" s="223"/>
      <c r="C244" s="223"/>
      <c r="D244" s="222"/>
      <c r="E244" s="222"/>
      <c r="F244" s="222">
        <f t="shared" si="3"/>
        <v>1122.3400000000001</v>
      </c>
      <c r="G244" s="226"/>
      <c r="H244" s="227"/>
      <c r="I244" s="222"/>
      <c r="J244" s="222"/>
      <c r="K244" s="222"/>
      <c r="L244" s="228"/>
      <c r="M244" s="227"/>
      <c r="N244" s="222"/>
      <c r="O244" s="222"/>
      <c r="P244" s="222"/>
      <c r="Q244" s="222"/>
      <c r="R244" s="222"/>
      <c r="S244" s="222"/>
      <c r="T244" s="222"/>
      <c r="U244" s="222"/>
      <c r="V244" s="222"/>
      <c r="W244" s="234"/>
    </row>
    <row r="245" spans="1:23">
      <c r="A245" s="223"/>
      <c r="B245" s="223"/>
      <c r="C245" s="223"/>
      <c r="D245" s="222"/>
      <c r="E245" s="222"/>
      <c r="F245" s="222">
        <f t="shared" si="3"/>
        <v>1122.3400000000001</v>
      </c>
      <c r="G245" s="226"/>
      <c r="H245" s="227"/>
      <c r="I245" s="222"/>
      <c r="J245" s="222"/>
      <c r="K245" s="222"/>
      <c r="L245" s="228"/>
      <c r="M245" s="227"/>
      <c r="N245" s="222"/>
      <c r="O245" s="222"/>
      <c r="P245" s="222"/>
      <c r="Q245" s="222"/>
      <c r="R245" s="222"/>
      <c r="S245" s="222"/>
      <c r="T245" s="222"/>
      <c r="U245" s="222"/>
      <c r="V245" s="222"/>
      <c r="W245" s="234"/>
    </row>
    <row r="246" spans="1:23">
      <c r="A246" s="223"/>
      <c r="B246" s="223"/>
      <c r="C246" s="223"/>
      <c r="D246" s="222"/>
      <c r="E246" s="222"/>
      <c r="F246" s="222">
        <f t="shared" si="3"/>
        <v>1122.3400000000001</v>
      </c>
      <c r="G246" s="226"/>
      <c r="H246" s="227"/>
      <c r="I246" s="222"/>
      <c r="J246" s="222"/>
      <c r="K246" s="222"/>
      <c r="L246" s="228"/>
      <c r="M246" s="227"/>
      <c r="N246" s="222"/>
      <c r="O246" s="222"/>
      <c r="P246" s="222"/>
      <c r="Q246" s="222"/>
      <c r="R246" s="222"/>
      <c r="S246" s="222"/>
      <c r="T246" s="222"/>
      <c r="U246" s="222"/>
      <c r="V246" s="222"/>
      <c r="W246" s="234"/>
    </row>
    <row r="247" spans="1:23">
      <c r="A247" s="223"/>
      <c r="B247" s="223"/>
      <c r="C247" s="223"/>
      <c r="D247" s="222"/>
      <c r="E247" s="222"/>
      <c r="F247" s="222">
        <f t="shared" si="3"/>
        <v>1122.3400000000001</v>
      </c>
      <c r="G247" s="226"/>
      <c r="H247" s="227"/>
      <c r="I247" s="222"/>
      <c r="J247" s="222"/>
      <c r="K247" s="222"/>
      <c r="L247" s="228"/>
      <c r="M247" s="227"/>
      <c r="N247" s="222"/>
      <c r="O247" s="222"/>
      <c r="P247" s="222"/>
      <c r="Q247" s="222"/>
      <c r="R247" s="222"/>
      <c r="S247" s="222"/>
      <c r="T247" s="222"/>
      <c r="U247" s="222"/>
      <c r="V247" s="222"/>
      <c r="W247" s="234"/>
    </row>
    <row r="248" spans="1:23">
      <c r="A248" s="223"/>
      <c r="B248" s="223"/>
      <c r="C248" s="223"/>
      <c r="D248" s="222"/>
      <c r="E248" s="222"/>
      <c r="F248" s="222">
        <f t="shared" si="3"/>
        <v>1122.3400000000001</v>
      </c>
      <c r="G248" s="226"/>
      <c r="H248" s="227"/>
      <c r="I248" s="222"/>
      <c r="J248" s="222"/>
      <c r="K248" s="222"/>
      <c r="L248" s="228"/>
      <c r="M248" s="227"/>
      <c r="N248" s="222"/>
      <c r="O248" s="222"/>
      <c r="P248" s="222"/>
      <c r="Q248" s="222"/>
      <c r="R248" s="222"/>
      <c r="S248" s="222"/>
      <c r="T248" s="222"/>
      <c r="U248" s="222"/>
      <c r="V248" s="222"/>
      <c r="W248" s="234"/>
    </row>
    <row r="249" spans="1:23">
      <c r="A249" s="223"/>
      <c r="B249" s="223"/>
      <c r="C249" s="223"/>
      <c r="D249" s="222"/>
      <c r="E249" s="222"/>
      <c r="F249" s="222">
        <f t="shared" si="3"/>
        <v>1122.3400000000001</v>
      </c>
      <c r="G249" s="226"/>
      <c r="H249" s="227"/>
      <c r="I249" s="222"/>
      <c r="J249" s="222"/>
      <c r="K249" s="222"/>
      <c r="L249" s="228"/>
      <c r="M249" s="227"/>
      <c r="N249" s="222"/>
      <c r="O249" s="222"/>
      <c r="P249" s="222"/>
      <c r="Q249" s="222"/>
      <c r="R249" s="222"/>
      <c r="S249" s="222"/>
      <c r="T249" s="222"/>
      <c r="U249" s="222"/>
      <c r="V249" s="222"/>
      <c r="W249" s="234"/>
    </row>
    <row r="250" spans="1:23">
      <c r="A250" s="223"/>
      <c r="B250" s="223"/>
      <c r="C250" s="223"/>
      <c r="D250" s="222"/>
      <c r="E250" s="222"/>
      <c r="F250" s="222">
        <f t="shared" si="3"/>
        <v>1122.3400000000001</v>
      </c>
      <c r="G250" s="226"/>
      <c r="H250" s="227"/>
      <c r="I250" s="222"/>
      <c r="J250" s="222"/>
      <c r="K250" s="222"/>
      <c r="L250" s="228"/>
      <c r="M250" s="227"/>
      <c r="N250" s="222"/>
      <c r="O250" s="222"/>
      <c r="P250" s="222"/>
      <c r="Q250" s="222"/>
      <c r="R250" s="222"/>
      <c r="S250" s="222"/>
      <c r="T250" s="222"/>
      <c r="U250" s="222"/>
      <c r="V250" s="222"/>
      <c r="W250" s="234"/>
    </row>
    <row r="251" spans="1:23">
      <c r="A251" s="223"/>
      <c r="B251" s="223"/>
      <c r="C251" s="223"/>
      <c r="D251" s="222"/>
      <c r="E251" s="222"/>
      <c r="F251" s="222">
        <f t="shared" si="3"/>
        <v>1122.3400000000001</v>
      </c>
      <c r="G251" s="226"/>
      <c r="H251" s="227"/>
      <c r="I251" s="222"/>
      <c r="J251" s="222"/>
      <c r="K251" s="222"/>
      <c r="L251" s="228"/>
      <c r="M251" s="227"/>
      <c r="N251" s="222"/>
      <c r="O251" s="222"/>
      <c r="P251" s="222"/>
      <c r="Q251" s="222"/>
      <c r="R251" s="222"/>
      <c r="S251" s="222"/>
      <c r="T251" s="222"/>
      <c r="U251" s="222"/>
      <c r="V251" s="222"/>
      <c r="W251" s="234"/>
    </row>
    <row r="252" spans="1:23">
      <c r="A252" s="223"/>
      <c r="B252" s="223"/>
      <c r="C252" s="223"/>
      <c r="D252" s="222"/>
      <c r="E252" s="222"/>
      <c r="F252" s="222">
        <f t="shared" si="3"/>
        <v>1122.3400000000001</v>
      </c>
      <c r="G252" s="226"/>
      <c r="H252" s="227"/>
      <c r="I252" s="222"/>
      <c r="J252" s="222"/>
      <c r="K252" s="222"/>
      <c r="L252" s="228"/>
      <c r="M252" s="227"/>
      <c r="N252" s="222"/>
      <c r="O252" s="222"/>
      <c r="P252" s="222"/>
      <c r="Q252" s="222"/>
      <c r="R252" s="222"/>
      <c r="S252" s="222"/>
      <c r="T252" s="222"/>
      <c r="U252" s="222"/>
      <c r="V252" s="222"/>
      <c r="W252" s="234"/>
    </row>
    <row r="253" spans="1:23">
      <c r="A253" s="223"/>
      <c r="B253" s="223"/>
      <c r="C253" s="223"/>
      <c r="D253" s="222"/>
      <c r="E253" s="222"/>
      <c r="F253" s="222">
        <f t="shared" si="3"/>
        <v>1122.3400000000001</v>
      </c>
      <c r="G253" s="226"/>
      <c r="H253" s="227"/>
      <c r="I253" s="222"/>
      <c r="J253" s="222"/>
      <c r="K253" s="222"/>
      <c r="L253" s="228"/>
      <c r="M253" s="227"/>
      <c r="N253" s="222"/>
      <c r="O253" s="222"/>
      <c r="P253" s="222"/>
      <c r="Q253" s="222"/>
      <c r="R253" s="222"/>
      <c r="S253" s="222"/>
      <c r="T253" s="222"/>
      <c r="U253" s="222"/>
      <c r="V253" s="222"/>
      <c r="W253" s="234"/>
    </row>
    <row r="254" spans="1:23">
      <c r="A254" s="223"/>
      <c r="B254" s="223"/>
      <c r="C254" s="223"/>
      <c r="D254" s="222"/>
      <c r="E254" s="222"/>
      <c r="F254" s="222">
        <f t="shared" si="3"/>
        <v>1122.3400000000001</v>
      </c>
      <c r="G254" s="226"/>
      <c r="H254" s="227"/>
      <c r="I254" s="222"/>
      <c r="J254" s="222"/>
      <c r="K254" s="222"/>
      <c r="L254" s="228"/>
      <c r="M254" s="227"/>
      <c r="N254" s="222"/>
      <c r="O254" s="222"/>
      <c r="P254" s="222"/>
      <c r="Q254" s="222"/>
      <c r="R254" s="222"/>
      <c r="S254" s="222"/>
      <c r="T254" s="222"/>
      <c r="U254" s="222"/>
      <c r="V254" s="222"/>
      <c r="W254" s="234"/>
    </row>
    <row r="255" spans="1:23">
      <c r="A255" s="223"/>
      <c r="B255" s="223"/>
      <c r="C255" s="223"/>
      <c r="D255" s="222"/>
      <c r="E255" s="222"/>
      <c r="F255" s="222">
        <f t="shared" si="3"/>
        <v>1122.3400000000001</v>
      </c>
      <c r="G255" s="226"/>
      <c r="H255" s="227"/>
      <c r="I255" s="222"/>
      <c r="J255" s="222"/>
      <c r="K255" s="222"/>
      <c r="L255" s="228"/>
      <c r="M255" s="227"/>
      <c r="N255" s="222"/>
      <c r="O255" s="222"/>
      <c r="P255" s="222"/>
      <c r="Q255" s="222"/>
      <c r="R255" s="222"/>
      <c r="S255" s="222"/>
      <c r="T255" s="222"/>
      <c r="U255" s="222"/>
      <c r="V255" s="222"/>
      <c r="W255" s="234"/>
    </row>
    <row r="256" spans="1:23">
      <c r="A256" s="223"/>
      <c r="B256" s="223"/>
      <c r="C256" s="223"/>
      <c r="D256" s="222"/>
      <c r="E256" s="222"/>
      <c r="F256" s="222">
        <f t="shared" si="3"/>
        <v>1122.3400000000001</v>
      </c>
      <c r="G256" s="226"/>
      <c r="H256" s="227"/>
      <c r="I256" s="222"/>
      <c r="J256" s="222"/>
      <c r="K256" s="222"/>
      <c r="L256" s="228"/>
      <c r="M256" s="227"/>
      <c r="N256" s="222"/>
      <c r="O256" s="222"/>
      <c r="P256" s="222"/>
      <c r="Q256" s="222"/>
      <c r="R256" s="222"/>
      <c r="S256" s="222"/>
      <c r="T256" s="222"/>
      <c r="U256" s="222"/>
      <c r="V256" s="222"/>
      <c r="W256" s="234"/>
    </row>
    <row r="257" spans="1:23">
      <c r="A257" s="223"/>
      <c r="B257" s="223"/>
      <c r="C257" s="223"/>
      <c r="D257" s="222"/>
      <c r="E257" s="222"/>
      <c r="F257" s="222">
        <f t="shared" si="3"/>
        <v>1122.3400000000001</v>
      </c>
      <c r="G257" s="226"/>
      <c r="H257" s="227"/>
      <c r="I257" s="222"/>
      <c r="J257" s="222"/>
      <c r="K257" s="222"/>
      <c r="L257" s="228"/>
      <c r="M257" s="227"/>
      <c r="N257" s="222"/>
      <c r="O257" s="222"/>
      <c r="P257" s="222"/>
      <c r="Q257" s="222"/>
      <c r="R257" s="222"/>
      <c r="S257" s="222"/>
      <c r="T257" s="222"/>
      <c r="U257" s="222"/>
      <c r="V257" s="222"/>
      <c r="W257" s="234"/>
    </row>
    <row r="258" spans="1:23">
      <c r="A258" s="223"/>
      <c r="B258" s="223"/>
      <c r="C258" s="223"/>
      <c r="D258" s="222"/>
      <c r="E258" s="222"/>
      <c r="F258" s="222">
        <f t="shared" si="3"/>
        <v>1122.3400000000001</v>
      </c>
      <c r="G258" s="226"/>
      <c r="H258" s="227"/>
      <c r="I258" s="222"/>
      <c r="J258" s="222"/>
      <c r="K258" s="222"/>
      <c r="L258" s="228"/>
      <c r="M258" s="227"/>
      <c r="N258" s="222"/>
      <c r="O258" s="222"/>
      <c r="P258" s="222"/>
      <c r="Q258" s="222"/>
      <c r="R258" s="222"/>
      <c r="S258" s="222"/>
      <c r="T258" s="222"/>
      <c r="U258" s="222"/>
      <c r="V258" s="222"/>
      <c r="W258" s="234"/>
    </row>
    <row r="259" spans="1:23">
      <c r="A259" s="223"/>
      <c r="B259" s="223"/>
      <c r="C259" s="223"/>
      <c r="D259" s="222"/>
      <c r="E259" s="222"/>
      <c r="F259" s="222">
        <f t="shared" si="3"/>
        <v>1122.3400000000001</v>
      </c>
      <c r="G259" s="226"/>
      <c r="H259" s="227"/>
      <c r="I259" s="222"/>
      <c r="J259" s="222"/>
      <c r="K259" s="222"/>
      <c r="L259" s="228"/>
      <c r="M259" s="227"/>
      <c r="N259" s="222"/>
      <c r="O259" s="222"/>
      <c r="P259" s="222"/>
      <c r="Q259" s="222"/>
      <c r="R259" s="222"/>
      <c r="S259" s="222"/>
      <c r="T259" s="222"/>
      <c r="U259" s="222"/>
      <c r="V259" s="222"/>
      <c r="W259" s="234"/>
    </row>
    <row r="260" spans="1:23">
      <c r="A260" s="223"/>
      <c r="B260" s="223"/>
      <c r="C260" s="223"/>
      <c r="D260" s="222"/>
      <c r="E260" s="222"/>
      <c r="F260" s="222">
        <f t="shared" si="3"/>
        <v>1122.3400000000001</v>
      </c>
      <c r="G260" s="226"/>
      <c r="H260" s="227"/>
      <c r="I260" s="222"/>
      <c r="J260" s="222"/>
      <c r="K260" s="222"/>
      <c r="L260" s="228"/>
      <c r="M260" s="227"/>
      <c r="N260" s="222"/>
      <c r="O260" s="222"/>
      <c r="P260" s="222"/>
      <c r="Q260" s="222"/>
      <c r="R260" s="222"/>
      <c r="S260" s="222"/>
      <c r="T260" s="222"/>
      <c r="U260" s="222"/>
      <c r="V260" s="222"/>
      <c r="W260" s="234"/>
    </row>
    <row r="261" spans="1:23">
      <c r="A261" s="223"/>
      <c r="B261" s="223"/>
      <c r="C261" s="223"/>
      <c r="D261" s="222"/>
      <c r="E261" s="222"/>
      <c r="F261" s="222">
        <f t="shared" ref="F261:F324" si="4">F260+D261-E261</f>
        <v>1122.3400000000001</v>
      </c>
      <c r="G261" s="226"/>
      <c r="H261" s="227"/>
      <c r="I261" s="222"/>
      <c r="J261" s="222"/>
      <c r="K261" s="222"/>
      <c r="L261" s="228"/>
      <c r="M261" s="227"/>
      <c r="N261" s="222"/>
      <c r="O261" s="222"/>
      <c r="P261" s="222"/>
      <c r="Q261" s="222"/>
      <c r="R261" s="222"/>
      <c r="S261" s="222"/>
      <c r="T261" s="222"/>
      <c r="U261" s="222"/>
      <c r="V261" s="222"/>
      <c r="W261" s="234"/>
    </row>
    <row r="262" spans="1:23">
      <c r="A262" s="223"/>
      <c r="B262" s="223"/>
      <c r="C262" s="223"/>
      <c r="D262" s="222"/>
      <c r="E262" s="222"/>
      <c r="F262" s="222">
        <f t="shared" si="4"/>
        <v>1122.3400000000001</v>
      </c>
      <c r="G262" s="226"/>
      <c r="H262" s="227"/>
      <c r="I262" s="222"/>
      <c r="J262" s="222"/>
      <c r="K262" s="222"/>
      <c r="L262" s="228"/>
      <c r="M262" s="227"/>
      <c r="N262" s="222"/>
      <c r="O262" s="222"/>
      <c r="P262" s="222"/>
      <c r="Q262" s="222"/>
      <c r="R262" s="222"/>
      <c r="S262" s="222"/>
      <c r="T262" s="222"/>
      <c r="U262" s="222"/>
      <c r="V262" s="222"/>
      <c r="W262" s="234"/>
    </row>
    <row r="263" spans="1:23">
      <c r="A263" s="223"/>
      <c r="B263" s="223"/>
      <c r="C263" s="223"/>
      <c r="D263" s="222"/>
      <c r="E263" s="222"/>
      <c r="F263" s="222">
        <f t="shared" si="4"/>
        <v>1122.3400000000001</v>
      </c>
      <c r="G263" s="226"/>
      <c r="H263" s="227"/>
      <c r="I263" s="222"/>
      <c r="J263" s="222"/>
      <c r="K263" s="222"/>
      <c r="L263" s="228"/>
      <c r="M263" s="227"/>
      <c r="N263" s="222"/>
      <c r="O263" s="222"/>
      <c r="P263" s="222"/>
      <c r="Q263" s="222"/>
      <c r="R263" s="222"/>
      <c r="S263" s="222"/>
      <c r="T263" s="222"/>
      <c r="U263" s="222"/>
      <c r="V263" s="222"/>
      <c r="W263" s="234"/>
    </row>
    <row r="264" spans="1:23">
      <c r="A264" s="223"/>
      <c r="B264" s="223"/>
      <c r="C264" s="223"/>
      <c r="D264" s="222"/>
      <c r="E264" s="222"/>
      <c r="F264" s="222">
        <f t="shared" si="4"/>
        <v>1122.3400000000001</v>
      </c>
      <c r="G264" s="226"/>
      <c r="H264" s="227"/>
      <c r="I264" s="222"/>
      <c r="J264" s="222"/>
      <c r="K264" s="222"/>
      <c r="L264" s="228"/>
      <c r="M264" s="227"/>
      <c r="N264" s="222"/>
      <c r="O264" s="222"/>
      <c r="P264" s="222"/>
      <c r="Q264" s="222"/>
      <c r="R264" s="222"/>
      <c r="S264" s="222"/>
      <c r="T264" s="222"/>
      <c r="U264" s="222"/>
      <c r="V264" s="222"/>
      <c r="W264" s="234"/>
    </row>
    <row r="265" spans="1:23">
      <c r="A265" s="223"/>
      <c r="B265" s="223"/>
      <c r="C265" s="223"/>
      <c r="D265" s="222"/>
      <c r="E265" s="222"/>
      <c r="F265" s="222">
        <f t="shared" si="4"/>
        <v>1122.3400000000001</v>
      </c>
      <c r="G265" s="226"/>
      <c r="H265" s="227"/>
      <c r="I265" s="222"/>
      <c r="J265" s="222"/>
      <c r="K265" s="222"/>
      <c r="L265" s="228"/>
      <c r="M265" s="227"/>
      <c r="N265" s="222"/>
      <c r="O265" s="222"/>
      <c r="P265" s="222"/>
      <c r="Q265" s="222"/>
      <c r="R265" s="222"/>
      <c r="S265" s="222"/>
      <c r="T265" s="222"/>
      <c r="U265" s="222"/>
      <c r="V265" s="222"/>
      <c r="W265" s="234"/>
    </row>
    <row r="266" spans="1:23">
      <c r="A266" s="223"/>
      <c r="B266" s="223"/>
      <c r="C266" s="223"/>
      <c r="D266" s="222"/>
      <c r="E266" s="222"/>
      <c r="F266" s="222">
        <f t="shared" si="4"/>
        <v>1122.3400000000001</v>
      </c>
      <c r="G266" s="226"/>
      <c r="H266" s="227"/>
      <c r="I266" s="222"/>
      <c r="J266" s="222"/>
      <c r="K266" s="222"/>
      <c r="L266" s="228"/>
      <c r="M266" s="227"/>
      <c r="N266" s="222"/>
      <c r="O266" s="222"/>
      <c r="P266" s="222"/>
      <c r="Q266" s="222"/>
      <c r="R266" s="222"/>
      <c r="S266" s="222"/>
      <c r="T266" s="222"/>
      <c r="U266" s="222"/>
      <c r="V266" s="222"/>
      <c r="W266" s="234"/>
    </row>
    <row r="267" spans="1:23">
      <c r="A267" s="223"/>
      <c r="B267" s="223"/>
      <c r="C267" s="223"/>
      <c r="D267" s="222"/>
      <c r="E267" s="222"/>
      <c r="F267" s="222">
        <f t="shared" si="4"/>
        <v>1122.3400000000001</v>
      </c>
      <c r="G267" s="226"/>
      <c r="H267" s="227"/>
      <c r="I267" s="222"/>
      <c r="J267" s="222"/>
      <c r="K267" s="222"/>
      <c r="L267" s="228"/>
      <c r="M267" s="227"/>
      <c r="N267" s="222"/>
      <c r="O267" s="222"/>
      <c r="P267" s="222"/>
      <c r="Q267" s="222"/>
      <c r="R267" s="222"/>
      <c r="S267" s="222"/>
      <c r="T267" s="222"/>
      <c r="U267" s="222"/>
      <c r="V267" s="222"/>
      <c r="W267" s="234"/>
    </row>
    <row r="268" spans="1:23">
      <c r="A268" s="223"/>
      <c r="B268" s="223"/>
      <c r="C268" s="223"/>
      <c r="D268" s="222"/>
      <c r="E268" s="222"/>
      <c r="F268" s="222">
        <f t="shared" si="4"/>
        <v>1122.3400000000001</v>
      </c>
      <c r="G268" s="226"/>
      <c r="H268" s="227"/>
      <c r="I268" s="222"/>
      <c r="J268" s="222"/>
      <c r="K268" s="222"/>
      <c r="L268" s="228"/>
      <c r="M268" s="227"/>
      <c r="N268" s="222"/>
      <c r="O268" s="222"/>
      <c r="P268" s="222"/>
      <c r="Q268" s="222"/>
      <c r="R268" s="222"/>
      <c r="S268" s="222"/>
      <c r="T268" s="222"/>
      <c r="U268" s="222"/>
      <c r="V268" s="222"/>
      <c r="W268" s="234"/>
    </row>
    <row r="269" spans="1:23">
      <c r="A269" s="223"/>
      <c r="B269" s="223"/>
      <c r="C269" s="223"/>
      <c r="D269" s="222"/>
      <c r="E269" s="222"/>
      <c r="F269" s="222">
        <f t="shared" si="4"/>
        <v>1122.3400000000001</v>
      </c>
      <c r="G269" s="226"/>
      <c r="H269" s="227"/>
      <c r="I269" s="222"/>
      <c r="J269" s="222"/>
      <c r="K269" s="222"/>
      <c r="L269" s="228"/>
      <c r="M269" s="227"/>
      <c r="N269" s="222"/>
      <c r="O269" s="222"/>
      <c r="P269" s="222"/>
      <c r="Q269" s="222"/>
      <c r="R269" s="222"/>
      <c r="S269" s="222"/>
      <c r="T269" s="222"/>
      <c r="U269" s="222"/>
      <c r="V269" s="222"/>
      <c r="W269" s="234"/>
    </row>
    <row r="270" spans="1:23">
      <c r="A270" s="223"/>
      <c r="B270" s="223"/>
      <c r="C270" s="223"/>
      <c r="D270" s="222"/>
      <c r="E270" s="222"/>
      <c r="F270" s="222">
        <f t="shared" si="4"/>
        <v>1122.3400000000001</v>
      </c>
      <c r="G270" s="226"/>
      <c r="H270" s="227"/>
      <c r="I270" s="222"/>
      <c r="J270" s="222"/>
      <c r="K270" s="222"/>
      <c r="L270" s="228"/>
      <c r="M270" s="227"/>
      <c r="N270" s="222"/>
      <c r="O270" s="222"/>
      <c r="P270" s="222"/>
      <c r="Q270" s="222"/>
      <c r="R270" s="222"/>
      <c r="S270" s="222"/>
      <c r="T270" s="222"/>
      <c r="U270" s="222"/>
      <c r="V270" s="222"/>
      <c r="W270" s="234"/>
    </row>
    <row r="271" spans="1:23">
      <c r="A271" s="223"/>
      <c r="B271" s="223"/>
      <c r="C271" s="223"/>
      <c r="D271" s="222"/>
      <c r="E271" s="222"/>
      <c r="F271" s="222">
        <f t="shared" si="4"/>
        <v>1122.3400000000001</v>
      </c>
      <c r="G271" s="226"/>
      <c r="H271" s="227"/>
      <c r="I271" s="222"/>
      <c r="J271" s="222"/>
      <c r="K271" s="222"/>
      <c r="L271" s="228"/>
      <c r="M271" s="227"/>
      <c r="N271" s="222"/>
      <c r="O271" s="222"/>
      <c r="P271" s="222"/>
      <c r="Q271" s="222"/>
      <c r="R271" s="222"/>
      <c r="S271" s="222"/>
      <c r="T271" s="222"/>
      <c r="U271" s="222"/>
      <c r="V271" s="222"/>
      <c r="W271" s="234"/>
    </row>
    <row r="272" spans="1:23">
      <c r="A272" s="223"/>
      <c r="B272" s="223"/>
      <c r="C272" s="223"/>
      <c r="D272" s="222"/>
      <c r="E272" s="222"/>
      <c r="F272" s="222">
        <f t="shared" si="4"/>
        <v>1122.3400000000001</v>
      </c>
      <c r="G272" s="226"/>
      <c r="H272" s="227"/>
      <c r="I272" s="222"/>
      <c r="J272" s="222"/>
      <c r="K272" s="222"/>
      <c r="L272" s="228"/>
      <c r="M272" s="227"/>
      <c r="N272" s="222"/>
      <c r="O272" s="222"/>
      <c r="P272" s="222"/>
      <c r="Q272" s="222"/>
      <c r="R272" s="222"/>
      <c r="S272" s="222"/>
      <c r="T272" s="222"/>
      <c r="U272" s="222"/>
      <c r="V272" s="222"/>
      <c r="W272" s="234"/>
    </row>
    <row r="273" spans="1:23">
      <c r="A273" s="223"/>
      <c r="B273" s="223"/>
      <c r="C273" s="223"/>
      <c r="D273" s="222"/>
      <c r="E273" s="222"/>
      <c r="F273" s="222">
        <f t="shared" si="4"/>
        <v>1122.3400000000001</v>
      </c>
      <c r="G273" s="226"/>
      <c r="H273" s="227"/>
      <c r="I273" s="222"/>
      <c r="J273" s="222"/>
      <c r="K273" s="222"/>
      <c r="L273" s="228"/>
      <c r="M273" s="227"/>
      <c r="N273" s="222"/>
      <c r="O273" s="222"/>
      <c r="P273" s="222"/>
      <c r="Q273" s="222"/>
      <c r="R273" s="222"/>
      <c r="S273" s="222"/>
      <c r="T273" s="222"/>
      <c r="U273" s="222"/>
      <c r="V273" s="222"/>
      <c r="W273" s="234"/>
    </row>
    <row r="274" spans="1:23">
      <c r="A274" s="223"/>
      <c r="B274" s="223"/>
      <c r="C274" s="223"/>
      <c r="D274" s="222"/>
      <c r="E274" s="222"/>
      <c r="F274" s="222">
        <f t="shared" si="4"/>
        <v>1122.3400000000001</v>
      </c>
      <c r="G274" s="226"/>
      <c r="H274" s="227"/>
      <c r="I274" s="222"/>
      <c r="J274" s="222"/>
      <c r="K274" s="222"/>
      <c r="L274" s="228"/>
      <c r="M274" s="227"/>
      <c r="N274" s="222"/>
      <c r="O274" s="222"/>
      <c r="P274" s="222"/>
      <c r="Q274" s="222"/>
      <c r="R274" s="222"/>
      <c r="S274" s="222"/>
      <c r="T274" s="222"/>
      <c r="U274" s="222"/>
      <c r="V274" s="222"/>
      <c r="W274" s="234"/>
    </row>
    <row r="275" spans="1:23">
      <c r="A275" s="223"/>
      <c r="B275" s="223"/>
      <c r="C275" s="223"/>
      <c r="D275" s="222"/>
      <c r="E275" s="222"/>
      <c r="F275" s="222">
        <f t="shared" si="4"/>
        <v>1122.3400000000001</v>
      </c>
      <c r="G275" s="226"/>
      <c r="H275" s="227"/>
      <c r="I275" s="222"/>
      <c r="J275" s="222"/>
      <c r="K275" s="222"/>
      <c r="L275" s="228"/>
      <c r="M275" s="227"/>
      <c r="N275" s="222"/>
      <c r="O275" s="222"/>
      <c r="P275" s="222"/>
      <c r="Q275" s="222"/>
      <c r="R275" s="222"/>
      <c r="S275" s="222"/>
      <c r="T275" s="222"/>
      <c r="U275" s="222"/>
      <c r="V275" s="222"/>
      <c r="W275" s="234"/>
    </row>
    <row r="276" spans="1:23">
      <c r="A276" s="223"/>
      <c r="B276" s="223"/>
      <c r="C276" s="223"/>
      <c r="D276" s="222"/>
      <c r="E276" s="222"/>
      <c r="F276" s="222">
        <f t="shared" si="4"/>
        <v>1122.3400000000001</v>
      </c>
      <c r="G276" s="226"/>
      <c r="H276" s="227"/>
      <c r="I276" s="222"/>
      <c r="J276" s="222"/>
      <c r="K276" s="222"/>
      <c r="L276" s="228"/>
      <c r="M276" s="227"/>
      <c r="N276" s="222"/>
      <c r="O276" s="222"/>
      <c r="P276" s="222"/>
      <c r="Q276" s="222"/>
      <c r="R276" s="222"/>
      <c r="S276" s="222"/>
      <c r="T276" s="222"/>
      <c r="U276" s="222"/>
      <c r="V276" s="222"/>
      <c r="W276" s="234"/>
    </row>
    <row r="277" spans="1:23">
      <c r="A277" s="223"/>
      <c r="B277" s="223"/>
      <c r="C277" s="223"/>
      <c r="D277" s="222"/>
      <c r="E277" s="222"/>
      <c r="F277" s="222">
        <f t="shared" si="4"/>
        <v>1122.3400000000001</v>
      </c>
      <c r="G277" s="226"/>
      <c r="H277" s="227"/>
      <c r="I277" s="222"/>
      <c r="J277" s="222"/>
      <c r="K277" s="222"/>
      <c r="L277" s="228"/>
      <c r="M277" s="227"/>
      <c r="N277" s="222"/>
      <c r="O277" s="222"/>
      <c r="P277" s="222"/>
      <c r="Q277" s="222"/>
      <c r="R277" s="222"/>
      <c r="S277" s="222"/>
      <c r="T277" s="222"/>
      <c r="U277" s="222"/>
      <c r="V277" s="222"/>
      <c r="W277" s="234"/>
    </row>
    <row r="278" spans="1:23">
      <c r="A278" s="223"/>
      <c r="B278" s="223"/>
      <c r="C278" s="223"/>
      <c r="D278" s="222"/>
      <c r="E278" s="222"/>
      <c r="F278" s="222">
        <f t="shared" si="4"/>
        <v>1122.3400000000001</v>
      </c>
      <c r="G278" s="226"/>
      <c r="H278" s="227"/>
      <c r="I278" s="222"/>
      <c r="J278" s="222"/>
      <c r="K278" s="222"/>
      <c r="L278" s="228"/>
      <c r="M278" s="227"/>
      <c r="N278" s="222"/>
      <c r="O278" s="222"/>
      <c r="P278" s="222"/>
      <c r="Q278" s="222"/>
      <c r="R278" s="222"/>
      <c r="S278" s="222"/>
      <c r="T278" s="222"/>
      <c r="U278" s="222"/>
      <c r="V278" s="222"/>
      <c r="W278" s="234"/>
    </row>
    <row r="279" spans="1:23">
      <c r="A279" s="223"/>
      <c r="B279" s="223"/>
      <c r="C279" s="223"/>
      <c r="D279" s="222"/>
      <c r="E279" s="222"/>
      <c r="F279" s="222">
        <f t="shared" si="4"/>
        <v>1122.3400000000001</v>
      </c>
      <c r="G279" s="226"/>
      <c r="H279" s="227"/>
      <c r="I279" s="222"/>
      <c r="J279" s="222"/>
      <c r="K279" s="222"/>
      <c r="L279" s="228"/>
      <c r="M279" s="227"/>
      <c r="N279" s="222"/>
      <c r="O279" s="222"/>
      <c r="P279" s="222"/>
      <c r="Q279" s="222"/>
      <c r="R279" s="222"/>
      <c r="S279" s="222"/>
      <c r="T279" s="222"/>
      <c r="U279" s="222"/>
      <c r="V279" s="222"/>
      <c r="W279" s="234"/>
    </row>
    <row r="280" spans="1:23">
      <c r="A280" s="223"/>
      <c r="B280" s="223"/>
      <c r="C280" s="223"/>
      <c r="D280" s="222"/>
      <c r="E280" s="222"/>
      <c r="F280" s="222">
        <f t="shared" si="4"/>
        <v>1122.3400000000001</v>
      </c>
      <c r="G280" s="226"/>
      <c r="H280" s="227"/>
      <c r="I280" s="222"/>
      <c r="J280" s="222"/>
      <c r="K280" s="222"/>
      <c r="L280" s="228"/>
      <c r="M280" s="227"/>
      <c r="N280" s="222"/>
      <c r="O280" s="222"/>
      <c r="P280" s="222"/>
      <c r="Q280" s="222"/>
      <c r="R280" s="222"/>
      <c r="S280" s="222"/>
      <c r="T280" s="222"/>
      <c r="U280" s="222"/>
      <c r="V280" s="222"/>
      <c r="W280" s="234"/>
    </row>
    <row r="281" spans="1:23">
      <c r="A281" s="223"/>
      <c r="B281" s="223"/>
      <c r="C281" s="223"/>
      <c r="D281" s="222"/>
      <c r="E281" s="222"/>
      <c r="F281" s="222">
        <f t="shared" si="4"/>
        <v>1122.3400000000001</v>
      </c>
      <c r="G281" s="226"/>
      <c r="H281" s="227"/>
      <c r="I281" s="222"/>
      <c r="J281" s="222"/>
      <c r="K281" s="222"/>
      <c r="L281" s="228"/>
      <c r="M281" s="227"/>
      <c r="N281" s="222"/>
      <c r="O281" s="222"/>
      <c r="P281" s="222"/>
      <c r="Q281" s="222"/>
      <c r="R281" s="222"/>
      <c r="S281" s="222"/>
      <c r="T281" s="222"/>
      <c r="U281" s="222"/>
      <c r="V281" s="222"/>
      <c r="W281" s="234"/>
    </row>
    <row r="282" spans="1:23">
      <c r="A282" s="223"/>
      <c r="B282" s="223"/>
      <c r="C282" s="223"/>
      <c r="D282" s="222"/>
      <c r="E282" s="222"/>
      <c r="F282" s="222">
        <f t="shared" si="4"/>
        <v>1122.3400000000001</v>
      </c>
      <c r="G282" s="226"/>
      <c r="H282" s="227"/>
      <c r="I282" s="222"/>
      <c r="J282" s="222"/>
      <c r="K282" s="222"/>
      <c r="L282" s="228"/>
      <c r="M282" s="227"/>
      <c r="N282" s="222"/>
      <c r="O282" s="222"/>
      <c r="P282" s="222"/>
      <c r="Q282" s="222"/>
      <c r="R282" s="222"/>
      <c r="S282" s="222"/>
      <c r="T282" s="222"/>
      <c r="U282" s="222"/>
      <c r="V282" s="222"/>
      <c r="W282" s="234"/>
    </row>
    <row r="283" spans="1:23">
      <c r="A283" s="223"/>
      <c r="B283" s="223"/>
      <c r="C283" s="223"/>
      <c r="D283" s="222"/>
      <c r="E283" s="222"/>
      <c r="F283" s="222">
        <f t="shared" si="4"/>
        <v>1122.3400000000001</v>
      </c>
      <c r="G283" s="226"/>
      <c r="H283" s="227"/>
      <c r="I283" s="222"/>
      <c r="J283" s="222"/>
      <c r="K283" s="222"/>
      <c r="L283" s="228"/>
      <c r="M283" s="227"/>
      <c r="N283" s="222"/>
      <c r="O283" s="222"/>
      <c r="P283" s="222"/>
      <c r="Q283" s="222"/>
      <c r="R283" s="222"/>
      <c r="S283" s="222"/>
      <c r="T283" s="222"/>
      <c r="U283" s="222"/>
      <c r="V283" s="222"/>
      <c r="W283" s="234"/>
    </row>
    <row r="284" spans="1:23">
      <c r="A284" s="223"/>
      <c r="B284" s="223"/>
      <c r="C284" s="223"/>
      <c r="D284" s="222"/>
      <c r="E284" s="222"/>
      <c r="F284" s="222">
        <f t="shared" si="4"/>
        <v>1122.3400000000001</v>
      </c>
      <c r="G284" s="226"/>
      <c r="H284" s="227"/>
      <c r="I284" s="222"/>
      <c r="J284" s="222"/>
      <c r="K284" s="222"/>
      <c r="L284" s="228"/>
      <c r="M284" s="227"/>
      <c r="N284" s="222"/>
      <c r="O284" s="222"/>
      <c r="P284" s="222"/>
      <c r="Q284" s="222"/>
      <c r="R284" s="222"/>
      <c r="S284" s="222"/>
      <c r="T284" s="222"/>
      <c r="U284" s="222"/>
      <c r="V284" s="222"/>
      <c r="W284" s="234"/>
    </row>
    <row r="285" spans="1:23">
      <c r="A285" s="223"/>
      <c r="B285" s="223"/>
      <c r="C285" s="223"/>
      <c r="D285" s="222"/>
      <c r="E285" s="222"/>
      <c r="F285" s="222">
        <f t="shared" si="4"/>
        <v>1122.3400000000001</v>
      </c>
      <c r="G285" s="226"/>
      <c r="H285" s="227"/>
      <c r="I285" s="222"/>
      <c r="J285" s="222"/>
      <c r="K285" s="222"/>
      <c r="L285" s="228"/>
      <c r="M285" s="227"/>
      <c r="N285" s="222"/>
      <c r="O285" s="222"/>
      <c r="P285" s="222"/>
      <c r="Q285" s="222"/>
      <c r="R285" s="222"/>
      <c r="S285" s="222"/>
      <c r="T285" s="222"/>
      <c r="U285" s="222"/>
      <c r="V285" s="222"/>
      <c r="W285" s="234"/>
    </row>
    <row r="286" spans="1:23">
      <c r="A286" s="223"/>
      <c r="B286" s="223"/>
      <c r="C286" s="223"/>
      <c r="D286" s="222"/>
      <c r="E286" s="222"/>
      <c r="F286" s="222">
        <f t="shared" si="4"/>
        <v>1122.3400000000001</v>
      </c>
      <c r="G286" s="226"/>
      <c r="H286" s="227"/>
      <c r="I286" s="222"/>
      <c r="J286" s="222"/>
      <c r="K286" s="222"/>
      <c r="L286" s="228"/>
      <c r="M286" s="227"/>
      <c r="N286" s="222"/>
      <c r="O286" s="222"/>
      <c r="P286" s="222"/>
      <c r="Q286" s="222"/>
      <c r="R286" s="222"/>
      <c r="S286" s="222"/>
      <c r="T286" s="222"/>
      <c r="U286" s="222"/>
      <c r="V286" s="222"/>
      <c r="W286" s="234"/>
    </row>
    <row r="287" spans="1:23">
      <c r="A287" s="223"/>
      <c r="B287" s="223"/>
      <c r="C287" s="223"/>
      <c r="D287" s="222"/>
      <c r="E287" s="222"/>
      <c r="F287" s="222">
        <f t="shared" si="4"/>
        <v>1122.3400000000001</v>
      </c>
      <c r="G287" s="226"/>
      <c r="H287" s="227"/>
      <c r="I287" s="222"/>
      <c r="J287" s="222"/>
      <c r="K287" s="222"/>
      <c r="L287" s="228"/>
      <c r="M287" s="227"/>
      <c r="N287" s="222"/>
      <c r="O287" s="222"/>
      <c r="P287" s="222"/>
      <c r="Q287" s="222"/>
      <c r="R287" s="222"/>
      <c r="S287" s="222"/>
      <c r="T287" s="222"/>
      <c r="U287" s="222"/>
      <c r="V287" s="222"/>
      <c r="W287" s="234"/>
    </row>
    <row r="288" spans="1:23">
      <c r="A288" s="223"/>
      <c r="B288" s="223"/>
      <c r="C288" s="223"/>
      <c r="D288" s="222"/>
      <c r="E288" s="222"/>
      <c r="F288" s="222">
        <f t="shared" si="4"/>
        <v>1122.3400000000001</v>
      </c>
      <c r="G288" s="226"/>
      <c r="H288" s="227"/>
      <c r="I288" s="222"/>
      <c r="J288" s="222"/>
      <c r="K288" s="222"/>
      <c r="L288" s="228"/>
      <c r="M288" s="227"/>
      <c r="N288" s="222"/>
      <c r="O288" s="222"/>
      <c r="P288" s="222"/>
      <c r="Q288" s="222"/>
      <c r="R288" s="222"/>
      <c r="S288" s="222"/>
      <c r="T288" s="222"/>
      <c r="U288" s="222"/>
      <c r="V288" s="222"/>
      <c r="W288" s="234"/>
    </row>
    <row r="289" spans="1:23">
      <c r="A289" s="223"/>
      <c r="B289" s="223"/>
      <c r="C289" s="223"/>
      <c r="D289" s="222"/>
      <c r="E289" s="222"/>
      <c r="F289" s="222">
        <f t="shared" si="4"/>
        <v>1122.3400000000001</v>
      </c>
      <c r="G289" s="226"/>
      <c r="H289" s="227"/>
      <c r="I289" s="222"/>
      <c r="J289" s="222"/>
      <c r="K289" s="222"/>
      <c r="L289" s="228"/>
      <c r="M289" s="227"/>
      <c r="N289" s="222"/>
      <c r="O289" s="222"/>
      <c r="P289" s="222"/>
      <c r="Q289" s="222"/>
      <c r="R289" s="222"/>
      <c r="S289" s="222"/>
      <c r="T289" s="222"/>
      <c r="U289" s="222"/>
      <c r="V289" s="222"/>
      <c r="W289" s="234"/>
    </row>
    <row r="290" spans="1:23">
      <c r="A290" s="223"/>
      <c r="B290" s="223"/>
      <c r="C290" s="223"/>
      <c r="D290" s="222"/>
      <c r="E290" s="222"/>
      <c r="F290" s="222">
        <f t="shared" si="4"/>
        <v>1122.3400000000001</v>
      </c>
      <c r="G290" s="226"/>
      <c r="H290" s="227"/>
      <c r="I290" s="222"/>
      <c r="J290" s="222"/>
      <c r="K290" s="222"/>
      <c r="L290" s="228"/>
      <c r="M290" s="227"/>
      <c r="N290" s="222"/>
      <c r="O290" s="222"/>
      <c r="P290" s="222"/>
      <c r="Q290" s="222"/>
      <c r="R290" s="222"/>
      <c r="S290" s="222"/>
      <c r="T290" s="222"/>
      <c r="U290" s="222"/>
      <c r="V290" s="222"/>
      <c r="W290" s="234"/>
    </row>
    <row r="291" spans="1:23">
      <c r="A291" s="223"/>
      <c r="B291" s="223"/>
      <c r="C291" s="223"/>
      <c r="D291" s="222"/>
      <c r="E291" s="222"/>
      <c r="F291" s="222">
        <f t="shared" si="4"/>
        <v>1122.3400000000001</v>
      </c>
      <c r="G291" s="226"/>
      <c r="H291" s="227"/>
      <c r="I291" s="222"/>
      <c r="J291" s="222"/>
      <c r="K291" s="222"/>
      <c r="L291" s="228"/>
      <c r="M291" s="227"/>
      <c r="N291" s="222"/>
      <c r="O291" s="222"/>
      <c r="P291" s="222"/>
      <c r="Q291" s="222"/>
      <c r="R291" s="222"/>
      <c r="S291" s="222"/>
      <c r="T291" s="222"/>
      <c r="U291" s="222"/>
      <c r="V291" s="222"/>
      <c r="W291" s="234"/>
    </row>
    <row r="292" spans="1:23">
      <c r="A292" s="223"/>
      <c r="B292" s="223"/>
      <c r="C292" s="223"/>
      <c r="D292" s="222"/>
      <c r="E292" s="222"/>
      <c r="F292" s="222">
        <f t="shared" si="4"/>
        <v>1122.3400000000001</v>
      </c>
      <c r="G292" s="226"/>
      <c r="H292" s="227"/>
      <c r="I292" s="222"/>
      <c r="J292" s="222"/>
      <c r="K292" s="222"/>
      <c r="L292" s="228"/>
      <c r="M292" s="227"/>
      <c r="N292" s="222"/>
      <c r="O292" s="222"/>
      <c r="P292" s="222"/>
      <c r="Q292" s="222"/>
      <c r="R292" s="222"/>
      <c r="S292" s="222"/>
      <c r="T292" s="222"/>
      <c r="U292" s="222"/>
      <c r="V292" s="222"/>
      <c r="W292" s="234"/>
    </row>
    <row r="293" spans="1:23">
      <c r="A293" s="223"/>
      <c r="B293" s="223"/>
      <c r="C293" s="223"/>
      <c r="D293" s="222"/>
      <c r="E293" s="222"/>
      <c r="F293" s="222">
        <f t="shared" si="4"/>
        <v>1122.3400000000001</v>
      </c>
      <c r="G293" s="226"/>
      <c r="H293" s="227"/>
      <c r="I293" s="222"/>
      <c r="J293" s="222"/>
      <c r="K293" s="222"/>
      <c r="L293" s="228"/>
      <c r="M293" s="227"/>
      <c r="N293" s="222"/>
      <c r="O293" s="222"/>
      <c r="P293" s="222"/>
      <c r="Q293" s="222"/>
      <c r="R293" s="222"/>
      <c r="S293" s="222"/>
      <c r="T293" s="222"/>
      <c r="U293" s="222"/>
      <c r="V293" s="222"/>
      <c r="W293" s="234"/>
    </row>
    <row r="294" spans="1:23">
      <c r="A294" s="223"/>
      <c r="B294" s="223"/>
      <c r="C294" s="223"/>
      <c r="D294" s="222"/>
      <c r="E294" s="222"/>
      <c r="F294" s="222">
        <f t="shared" si="4"/>
        <v>1122.3400000000001</v>
      </c>
      <c r="G294" s="226"/>
      <c r="H294" s="227"/>
      <c r="I294" s="222"/>
      <c r="J294" s="222"/>
      <c r="K294" s="222"/>
      <c r="L294" s="228"/>
      <c r="M294" s="227"/>
      <c r="N294" s="222"/>
      <c r="O294" s="222"/>
      <c r="P294" s="222"/>
      <c r="Q294" s="222"/>
      <c r="R294" s="222"/>
      <c r="S294" s="222"/>
      <c r="T294" s="222"/>
      <c r="U294" s="222"/>
      <c r="V294" s="222"/>
      <c r="W294" s="234"/>
    </row>
    <row r="295" spans="1:23">
      <c r="A295" s="223"/>
      <c r="B295" s="223"/>
      <c r="C295" s="223"/>
      <c r="D295" s="222"/>
      <c r="E295" s="222"/>
      <c r="F295" s="222">
        <f t="shared" si="4"/>
        <v>1122.3400000000001</v>
      </c>
      <c r="G295" s="226"/>
      <c r="H295" s="227"/>
      <c r="I295" s="222"/>
      <c r="J295" s="222"/>
      <c r="K295" s="222"/>
      <c r="L295" s="228"/>
      <c r="M295" s="227"/>
      <c r="N295" s="222"/>
      <c r="O295" s="222"/>
      <c r="P295" s="222"/>
      <c r="Q295" s="222"/>
      <c r="R295" s="222"/>
      <c r="S295" s="222"/>
      <c r="T295" s="222"/>
      <c r="U295" s="222"/>
      <c r="V295" s="222"/>
      <c r="W295" s="234"/>
    </row>
    <row r="296" spans="1:23">
      <c r="A296" s="223"/>
      <c r="B296" s="223"/>
      <c r="C296" s="223"/>
      <c r="D296" s="222"/>
      <c r="E296" s="222"/>
      <c r="F296" s="222">
        <f t="shared" si="4"/>
        <v>1122.3400000000001</v>
      </c>
      <c r="G296" s="226"/>
      <c r="H296" s="227"/>
      <c r="I296" s="222"/>
      <c r="J296" s="222"/>
      <c r="K296" s="222"/>
      <c r="L296" s="228"/>
      <c r="M296" s="227"/>
      <c r="N296" s="222"/>
      <c r="O296" s="222"/>
      <c r="P296" s="222"/>
      <c r="Q296" s="222"/>
      <c r="R296" s="222"/>
      <c r="S296" s="222"/>
      <c r="T296" s="222"/>
      <c r="U296" s="222"/>
      <c r="V296" s="222"/>
      <c r="W296" s="234"/>
    </row>
    <row r="297" spans="1:23">
      <c r="A297" s="223"/>
      <c r="B297" s="223"/>
      <c r="C297" s="223"/>
      <c r="D297" s="222"/>
      <c r="E297" s="222"/>
      <c r="F297" s="222">
        <f t="shared" si="4"/>
        <v>1122.3400000000001</v>
      </c>
      <c r="G297" s="226"/>
      <c r="H297" s="227"/>
      <c r="I297" s="222"/>
      <c r="J297" s="222"/>
      <c r="K297" s="222"/>
      <c r="L297" s="228"/>
      <c r="M297" s="227"/>
      <c r="N297" s="222"/>
      <c r="O297" s="222"/>
      <c r="P297" s="222"/>
      <c r="Q297" s="222"/>
      <c r="R297" s="222"/>
      <c r="S297" s="222"/>
      <c r="T297" s="222"/>
      <c r="U297" s="222"/>
      <c r="V297" s="222"/>
      <c r="W297" s="234"/>
    </row>
    <row r="298" spans="1:23">
      <c r="A298" s="223"/>
      <c r="B298" s="223"/>
      <c r="C298" s="223"/>
      <c r="D298" s="222"/>
      <c r="E298" s="222"/>
      <c r="F298" s="222">
        <f t="shared" si="4"/>
        <v>1122.3400000000001</v>
      </c>
      <c r="G298" s="226"/>
      <c r="H298" s="227"/>
      <c r="I298" s="222"/>
      <c r="J298" s="222"/>
      <c r="K298" s="222"/>
      <c r="L298" s="228"/>
      <c r="M298" s="227"/>
      <c r="N298" s="222"/>
      <c r="O298" s="222"/>
      <c r="P298" s="222"/>
      <c r="Q298" s="222"/>
      <c r="R298" s="222"/>
      <c r="S298" s="222"/>
      <c r="T298" s="222"/>
      <c r="U298" s="222"/>
      <c r="V298" s="222"/>
      <c r="W298" s="234"/>
    </row>
    <row r="299" spans="1:23">
      <c r="A299" s="223"/>
      <c r="B299" s="223"/>
      <c r="C299" s="223"/>
      <c r="D299" s="222"/>
      <c r="E299" s="222"/>
      <c r="F299" s="222">
        <f t="shared" si="4"/>
        <v>1122.3400000000001</v>
      </c>
      <c r="G299" s="226"/>
      <c r="H299" s="227"/>
      <c r="I299" s="222"/>
      <c r="J299" s="222"/>
      <c r="K299" s="222"/>
      <c r="L299" s="228"/>
      <c r="M299" s="227"/>
      <c r="N299" s="222"/>
      <c r="O299" s="222"/>
      <c r="P299" s="222"/>
      <c r="Q299" s="222"/>
      <c r="R299" s="222"/>
      <c r="S299" s="222"/>
      <c r="T299" s="222"/>
      <c r="U299" s="222"/>
      <c r="V299" s="222"/>
      <c r="W299" s="234"/>
    </row>
    <row r="300" spans="1:23">
      <c r="A300" s="223"/>
      <c r="B300" s="223"/>
      <c r="C300" s="223"/>
      <c r="D300" s="222"/>
      <c r="E300" s="222"/>
      <c r="F300" s="222">
        <f t="shared" si="4"/>
        <v>1122.3400000000001</v>
      </c>
      <c r="G300" s="226"/>
      <c r="H300" s="227"/>
      <c r="I300" s="222"/>
      <c r="J300" s="222"/>
      <c r="K300" s="222"/>
      <c r="L300" s="228"/>
      <c r="M300" s="227"/>
      <c r="N300" s="222"/>
      <c r="O300" s="222"/>
      <c r="P300" s="222"/>
      <c r="Q300" s="222"/>
      <c r="R300" s="222"/>
      <c r="S300" s="222"/>
      <c r="T300" s="222"/>
      <c r="U300" s="222"/>
      <c r="V300" s="222"/>
      <c r="W300" s="234"/>
    </row>
    <row r="301" spans="1:23">
      <c r="A301" s="223"/>
      <c r="B301" s="223"/>
      <c r="C301" s="223"/>
      <c r="D301" s="222"/>
      <c r="E301" s="222"/>
      <c r="F301" s="222">
        <f t="shared" si="4"/>
        <v>1122.3400000000001</v>
      </c>
      <c r="G301" s="226"/>
      <c r="H301" s="227"/>
      <c r="I301" s="222"/>
      <c r="J301" s="222"/>
      <c r="K301" s="222"/>
      <c r="L301" s="228"/>
      <c r="M301" s="227"/>
      <c r="N301" s="222"/>
      <c r="O301" s="222"/>
      <c r="P301" s="222"/>
      <c r="Q301" s="222"/>
      <c r="R301" s="222"/>
      <c r="S301" s="222"/>
      <c r="T301" s="222"/>
      <c r="U301" s="222"/>
      <c r="V301" s="222"/>
      <c r="W301" s="234"/>
    </row>
    <row r="302" spans="1:23">
      <c r="A302" s="223"/>
      <c r="B302" s="223"/>
      <c r="C302" s="223"/>
      <c r="D302" s="222"/>
      <c r="E302" s="222"/>
      <c r="F302" s="222">
        <f t="shared" si="4"/>
        <v>1122.3400000000001</v>
      </c>
      <c r="G302" s="226"/>
      <c r="H302" s="227"/>
      <c r="I302" s="222"/>
      <c r="J302" s="222"/>
      <c r="K302" s="222"/>
      <c r="L302" s="228"/>
      <c r="M302" s="227"/>
      <c r="N302" s="222"/>
      <c r="O302" s="222"/>
      <c r="P302" s="222"/>
      <c r="Q302" s="222"/>
      <c r="R302" s="222"/>
      <c r="S302" s="222"/>
      <c r="T302" s="222"/>
      <c r="U302" s="222"/>
      <c r="V302" s="222"/>
      <c r="W302" s="234"/>
    </row>
    <row r="303" spans="1:23">
      <c r="A303" s="223"/>
      <c r="B303" s="223"/>
      <c r="C303" s="223"/>
      <c r="D303" s="222"/>
      <c r="E303" s="222"/>
      <c r="F303" s="222">
        <f t="shared" si="4"/>
        <v>1122.3400000000001</v>
      </c>
      <c r="G303" s="226"/>
      <c r="H303" s="227"/>
      <c r="I303" s="222"/>
      <c r="J303" s="222"/>
      <c r="K303" s="222"/>
      <c r="L303" s="228"/>
      <c r="M303" s="227"/>
      <c r="N303" s="222"/>
      <c r="O303" s="222"/>
      <c r="P303" s="222"/>
      <c r="Q303" s="222"/>
      <c r="R303" s="222"/>
      <c r="S303" s="222"/>
      <c r="T303" s="222"/>
      <c r="U303" s="222"/>
      <c r="V303" s="222"/>
      <c r="W303" s="234"/>
    </row>
    <row r="304" spans="1:23">
      <c r="A304" s="223"/>
      <c r="B304" s="223"/>
      <c r="C304" s="223"/>
      <c r="D304" s="222"/>
      <c r="E304" s="222"/>
      <c r="F304" s="222">
        <f t="shared" si="4"/>
        <v>1122.3400000000001</v>
      </c>
      <c r="G304" s="226"/>
      <c r="H304" s="227"/>
      <c r="I304" s="222"/>
      <c r="J304" s="222"/>
      <c r="K304" s="222"/>
      <c r="L304" s="228"/>
      <c r="M304" s="227"/>
      <c r="N304" s="222"/>
      <c r="O304" s="222"/>
      <c r="P304" s="222"/>
      <c r="Q304" s="222"/>
      <c r="R304" s="222"/>
      <c r="S304" s="222"/>
      <c r="T304" s="222"/>
      <c r="U304" s="222"/>
      <c r="V304" s="222"/>
      <c r="W304" s="234"/>
    </row>
    <row r="305" spans="1:23">
      <c r="A305" s="223"/>
      <c r="B305" s="223"/>
      <c r="C305" s="223"/>
      <c r="D305" s="222"/>
      <c r="E305" s="222"/>
      <c r="F305" s="222">
        <f t="shared" si="4"/>
        <v>1122.3400000000001</v>
      </c>
      <c r="G305" s="226"/>
      <c r="H305" s="227"/>
      <c r="I305" s="222"/>
      <c r="J305" s="222"/>
      <c r="K305" s="222"/>
      <c r="L305" s="228"/>
      <c r="M305" s="227"/>
      <c r="N305" s="222"/>
      <c r="O305" s="222"/>
      <c r="P305" s="222"/>
      <c r="Q305" s="222"/>
      <c r="R305" s="222"/>
      <c r="S305" s="222"/>
      <c r="T305" s="222"/>
      <c r="U305" s="222"/>
      <c r="V305" s="222"/>
      <c r="W305" s="234"/>
    </row>
    <row r="306" spans="1:23">
      <c r="A306" s="223"/>
      <c r="B306" s="223"/>
      <c r="C306" s="223"/>
      <c r="D306" s="222"/>
      <c r="E306" s="222"/>
      <c r="F306" s="222">
        <f t="shared" si="4"/>
        <v>1122.3400000000001</v>
      </c>
      <c r="G306" s="226"/>
      <c r="H306" s="227"/>
      <c r="I306" s="222"/>
      <c r="J306" s="222"/>
      <c r="K306" s="222"/>
      <c r="L306" s="228"/>
      <c r="M306" s="227"/>
      <c r="N306" s="222"/>
      <c r="O306" s="222"/>
      <c r="P306" s="222"/>
      <c r="Q306" s="222"/>
      <c r="R306" s="222"/>
      <c r="S306" s="222"/>
      <c r="T306" s="222"/>
      <c r="U306" s="222"/>
      <c r="V306" s="222"/>
      <c r="W306" s="234"/>
    </row>
    <row r="307" spans="1:23">
      <c r="A307" s="223"/>
      <c r="B307" s="223"/>
      <c r="C307" s="223"/>
      <c r="D307" s="222"/>
      <c r="E307" s="222"/>
      <c r="F307" s="222">
        <f t="shared" si="4"/>
        <v>1122.3400000000001</v>
      </c>
      <c r="G307" s="226"/>
      <c r="H307" s="227"/>
      <c r="I307" s="222"/>
      <c r="J307" s="222"/>
      <c r="K307" s="222"/>
      <c r="L307" s="228"/>
      <c r="M307" s="227"/>
      <c r="N307" s="222"/>
      <c r="O307" s="222"/>
      <c r="P307" s="222"/>
      <c r="Q307" s="222"/>
      <c r="R307" s="222"/>
      <c r="S307" s="222"/>
      <c r="T307" s="222"/>
      <c r="U307" s="222"/>
      <c r="V307" s="222"/>
      <c r="W307" s="234"/>
    </row>
    <row r="308" spans="1:23">
      <c r="A308" s="223"/>
      <c r="B308" s="223"/>
      <c r="C308" s="223"/>
      <c r="D308" s="222"/>
      <c r="E308" s="222"/>
      <c r="F308" s="222">
        <f t="shared" si="4"/>
        <v>1122.3400000000001</v>
      </c>
      <c r="G308" s="226"/>
      <c r="H308" s="227"/>
      <c r="I308" s="222"/>
      <c r="J308" s="222"/>
      <c r="K308" s="222"/>
      <c r="L308" s="228"/>
      <c r="M308" s="227"/>
      <c r="N308" s="222"/>
      <c r="O308" s="222"/>
      <c r="P308" s="222"/>
      <c r="Q308" s="222"/>
      <c r="R308" s="222"/>
      <c r="S308" s="222"/>
      <c r="T308" s="222"/>
      <c r="U308" s="222"/>
      <c r="V308" s="222"/>
      <c r="W308" s="234"/>
    </row>
    <row r="309" spans="1:23">
      <c r="A309" s="223"/>
      <c r="B309" s="223"/>
      <c r="C309" s="223"/>
      <c r="D309" s="222"/>
      <c r="E309" s="222"/>
      <c r="F309" s="222">
        <f t="shared" si="4"/>
        <v>1122.3400000000001</v>
      </c>
      <c r="G309" s="226"/>
      <c r="H309" s="227"/>
      <c r="I309" s="222"/>
      <c r="J309" s="222"/>
      <c r="K309" s="222"/>
      <c r="L309" s="228"/>
      <c r="M309" s="227"/>
      <c r="N309" s="222"/>
      <c r="O309" s="222"/>
      <c r="P309" s="222"/>
      <c r="Q309" s="222"/>
      <c r="R309" s="222"/>
      <c r="S309" s="222"/>
      <c r="T309" s="222"/>
      <c r="U309" s="222"/>
      <c r="V309" s="222"/>
      <c r="W309" s="234"/>
    </row>
    <row r="310" spans="1:23">
      <c r="A310" s="223"/>
      <c r="B310" s="223"/>
      <c r="C310" s="223"/>
      <c r="D310" s="222"/>
      <c r="E310" s="222"/>
      <c r="F310" s="222">
        <f t="shared" si="4"/>
        <v>1122.3400000000001</v>
      </c>
      <c r="G310" s="226"/>
      <c r="H310" s="227"/>
      <c r="I310" s="222"/>
      <c r="J310" s="222"/>
      <c r="K310" s="222"/>
      <c r="L310" s="228"/>
      <c r="M310" s="227"/>
      <c r="N310" s="222"/>
      <c r="O310" s="222"/>
      <c r="P310" s="222"/>
      <c r="Q310" s="222"/>
      <c r="R310" s="222"/>
      <c r="S310" s="222"/>
      <c r="T310" s="222"/>
      <c r="U310" s="222"/>
      <c r="V310" s="222"/>
      <c r="W310" s="234"/>
    </row>
    <row r="311" spans="1:23">
      <c r="A311" s="223"/>
      <c r="B311" s="223"/>
      <c r="C311" s="223"/>
      <c r="D311" s="222"/>
      <c r="E311" s="222"/>
      <c r="F311" s="222">
        <f t="shared" si="4"/>
        <v>1122.3400000000001</v>
      </c>
      <c r="G311" s="226"/>
      <c r="H311" s="227"/>
      <c r="I311" s="222"/>
      <c r="J311" s="222"/>
      <c r="K311" s="222"/>
      <c r="L311" s="228"/>
      <c r="M311" s="227"/>
      <c r="N311" s="222"/>
      <c r="O311" s="222"/>
      <c r="P311" s="222"/>
      <c r="Q311" s="222"/>
      <c r="R311" s="222"/>
      <c r="S311" s="222"/>
      <c r="T311" s="222"/>
      <c r="U311" s="222"/>
      <c r="V311" s="222"/>
      <c r="W311" s="234"/>
    </row>
    <row r="312" spans="1:23">
      <c r="A312" s="223"/>
      <c r="B312" s="223"/>
      <c r="C312" s="223"/>
      <c r="D312" s="222"/>
      <c r="E312" s="222"/>
      <c r="F312" s="222">
        <f t="shared" si="4"/>
        <v>1122.3400000000001</v>
      </c>
      <c r="G312" s="226"/>
      <c r="H312" s="227"/>
      <c r="I312" s="222"/>
      <c r="J312" s="222"/>
      <c r="K312" s="222"/>
      <c r="L312" s="228"/>
      <c r="M312" s="227"/>
      <c r="N312" s="222"/>
      <c r="O312" s="222"/>
      <c r="P312" s="222"/>
      <c r="Q312" s="222"/>
      <c r="R312" s="222"/>
      <c r="S312" s="222"/>
      <c r="T312" s="222"/>
      <c r="U312" s="222"/>
      <c r="V312" s="222"/>
      <c r="W312" s="234"/>
    </row>
    <row r="313" spans="1:23">
      <c r="A313" s="223"/>
      <c r="B313" s="223"/>
      <c r="C313" s="223"/>
      <c r="D313" s="222"/>
      <c r="E313" s="222"/>
      <c r="F313" s="222">
        <f t="shared" si="4"/>
        <v>1122.3400000000001</v>
      </c>
      <c r="G313" s="226"/>
      <c r="H313" s="227"/>
      <c r="I313" s="222"/>
      <c r="J313" s="222"/>
      <c r="K313" s="222"/>
      <c r="L313" s="228"/>
      <c r="M313" s="227"/>
      <c r="N313" s="222"/>
      <c r="O313" s="222"/>
      <c r="P313" s="222"/>
      <c r="Q313" s="222"/>
      <c r="R313" s="222"/>
      <c r="S313" s="222"/>
      <c r="T313" s="222"/>
      <c r="U313" s="222"/>
      <c r="V313" s="222"/>
      <c r="W313" s="234"/>
    </row>
    <row r="314" spans="1:23">
      <c r="A314" s="223"/>
      <c r="B314" s="223"/>
      <c r="C314" s="223"/>
      <c r="D314" s="222"/>
      <c r="E314" s="222"/>
      <c r="F314" s="222">
        <f t="shared" si="4"/>
        <v>1122.3400000000001</v>
      </c>
      <c r="G314" s="226"/>
      <c r="H314" s="227"/>
      <c r="I314" s="222"/>
      <c r="J314" s="222"/>
      <c r="K314" s="222"/>
      <c r="L314" s="228"/>
      <c r="M314" s="227"/>
      <c r="N314" s="222"/>
      <c r="O314" s="222"/>
      <c r="P314" s="222"/>
      <c r="Q314" s="222"/>
      <c r="R314" s="222"/>
      <c r="S314" s="222"/>
      <c r="T314" s="222"/>
      <c r="U314" s="222"/>
      <c r="V314" s="222"/>
      <c r="W314" s="234"/>
    </row>
    <row r="315" spans="1:23">
      <c r="A315" s="223"/>
      <c r="B315" s="223"/>
      <c r="C315" s="223"/>
      <c r="D315" s="222"/>
      <c r="E315" s="222"/>
      <c r="F315" s="222">
        <f t="shared" si="4"/>
        <v>1122.3400000000001</v>
      </c>
      <c r="G315" s="226"/>
      <c r="H315" s="227"/>
      <c r="I315" s="222"/>
      <c r="J315" s="222"/>
      <c r="K315" s="222"/>
      <c r="L315" s="228"/>
      <c r="M315" s="227"/>
      <c r="N315" s="222"/>
      <c r="O315" s="222"/>
      <c r="P315" s="222"/>
      <c r="Q315" s="222"/>
      <c r="R315" s="222"/>
      <c r="S315" s="222"/>
      <c r="T315" s="222"/>
      <c r="U315" s="222"/>
      <c r="V315" s="222"/>
      <c r="W315" s="234"/>
    </row>
    <row r="316" spans="1:23">
      <c r="A316" s="223"/>
      <c r="B316" s="223"/>
      <c r="C316" s="223"/>
      <c r="D316" s="222"/>
      <c r="E316" s="222"/>
      <c r="F316" s="222">
        <f t="shared" si="4"/>
        <v>1122.3400000000001</v>
      </c>
      <c r="G316" s="226"/>
      <c r="H316" s="227"/>
      <c r="I316" s="222"/>
      <c r="J316" s="222"/>
      <c r="K316" s="222"/>
      <c r="L316" s="228"/>
      <c r="M316" s="227"/>
      <c r="N316" s="222"/>
      <c r="O316" s="222"/>
      <c r="P316" s="222"/>
      <c r="Q316" s="222"/>
      <c r="R316" s="222"/>
      <c r="S316" s="222"/>
      <c r="T316" s="222"/>
      <c r="U316" s="222"/>
      <c r="V316" s="222"/>
      <c r="W316" s="234"/>
    </row>
    <row r="317" spans="1:23">
      <c r="A317" s="223"/>
      <c r="B317" s="223"/>
      <c r="C317" s="223"/>
      <c r="D317" s="222"/>
      <c r="E317" s="222"/>
      <c r="F317" s="222">
        <f t="shared" si="4"/>
        <v>1122.3400000000001</v>
      </c>
      <c r="G317" s="226"/>
      <c r="H317" s="227"/>
      <c r="I317" s="222"/>
      <c r="J317" s="222"/>
      <c r="K317" s="222"/>
      <c r="L317" s="228"/>
      <c r="M317" s="227"/>
      <c r="N317" s="222"/>
      <c r="O317" s="222"/>
      <c r="P317" s="222"/>
      <c r="Q317" s="222"/>
      <c r="R317" s="222"/>
      <c r="S317" s="222"/>
      <c r="T317" s="222"/>
      <c r="U317" s="222"/>
      <c r="V317" s="222"/>
      <c r="W317" s="234"/>
    </row>
    <row r="318" spans="1:23">
      <c r="A318" s="223"/>
      <c r="B318" s="223"/>
      <c r="C318" s="223"/>
      <c r="D318" s="222"/>
      <c r="E318" s="222"/>
      <c r="F318" s="222">
        <f t="shared" si="4"/>
        <v>1122.3400000000001</v>
      </c>
      <c r="G318" s="226"/>
      <c r="H318" s="227"/>
      <c r="I318" s="222"/>
      <c r="J318" s="222"/>
      <c r="K318" s="222"/>
      <c r="L318" s="228"/>
      <c r="M318" s="227"/>
      <c r="N318" s="222"/>
      <c r="O318" s="222"/>
      <c r="P318" s="222"/>
      <c r="Q318" s="222"/>
      <c r="R318" s="222"/>
      <c r="S318" s="222"/>
      <c r="T318" s="222"/>
      <c r="U318" s="222"/>
      <c r="V318" s="222"/>
      <c r="W318" s="234"/>
    </row>
    <row r="319" spans="1:23">
      <c r="A319" s="223"/>
      <c r="B319" s="223"/>
      <c r="C319" s="223"/>
      <c r="D319" s="222"/>
      <c r="E319" s="222"/>
      <c r="F319" s="222">
        <f t="shared" si="4"/>
        <v>1122.3400000000001</v>
      </c>
      <c r="G319" s="226"/>
      <c r="H319" s="227"/>
      <c r="I319" s="222"/>
      <c r="J319" s="222"/>
      <c r="K319" s="222"/>
      <c r="L319" s="228"/>
      <c r="M319" s="227"/>
      <c r="N319" s="222"/>
      <c r="O319" s="222"/>
      <c r="P319" s="222"/>
      <c r="Q319" s="222"/>
      <c r="R319" s="222"/>
      <c r="S319" s="222"/>
      <c r="T319" s="222"/>
      <c r="U319" s="222"/>
      <c r="V319" s="222"/>
      <c r="W319" s="234"/>
    </row>
    <row r="320" spans="1:23">
      <c r="A320" s="223"/>
      <c r="B320" s="223"/>
      <c r="C320" s="223"/>
      <c r="D320" s="222"/>
      <c r="E320" s="222"/>
      <c r="F320" s="222">
        <f t="shared" si="4"/>
        <v>1122.3400000000001</v>
      </c>
      <c r="G320" s="226"/>
      <c r="H320" s="227"/>
      <c r="I320" s="222"/>
      <c r="J320" s="222"/>
      <c r="K320" s="222"/>
      <c r="L320" s="228"/>
      <c r="M320" s="227"/>
      <c r="N320" s="222"/>
      <c r="O320" s="222"/>
      <c r="P320" s="222"/>
      <c r="Q320" s="222"/>
      <c r="R320" s="222"/>
      <c r="S320" s="222"/>
      <c r="T320" s="222"/>
      <c r="U320" s="222"/>
      <c r="V320" s="222"/>
      <c r="W320" s="234"/>
    </row>
    <row r="321" spans="1:23">
      <c r="A321" s="223"/>
      <c r="B321" s="223"/>
      <c r="C321" s="223"/>
      <c r="D321" s="222"/>
      <c r="E321" s="222"/>
      <c r="F321" s="222">
        <f t="shared" si="4"/>
        <v>1122.3400000000001</v>
      </c>
      <c r="G321" s="226"/>
      <c r="H321" s="227"/>
      <c r="I321" s="222"/>
      <c r="J321" s="222"/>
      <c r="K321" s="222"/>
      <c r="L321" s="228"/>
      <c r="M321" s="227"/>
      <c r="N321" s="222"/>
      <c r="O321" s="222"/>
      <c r="P321" s="222"/>
      <c r="Q321" s="222"/>
      <c r="R321" s="222"/>
      <c r="S321" s="222"/>
      <c r="T321" s="222"/>
      <c r="U321" s="222"/>
      <c r="V321" s="222"/>
      <c r="W321" s="234"/>
    </row>
    <row r="322" spans="1:23">
      <c r="A322" s="223"/>
      <c r="B322" s="223"/>
      <c r="C322" s="223"/>
      <c r="D322" s="222"/>
      <c r="E322" s="222"/>
      <c r="F322" s="222">
        <f t="shared" si="4"/>
        <v>1122.3400000000001</v>
      </c>
      <c r="G322" s="226"/>
      <c r="H322" s="227"/>
      <c r="I322" s="222"/>
      <c r="J322" s="222"/>
      <c r="K322" s="222"/>
      <c r="L322" s="228"/>
      <c r="M322" s="227"/>
      <c r="N322" s="222"/>
      <c r="O322" s="222"/>
      <c r="P322" s="222"/>
      <c r="Q322" s="222"/>
      <c r="R322" s="222"/>
      <c r="S322" s="222"/>
      <c r="T322" s="222"/>
      <c r="U322" s="222"/>
      <c r="V322" s="222"/>
      <c r="W322" s="234"/>
    </row>
    <row r="323" spans="1:23">
      <c r="A323" s="223"/>
      <c r="B323" s="223"/>
      <c r="C323" s="223"/>
      <c r="D323" s="222"/>
      <c r="E323" s="222"/>
      <c r="F323" s="222">
        <f t="shared" si="4"/>
        <v>1122.3400000000001</v>
      </c>
      <c r="G323" s="226"/>
      <c r="H323" s="227"/>
      <c r="I323" s="222"/>
      <c r="J323" s="222"/>
      <c r="K323" s="222"/>
      <c r="L323" s="228"/>
      <c r="M323" s="227"/>
      <c r="N323" s="222"/>
      <c r="O323" s="222"/>
      <c r="P323" s="222"/>
      <c r="Q323" s="222"/>
      <c r="R323" s="222"/>
      <c r="S323" s="222"/>
      <c r="T323" s="222"/>
      <c r="U323" s="222"/>
      <c r="V323" s="222"/>
      <c r="W323" s="234"/>
    </row>
    <row r="324" spans="1:23">
      <c r="A324" s="223"/>
      <c r="B324" s="223"/>
      <c r="C324" s="223"/>
      <c r="D324" s="222"/>
      <c r="E324" s="222"/>
      <c r="F324" s="222">
        <f t="shared" si="4"/>
        <v>1122.3400000000001</v>
      </c>
      <c r="G324" s="226"/>
      <c r="H324" s="227"/>
      <c r="I324" s="222"/>
      <c r="J324" s="222"/>
      <c r="K324" s="222"/>
      <c r="L324" s="228"/>
      <c r="M324" s="227"/>
      <c r="N324" s="222"/>
      <c r="O324" s="222"/>
      <c r="P324" s="222"/>
      <c r="Q324" s="222"/>
      <c r="R324" s="222"/>
      <c r="S324" s="222"/>
      <c r="T324" s="222"/>
      <c r="U324" s="222"/>
      <c r="V324" s="222"/>
      <c r="W324" s="234"/>
    </row>
    <row r="325" spans="1:23">
      <c r="A325" s="223"/>
      <c r="B325" s="223"/>
      <c r="C325" s="223"/>
      <c r="D325" s="222"/>
      <c r="E325" s="222"/>
      <c r="F325" s="222">
        <f t="shared" ref="F325:F388" si="5">F324+D325-E325</f>
        <v>1122.3400000000001</v>
      </c>
      <c r="G325" s="226"/>
      <c r="H325" s="227"/>
      <c r="I325" s="222"/>
      <c r="J325" s="222"/>
      <c r="K325" s="222"/>
      <c r="L325" s="228"/>
      <c r="M325" s="227"/>
      <c r="N325" s="222"/>
      <c r="O325" s="222"/>
      <c r="P325" s="222"/>
      <c r="Q325" s="222"/>
      <c r="R325" s="222"/>
      <c r="S325" s="222"/>
      <c r="T325" s="222"/>
      <c r="U325" s="222"/>
      <c r="V325" s="222"/>
      <c r="W325" s="234"/>
    </row>
    <row r="326" spans="1:23">
      <c r="A326" s="223"/>
      <c r="B326" s="223"/>
      <c r="C326" s="223"/>
      <c r="D326" s="222"/>
      <c r="E326" s="222"/>
      <c r="F326" s="222">
        <f t="shared" si="5"/>
        <v>1122.3400000000001</v>
      </c>
      <c r="G326" s="226"/>
      <c r="H326" s="227"/>
      <c r="I326" s="222"/>
      <c r="J326" s="222"/>
      <c r="K326" s="222"/>
      <c r="L326" s="228"/>
      <c r="M326" s="227"/>
      <c r="N326" s="222"/>
      <c r="O326" s="222"/>
      <c r="P326" s="222"/>
      <c r="Q326" s="222"/>
      <c r="R326" s="222"/>
      <c r="S326" s="222"/>
      <c r="T326" s="222"/>
      <c r="U326" s="222"/>
      <c r="V326" s="222"/>
      <c r="W326" s="234"/>
    </row>
    <row r="327" spans="1:23">
      <c r="A327" s="223"/>
      <c r="B327" s="223"/>
      <c r="C327" s="223"/>
      <c r="D327" s="222"/>
      <c r="E327" s="222"/>
      <c r="F327" s="222">
        <f t="shared" si="5"/>
        <v>1122.3400000000001</v>
      </c>
      <c r="G327" s="226"/>
      <c r="H327" s="227"/>
      <c r="I327" s="222"/>
      <c r="J327" s="222"/>
      <c r="K327" s="222"/>
      <c r="L327" s="228"/>
      <c r="M327" s="227"/>
      <c r="N327" s="222"/>
      <c r="O327" s="222"/>
      <c r="P327" s="222"/>
      <c r="Q327" s="222"/>
      <c r="R327" s="222"/>
      <c r="S327" s="222"/>
      <c r="T327" s="222"/>
      <c r="U327" s="222"/>
      <c r="V327" s="222"/>
      <c r="W327" s="234"/>
    </row>
    <row r="328" spans="1:23">
      <c r="A328" s="223"/>
      <c r="B328" s="223"/>
      <c r="C328" s="223"/>
      <c r="D328" s="222"/>
      <c r="E328" s="222"/>
      <c r="F328" s="222">
        <f t="shared" si="5"/>
        <v>1122.3400000000001</v>
      </c>
      <c r="G328" s="226"/>
      <c r="H328" s="227"/>
      <c r="I328" s="222"/>
      <c r="J328" s="222"/>
      <c r="K328" s="222"/>
      <c r="L328" s="228"/>
      <c r="M328" s="227"/>
      <c r="N328" s="222"/>
      <c r="O328" s="222"/>
      <c r="P328" s="222"/>
      <c r="Q328" s="222"/>
      <c r="R328" s="222"/>
      <c r="S328" s="222"/>
      <c r="T328" s="222"/>
      <c r="U328" s="222"/>
      <c r="V328" s="222"/>
      <c r="W328" s="234"/>
    </row>
    <row r="329" spans="1:23">
      <c r="A329" s="223"/>
      <c r="B329" s="223"/>
      <c r="C329" s="223"/>
      <c r="D329" s="222"/>
      <c r="E329" s="222"/>
      <c r="F329" s="222">
        <f t="shared" si="5"/>
        <v>1122.3400000000001</v>
      </c>
      <c r="G329" s="226"/>
      <c r="H329" s="227"/>
      <c r="I329" s="222"/>
      <c r="J329" s="222"/>
      <c r="K329" s="222"/>
      <c r="L329" s="228"/>
      <c r="M329" s="227"/>
      <c r="N329" s="222"/>
      <c r="O329" s="222"/>
      <c r="P329" s="222"/>
      <c r="Q329" s="222"/>
      <c r="R329" s="222"/>
      <c r="S329" s="222"/>
      <c r="T329" s="222"/>
      <c r="U329" s="222"/>
      <c r="V329" s="222"/>
      <c r="W329" s="234"/>
    </row>
    <row r="330" spans="1:23">
      <c r="A330" s="223"/>
      <c r="B330" s="223"/>
      <c r="C330" s="223"/>
      <c r="D330" s="222"/>
      <c r="E330" s="222"/>
      <c r="F330" s="222">
        <f t="shared" si="5"/>
        <v>1122.3400000000001</v>
      </c>
      <c r="G330" s="226"/>
      <c r="H330" s="227"/>
      <c r="I330" s="222"/>
      <c r="J330" s="222"/>
      <c r="K330" s="222"/>
      <c r="L330" s="228"/>
      <c r="M330" s="227"/>
      <c r="N330" s="222"/>
      <c r="O330" s="222"/>
      <c r="P330" s="222"/>
      <c r="Q330" s="222"/>
      <c r="R330" s="222"/>
      <c r="S330" s="222"/>
      <c r="T330" s="222"/>
      <c r="U330" s="222"/>
      <c r="V330" s="222"/>
      <c r="W330" s="234"/>
    </row>
    <row r="331" spans="1:23">
      <c r="A331" s="223"/>
      <c r="B331" s="223"/>
      <c r="C331" s="223"/>
      <c r="D331" s="222"/>
      <c r="E331" s="222"/>
      <c r="F331" s="222">
        <f t="shared" si="5"/>
        <v>1122.3400000000001</v>
      </c>
      <c r="G331" s="226"/>
      <c r="H331" s="227"/>
      <c r="I331" s="222"/>
      <c r="J331" s="222"/>
      <c r="K331" s="222"/>
      <c r="L331" s="228"/>
      <c r="M331" s="227"/>
      <c r="N331" s="222"/>
      <c r="O331" s="222"/>
      <c r="P331" s="222"/>
      <c r="Q331" s="222"/>
      <c r="R331" s="222"/>
      <c r="S331" s="222"/>
      <c r="T331" s="222"/>
      <c r="U331" s="222"/>
      <c r="V331" s="222"/>
      <c r="W331" s="234"/>
    </row>
    <row r="332" spans="1:23">
      <c r="A332" s="223"/>
      <c r="B332" s="223"/>
      <c r="C332" s="223"/>
      <c r="D332" s="222"/>
      <c r="E332" s="222"/>
      <c r="F332" s="222">
        <f t="shared" si="5"/>
        <v>1122.3400000000001</v>
      </c>
      <c r="G332" s="226"/>
      <c r="H332" s="227"/>
      <c r="I332" s="222"/>
      <c r="J332" s="222"/>
      <c r="K332" s="222"/>
      <c r="L332" s="228"/>
      <c r="M332" s="227"/>
      <c r="N332" s="222"/>
      <c r="O332" s="222"/>
      <c r="P332" s="222"/>
      <c r="Q332" s="222"/>
      <c r="R332" s="222"/>
      <c r="S332" s="222"/>
      <c r="T332" s="222"/>
      <c r="U332" s="222"/>
      <c r="V332" s="222"/>
      <c r="W332" s="234"/>
    </row>
    <row r="333" spans="1:23">
      <c r="A333" s="223"/>
      <c r="B333" s="223"/>
      <c r="C333" s="223"/>
      <c r="D333" s="222"/>
      <c r="E333" s="222"/>
      <c r="F333" s="222">
        <f t="shared" si="5"/>
        <v>1122.3400000000001</v>
      </c>
      <c r="G333" s="226"/>
      <c r="H333" s="227"/>
      <c r="I333" s="222"/>
      <c r="J333" s="222"/>
      <c r="K333" s="222"/>
      <c r="L333" s="228"/>
      <c r="M333" s="227"/>
      <c r="N333" s="222"/>
      <c r="O333" s="222"/>
      <c r="P333" s="222"/>
      <c r="Q333" s="222"/>
      <c r="R333" s="222"/>
      <c r="S333" s="222"/>
      <c r="T333" s="222"/>
      <c r="U333" s="222"/>
      <c r="V333" s="222"/>
      <c r="W333" s="234"/>
    </row>
    <row r="334" spans="1:23">
      <c r="A334" s="223"/>
      <c r="B334" s="223"/>
      <c r="C334" s="223"/>
      <c r="D334" s="222"/>
      <c r="E334" s="222"/>
      <c r="F334" s="222">
        <f t="shared" si="5"/>
        <v>1122.3400000000001</v>
      </c>
      <c r="G334" s="226"/>
      <c r="H334" s="227"/>
      <c r="I334" s="222"/>
      <c r="J334" s="222"/>
      <c r="K334" s="222"/>
      <c r="L334" s="228"/>
      <c r="M334" s="227"/>
      <c r="N334" s="222"/>
      <c r="O334" s="222"/>
      <c r="P334" s="222"/>
      <c r="Q334" s="222"/>
      <c r="R334" s="222"/>
      <c r="S334" s="222"/>
      <c r="T334" s="222"/>
      <c r="U334" s="222"/>
      <c r="V334" s="222"/>
      <c r="W334" s="234"/>
    </row>
    <row r="335" spans="1:23">
      <c r="A335" s="223"/>
      <c r="B335" s="223"/>
      <c r="C335" s="223"/>
      <c r="D335" s="222"/>
      <c r="E335" s="222"/>
      <c r="F335" s="222">
        <f t="shared" si="5"/>
        <v>1122.3400000000001</v>
      </c>
      <c r="G335" s="226"/>
      <c r="H335" s="227"/>
      <c r="I335" s="222"/>
      <c r="J335" s="222"/>
      <c r="K335" s="222"/>
      <c r="L335" s="228"/>
      <c r="M335" s="227"/>
      <c r="N335" s="222"/>
      <c r="O335" s="222"/>
      <c r="P335" s="222"/>
      <c r="Q335" s="222"/>
      <c r="R335" s="222"/>
      <c r="S335" s="222"/>
      <c r="T335" s="222"/>
      <c r="U335" s="222"/>
      <c r="V335" s="222"/>
      <c r="W335" s="234"/>
    </row>
    <row r="336" spans="1:23">
      <c r="A336" s="223"/>
      <c r="B336" s="223"/>
      <c r="C336" s="223"/>
      <c r="D336" s="222"/>
      <c r="E336" s="222"/>
      <c r="F336" s="222">
        <f t="shared" si="5"/>
        <v>1122.3400000000001</v>
      </c>
      <c r="G336" s="226"/>
      <c r="H336" s="227"/>
      <c r="I336" s="222"/>
      <c r="J336" s="222"/>
      <c r="K336" s="222"/>
      <c r="L336" s="228"/>
      <c r="M336" s="227"/>
      <c r="N336" s="222"/>
      <c r="O336" s="222"/>
      <c r="P336" s="222"/>
      <c r="Q336" s="222"/>
      <c r="R336" s="222"/>
      <c r="S336" s="222"/>
      <c r="T336" s="222"/>
      <c r="U336" s="222"/>
      <c r="V336" s="222"/>
      <c r="W336" s="234"/>
    </row>
    <row r="337" spans="1:23">
      <c r="A337" s="223"/>
      <c r="B337" s="223"/>
      <c r="C337" s="223"/>
      <c r="D337" s="222"/>
      <c r="E337" s="222"/>
      <c r="F337" s="222">
        <f t="shared" si="5"/>
        <v>1122.3400000000001</v>
      </c>
      <c r="G337" s="226"/>
      <c r="H337" s="227"/>
      <c r="I337" s="222"/>
      <c r="J337" s="222"/>
      <c r="K337" s="222"/>
      <c r="L337" s="228"/>
      <c r="M337" s="227"/>
      <c r="N337" s="222"/>
      <c r="O337" s="222"/>
      <c r="P337" s="222"/>
      <c r="Q337" s="222"/>
      <c r="R337" s="222"/>
      <c r="S337" s="222"/>
      <c r="T337" s="222"/>
      <c r="U337" s="222"/>
      <c r="V337" s="222"/>
      <c r="W337" s="234"/>
    </row>
    <row r="338" spans="1:23">
      <c r="A338" s="223"/>
      <c r="B338" s="223"/>
      <c r="C338" s="223"/>
      <c r="D338" s="222"/>
      <c r="E338" s="222"/>
      <c r="F338" s="222">
        <f t="shared" si="5"/>
        <v>1122.3400000000001</v>
      </c>
      <c r="G338" s="226"/>
      <c r="H338" s="227"/>
      <c r="I338" s="222"/>
      <c r="J338" s="222"/>
      <c r="K338" s="222"/>
      <c r="L338" s="228"/>
      <c r="M338" s="227"/>
      <c r="N338" s="222"/>
      <c r="O338" s="222"/>
      <c r="P338" s="222"/>
      <c r="Q338" s="222"/>
      <c r="R338" s="222"/>
      <c r="S338" s="222"/>
      <c r="T338" s="222"/>
      <c r="U338" s="222"/>
      <c r="V338" s="222"/>
      <c r="W338" s="234"/>
    </row>
    <row r="339" spans="1:23">
      <c r="A339" s="223"/>
      <c r="B339" s="223"/>
      <c r="C339" s="223"/>
      <c r="D339" s="222"/>
      <c r="E339" s="222"/>
      <c r="F339" s="222">
        <f t="shared" si="5"/>
        <v>1122.3400000000001</v>
      </c>
      <c r="G339" s="226"/>
      <c r="H339" s="227"/>
      <c r="I339" s="222"/>
      <c r="J339" s="222"/>
      <c r="K339" s="222"/>
      <c r="L339" s="228"/>
      <c r="M339" s="227"/>
      <c r="N339" s="222"/>
      <c r="O339" s="222"/>
      <c r="P339" s="222"/>
      <c r="Q339" s="222"/>
      <c r="R339" s="222"/>
      <c r="S339" s="222"/>
      <c r="T339" s="222"/>
      <c r="U339" s="222"/>
      <c r="V339" s="222"/>
      <c r="W339" s="234"/>
    </row>
    <row r="340" spans="1:23">
      <c r="A340" s="223"/>
      <c r="B340" s="223"/>
      <c r="C340" s="223"/>
      <c r="D340" s="222"/>
      <c r="E340" s="222"/>
      <c r="F340" s="222">
        <f t="shared" si="5"/>
        <v>1122.3400000000001</v>
      </c>
      <c r="G340" s="226"/>
      <c r="H340" s="227"/>
      <c r="I340" s="222"/>
      <c r="J340" s="222"/>
      <c r="K340" s="222"/>
      <c r="L340" s="228"/>
      <c r="M340" s="227"/>
      <c r="N340" s="222"/>
      <c r="O340" s="222"/>
      <c r="P340" s="222"/>
      <c r="Q340" s="222"/>
      <c r="R340" s="222"/>
      <c r="S340" s="222"/>
      <c r="T340" s="222"/>
      <c r="U340" s="222"/>
      <c r="V340" s="222"/>
      <c r="W340" s="234"/>
    </row>
    <row r="341" spans="1:23">
      <c r="A341" s="223"/>
      <c r="B341" s="223"/>
      <c r="C341" s="223"/>
      <c r="D341" s="222"/>
      <c r="E341" s="222"/>
      <c r="F341" s="222">
        <f t="shared" si="5"/>
        <v>1122.3400000000001</v>
      </c>
      <c r="G341" s="226"/>
      <c r="H341" s="227"/>
      <c r="I341" s="222"/>
      <c r="J341" s="222"/>
      <c r="K341" s="222"/>
      <c r="L341" s="228"/>
      <c r="M341" s="227"/>
      <c r="N341" s="222"/>
      <c r="O341" s="222"/>
      <c r="P341" s="222"/>
      <c r="Q341" s="222"/>
      <c r="R341" s="222"/>
      <c r="S341" s="222"/>
      <c r="T341" s="222"/>
      <c r="U341" s="222"/>
      <c r="V341" s="222"/>
      <c r="W341" s="234"/>
    </row>
    <row r="342" spans="1:23">
      <c r="A342" s="223"/>
      <c r="B342" s="223"/>
      <c r="C342" s="223"/>
      <c r="D342" s="222"/>
      <c r="E342" s="222"/>
      <c r="F342" s="222">
        <f t="shared" si="5"/>
        <v>1122.3400000000001</v>
      </c>
      <c r="G342" s="226"/>
      <c r="H342" s="227"/>
      <c r="I342" s="222"/>
      <c r="J342" s="222"/>
      <c r="K342" s="222"/>
      <c r="L342" s="228"/>
      <c r="M342" s="227"/>
      <c r="N342" s="222"/>
      <c r="O342" s="222"/>
      <c r="P342" s="222"/>
      <c r="Q342" s="222"/>
      <c r="R342" s="222"/>
      <c r="S342" s="222"/>
      <c r="T342" s="222"/>
      <c r="U342" s="222"/>
      <c r="V342" s="222"/>
      <c r="W342" s="234"/>
    </row>
    <row r="343" spans="1:23">
      <c r="A343" s="223"/>
      <c r="B343" s="223"/>
      <c r="C343" s="223"/>
      <c r="D343" s="222"/>
      <c r="E343" s="222"/>
      <c r="F343" s="222">
        <f t="shared" si="5"/>
        <v>1122.3400000000001</v>
      </c>
      <c r="G343" s="226"/>
      <c r="H343" s="227"/>
      <c r="I343" s="222"/>
      <c r="J343" s="222"/>
      <c r="K343" s="222"/>
      <c r="L343" s="228"/>
      <c r="M343" s="227"/>
      <c r="N343" s="222"/>
      <c r="O343" s="222"/>
      <c r="P343" s="222"/>
      <c r="Q343" s="222"/>
      <c r="R343" s="222"/>
      <c r="S343" s="222"/>
      <c r="T343" s="222"/>
      <c r="U343" s="222"/>
      <c r="V343" s="222"/>
      <c r="W343" s="234"/>
    </row>
    <row r="344" spans="1:23">
      <c r="A344" s="223"/>
      <c r="B344" s="223"/>
      <c r="C344" s="223"/>
      <c r="D344" s="222"/>
      <c r="E344" s="222"/>
      <c r="F344" s="222">
        <f t="shared" si="5"/>
        <v>1122.3400000000001</v>
      </c>
      <c r="G344" s="226"/>
      <c r="H344" s="227"/>
      <c r="I344" s="222"/>
      <c r="J344" s="222"/>
      <c r="K344" s="222"/>
      <c r="L344" s="228"/>
      <c r="M344" s="227"/>
      <c r="N344" s="222"/>
      <c r="O344" s="222"/>
      <c r="P344" s="222"/>
      <c r="Q344" s="222"/>
      <c r="R344" s="222"/>
      <c r="S344" s="222"/>
      <c r="T344" s="222"/>
      <c r="U344" s="222"/>
      <c r="V344" s="222"/>
      <c r="W344" s="234"/>
    </row>
    <row r="345" spans="1:23">
      <c r="A345" s="223"/>
      <c r="B345" s="223"/>
      <c r="C345" s="223"/>
      <c r="D345" s="222"/>
      <c r="E345" s="222"/>
      <c r="F345" s="222">
        <f t="shared" si="5"/>
        <v>1122.3400000000001</v>
      </c>
      <c r="G345" s="226"/>
      <c r="H345" s="227"/>
      <c r="I345" s="222"/>
      <c r="J345" s="222"/>
      <c r="K345" s="222"/>
      <c r="L345" s="228"/>
      <c r="M345" s="227"/>
      <c r="N345" s="222"/>
      <c r="O345" s="222"/>
      <c r="P345" s="222"/>
      <c r="Q345" s="222"/>
      <c r="R345" s="222"/>
      <c r="S345" s="222"/>
      <c r="T345" s="222"/>
      <c r="U345" s="222"/>
      <c r="V345" s="222"/>
      <c r="W345" s="234"/>
    </row>
    <row r="346" spans="1:23">
      <c r="A346" s="223"/>
      <c r="B346" s="223"/>
      <c r="C346" s="223"/>
      <c r="D346" s="222"/>
      <c r="E346" s="222"/>
      <c r="F346" s="222">
        <f t="shared" si="5"/>
        <v>1122.3400000000001</v>
      </c>
      <c r="G346" s="226"/>
      <c r="H346" s="227"/>
      <c r="I346" s="222"/>
      <c r="J346" s="222"/>
      <c r="K346" s="222"/>
      <c r="L346" s="228"/>
      <c r="M346" s="227"/>
      <c r="N346" s="222"/>
      <c r="O346" s="222"/>
      <c r="P346" s="222"/>
      <c r="Q346" s="222"/>
      <c r="R346" s="222"/>
      <c r="S346" s="222"/>
      <c r="T346" s="222"/>
      <c r="U346" s="222"/>
      <c r="V346" s="222"/>
      <c r="W346" s="234"/>
    </row>
    <row r="347" spans="1:23">
      <c r="A347" s="223"/>
      <c r="B347" s="223"/>
      <c r="C347" s="223"/>
      <c r="D347" s="222"/>
      <c r="E347" s="222"/>
      <c r="F347" s="222">
        <f t="shared" si="5"/>
        <v>1122.3400000000001</v>
      </c>
      <c r="G347" s="226"/>
      <c r="H347" s="227"/>
      <c r="I347" s="222"/>
      <c r="J347" s="222"/>
      <c r="K347" s="222"/>
      <c r="L347" s="228"/>
      <c r="M347" s="227"/>
      <c r="N347" s="222"/>
      <c r="O347" s="222"/>
      <c r="P347" s="222"/>
      <c r="Q347" s="222"/>
      <c r="R347" s="222"/>
      <c r="S347" s="222"/>
      <c r="T347" s="222"/>
      <c r="U347" s="222"/>
      <c r="V347" s="222"/>
      <c r="W347" s="234"/>
    </row>
    <row r="348" spans="1:23">
      <c r="A348" s="223"/>
      <c r="B348" s="223"/>
      <c r="C348" s="223"/>
      <c r="D348" s="222"/>
      <c r="E348" s="222"/>
      <c r="F348" s="222">
        <f t="shared" si="5"/>
        <v>1122.3400000000001</v>
      </c>
      <c r="G348" s="226"/>
      <c r="H348" s="227"/>
      <c r="I348" s="222"/>
      <c r="J348" s="222"/>
      <c r="K348" s="222"/>
      <c r="L348" s="228"/>
      <c r="M348" s="227"/>
      <c r="N348" s="222"/>
      <c r="O348" s="222"/>
      <c r="P348" s="222"/>
      <c r="Q348" s="222"/>
      <c r="R348" s="222"/>
      <c r="S348" s="222"/>
      <c r="T348" s="222"/>
      <c r="U348" s="222"/>
      <c r="V348" s="222"/>
      <c r="W348" s="234"/>
    </row>
    <row r="349" spans="1:23">
      <c r="A349" s="223"/>
      <c r="B349" s="223"/>
      <c r="C349" s="223"/>
      <c r="D349" s="222"/>
      <c r="E349" s="222"/>
      <c r="F349" s="222">
        <f t="shared" si="5"/>
        <v>1122.3400000000001</v>
      </c>
      <c r="G349" s="226"/>
      <c r="H349" s="227"/>
      <c r="I349" s="222"/>
      <c r="J349" s="222"/>
      <c r="K349" s="222"/>
      <c r="L349" s="228"/>
      <c r="M349" s="227"/>
      <c r="N349" s="222"/>
      <c r="O349" s="222"/>
      <c r="P349" s="222"/>
      <c r="Q349" s="222"/>
      <c r="R349" s="222"/>
      <c r="S349" s="222"/>
      <c r="T349" s="222"/>
      <c r="U349" s="222"/>
      <c r="V349" s="222"/>
      <c r="W349" s="234"/>
    </row>
    <row r="350" spans="1:23">
      <c r="A350" s="223"/>
      <c r="B350" s="223"/>
      <c r="C350" s="223"/>
      <c r="D350" s="222"/>
      <c r="E350" s="222"/>
      <c r="F350" s="222">
        <f t="shared" si="5"/>
        <v>1122.3400000000001</v>
      </c>
      <c r="G350" s="226"/>
      <c r="H350" s="227"/>
      <c r="I350" s="222"/>
      <c r="J350" s="222"/>
      <c r="K350" s="222"/>
      <c r="L350" s="228"/>
      <c r="M350" s="227"/>
      <c r="N350" s="222"/>
      <c r="O350" s="222"/>
      <c r="P350" s="222"/>
      <c r="Q350" s="222"/>
      <c r="R350" s="222"/>
      <c r="S350" s="222"/>
      <c r="T350" s="222"/>
      <c r="U350" s="222"/>
      <c r="V350" s="222"/>
      <c r="W350" s="234"/>
    </row>
    <row r="351" spans="1:23">
      <c r="A351" s="223"/>
      <c r="B351" s="223"/>
      <c r="C351" s="223"/>
      <c r="D351" s="222"/>
      <c r="E351" s="222"/>
      <c r="F351" s="222">
        <f t="shared" si="5"/>
        <v>1122.3400000000001</v>
      </c>
      <c r="G351" s="226"/>
      <c r="H351" s="227"/>
      <c r="I351" s="222"/>
      <c r="J351" s="222"/>
      <c r="K351" s="222"/>
      <c r="L351" s="228"/>
      <c r="M351" s="227"/>
      <c r="N351" s="222"/>
      <c r="O351" s="222"/>
      <c r="P351" s="222"/>
      <c r="Q351" s="222"/>
      <c r="R351" s="222"/>
      <c r="S351" s="222"/>
      <c r="T351" s="222"/>
      <c r="U351" s="222"/>
      <c r="V351" s="222"/>
      <c r="W351" s="234"/>
    </row>
    <row r="352" spans="1:23">
      <c r="A352" s="223"/>
      <c r="B352" s="223"/>
      <c r="C352" s="223"/>
      <c r="D352" s="222"/>
      <c r="E352" s="222"/>
      <c r="F352" s="222">
        <f t="shared" si="5"/>
        <v>1122.3400000000001</v>
      </c>
      <c r="G352" s="226"/>
      <c r="H352" s="227"/>
      <c r="I352" s="222"/>
      <c r="J352" s="222"/>
      <c r="K352" s="222"/>
      <c r="L352" s="228"/>
      <c r="M352" s="227"/>
      <c r="N352" s="222"/>
      <c r="O352" s="222"/>
      <c r="P352" s="222"/>
      <c r="Q352" s="222"/>
      <c r="R352" s="222"/>
      <c r="S352" s="222"/>
      <c r="T352" s="222"/>
      <c r="U352" s="222"/>
      <c r="V352" s="222"/>
      <c r="W352" s="234"/>
    </row>
    <row r="353" spans="1:23">
      <c r="A353" s="223"/>
      <c r="B353" s="223"/>
      <c r="C353" s="223"/>
      <c r="D353" s="222"/>
      <c r="E353" s="222"/>
      <c r="F353" s="222">
        <f t="shared" si="5"/>
        <v>1122.3400000000001</v>
      </c>
      <c r="G353" s="226"/>
      <c r="H353" s="227"/>
      <c r="I353" s="222"/>
      <c r="J353" s="222"/>
      <c r="K353" s="222"/>
      <c r="L353" s="228"/>
      <c r="M353" s="227"/>
      <c r="N353" s="222"/>
      <c r="O353" s="222"/>
      <c r="P353" s="222"/>
      <c r="Q353" s="222"/>
      <c r="R353" s="222"/>
      <c r="S353" s="222"/>
      <c r="T353" s="222"/>
      <c r="U353" s="222"/>
      <c r="V353" s="222"/>
      <c r="W353" s="234"/>
    </row>
    <row r="354" spans="1:23">
      <c r="A354" s="223"/>
      <c r="B354" s="223"/>
      <c r="C354" s="223"/>
      <c r="D354" s="222"/>
      <c r="E354" s="222"/>
      <c r="F354" s="222">
        <f t="shared" si="5"/>
        <v>1122.3400000000001</v>
      </c>
      <c r="G354" s="226"/>
      <c r="H354" s="227"/>
      <c r="I354" s="222"/>
      <c r="J354" s="222"/>
      <c r="K354" s="222"/>
      <c r="L354" s="228"/>
      <c r="M354" s="227"/>
      <c r="N354" s="222"/>
      <c r="O354" s="222"/>
      <c r="P354" s="222"/>
      <c r="Q354" s="222"/>
      <c r="R354" s="222"/>
      <c r="S354" s="222"/>
      <c r="T354" s="222"/>
      <c r="U354" s="222"/>
      <c r="V354" s="222"/>
      <c r="W354" s="234"/>
    </row>
    <row r="355" spans="1:23">
      <c r="A355" s="223"/>
      <c r="B355" s="223"/>
      <c r="C355" s="223"/>
      <c r="D355" s="222"/>
      <c r="E355" s="222"/>
      <c r="F355" s="222">
        <f t="shared" si="5"/>
        <v>1122.3400000000001</v>
      </c>
      <c r="G355" s="226"/>
      <c r="H355" s="227"/>
      <c r="I355" s="222"/>
      <c r="J355" s="222"/>
      <c r="K355" s="222"/>
      <c r="L355" s="228"/>
      <c r="M355" s="227"/>
      <c r="N355" s="222"/>
      <c r="O355" s="222"/>
      <c r="P355" s="222"/>
      <c r="Q355" s="222"/>
      <c r="R355" s="222"/>
      <c r="S355" s="222"/>
      <c r="T355" s="222"/>
      <c r="U355" s="222"/>
      <c r="V355" s="222"/>
      <c r="W355" s="234"/>
    </row>
    <row r="356" spans="1:23">
      <c r="A356" s="223"/>
      <c r="B356" s="223"/>
      <c r="C356" s="223"/>
      <c r="D356" s="222"/>
      <c r="E356" s="222"/>
      <c r="F356" s="222">
        <f t="shared" si="5"/>
        <v>1122.3400000000001</v>
      </c>
      <c r="G356" s="226"/>
      <c r="H356" s="227"/>
      <c r="I356" s="222"/>
      <c r="J356" s="222"/>
      <c r="K356" s="222"/>
      <c r="L356" s="228"/>
      <c r="M356" s="227"/>
      <c r="N356" s="222"/>
      <c r="O356" s="222"/>
      <c r="P356" s="222"/>
      <c r="Q356" s="222"/>
      <c r="R356" s="222"/>
      <c r="S356" s="222"/>
      <c r="T356" s="222"/>
      <c r="U356" s="222"/>
      <c r="V356" s="222"/>
      <c r="W356" s="234"/>
    </row>
    <row r="357" spans="1:23">
      <c r="A357" s="223"/>
      <c r="B357" s="223"/>
      <c r="C357" s="223"/>
      <c r="D357" s="222"/>
      <c r="E357" s="222"/>
      <c r="F357" s="222">
        <f t="shared" si="5"/>
        <v>1122.3400000000001</v>
      </c>
      <c r="G357" s="226"/>
      <c r="H357" s="227"/>
      <c r="I357" s="222"/>
      <c r="J357" s="222"/>
      <c r="K357" s="222"/>
      <c r="L357" s="228"/>
      <c r="M357" s="227"/>
      <c r="N357" s="222"/>
      <c r="O357" s="222"/>
      <c r="P357" s="222"/>
      <c r="Q357" s="222"/>
      <c r="R357" s="222"/>
      <c r="S357" s="222"/>
      <c r="T357" s="222"/>
      <c r="U357" s="222"/>
      <c r="V357" s="222"/>
      <c r="W357" s="234"/>
    </row>
    <row r="358" spans="1:23">
      <c r="A358" s="223"/>
      <c r="B358" s="223"/>
      <c r="C358" s="223"/>
      <c r="D358" s="222"/>
      <c r="E358" s="222"/>
      <c r="F358" s="222">
        <f t="shared" si="5"/>
        <v>1122.3400000000001</v>
      </c>
      <c r="G358" s="226"/>
      <c r="H358" s="227"/>
      <c r="I358" s="222"/>
      <c r="J358" s="222"/>
      <c r="K358" s="222"/>
      <c r="L358" s="228"/>
      <c r="M358" s="227"/>
      <c r="N358" s="222"/>
      <c r="O358" s="222"/>
      <c r="P358" s="222"/>
      <c r="Q358" s="222"/>
      <c r="R358" s="222"/>
      <c r="S358" s="222"/>
      <c r="T358" s="222"/>
      <c r="U358" s="222"/>
      <c r="V358" s="222"/>
      <c r="W358" s="234"/>
    </row>
    <row r="359" spans="1:23">
      <c r="A359" s="223"/>
      <c r="B359" s="223"/>
      <c r="C359" s="223"/>
      <c r="D359" s="222"/>
      <c r="E359" s="222"/>
      <c r="F359" s="222">
        <f t="shared" si="5"/>
        <v>1122.3400000000001</v>
      </c>
      <c r="G359" s="226"/>
      <c r="H359" s="227"/>
      <c r="I359" s="222"/>
      <c r="J359" s="222"/>
      <c r="K359" s="222"/>
      <c r="L359" s="228"/>
      <c r="M359" s="227"/>
      <c r="N359" s="222"/>
      <c r="O359" s="222"/>
      <c r="P359" s="222"/>
      <c r="Q359" s="222"/>
      <c r="R359" s="222"/>
      <c r="S359" s="222"/>
      <c r="T359" s="222"/>
      <c r="U359" s="222"/>
      <c r="V359" s="222"/>
      <c r="W359" s="234"/>
    </row>
    <row r="360" spans="1:23">
      <c r="A360" s="223"/>
      <c r="B360" s="223"/>
      <c r="C360" s="223"/>
      <c r="D360" s="222"/>
      <c r="E360" s="222"/>
      <c r="F360" s="222">
        <f t="shared" si="5"/>
        <v>1122.3400000000001</v>
      </c>
      <c r="G360" s="226"/>
      <c r="H360" s="227"/>
      <c r="I360" s="222"/>
      <c r="J360" s="222"/>
      <c r="K360" s="222"/>
      <c r="L360" s="228"/>
      <c r="M360" s="227"/>
      <c r="N360" s="222"/>
      <c r="O360" s="222"/>
      <c r="P360" s="222"/>
      <c r="Q360" s="222"/>
      <c r="R360" s="222"/>
      <c r="S360" s="222"/>
      <c r="T360" s="222"/>
      <c r="U360" s="222"/>
      <c r="V360" s="222"/>
      <c r="W360" s="234"/>
    </row>
    <row r="361" spans="1:23">
      <c r="A361" s="223"/>
      <c r="B361" s="223"/>
      <c r="C361" s="223"/>
      <c r="D361" s="222"/>
      <c r="E361" s="222"/>
      <c r="F361" s="222">
        <f t="shared" si="5"/>
        <v>1122.3400000000001</v>
      </c>
      <c r="G361" s="226"/>
      <c r="H361" s="227"/>
      <c r="I361" s="222"/>
      <c r="J361" s="222"/>
      <c r="K361" s="222"/>
      <c r="L361" s="228"/>
      <c r="M361" s="227"/>
      <c r="N361" s="222"/>
      <c r="O361" s="222"/>
      <c r="P361" s="222"/>
      <c r="Q361" s="222"/>
      <c r="R361" s="222"/>
      <c r="S361" s="222"/>
      <c r="T361" s="222"/>
      <c r="U361" s="222"/>
      <c r="V361" s="222"/>
      <c r="W361" s="234"/>
    </row>
    <row r="362" spans="1:23">
      <c r="A362" s="223"/>
      <c r="B362" s="223"/>
      <c r="C362" s="223"/>
      <c r="D362" s="222"/>
      <c r="E362" s="222"/>
      <c r="F362" s="222">
        <f t="shared" si="5"/>
        <v>1122.3400000000001</v>
      </c>
      <c r="G362" s="226"/>
      <c r="H362" s="227"/>
      <c r="I362" s="222"/>
      <c r="J362" s="222"/>
      <c r="K362" s="222"/>
      <c r="L362" s="228"/>
      <c r="M362" s="227"/>
      <c r="N362" s="222"/>
      <c r="O362" s="222"/>
      <c r="P362" s="222"/>
      <c r="Q362" s="222"/>
      <c r="R362" s="222"/>
      <c r="S362" s="222"/>
      <c r="T362" s="222"/>
      <c r="U362" s="222"/>
      <c r="V362" s="222"/>
      <c r="W362" s="234"/>
    </row>
    <row r="363" spans="1:23">
      <c r="A363" s="223"/>
      <c r="B363" s="223"/>
      <c r="C363" s="223"/>
      <c r="D363" s="222"/>
      <c r="E363" s="222"/>
      <c r="F363" s="222">
        <f t="shared" si="5"/>
        <v>1122.3400000000001</v>
      </c>
      <c r="G363" s="226"/>
      <c r="H363" s="227"/>
      <c r="I363" s="222"/>
      <c r="J363" s="222"/>
      <c r="K363" s="222"/>
      <c r="L363" s="228"/>
      <c r="M363" s="227"/>
      <c r="N363" s="222"/>
      <c r="O363" s="222"/>
      <c r="P363" s="222"/>
      <c r="Q363" s="222"/>
      <c r="R363" s="222"/>
      <c r="S363" s="222"/>
      <c r="T363" s="222"/>
      <c r="U363" s="222"/>
      <c r="V363" s="222"/>
      <c r="W363" s="234"/>
    </row>
    <row r="364" spans="1:23">
      <c r="A364" s="223"/>
      <c r="B364" s="223"/>
      <c r="C364" s="223"/>
      <c r="D364" s="222"/>
      <c r="E364" s="222"/>
      <c r="F364" s="222">
        <f t="shared" si="5"/>
        <v>1122.3400000000001</v>
      </c>
      <c r="G364" s="226"/>
      <c r="H364" s="227"/>
      <c r="I364" s="222"/>
      <c r="J364" s="222"/>
      <c r="K364" s="222"/>
      <c r="L364" s="228"/>
      <c r="M364" s="227"/>
      <c r="N364" s="222"/>
      <c r="O364" s="222"/>
      <c r="P364" s="222"/>
      <c r="Q364" s="222"/>
      <c r="R364" s="222"/>
      <c r="S364" s="222"/>
      <c r="T364" s="222"/>
      <c r="U364" s="222"/>
      <c r="V364" s="222"/>
      <c r="W364" s="234"/>
    </row>
    <row r="365" spans="1:23">
      <c r="A365" s="223"/>
      <c r="B365" s="223"/>
      <c r="C365" s="223"/>
      <c r="D365" s="222"/>
      <c r="E365" s="222"/>
      <c r="F365" s="222">
        <f t="shared" si="5"/>
        <v>1122.3400000000001</v>
      </c>
      <c r="G365" s="226"/>
      <c r="H365" s="227"/>
      <c r="I365" s="222"/>
      <c r="J365" s="222"/>
      <c r="K365" s="222"/>
      <c r="L365" s="228"/>
      <c r="M365" s="227"/>
      <c r="N365" s="222"/>
      <c r="O365" s="222"/>
      <c r="P365" s="222"/>
      <c r="Q365" s="222"/>
      <c r="R365" s="222"/>
      <c r="S365" s="222"/>
      <c r="T365" s="222"/>
      <c r="U365" s="222"/>
      <c r="V365" s="222"/>
      <c r="W365" s="234"/>
    </row>
    <row r="366" spans="1:23">
      <c r="A366" s="223"/>
      <c r="B366" s="223"/>
      <c r="C366" s="223"/>
      <c r="D366" s="222"/>
      <c r="E366" s="222"/>
      <c r="F366" s="222">
        <f t="shared" si="5"/>
        <v>1122.3400000000001</v>
      </c>
      <c r="G366" s="226"/>
      <c r="H366" s="227"/>
      <c r="I366" s="222"/>
      <c r="J366" s="222"/>
      <c r="K366" s="222"/>
      <c r="L366" s="228"/>
      <c r="M366" s="227"/>
      <c r="N366" s="222"/>
      <c r="O366" s="222"/>
      <c r="P366" s="222"/>
      <c r="Q366" s="222"/>
      <c r="R366" s="222"/>
      <c r="S366" s="222"/>
      <c r="T366" s="222"/>
      <c r="U366" s="222"/>
      <c r="V366" s="222"/>
      <c r="W366" s="234"/>
    </row>
    <row r="367" spans="1:23">
      <c r="A367" s="223"/>
      <c r="B367" s="223"/>
      <c r="C367" s="223"/>
      <c r="D367" s="222"/>
      <c r="E367" s="222"/>
      <c r="F367" s="222">
        <f t="shared" si="5"/>
        <v>1122.3400000000001</v>
      </c>
      <c r="G367" s="226"/>
      <c r="H367" s="227"/>
      <c r="I367" s="222"/>
      <c r="J367" s="222"/>
      <c r="K367" s="222"/>
      <c r="L367" s="228"/>
      <c r="M367" s="227"/>
      <c r="N367" s="222"/>
      <c r="O367" s="222"/>
      <c r="P367" s="222"/>
      <c r="Q367" s="222"/>
      <c r="R367" s="222"/>
      <c r="S367" s="222"/>
      <c r="T367" s="222"/>
      <c r="U367" s="222"/>
      <c r="V367" s="222"/>
      <c r="W367" s="234"/>
    </row>
    <row r="368" spans="1:23">
      <c r="A368" s="223"/>
      <c r="B368" s="223"/>
      <c r="C368" s="223"/>
      <c r="D368" s="222"/>
      <c r="E368" s="222"/>
      <c r="F368" s="222">
        <f t="shared" si="5"/>
        <v>1122.3400000000001</v>
      </c>
      <c r="G368" s="226"/>
      <c r="H368" s="227"/>
      <c r="I368" s="222"/>
      <c r="J368" s="222"/>
      <c r="K368" s="222"/>
      <c r="L368" s="228"/>
      <c r="M368" s="227"/>
      <c r="N368" s="222"/>
      <c r="O368" s="222"/>
      <c r="P368" s="222"/>
      <c r="Q368" s="222"/>
      <c r="R368" s="222"/>
      <c r="S368" s="222"/>
      <c r="T368" s="222"/>
      <c r="U368" s="222"/>
      <c r="V368" s="222"/>
      <c r="W368" s="234"/>
    </row>
    <row r="369" spans="1:23">
      <c r="A369" s="223"/>
      <c r="B369" s="223"/>
      <c r="C369" s="223"/>
      <c r="D369" s="222"/>
      <c r="E369" s="222"/>
      <c r="F369" s="222">
        <f t="shared" si="5"/>
        <v>1122.3400000000001</v>
      </c>
      <c r="G369" s="226"/>
      <c r="H369" s="227"/>
      <c r="I369" s="222"/>
      <c r="J369" s="222"/>
      <c r="K369" s="222"/>
      <c r="L369" s="228"/>
      <c r="M369" s="227"/>
      <c r="N369" s="222"/>
      <c r="O369" s="222"/>
      <c r="P369" s="222"/>
      <c r="Q369" s="222"/>
      <c r="R369" s="222"/>
      <c r="S369" s="222"/>
      <c r="T369" s="222"/>
      <c r="U369" s="222"/>
      <c r="V369" s="222"/>
      <c r="W369" s="234"/>
    </row>
    <row r="370" spans="1:23">
      <c r="A370" s="223"/>
      <c r="B370" s="223"/>
      <c r="C370" s="223"/>
      <c r="D370" s="222"/>
      <c r="E370" s="222"/>
      <c r="F370" s="222">
        <f t="shared" si="5"/>
        <v>1122.3400000000001</v>
      </c>
      <c r="G370" s="226"/>
      <c r="H370" s="227"/>
      <c r="I370" s="222"/>
      <c r="J370" s="222"/>
      <c r="K370" s="222"/>
      <c r="L370" s="228"/>
      <c r="M370" s="227"/>
      <c r="N370" s="222"/>
      <c r="O370" s="222"/>
      <c r="P370" s="222"/>
      <c r="Q370" s="222"/>
      <c r="R370" s="222"/>
      <c r="S370" s="222"/>
      <c r="T370" s="222"/>
      <c r="U370" s="222"/>
      <c r="V370" s="222"/>
      <c r="W370" s="234"/>
    </row>
    <row r="371" spans="1:23">
      <c r="A371" s="223"/>
      <c r="B371" s="223"/>
      <c r="C371" s="223"/>
      <c r="D371" s="222"/>
      <c r="E371" s="222"/>
      <c r="F371" s="222">
        <f t="shared" si="5"/>
        <v>1122.3400000000001</v>
      </c>
      <c r="G371" s="226"/>
      <c r="H371" s="227"/>
      <c r="I371" s="222"/>
      <c r="J371" s="222"/>
      <c r="K371" s="222"/>
      <c r="L371" s="228"/>
      <c r="M371" s="227"/>
      <c r="N371" s="222"/>
      <c r="O371" s="222"/>
      <c r="P371" s="222"/>
      <c r="Q371" s="222"/>
      <c r="R371" s="222"/>
      <c r="S371" s="222"/>
      <c r="T371" s="222"/>
      <c r="U371" s="222"/>
      <c r="V371" s="222"/>
      <c r="W371" s="234"/>
    </row>
    <row r="372" spans="1:23">
      <c r="A372" s="223"/>
      <c r="B372" s="223"/>
      <c r="C372" s="223"/>
      <c r="D372" s="222"/>
      <c r="E372" s="222"/>
      <c r="F372" s="222">
        <f t="shared" si="5"/>
        <v>1122.3400000000001</v>
      </c>
      <c r="G372" s="226"/>
      <c r="H372" s="227"/>
      <c r="I372" s="222"/>
      <c r="J372" s="222"/>
      <c r="K372" s="222"/>
      <c r="L372" s="228"/>
      <c r="M372" s="227"/>
      <c r="N372" s="222"/>
      <c r="O372" s="222"/>
      <c r="P372" s="222"/>
      <c r="Q372" s="222"/>
      <c r="R372" s="222"/>
      <c r="S372" s="222"/>
      <c r="T372" s="222"/>
      <c r="U372" s="222"/>
      <c r="V372" s="222"/>
      <c r="W372" s="234"/>
    </row>
    <row r="373" spans="1:23">
      <c r="A373" s="223"/>
      <c r="B373" s="223"/>
      <c r="C373" s="223"/>
      <c r="D373" s="222"/>
      <c r="E373" s="222"/>
      <c r="F373" s="222">
        <f t="shared" si="5"/>
        <v>1122.3400000000001</v>
      </c>
      <c r="G373" s="226"/>
      <c r="H373" s="227"/>
      <c r="I373" s="222"/>
      <c r="J373" s="222"/>
      <c r="K373" s="222"/>
      <c r="L373" s="228"/>
      <c r="M373" s="227"/>
      <c r="N373" s="222"/>
      <c r="O373" s="222"/>
      <c r="P373" s="222"/>
      <c r="Q373" s="222"/>
      <c r="R373" s="222"/>
      <c r="S373" s="222"/>
      <c r="T373" s="222"/>
      <c r="U373" s="222"/>
      <c r="V373" s="222"/>
      <c r="W373" s="234"/>
    </row>
    <row r="374" spans="1:23">
      <c r="A374" s="223"/>
      <c r="B374" s="223"/>
      <c r="C374" s="223"/>
      <c r="D374" s="222"/>
      <c r="E374" s="222"/>
      <c r="F374" s="222">
        <f t="shared" si="5"/>
        <v>1122.3400000000001</v>
      </c>
      <c r="G374" s="226"/>
      <c r="H374" s="227"/>
      <c r="I374" s="222"/>
      <c r="J374" s="222"/>
      <c r="K374" s="222"/>
      <c r="L374" s="228"/>
      <c r="M374" s="227"/>
      <c r="N374" s="222"/>
      <c r="O374" s="222"/>
      <c r="P374" s="222"/>
      <c r="Q374" s="222"/>
      <c r="R374" s="222"/>
      <c r="S374" s="222"/>
      <c r="T374" s="222"/>
      <c r="U374" s="222"/>
      <c r="V374" s="222"/>
      <c r="W374" s="234"/>
    </row>
    <row r="375" spans="1:23">
      <c r="A375" s="223"/>
      <c r="B375" s="223"/>
      <c r="C375" s="223"/>
      <c r="D375" s="222"/>
      <c r="E375" s="222"/>
      <c r="F375" s="222">
        <f t="shared" si="5"/>
        <v>1122.3400000000001</v>
      </c>
      <c r="G375" s="226"/>
      <c r="H375" s="227"/>
      <c r="I375" s="222"/>
      <c r="J375" s="222"/>
      <c r="K375" s="222"/>
      <c r="L375" s="228"/>
      <c r="M375" s="227"/>
      <c r="N375" s="222"/>
      <c r="O375" s="222"/>
      <c r="P375" s="222"/>
      <c r="Q375" s="222"/>
      <c r="R375" s="222"/>
      <c r="S375" s="222"/>
      <c r="T375" s="222"/>
      <c r="U375" s="222"/>
      <c r="V375" s="222"/>
      <c r="W375" s="234"/>
    </row>
    <row r="376" spans="1:23">
      <c r="A376" s="223"/>
      <c r="B376" s="223"/>
      <c r="C376" s="223"/>
      <c r="D376" s="222"/>
      <c r="E376" s="222"/>
      <c r="F376" s="222">
        <f t="shared" si="5"/>
        <v>1122.3400000000001</v>
      </c>
      <c r="G376" s="226"/>
      <c r="H376" s="227"/>
      <c r="I376" s="222"/>
      <c r="J376" s="222"/>
      <c r="K376" s="222"/>
      <c r="L376" s="228"/>
      <c r="M376" s="227"/>
      <c r="N376" s="222"/>
      <c r="O376" s="222"/>
      <c r="P376" s="222"/>
      <c r="Q376" s="222"/>
      <c r="R376" s="222"/>
      <c r="S376" s="222"/>
      <c r="T376" s="222"/>
      <c r="U376" s="222"/>
      <c r="V376" s="222"/>
      <c r="W376" s="234"/>
    </row>
    <row r="377" spans="1:23">
      <c r="A377" s="223"/>
      <c r="B377" s="223"/>
      <c r="C377" s="223"/>
      <c r="D377" s="222"/>
      <c r="E377" s="222"/>
      <c r="F377" s="222">
        <f t="shared" si="5"/>
        <v>1122.3400000000001</v>
      </c>
      <c r="G377" s="226"/>
      <c r="H377" s="227"/>
      <c r="I377" s="222"/>
      <c r="J377" s="222"/>
      <c r="K377" s="222"/>
      <c r="L377" s="228"/>
      <c r="M377" s="227"/>
      <c r="N377" s="222"/>
      <c r="O377" s="222"/>
      <c r="P377" s="222"/>
      <c r="Q377" s="222"/>
      <c r="R377" s="222"/>
      <c r="S377" s="222"/>
      <c r="T377" s="222"/>
      <c r="U377" s="222"/>
      <c r="V377" s="222"/>
      <c r="W377" s="234"/>
    </row>
    <row r="378" spans="1:23">
      <c r="A378" s="223"/>
      <c r="B378" s="223"/>
      <c r="C378" s="223"/>
      <c r="D378" s="222"/>
      <c r="E378" s="222"/>
      <c r="F378" s="222">
        <f t="shared" si="5"/>
        <v>1122.3400000000001</v>
      </c>
      <c r="G378" s="226"/>
      <c r="H378" s="227"/>
      <c r="I378" s="222"/>
      <c r="J378" s="222"/>
      <c r="K378" s="222"/>
      <c r="L378" s="228"/>
      <c r="M378" s="227"/>
      <c r="N378" s="222"/>
      <c r="O378" s="222"/>
      <c r="P378" s="222"/>
      <c r="Q378" s="222"/>
      <c r="R378" s="222"/>
      <c r="S378" s="222"/>
      <c r="T378" s="222"/>
      <c r="U378" s="222"/>
      <c r="V378" s="222"/>
      <c r="W378" s="234"/>
    </row>
    <row r="379" spans="1:23">
      <c r="A379" s="223"/>
      <c r="B379" s="223"/>
      <c r="C379" s="223"/>
      <c r="D379" s="222"/>
      <c r="E379" s="222"/>
      <c r="F379" s="222">
        <f t="shared" si="5"/>
        <v>1122.3400000000001</v>
      </c>
      <c r="G379" s="226"/>
      <c r="H379" s="227"/>
      <c r="I379" s="222"/>
      <c r="J379" s="222"/>
      <c r="K379" s="222"/>
      <c r="L379" s="228"/>
      <c r="M379" s="227"/>
      <c r="N379" s="222"/>
      <c r="O379" s="222"/>
      <c r="P379" s="222"/>
      <c r="Q379" s="222"/>
      <c r="R379" s="222"/>
      <c r="S379" s="222"/>
      <c r="T379" s="222"/>
      <c r="U379" s="222"/>
      <c r="V379" s="222"/>
      <c r="W379" s="234"/>
    </row>
    <row r="380" spans="1:23">
      <c r="A380" s="223"/>
      <c r="B380" s="223"/>
      <c r="C380" s="223"/>
      <c r="D380" s="222"/>
      <c r="E380" s="222"/>
      <c r="F380" s="222">
        <f t="shared" si="5"/>
        <v>1122.3400000000001</v>
      </c>
      <c r="G380" s="226"/>
      <c r="H380" s="227"/>
      <c r="I380" s="222"/>
      <c r="J380" s="222"/>
      <c r="K380" s="222"/>
      <c r="L380" s="228"/>
      <c r="M380" s="227"/>
      <c r="N380" s="222"/>
      <c r="O380" s="222"/>
      <c r="P380" s="222"/>
      <c r="Q380" s="222"/>
      <c r="R380" s="222"/>
      <c r="S380" s="222"/>
      <c r="T380" s="222"/>
      <c r="U380" s="222"/>
      <c r="V380" s="222"/>
      <c r="W380" s="234"/>
    </row>
    <row r="381" spans="1:23">
      <c r="A381" s="223"/>
      <c r="B381" s="223"/>
      <c r="C381" s="223"/>
      <c r="D381" s="222"/>
      <c r="E381" s="222"/>
      <c r="F381" s="222">
        <f t="shared" si="5"/>
        <v>1122.3400000000001</v>
      </c>
      <c r="G381" s="226"/>
      <c r="H381" s="227"/>
      <c r="I381" s="222"/>
      <c r="J381" s="222"/>
      <c r="K381" s="222"/>
      <c r="L381" s="228"/>
      <c r="M381" s="227"/>
      <c r="N381" s="222"/>
      <c r="O381" s="222"/>
      <c r="P381" s="222"/>
      <c r="Q381" s="222"/>
      <c r="R381" s="222"/>
      <c r="S381" s="222"/>
      <c r="T381" s="222"/>
      <c r="U381" s="222"/>
      <c r="V381" s="222"/>
      <c r="W381" s="234"/>
    </row>
    <row r="382" spans="1:23">
      <c r="A382" s="223"/>
      <c r="B382" s="223"/>
      <c r="C382" s="223"/>
      <c r="D382" s="222"/>
      <c r="E382" s="222"/>
      <c r="F382" s="222">
        <f t="shared" si="5"/>
        <v>1122.3400000000001</v>
      </c>
      <c r="G382" s="226"/>
      <c r="H382" s="227"/>
      <c r="I382" s="222"/>
      <c r="J382" s="222"/>
      <c r="K382" s="222"/>
      <c r="L382" s="228"/>
      <c r="M382" s="227"/>
      <c r="N382" s="222"/>
      <c r="O382" s="222"/>
      <c r="P382" s="222"/>
      <c r="Q382" s="222"/>
      <c r="R382" s="222"/>
      <c r="S382" s="222"/>
      <c r="T382" s="222"/>
      <c r="U382" s="222"/>
      <c r="V382" s="222"/>
      <c r="W382" s="234"/>
    </row>
    <row r="383" spans="1:23">
      <c r="A383" s="223"/>
      <c r="B383" s="223"/>
      <c r="C383" s="223"/>
      <c r="D383" s="222"/>
      <c r="E383" s="222"/>
      <c r="F383" s="222">
        <f t="shared" si="5"/>
        <v>1122.3400000000001</v>
      </c>
      <c r="G383" s="226"/>
      <c r="H383" s="227"/>
      <c r="I383" s="222"/>
      <c r="J383" s="222"/>
      <c r="K383" s="222"/>
      <c r="L383" s="228"/>
      <c r="M383" s="227"/>
      <c r="N383" s="222"/>
      <c r="O383" s="222"/>
      <c r="P383" s="222"/>
      <c r="Q383" s="222"/>
      <c r="R383" s="222"/>
      <c r="S383" s="222"/>
      <c r="T383" s="222"/>
      <c r="U383" s="222"/>
      <c r="V383" s="222"/>
      <c r="W383" s="234"/>
    </row>
    <row r="384" spans="1:23">
      <c r="A384" s="223"/>
      <c r="B384" s="223"/>
      <c r="C384" s="223"/>
      <c r="D384" s="222"/>
      <c r="E384" s="222"/>
      <c r="F384" s="222">
        <f t="shared" si="5"/>
        <v>1122.3400000000001</v>
      </c>
      <c r="G384" s="226"/>
      <c r="H384" s="227"/>
      <c r="I384" s="222"/>
      <c r="J384" s="222"/>
      <c r="K384" s="222"/>
      <c r="L384" s="228"/>
      <c r="M384" s="227"/>
      <c r="N384" s="222"/>
      <c r="O384" s="222"/>
      <c r="P384" s="222"/>
      <c r="Q384" s="222"/>
      <c r="R384" s="222"/>
      <c r="S384" s="222"/>
      <c r="T384" s="222"/>
      <c r="U384" s="222"/>
      <c r="V384" s="222"/>
      <c r="W384" s="234"/>
    </row>
    <row r="385" spans="1:23">
      <c r="A385" s="223"/>
      <c r="B385" s="223"/>
      <c r="C385" s="223"/>
      <c r="D385" s="222"/>
      <c r="E385" s="222"/>
      <c r="F385" s="222">
        <f t="shared" si="5"/>
        <v>1122.3400000000001</v>
      </c>
      <c r="G385" s="226"/>
      <c r="H385" s="227"/>
      <c r="I385" s="222"/>
      <c r="J385" s="222"/>
      <c r="K385" s="222"/>
      <c r="L385" s="228"/>
      <c r="M385" s="227"/>
      <c r="N385" s="222"/>
      <c r="O385" s="222"/>
      <c r="P385" s="222"/>
      <c r="Q385" s="222"/>
      <c r="R385" s="222"/>
      <c r="S385" s="222"/>
      <c r="T385" s="222"/>
      <c r="U385" s="222"/>
      <c r="V385" s="222"/>
      <c r="W385" s="234"/>
    </row>
    <row r="386" spans="1:23">
      <c r="A386" s="223"/>
      <c r="B386" s="223"/>
      <c r="C386" s="223"/>
      <c r="D386" s="222"/>
      <c r="E386" s="222"/>
      <c r="F386" s="222">
        <f t="shared" si="5"/>
        <v>1122.3400000000001</v>
      </c>
      <c r="G386" s="226"/>
      <c r="H386" s="227"/>
      <c r="I386" s="222"/>
      <c r="J386" s="222"/>
      <c r="K386" s="222"/>
      <c r="L386" s="228"/>
      <c r="M386" s="227"/>
      <c r="N386" s="222"/>
      <c r="O386" s="222"/>
      <c r="P386" s="222"/>
      <c r="Q386" s="222"/>
      <c r="R386" s="222"/>
      <c r="S386" s="222"/>
      <c r="T386" s="222"/>
      <c r="U386" s="222"/>
      <c r="V386" s="222"/>
      <c r="W386" s="234"/>
    </row>
    <row r="387" spans="1:23">
      <c r="A387" s="223"/>
      <c r="B387" s="223"/>
      <c r="C387" s="223"/>
      <c r="D387" s="222"/>
      <c r="E387" s="222"/>
      <c r="F387" s="222">
        <f t="shared" si="5"/>
        <v>1122.3400000000001</v>
      </c>
      <c r="G387" s="226"/>
      <c r="H387" s="227"/>
      <c r="I387" s="222"/>
      <c r="J387" s="222"/>
      <c r="K387" s="222"/>
      <c r="L387" s="228"/>
      <c r="M387" s="227"/>
      <c r="N387" s="222"/>
      <c r="O387" s="222"/>
      <c r="P387" s="222"/>
      <c r="Q387" s="222"/>
      <c r="R387" s="222"/>
      <c r="S387" s="222"/>
      <c r="T387" s="222"/>
      <c r="U387" s="222"/>
      <c r="V387" s="222"/>
      <c r="W387" s="234"/>
    </row>
    <row r="388" spans="1:23">
      <c r="A388" s="223"/>
      <c r="B388" s="223"/>
      <c r="C388" s="223"/>
      <c r="D388" s="222"/>
      <c r="E388" s="222"/>
      <c r="F388" s="222">
        <f t="shared" si="5"/>
        <v>1122.3400000000001</v>
      </c>
      <c r="G388" s="226"/>
      <c r="H388" s="227"/>
      <c r="I388" s="222"/>
      <c r="J388" s="222"/>
      <c r="K388" s="222"/>
      <c r="L388" s="228"/>
      <c r="M388" s="227"/>
      <c r="N388" s="222"/>
      <c r="O388" s="222"/>
      <c r="P388" s="222"/>
      <c r="Q388" s="222"/>
      <c r="R388" s="222"/>
      <c r="S388" s="222"/>
      <c r="T388" s="222"/>
      <c r="U388" s="222"/>
      <c r="V388" s="222"/>
      <c r="W388" s="234"/>
    </row>
    <row r="389" spans="1:23">
      <c r="A389" s="223"/>
      <c r="B389" s="223"/>
      <c r="C389" s="223"/>
      <c r="D389" s="222"/>
      <c r="E389" s="222"/>
      <c r="F389" s="222">
        <f t="shared" ref="F389:F394" si="6">F388+D389-E389</f>
        <v>1122.3400000000001</v>
      </c>
      <c r="G389" s="226"/>
      <c r="H389" s="227"/>
      <c r="I389" s="222"/>
      <c r="J389" s="222"/>
      <c r="K389" s="222"/>
      <c r="L389" s="228"/>
      <c r="M389" s="227"/>
      <c r="N389" s="222"/>
      <c r="O389" s="222"/>
      <c r="P389" s="222"/>
      <c r="Q389" s="222"/>
      <c r="R389" s="222"/>
      <c r="S389" s="222"/>
      <c r="T389" s="222"/>
      <c r="U389" s="222"/>
      <c r="V389" s="222"/>
      <c r="W389" s="234"/>
    </row>
    <row r="390" spans="1:23">
      <c r="A390" s="223"/>
      <c r="B390" s="223"/>
      <c r="C390" s="223"/>
      <c r="D390" s="222"/>
      <c r="E390" s="222"/>
      <c r="F390" s="222">
        <f t="shared" si="6"/>
        <v>1122.3400000000001</v>
      </c>
      <c r="G390" s="226"/>
      <c r="H390" s="227"/>
      <c r="I390" s="222"/>
      <c r="J390" s="222"/>
      <c r="K390" s="222"/>
      <c r="L390" s="228"/>
      <c r="M390" s="227"/>
      <c r="N390" s="222"/>
      <c r="O390" s="222"/>
      <c r="P390" s="222"/>
      <c r="Q390" s="222"/>
      <c r="R390" s="222"/>
      <c r="S390" s="222"/>
      <c r="T390" s="222"/>
      <c r="U390" s="222"/>
      <c r="V390" s="222"/>
      <c r="W390" s="234"/>
    </row>
    <row r="391" spans="1:23">
      <c r="A391" s="223"/>
      <c r="B391" s="223"/>
      <c r="C391" s="223"/>
      <c r="D391" s="222"/>
      <c r="E391" s="222"/>
      <c r="F391" s="222">
        <f t="shared" si="6"/>
        <v>1122.3400000000001</v>
      </c>
      <c r="G391" s="226"/>
      <c r="H391" s="227"/>
      <c r="I391" s="222"/>
      <c r="J391" s="222"/>
      <c r="K391" s="222"/>
      <c r="L391" s="228"/>
      <c r="M391" s="227"/>
      <c r="N391" s="222"/>
      <c r="O391" s="222"/>
      <c r="P391" s="222"/>
      <c r="Q391" s="222"/>
      <c r="R391" s="222"/>
      <c r="S391" s="222"/>
      <c r="T391" s="222"/>
      <c r="U391" s="222"/>
      <c r="V391" s="222"/>
      <c r="W391" s="234"/>
    </row>
    <row r="392" spans="1:23">
      <c r="A392" s="223"/>
      <c r="B392" s="223"/>
      <c r="C392" s="223"/>
      <c r="D392" s="222"/>
      <c r="E392" s="222"/>
      <c r="F392" s="222">
        <f t="shared" si="6"/>
        <v>1122.3400000000001</v>
      </c>
      <c r="G392" s="226"/>
      <c r="H392" s="227"/>
      <c r="I392" s="222"/>
      <c r="J392" s="222"/>
      <c r="K392" s="222"/>
      <c r="L392" s="228"/>
      <c r="M392" s="227"/>
      <c r="N392" s="222"/>
      <c r="O392" s="222"/>
      <c r="P392" s="222"/>
      <c r="Q392" s="222"/>
      <c r="R392" s="222"/>
      <c r="S392" s="222"/>
      <c r="T392" s="222"/>
      <c r="U392" s="222"/>
      <c r="V392" s="222"/>
      <c r="W392" s="234"/>
    </row>
    <row r="393" spans="1:23">
      <c r="A393" s="223"/>
      <c r="B393" s="223"/>
      <c r="C393" s="223"/>
      <c r="D393" s="222"/>
      <c r="E393" s="222"/>
      <c r="F393" s="222">
        <f t="shared" si="6"/>
        <v>1122.3400000000001</v>
      </c>
      <c r="G393" s="226"/>
      <c r="H393" s="227"/>
      <c r="I393" s="222"/>
      <c r="J393" s="222"/>
      <c r="K393" s="222"/>
      <c r="L393" s="228"/>
      <c r="M393" s="227"/>
      <c r="N393" s="222"/>
      <c r="O393" s="222"/>
      <c r="P393" s="222"/>
      <c r="Q393" s="222"/>
      <c r="R393" s="222"/>
      <c r="S393" s="222"/>
      <c r="T393" s="222"/>
      <c r="U393" s="222"/>
      <c r="V393" s="222"/>
      <c r="W393" s="234"/>
    </row>
    <row r="394" spans="1:23" ht="13.5" thickBot="1">
      <c r="C394" s="218" t="s">
        <v>129</v>
      </c>
      <c r="D394" s="220"/>
      <c r="E394" s="220"/>
      <c r="F394" s="220">
        <f t="shared" si="6"/>
        <v>1122.3400000000001</v>
      </c>
      <c r="G394" s="220" t="s">
        <v>130</v>
      </c>
      <c r="H394" s="229">
        <f>SUM(H4:H393)</f>
        <v>1016.4000000000008</v>
      </c>
      <c r="I394" s="230">
        <f t="shared" ref="I394:W394" si="7">SUM(I4:I393)</f>
        <v>0</v>
      </c>
      <c r="J394" s="230">
        <f t="shared" si="7"/>
        <v>0</v>
      </c>
      <c r="K394" s="230">
        <f t="shared" si="7"/>
        <v>1332.56</v>
      </c>
      <c r="L394" s="231">
        <f t="shared" si="7"/>
        <v>347.71</v>
      </c>
      <c r="M394" s="229">
        <f t="shared" si="7"/>
        <v>50</v>
      </c>
      <c r="N394" s="230">
        <f t="shared" si="7"/>
        <v>433.21</v>
      </c>
      <c r="O394" s="230">
        <f t="shared" si="7"/>
        <v>135.47</v>
      </c>
      <c r="P394" s="230">
        <f t="shared" si="7"/>
        <v>0</v>
      </c>
      <c r="Q394" s="230">
        <f t="shared" si="7"/>
        <v>216</v>
      </c>
      <c r="R394" s="230">
        <f t="shared" si="7"/>
        <v>90</v>
      </c>
      <c r="S394" s="230">
        <f t="shared" si="7"/>
        <v>3808.06</v>
      </c>
      <c r="T394" s="230">
        <f t="shared" si="7"/>
        <v>0</v>
      </c>
      <c r="U394" s="230">
        <f t="shared" si="7"/>
        <v>0</v>
      </c>
      <c r="V394" s="230">
        <f t="shared" si="7"/>
        <v>92</v>
      </c>
      <c r="W394" s="231">
        <f t="shared" si="7"/>
        <v>8.7100000000000009</v>
      </c>
    </row>
  </sheetData>
  <autoFilter ref="A1:W394" xr:uid="{A42EFC72-9308-47DD-8F36-5D7D9FF23C0A}">
    <filterColumn colId="3" showButton="0"/>
    <filterColumn colId="4" showButton="0"/>
    <filterColumn colId="7" showButton="0"/>
    <filterColumn colId="8" showButton="0"/>
    <filterColumn colId="9" showButton="0"/>
    <filterColumn colId="10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</autoFilter>
  <mergeCells count="3">
    <mergeCell ref="H1:L1"/>
    <mergeCell ref="M1:W1"/>
    <mergeCell ref="D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3"/>
  <sheetViews>
    <sheetView zoomScale="75" zoomScaleNormal="75" zoomScaleSheetLayoutView="80" workbookViewId="0">
      <pane ySplit="2" topLeftCell="A3" activePane="bottomLeft" state="frozen"/>
      <selection pane="bottomLeft" activeCell="H12" sqref="H12"/>
      <selection activeCell="D45" sqref="D45"/>
    </sheetView>
  </sheetViews>
  <sheetFormatPr defaultColWidth="9.140625" defaultRowHeight="12.6"/>
  <cols>
    <col min="1" max="1" width="28.85546875" style="1" customWidth="1"/>
    <col min="2" max="2" width="19" style="27" customWidth="1"/>
    <col min="3" max="3" width="3.85546875" style="1" customWidth="1"/>
    <col min="4" max="4" width="15.42578125" style="1" customWidth="1"/>
    <col min="5" max="5" width="1.5703125" style="1" customWidth="1"/>
    <col min="6" max="6" width="15.42578125" style="1" customWidth="1"/>
    <col min="7" max="7" width="1.42578125" style="1" customWidth="1"/>
    <col min="8" max="8" width="15.42578125" style="1" customWidth="1"/>
    <col min="9" max="9" width="1.5703125" style="1" customWidth="1"/>
    <col min="10" max="10" width="15.5703125" style="1" customWidth="1"/>
    <col min="11" max="11" width="1.5703125" style="1" customWidth="1"/>
    <col min="12" max="12" width="14.7109375" style="1" customWidth="1"/>
    <col min="13" max="13" width="1.5703125" style="1" customWidth="1"/>
    <col min="14" max="14" width="14.7109375" style="1" customWidth="1"/>
    <col min="15" max="15" width="1.5703125" style="1" customWidth="1"/>
    <col min="16" max="16" width="14.7109375" style="1" customWidth="1"/>
    <col min="17" max="16384" width="9.140625" style="1"/>
  </cols>
  <sheetData>
    <row r="1" spans="1:16" ht="27" customHeight="1">
      <c r="B1" s="353" t="str">
        <f>'R&amp;P Accounts'!B1</f>
        <v>Enter Holistic Healing</v>
      </c>
      <c r="C1" s="353"/>
      <c r="D1" s="353"/>
      <c r="E1" s="353"/>
      <c r="F1" s="353"/>
      <c r="G1" s="353"/>
      <c r="H1" s="353"/>
      <c r="I1" s="353"/>
      <c r="J1" s="353"/>
      <c r="K1" s="353"/>
      <c r="L1" s="353"/>
      <c r="N1" s="353" t="str">
        <f>'R&amp;P Accounts'!L1</f>
        <v>SC052850</v>
      </c>
      <c r="O1" s="353"/>
      <c r="P1" s="353"/>
    </row>
    <row r="2" spans="1:16" s="43" customFormat="1" ht="26.25" customHeight="1">
      <c r="A2" s="72" t="s">
        <v>131</v>
      </c>
      <c r="B2" s="40"/>
      <c r="C2" s="39"/>
      <c r="D2" s="39"/>
      <c r="E2" s="39"/>
      <c r="F2" s="335"/>
      <c r="G2" s="335"/>
      <c r="H2" s="335"/>
      <c r="I2" s="41"/>
      <c r="J2" s="41"/>
      <c r="K2" s="41"/>
      <c r="L2" s="42"/>
      <c r="M2" s="41"/>
      <c r="N2" s="42"/>
      <c r="O2" s="41"/>
      <c r="P2" s="42"/>
    </row>
    <row r="3" spans="1:16" ht="40.5" customHeight="1">
      <c r="A3" s="47" t="s">
        <v>132</v>
      </c>
      <c r="B3" s="355" t="s">
        <v>133</v>
      </c>
      <c r="C3" s="355"/>
      <c r="D3" s="355"/>
      <c r="E3" s="15"/>
      <c r="F3" s="65" t="s">
        <v>134</v>
      </c>
      <c r="G3" s="12"/>
      <c r="H3" s="65" t="s">
        <v>135</v>
      </c>
      <c r="I3" s="74"/>
      <c r="J3" s="65" t="s">
        <v>136</v>
      </c>
      <c r="K3" s="74"/>
      <c r="L3" s="65" t="s">
        <v>137</v>
      </c>
      <c r="M3" s="74"/>
      <c r="N3" s="65" t="s">
        <v>138</v>
      </c>
      <c r="O3" s="74"/>
      <c r="P3" s="65" t="s">
        <v>139</v>
      </c>
    </row>
    <row r="4" spans="1:16">
      <c r="B4" s="356"/>
      <c r="C4" s="356"/>
      <c r="D4" s="356"/>
      <c r="E4" s="287"/>
      <c r="F4" s="14" t="s">
        <v>140</v>
      </c>
      <c r="H4" s="14" t="s">
        <v>140</v>
      </c>
      <c r="I4" s="284"/>
      <c r="J4" s="14" t="s">
        <v>140</v>
      </c>
      <c r="K4" s="284"/>
      <c r="L4" s="14" t="s">
        <v>140</v>
      </c>
      <c r="M4" s="284"/>
      <c r="N4" s="14" t="s">
        <v>140</v>
      </c>
      <c r="O4" s="284"/>
      <c r="P4" s="14" t="s">
        <v>140</v>
      </c>
    </row>
    <row r="5" spans="1:16" ht="30" customHeight="1">
      <c r="A5" s="341" t="s">
        <v>141</v>
      </c>
      <c r="B5" s="346" t="s">
        <v>142</v>
      </c>
      <c r="C5" s="346"/>
      <c r="D5" s="346"/>
      <c r="E5" s="20"/>
      <c r="F5" s="135">
        <v>3259</v>
      </c>
      <c r="G5" s="136"/>
      <c r="H5" s="135"/>
      <c r="I5" s="136"/>
      <c r="J5" s="135"/>
      <c r="K5" s="136"/>
      <c r="L5" s="135"/>
      <c r="M5" s="136"/>
      <c r="N5" s="137">
        <f>F5+H5+J5+L5</f>
        <v>3259</v>
      </c>
      <c r="O5" s="136"/>
      <c r="P5" s="135"/>
    </row>
    <row r="6" spans="1:16" ht="30" customHeight="1">
      <c r="A6" s="342"/>
      <c r="B6" s="346" t="s">
        <v>143</v>
      </c>
      <c r="C6" s="346"/>
      <c r="D6" s="346"/>
      <c r="E6" s="20"/>
      <c r="F6" s="135">
        <v>1122</v>
      </c>
      <c r="G6" s="136"/>
      <c r="H6" s="135"/>
      <c r="I6" s="136"/>
      <c r="J6" s="135"/>
      <c r="K6" s="136"/>
      <c r="L6" s="135"/>
      <c r="M6" s="136"/>
      <c r="N6" s="137">
        <f>F6+H6+J6+L6</f>
        <v>1122</v>
      </c>
      <c r="O6" s="136"/>
      <c r="P6" s="135"/>
    </row>
    <row r="7" spans="1:16" ht="26.25" customHeight="1">
      <c r="A7" s="342"/>
      <c r="B7" s="336"/>
      <c r="C7" s="337"/>
      <c r="D7" s="338"/>
      <c r="E7" s="20"/>
      <c r="F7" s="138"/>
      <c r="G7" s="136"/>
      <c r="H7" s="138"/>
      <c r="I7" s="136"/>
      <c r="J7" s="138"/>
      <c r="K7" s="136"/>
      <c r="L7" s="138"/>
      <c r="M7" s="136"/>
      <c r="N7" s="137">
        <f>F7+H7+J7+L7</f>
        <v>0</v>
      </c>
      <c r="O7" s="136"/>
      <c r="P7" s="138"/>
    </row>
    <row r="8" spans="1:16" ht="26.25" customHeight="1" thickBot="1">
      <c r="A8" s="342"/>
      <c r="B8" s="346"/>
      <c r="C8" s="346"/>
      <c r="D8" s="346"/>
      <c r="E8" s="20"/>
      <c r="F8" s="139"/>
      <c r="G8" s="136"/>
      <c r="H8" s="139"/>
      <c r="I8" s="136"/>
      <c r="J8" s="139"/>
      <c r="K8" s="136"/>
      <c r="L8" s="139"/>
      <c r="M8" s="136"/>
      <c r="N8" s="140">
        <f>F8+H8+J8+L8</f>
        <v>0</v>
      </c>
      <c r="O8" s="136"/>
      <c r="P8" s="139"/>
    </row>
    <row r="9" spans="1:16" ht="30" customHeight="1" thickTop="1" thickBot="1">
      <c r="B9" s="344" t="s">
        <v>144</v>
      </c>
      <c r="C9" s="344"/>
      <c r="D9" s="344"/>
      <c r="E9" s="38"/>
      <c r="F9" s="141">
        <f>SUM(F5:F8)</f>
        <v>4381</v>
      </c>
      <c r="G9" s="124"/>
      <c r="H9" s="141">
        <f>SUM(H5:H8)</f>
        <v>0</v>
      </c>
      <c r="I9" s="283"/>
      <c r="J9" s="141">
        <f>SUM(J5:J8)</f>
        <v>0</v>
      </c>
      <c r="K9" s="283"/>
      <c r="L9" s="141">
        <f>SUM(L5:L8)</f>
        <v>0</v>
      </c>
      <c r="M9" s="354"/>
      <c r="N9" s="142">
        <f>F9+H9+J9+L9</f>
        <v>4381</v>
      </c>
      <c r="O9" s="354"/>
      <c r="P9" s="141">
        <f>SUM(P5:P8)</f>
        <v>0</v>
      </c>
    </row>
    <row r="10" spans="1:16" ht="26.25" customHeight="1" thickTop="1">
      <c r="B10" s="345" t="s">
        <v>145</v>
      </c>
      <c r="C10" s="345"/>
      <c r="D10" s="345"/>
      <c r="E10" s="19"/>
      <c r="F10" s="125">
        <f>F6-'R&amp;P Accounts'!B53</f>
        <v>-549.28000000000111</v>
      </c>
      <c r="G10" s="283"/>
      <c r="H10" s="125">
        <f>H6-'R&amp;P Accounts'!D53</f>
        <v>3808.06</v>
      </c>
      <c r="I10" s="283"/>
      <c r="J10" s="125">
        <f>J6-'R&amp;P Accounts'!F53</f>
        <v>0</v>
      </c>
      <c r="K10" s="283"/>
      <c r="L10" s="125">
        <f>L6-'R&amp;P Accounts'!H53</f>
        <v>0</v>
      </c>
      <c r="M10" s="354"/>
      <c r="N10" s="125">
        <f>N6-'R&amp;P Accounts'!J53</f>
        <v>3258.7799999999988</v>
      </c>
      <c r="O10" s="354"/>
      <c r="P10" s="125">
        <f>P6-'R&amp;P Accounts'!L53</f>
        <v>0</v>
      </c>
    </row>
    <row r="11" spans="1:16">
      <c r="B11" s="347"/>
      <c r="C11" s="347"/>
      <c r="D11" s="347"/>
      <c r="E11" s="16"/>
      <c r="G11" s="340"/>
      <c r="I11" s="340"/>
      <c r="J11" s="284"/>
      <c r="K11" s="284"/>
      <c r="M11" s="340"/>
      <c r="O11" s="340"/>
    </row>
    <row r="12" spans="1:16" ht="30.75" customHeight="1">
      <c r="B12" s="334" t="s">
        <v>146</v>
      </c>
      <c r="C12" s="334"/>
      <c r="D12" s="334"/>
      <c r="E12" s="17"/>
      <c r="G12" s="340"/>
      <c r="H12" s="285"/>
      <c r="I12" s="340"/>
      <c r="J12" s="327" t="s">
        <v>147</v>
      </c>
      <c r="K12" s="327"/>
      <c r="L12" s="327"/>
      <c r="M12" s="340"/>
      <c r="N12" s="285" t="s">
        <v>148</v>
      </c>
      <c r="O12" s="340"/>
      <c r="P12" s="285" t="s">
        <v>149</v>
      </c>
    </row>
    <row r="13" spans="1:16" s="57" customFormat="1" ht="12.95">
      <c r="B13" s="349"/>
      <c r="C13" s="349"/>
      <c r="D13" s="349"/>
      <c r="E13" s="58"/>
      <c r="F13" s="59"/>
      <c r="H13" s="59"/>
      <c r="I13" s="60"/>
      <c r="J13" s="60"/>
      <c r="K13" s="60"/>
      <c r="M13" s="60"/>
      <c r="N13" s="14" t="s">
        <v>140</v>
      </c>
      <c r="O13" s="284"/>
      <c r="P13" s="14" t="s">
        <v>140</v>
      </c>
    </row>
    <row r="14" spans="1:16" ht="20.100000000000001" customHeight="1">
      <c r="A14" s="341" t="s">
        <v>150</v>
      </c>
      <c r="B14" s="339"/>
      <c r="C14" s="339"/>
      <c r="D14" s="339"/>
      <c r="E14" s="21"/>
      <c r="G14" s="340"/>
      <c r="I14" s="284"/>
      <c r="J14" s="315"/>
      <c r="K14" s="316"/>
      <c r="L14" s="317"/>
      <c r="M14" s="15"/>
      <c r="N14" s="126"/>
      <c r="O14" s="283"/>
      <c r="P14" s="126"/>
    </row>
    <row r="15" spans="1:16" ht="20.100000000000001" customHeight="1">
      <c r="A15" s="342"/>
      <c r="B15" s="339"/>
      <c r="C15" s="339"/>
      <c r="D15" s="339"/>
      <c r="E15" s="21"/>
      <c r="G15" s="340"/>
      <c r="H15" s="285"/>
      <c r="I15" s="284"/>
      <c r="J15" s="315"/>
      <c r="K15" s="316"/>
      <c r="L15" s="317"/>
      <c r="M15" s="15"/>
      <c r="N15" s="126"/>
      <c r="O15" s="283"/>
      <c r="P15" s="126"/>
    </row>
    <row r="16" spans="1:16" ht="20.100000000000001" customHeight="1">
      <c r="A16" s="342"/>
      <c r="B16" s="339"/>
      <c r="C16" s="339"/>
      <c r="D16" s="339"/>
      <c r="E16" s="21"/>
      <c r="F16" s="284"/>
      <c r="G16" s="284"/>
      <c r="H16" s="56"/>
      <c r="I16" s="284"/>
      <c r="J16" s="315"/>
      <c r="K16" s="316"/>
      <c r="L16" s="317"/>
      <c r="M16" s="15"/>
      <c r="N16" s="126"/>
      <c r="O16" s="283"/>
      <c r="P16" s="126"/>
    </row>
    <row r="17" spans="1:16" ht="20.100000000000001" customHeight="1">
      <c r="A17" s="342"/>
      <c r="B17" s="339"/>
      <c r="C17" s="339"/>
      <c r="D17" s="339"/>
      <c r="E17" s="21"/>
      <c r="F17" s="284"/>
      <c r="G17" s="284"/>
      <c r="H17" s="56"/>
      <c r="I17" s="284"/>
      <c r="J17" s="315"/>
      <c r="K17" s="316"/>
      <c r="L17" s="317"/>
      <c r="M17" s="15"/>
      <c r="N17" s="126"/>
      <c r="O17" s="283"/>
      <c r="P17" s="126"/>
    </row>
    <row r="18" spans="1:16" ht="20.100000000000001" customHeight="1" thickBot="1">
      <c r="A18" s="342"/>
      <c r="B18" s="339"/>
      <c r="C18" s="339"/>
      <c r="D18" s="339"/>
      <c r="E18" s="21"/>
      <c r="F18" s="284"/>
      <c r="G18" s="284"/>
      <c r="H18" s="56"/>
      <c r="I18" s="284"/>
      <c r="J18" s="315"/>
      <c r="K18" s="316"/>
      <c r="L18" s="317"/>
      <c r="M18" s="15"/>
      <c r="N18" s="127"/>
      <c r="O18" s="283"/>
      <c r="P18" s="127"/>
    </row>
    <row r="19" spans="1:16" ht="20.100000000000001" customHeight="1" thickBot="1">
      <c r="A19" s="292"/>
      <c r="B19" s="64"/>
      <c r="C19" s="64"/>
      <c r="D19" s="64"/>
      <c r="E19" s="21"/>
      <c r="F19" s="284"/>
      <c r="G19" s="284"/>
      <c r="H19" s="56"/>
      <c r="I19" s="284"/>
      <c r="K19" s="284"/>
      <c r="L19" s="75" t="s">
        <v>151</v>
      </c>
      <c r="M19" s="15"/>
      <c r="N19" s="128">
        <f>SUM(N14:N18)</f>
        <v>0</v>
      </c>
      <c r="O19" s="283"/>
      <c r="P19" s="128">
        <f>SUM(P14:P18)</f>
        <v>0</v>
      </c>
    </row>
    <row r="20" spans="1:16">
      <c r="B20" s="343"/>
      <c r="C20" s="343"/>
      <c r="D20" s="343"/>
      <c r="E20" s="284"/>
      <c r="G20" s="284"/>
      <c r="I20" s="284"/>
      <c r="J20" s="284"/>
      <c r="K20" s="284"/>
      <c r="L20" s="14"/>
      <c r="M20" s="284"/>
      <c r="N20" s="14"/>
      <c r="O20" s="284"/>
      <c r="P20" s="14"/>
    </row>
    <row r="21" spans="1:16" ht="27" customHeight="1">
      <c r="B21" s="334" t="s">
        <v>146</v>
      </c>
      <c r="C21" s="334"/>
      <c r="D21" s="334"/>
      <c r="E21" s="18"/>
      <c r="G21" s="284"/>
      <c r="H21" s="327" t="s">
        <v>147</v>
      </c>
      <c r="I21" s="327"/>
      <c r="J21" s="327"/>
      <c r="K21" s="284"/>
      <c r="L21" s="285" t="s">
        <v>152</v>
      </c>
      <c r="M21" s="284"/>
      <c r="N21" s="285" t="s">
        <v>153</v>
      </c>
      <c r="O21" s="284"/>
      <c r="P21" s="285" t="s">
        <v>149</v>
      </c>
    </row>
    <row r="22" spans="1:16" s="57" customFormat="1" ht="12.95">
      <c r="B22" s="349"/>
      <c r="C22" s="349"/>
      <c r="D22" s="349"/>
      <c r="E22" s="58"/>
      <c r="I22" s="60"/>
      <c r="J22" s="59"/>
      <c r="K22" s="60"/>
      <c r="L22" s="14" t="s">
        <v>140</v>
      </c>
      <c r="M22" s="284"/>
      <c r="N22" s="14" t="s">
        <v>140</v>
      </c>
      <c r="O22" s="284"/>
      <c r="P22" s="14" t="s">
        <v>140</v>
      </c>
    </row>
    <row r="23" spans="1:16" ht="20.100000000000001" customHeight="1">
      <c r="A23" s="341" t="s">
        <v>154</v>
      </c>
      <c r="B23" s="339"/>
      <c r="C23" s="339"/>
      <c r="D23" s="339"/>
      <c r="E23" s="21"/>
      <c r="G23" s="284"/>
      <c r="H23" s="328"/>
      <c r="I23" s="329"/>
      <c r="J23" s="330"/>
      <c r="K23" s="15"/>
      <c r="L23" s="126"/>
      <c r="M23" s="283"/>
      <c r="N23" s="126"/>
      <c r="O23" s="283"/>
      <c r="P23" s="126"/>
    </row>
    <row r="24" spans="1:16" ht="20.100000000000001" customHeight="1">
      <c r="A24" s="342"/>
      <c r="B24" s="339"/>
      <c r="C24" s="339"/>
      <c r="D24" s="339"/>
      <c r="E24" s="21"/>
      <c r="G24" s="284"/>
      <c r="H24" s="328"/>
      <c r="I24" s="329"/>
      <c r="J24" s="330"/>
      <c r="K24" s="15"/>
      <c r="L24" s="126"/>
      <c r="M24" s="283"/>
      <c r="N24" s="126"/>
      <c r="O24" s="283"/>
      <c r="P24" s="126"/>
    </row>
    <row r="25" spans="1:16" ht="20.100000000000001" customHeight="1">
      <c r="A25" s="342"/>
      <c r="B25" s="339"/>
      <c r="C25" s="339"/>
      <c r="D25" s="339"/>
      <c r="E25" s="21"/>
      <c r="G25" s="284"/>
      <c r="H25" s="328"/>
      <c r="I25" s="329"/>
      <c r="J25" s="330"/>
      <c r="K25" s="15"/>
      <c r="L25" s="126"/>
      <c r="M25" s="283"/>
      <c r="N25" s="126"/>
      <c r="O25" s="283"/>
      <c r="P25" s="126"/>
    </row>
    <row r="26" spans="1:16" ht="20.100000000000001" customHeight="1">
      <c r="A26" s="342"/>
      <c r="B26" s="339"/>
      <c r="C26" s="339"/>
      <c r="D26" s="339"/>
      <c r="E26" s="21"/>
      <c r="G26" s="284"/>
      <c r="H26" s="328"/>
      <c r="I26" s="329"/>
      <c r="J26" s="330"/>
      <c r="K26" s="15"/>
      <c r="L26" s="126"/>
      <c r="M26" s="283"/>
      <c r="N26" s="126"/>
      <c r="O26" s="283"/>
      <c r="P26" s="126"/>
    </row>
    <row r="27" spans="1:16" ht="20.100000000000001" customHeight="1">
      <c r="A27" s="342"/>
      <c r="B27" s="339"/>
      <c r="C27" s="339"/>
      <c r="D27" s="339"/>
      <c r="E27" s="21"/>
      <c r="G27" s="284"/>
      <c r="H27" s="328"/>
      <c r="I27" s="329"/>
      <c r="J27" s="330"/>
      <c r="K27" s="15"/>
      <c r="L27" s="126"/>
      <c r="M27" s="283"/>
      <c r="N27" s="126"/>
      <c r="O27" s="283"/>
      <c r="P27" s="126"/>
    </row>
    <row r="28" spans="1:16" ht="20.100000000000001" customHeight="1">
      <c r="A28" s="342"/>
      <c r="B28" s="339"/>
      <c r="C28" s="339"/>
      <c r="D28" s="339"/>
      <c r="E28" s="21"/>
      <c r="G28" s="284"/>
      <c r="H28" s="328"/>
      <c r="I28" s="329"/>
      <c r="J28" s="330"/>
      <c r="K28" s="15"/>
      <c r="L28" s="126"/>
      <c r="M28" s="283"/>
      <c r="N28" s="126"/>
      <c r="O28" s="283"/>
      <c r="P28" s="126"/>
    </row>
    <row r="29" spans="1:16" ht="20.100000000000001" customHeight="1">
      <c r="A29" s="342"/>
      <c r="B29" s="339"/>
      <c r="C29" s="339"/>
      <c r="D29" s="339"/>
      <c r="E29" s="21"/>
      <c r="G29" s="284"/>
      <c r="H29" s="328"/>
      <c r="I29" s="329"/>
      <c r="J29" s="330"/>
      <c r="K29" s="15"/>
      <c r="L29" s="126"/>
      <c r="M29" s="283"/>
      <c r="N29" s="126"/>
      <c r="O29" s="283"/>
      <c r="P29" s="126"/>
    </row>
    <row r="30" spans="1:16" ht="20.100000000000001" customHeight="1">
      <c r="A30" s="342"/>
      <c r="B30" s="339"/>
      <c r="C30" s="339"/>
      <c r="D30" s="339"/>
      <c r="E30" s="21"/>
      <c r="G30" s="284"/>
      <c r="H30" s="328"/>
      <c r="I30" s="329"/>
      <c r="J30" s="330"/>
      <c r="K30" s="15"/>
      <c r="L30" s="126"/>
      <c r="M30" s="283"/>
      <c r="N30" s="126"/>
      <c r="O30" s="283"/>
      <c r="P30" s="126"/>
    </row>
    <row r="31" spans="1:16" ht="20.100000000000001" customHeight="1" thickBot="1">
      <c r="A31" s="342"/>
      <c r="B31" s="339"/>
      <c r="C31" s="339"/>
      <c r="D31" s="339"/>
      <c r="E31" s="21"/>
      <c r="G31" s="284"/>
      <c r="H31" s="328"/>
      <c r="I31" s="329"/>
      <c r="J31" s="330"/>
      <c r="K31" s="15"/>
      <c r="L31" s="127"/>
      <c r="M31" s="283"/>
      <c r="N31" s="127"/>
      <c r="O31" s="283"/>
      <c r="P31" s="127"/>
    </row>
    <row r="32" spans="1:16" ht="20.100000000000001" customHeight="1" thickBot="1">
      <c r="A32" s="292"/>
      <c r="B32" s="64"/>
      <c r="C32" s="64"/>
      <c r="D32" s="64"/>
      <c r="E32" s="21"/>
      <c r="G32" s="284"/>
      <c r="I32" s="284"/>
      <c r="J32" s="65" t="s">
        <v>155</v>
      </c>
      <c r="K32" s="284"/>
      <c r="L32" s="128">
        <f>SUM(L23:L31)</f>
        <v>0</v>
      </c>
      <c r="M32" s="283"/>
      <c r="N32" s="128">
        <f>SUM(N23:N31)</f>
        <v>0</v>
      </c>
      <c r="O32" s="283"/>
      <c r="P32" s="128">
        <f>SUM(P23:P31)</f>
        <v>0</v>
      </c>
    </row>
    <row r="33" spans="1:16" ht="10.5" customHeight="1">
      <c r="B33" s="347"/>
      <c r="C33" s="347"/>
      <c r="D33" s="347"/>
      <c r="E33" s="350"/>
      <c r="G33" s="350"/>
      <c r="H33" s="14"/>
      <c r="I33" s="340"/>
      <c r="J33" s="284"/>
      <c r="K33" s="284"/>
      <c r="L33" s="62"/>
      <c r="M33" s="340"/>
      <c r="N33" s="62"/>
      <c r="O33" s="348"/>
      <c r="P33" s="62"/>
    </row>
    <row r="34" spans="1:16" ht="19.5" customHeight="1">
      <c r="B34" s="334" t="s">
        <v>146</v>
      </c>
      <c r="C34" s="334"/>
      <c r="D34" s="334"/>
      <c r="E34" s="350"/>
      <c r="G34" s="350"/>
      <c r="H34" s="14"/>
      <c r="I34" s="340"/>
      <c r="J34" s="327" t="s">
        <v>156</v>
      </c>
      <c r="K34" s="327"/>
      <c r="L34" s="327"/>
      <c r="M34" s="340"/>
      <c r="N34" s="285" t="s">
        <v>157</v>
      </c>
      <c r="O34" s="348"/>
      <c r="P34" s="285" t="s">
        <v>149</v>
      </c>
    </row>
    <row r="35" spans="1:16" s="57" customFormat="1" ht="12.95">
      <c r="B35" s="349"/>
      <c r="C35" s="349"/>
      <c r="D35" s="349"/>
      <c r="E35" s="58"/>
      <c r="F35" s="1"/>
      <c r="H35" s="59"/>
      <c r="I35" s="60"/>
      <c r="J35" s="60"/>
      <c r="K35" s="60"/>
      <c r="M35" s="60"/>
      <c r="N35" s="14" t="s">
        <v>140</v>
      </c>
      <c r="O35" s="284"/>
      <c r="P35" s="14" t="s">
        <v>140</v>
      </c>
    </row>
    <row r="36" spans="1:16" ht="20.100000000000001" customHeight="1">
      <c r="A36" s="341" t="s">
        <v>158</v>
      </c>
      <c r="B36" s="339"/>
      <c r="C36" s="339"/>
      <c r="D36" s="339"/>
      <c r="E36" s="21"/>
      <c r="G36" s="284"/>
      <c r="H36" s="14"/>
      <c r="I36" s="284"/>
      <c r="J36" s="331"/>
      <c r="K36" s="332"/>
      <c r="L36" s="333"/>
      <c r="M36" s="284"/>
      <c r="N36" s="115"/>
      <c r="O36" s="123"/>
      <c r="P36" s="115"/>
    </row>
    <row r="37" spans="1:16" ht="20.100000000000001" customHeight="1">
      <c r="A37" s="342"/>
      <c r="B37" s="339"/>
      <c r="C37" s="339"/>
      <c r="D37" s="339"/>
      <c r="E37" s="21"/>
      <c r="G37" s="284"/>
      <c r="H37" s="14"/>
      <c r="I37" s="284"/>
      <c r="J37" s="331"/>
      <c r="K37" s="332"/>
      <c r="L37" s="333"/>
      <c r="M37" s="284"/>
      <c r="N37" s="115"/>
      <c r="O37" s="123"/>
      <c r="P37" s="115"/>
    </row>
    <row r="38" spans="1:16" ht="20.100000000000001" customHeight="1">
      <c r="A38" s="342"/>
      <c r="B38" s="339"/>
      <c r="C38" s="339"/>
      <c r="D38" s="339"/>
      <c r="E38" s="21"/>
      <c r="G38" s="284"/>
      <c r="H38" s="14"/>
      <c r="I38" s="284"/>
      <c r="J38" s="331"/>
      <c r="K38" s="332"/>
      <c r="L38" s="333"/>
      <c r="M38" s="284"/>
      <c r="N38" s="115"/>
      <c r="O38" s="123"/>
      <c r="P38" s="115"/>
    </row>
    <row r="39" spans="1:16" ht="20.100000000000001" customHeight="1">
      <c r="A39" s="342"/>
      <c r="B39" s="339"/>
      <c r="C39" s="339"/>
      <c r="D39" s="339"/>
      <c r="E39" s="21"/>
      <c r="G39" s="284"/>
      <c r="H39" s="14"/>
      <c r="I39" s="284"/>
      <c r="J39" s="331"/>
      <c r="K39" s="332"/>
      <c r="L39" s="333"/>
      <c r="M39" s="284"/>
      <c r="N39" s="115"/>
      <c r="O39" s="123"/>
      <c r="P39" s="115"/>
    </row>
    <row r="40" spans="1:16" ht="20.100000000000001" customHeight="1" thickBot="1">
      <c r="A40" s="342"/>
      <c r="B40" s="339"/>
      <c r="C40" s="339"/>
      <c r="D40" s="339"/>
      <c r="E40" s="21"/>
      <c r="G40" s="284"/>
      <c r="H40" s="14"/>
      <c r="I40" s="284"/>
      <c r="J40" s="331"/>
      <c r="K40" s="332"/>
      <c r="L40" s="333"/>
      <c r="M40" s="284"/>
      <c r="N40" s="196"/>
      <c r="O40" s="123"/>
      <c r="P40" s="196"/>
    </row>
    <row r="41" spans="1:16" ht="20.100000000000001" customHeight="1" thickBot="1">
      <c r="A41" s="292"/>
      <c r="B41" s="64"/>
      <c r="C41" s="64"/>
      <c r="D41" s="64"/>
      <c r="E41" s="21"/>
      <c r="G41" s="284"/>
      <c r="H41" s="14"/>
      <c r="I41" s="284"/>
      <c r="K41" s="284"/>
      <c r="L41" s="65" t="s">
        <v>155</v>
      </c>
      <c r="M41" s="284"/>
      <c r="N41" s="197">
        <f>SUM(N36:N40)</f>
        <v>0</v>
      </c>
      <c r="O41" s="123"/>
      <c r="P41" s="197">
        <f>SUM(P36:P40)</f>
        <v>0</v>
      </c>
    </row>
    <row r="42" spans="1:16">
      <c r="A42" s="13"/>
      <c r="B42" s="35"/>
      <c r="C42" s="284"/>
      <c r="D42" s="284"/>
      <c r="E42" s="284"/>
      <c r="F42" s="284"/>
      <c r="G42" s="284"/>
      <c r="H42" s="284"/>
      <c r="I42" s="284"/>
      <c r="J42" s="284"/>
      <c r="K42" s="284"/>
      <c r="M42" s="284"/>
      <c r="O42" s="284"/>
    </row>
    <row r="43" spans="1:16" ht="23.1">
      <c r="B43" s="334" t="s">
        <v>146</v>
      </c>
      <c r="C43" s="334"/>
      <c r="D43" s="334"/>
      <c r="E43" s="284"/>
      <c r="G43" s="284"/>
      <c r="H43" s="284"/>
      <c r="I43" s="284"/>
      <c r="J43" s="327" t="s">
        <v>156</v>
      </c>
      <c r="K43" s="327"/>
      <c r="L43" s="327"/>
      <c r="M43" s="284"/>
      <c r="N43" s="14" t="s">
        <v>159</v>
      </c>
      <c r="O43" s="284"/>
      <c r="P43" s="285" t="s">
        <v>149</v>
      </c>
    </row>
    <row r="44" spans="1:16" s="57" customFormat="1" ht="12.95">
      <c r="B44" s="349"/>
      <c r="C44" s="349"/>
      <c r="D44" s="349"/>
      <c r="E44" s="58"/>
      <c r="F44" s="59"/>
      <c r="H44" s="59"/>
      <c r="I44" s="60"/>
      <c r="J44" s="60"/>
      <c r="K44" s="60"/>
      <c r="L44" s="59"/>
      <c r="M44" s="60"/>
      <c r="N44" s="14" t="s">
        <v>140</v>
      </c>
      <c r="O44" s="284"/>
      <c r="P44" s="14" t="s">
        <v>140</v>
      </c>
    </row>
    <row r="45" spans="1:16" ht="20.100000000000001" customHeight="1">
      <c r="A45" s="341" t="s">
        <v>160</v>
      </c>
      <c r="B45" s="339"/>
      <c r="C45" s="339"/>
      <c r="D45" s="339"/>
      <c r="E45" s="21"/>
      <c r="G45" s="284"/>
      <c r="H45" s="284"/>
      <c r="I45" s="284"/>
      <c r="J45" s="331"/>
      <c r="K45" s="332"/>
      <c r="L45" s="333"/>
      <c r="M45" s="284"/>
      <c r="N45" s="93"/>
      <c r="O45" s="283"/>
      <c r="P45" s="93"/>
    </row>
    <row r="46" spans="1:16" ht="20.100000000000001" customHeight="1">
      <c r="A46" s="342"/>
      <c r="B46" s="339"/>
      <c r="C46" s="339"/>
      <c r="D46" s="339"/>
      <c r="E46" s="21"/>
      <c r="G46" s="284"/>
      <c r="H46" s="284"/>
      <c r="I46" s="284"/>
      <c r="J46" s="331"/>
      <c r="K46" s="332"/>
      <c r="L46" s="333"/>
      <c r="M46" s="284"/>
      <c r="N46" s="93"/>
      <c r="O46" s="283"/>
      <c r="P46" s="93"/>
    </row>
    <row r="47" spans="1:16" ht="20.100000000000001" customHeight="1" thickBot="1">
      <c r="A47" s="342"/>
      <c r="B47" s="339"/>
      <c r="C47" s="339"/>
      <c r="D47" s="339"/>
      <c r="E47" s="21"/>
      <c r="G47" s="284"/>
      <c r="H47" s="284"/>
      <c r="I47" s="284"/>
      <c r="J47" s="331"/>
      <c r="K47" s="332"/>
      <c r="L47" s="333"/>
      <c r="M47" s="284"/>
      <c r="N47" s="129"/>
      <c r="O47" s="283"/>
      <c r="P47" s="129"/>
    </row>
    <row r="48" spans="1:16" ht="20.100000000000001" customHeight="1" thickBot="1">
      <c r="A48" s="292"/>
      <c r="B48" s="64"/>
      <c r="C48" s="64"/>
      <c r="D48" s="64"/>
      <c r="E48" s="21"/>
      <c r="G48" s="284"/>
      <c r="H48" s="284"/>
      <c r="I48" s="284"/>
      <c r="K48" s="284"/>
      <c r="L48" s="65" t="s">
        <v>155</v>
      </c>
      <c r="M48" s="284"/>
      <c r="N48" s="128">
        <f>SUM(N45:N47)</f>
        <v>0</v>
      </c>
      <c r="O48" s="283"/>
      <c r="P48" s="128">
        <f>SUM(P45:P47)</f>
        <v>0</v>
      </c>
    </row>
    <row r="49" spans="1:16">
      <c r="A49" s="13"/>
      <c r="B49" s="35"/>
      <c r="C49" s="284"/>
      <c r="D49" s="284"/>
      <c r="E49" s="284"/>
      <c r="F49" s="284"/>
      <c r="G49" s="284"/>
      <c r="H49" s="284"/>
      <c r="I49" s="284"/>
      <c r="J49" s="284"/>
      <c r="K49" s="284"/>
      <c r="M49" s="284"/>
      <c r="O49" s="284"/>
    </row>
    <row r="50" spans="1:16" ht="40.5" customHeight="1">
      <c r="A50" s="66" t="s">
        <v>161</v>
      </c>
      <c r="B50" s="351" t="s">
        <v>162</v>
      </c>
      <c r="C50" s="351"/>
      <c r="D50" s="351"/>
      <c r="E50" s="351"/>
      <c r="F50" s="351"/>
      <c r="G50" s="67"/>
      <c r="H50" s="352" t="s">
        <v>163</v>
      </c>
      <c r="I50" s="352"/>
      <c r="J50" s="352"/>
      <c r="K50" s="352"/>
      <c r="L50" s="352"/>
      <c r="M50" s="286"/>
      <c r="N50" s="286"/>
      <c r="O50" s="68"/>
      <c r="P50" s="69" t="s">
        <v>164</v>
      </c>
    </row>
    <row r="51" spans="1:16" ht="33.75" customHeight="1">
      <c r="A51" s="48"/>
      <c r="B51" s="318"/>
      <c r="C51" s="319"/>
      <c r="D51" s="319"/>
      <c r="E51" s="319"/>
      <c r="F51" s="320"/>
      <c r="G51" s="61"/>
      <c r="H51" s="318"/>
      <c r="I51" s="319"/>
      <c r="J51" s="319"/>
      <c r="K51" s="319"/>
      <c r="L51" s="319"/>
      <c r="M51" s="319"/>
      <c r="N51" s="320"/>
      <c r="P51" s="70"/>
    </row>
    <row r="52" spans="1:16" ht="33.75" customHeight="1">
      <c r="A52" s="48"/>
      <c r="B52" s="321"/>
      <c r="C52" s="322"/>
      <c r="D52" s="322"/>
      <c r="E52" s="322"/>
      <c r="F52" s="323"/>
      <c r="G52" s="61"/>
      <c r="H52" s="324"/>
      <c r="I52" s="325"/>
      <c r="J52" s="325"/>
      <c r="K52" s="325"/>
      <c r="L52" s="325"/>
      <c r="M52" s="325"/>
      <c r="N52" s="326"/>
      <c r="P52" s="71"/>
    </row>
    <row r="53" spans="1:16" ht="14.1">
      <c r="F53" s="61"/>
      <c r="G53" s="61"/>
    </row>
  </sheetData>
  <mergeCells count="93">
    <mergeCell ref="B1:L1"/>
    <mergeCell ref="N1:P1"/>
    <mergeCell ref="M9:M10"/>
    <mergeCell ref="M11:M12"/>
    <mergeCell ref="O9:O10"/>
    <mergeCell ref="O11:O12"/>
    <mergeCell ref="B3:D3"/>
    <mergeCell ref="B4:D4"/>
    <mergeCell ref="B6:D6"/>
    <mergeCell ref="B8:D8"/>
    <mergeCell ref="I11:I12"/>
    <mergeCell ref="J12:L12"/>
    <mergeCell ref="M33:M34"/>
    <mergeCell ref="B50:F50"/>
    <mergeCell ref="H50:L50"/>
    <mergeCell ref="B43:D43"/>
    <mergeCell ref="B35:D35"/>
    <mergeCell ref="B40:D40"/>
    <mergeCell ref="B36:D36"/>
    <mergeCell ref="B37:D37"/>
    <mergeCell ref="B44:D44"/>
    <mergeCell ref="B39:D39"/>
    <mergeCell ref="J40:L40"/>
    <mergeCell ref="J43:L43"/>
    <mergeCell ref="J45:L45"/>
    <mergeCell ref="E33:E34"/>
    <mergeCell ref="O33:O34"/>
    <mergeCell ref="B13:D13"/>
    <mergeCell ref="B22:D22"/>
    <mergeCell ref="B30:D30"/>
    <mergeCell ref="B31:D31"/>
    <mergeCell ref="B33:D33"/>
    <mergeCell ref="B34:D34"/>
    <mergeCell ref="B27:D27"/>
    <mergeCell ref="B28:D28"/>
    <mergeCell ref="B29:D29"/>
    <mergeCell ref="G33:G34"/>
    <mergeCell ref="I33:I34"/>
    <mergeCell ref="G14:G15"/>
    <mergeCell ref="H23:J23"/>
    <mergeCell ref="H24:J24"/>
    <mergeCell ref="H25:J25"/>
    <mergeCell ref="A23:A31"/>
    <mergeCell ref="H26:J26"/>
    <mergeCell ref="A45:A47"/>
    <mergeCell ref="B45:D45"/>
    <mergeCell ref="B46:D46"/>
    <mergeCell ref="B47:D47"/>
    <mergeCell ref="B38:D38"/>
    <mergeCell ref="A36:A40"/>
    <mergeCell ref="B25:D25"/>
    <mergeCell ref="B26:D26"/>
    <mergeCell ref="H31:J31"/>
    <mergeCell ref="H29:J29"/>
    <mergeCell ref="H30:J30"/>
    <mergeCell ref="H28:J28"/>
    <mergeCell ref="J47:L47"/>
    <mergeCell ref="J39:L39"/>
    <mergeCell ref="A5:A8"/>
    <mergeCell ref="B17:D17"/>
    <mergeCell ref="B18:D18"/>
    <mergeCell ref="B20:D20"/>
    <mergeCell ref="A14:A18"/>
    <mergeCell ref="B9:D9"/>
    <mergeCell ref="B10:D10"/>
    <mergeCell ref="B5:D5"/>
    <mergeCell ref="B11:D11"/>
    <mergeCell ref="B12:D12"/>
    <mergeCell ref="B14:D14"/>
    <mergeCell ref="B15:D15"/>
    <mergeCell ref="B16:D16"/>
    <mergeCell ref="B21:D21"/>
    <mergeCell ref="F2:H2"/>
    <mergeCell ref="B7:D7"/>
    <mergeCell ref="B23:D23"/>
    <mergeCell ref="B24:D24"/>
    <mergeCell ref="G11:G12"/>
    <mergeCell ref="J14:L14"/>
    <mergeCell ref="J15:L15"/>
    <mergeCell ref="B51:F51"/>
    <mergeCell ref="B52:F52"/>
    <mergeCell ref="H51:N51"/>
    <mergeCell ref="H52:N52"/>
    <mergeCell ref="J16:L16"/>
    <mergeCell ref="J17:L17"/>
    <mergeCell ref="J18:L18"/>
    <mergeCell ref="H21:J21"/>
    <mergeCell ref="H27:J27"/>
    <mergeCell ref="J34:L34"/>
    <mergeCell ref="J36:L36"/>
    <mergeCell ref="J37:L37"/>
    <mergeCell ref="J38:L38"/>
    <mergeCell ref="J46:L46"/>
  </mergeCells>
  <phoneticPr fontId="14" type="noConversion"/>
  <pageMargins left="0.35433070866141736" right="0.31496062992125984" top="0.47244094488188981" bottom="0.4" header="0.47244094488188981" footer="0.2"/>
  <pageSetup paperSize="9" scale="59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56"/>
  <sheetViews>
    <sheetView topLeftCell="A5" zoomScale="85" zoomScaleNormal="85" zoomScaleSheetLayoutView="80" workbookViewId="0">
      <selection activeCell="Q25" sqref="Q25"/>
    </sheetView>
  </sheetViews>
  <sheetFormatPr defaultColWidth="9.140625" defaultRowHeight="12.6"/>
  <cols>
    <col min="1" max="1" width="31.7109375" style="1" customWidth="1"/>
    <col min="2" max="2" width="15.42578125" style="27" customWidth="1"/>
    <col min="3" max="3" width="1.7109375" style="1" customWidth="1"/>
    <col min="4" max="4" width="15.42578125" style="1" customWidth="1"/>
    <col min="5" max="5" width="1.5703125" style="1" customWidth="1"/>
    <col min="6" max="6" width="15.42578125" style="1" customWidth="1"/>
    <col min="7" max="7" width="1.42578125" style="1" customWidth="1"/>
    <col min="8" max="8" width="15.42578125" style="1" customWidth="1"/>
    <col min="9" max="9" width="1.5703125" style="1" customWidth="1"/>
    <col min="10" max="11" width="14.7109375" style="1" customWidth="1"/>
    <col min="12" max="16384" width="9.140625" style="1"/>
  </cols>
  <sheetData>
    <row r="1" spans="1:12" ht="27.75" customHeight="1">
      <c r="B1" s="353" t="str">
        <f>'R&amp;P Accounts'!B1</f>
        <v>Enter Holistic Healing</v>
      </c>
      <c r="C1" s="353"/>
      <c r="D1" s="353"/>
      <c r="E1" s="353"/>
      <c r="F1" s="353"/>
      <c r="G1" s="353"/>
      <c r="H1" s="353"/>
      <c r="I1" s="353"/>
      <c r="J1" s="353"/>
      <c r="K1" s="360" t="str">
        <f>'R&amp;P Accounts'!L1</f>
        <v>SC052850</v>
      </c>
      <c r="L1" s="360"/>
    </row>
    <row r="2" spans="1:12" ht="10.5" customHeight="1">
      <c r="A2" s="362"/>
      <c r="B2" s="362"/>
      <c r="C2" s="362"/>
      <c r="D2" s="362"/>
      <c r="E2" s="362"/>
      <c r="F2" s="362"/>
      <c r="G2" s="362"/>
      <c r="H2" s="362"/>
      <c r="I2" s="362"/>
      <c r="J2" s="362"/>
      <c r="K2" s="362"/>
    </row>
    <row r="3" spans="1:12" s="43" customFormat="1" ht="26.25" customHeight="1">
      <c r="A3" s="39" t="s">
        <v>165</v>
      </c>
      <c r="B3" s="40"/>
      <c r="C3" s="39"/>
      <c r="D3" s="39"/>
      <c r="E3" s="39"/>
      <c r="F3" s="39"/>
      <c r="G3" s="361"/>
      <c r="H3" s="361"/>
      <c r="I3" s="361"/>
      <c r="J3" s="361"/>
      <c r="K3" s="73"/>
    </row>
    <row r="4" spans="1:12" ht="15" customHeight="1">
      <c r="A4" s="362"/>
      <c r="B4" s="362"/>
      <c r="C4" s="362"/>
      <c r="D4" s="362"/>
      <c r="E4" s="362"/>
      <c r="F4" s="362"/>
      <c r="G4" s="362"/>
      <c r="H4" s="362"/>
      <c r="I4" s="362"/>
      <c r="J4" s="362"/>
      <c r="K4" s="362"/>
    </row>
    <row r="5" spans="1:12" ht="20.100000000000001" customHeight="1">
      <c r="A5" s="363" t="s">
        <v>166</v>
      </c>
      <c r="B5" s="365"/>
      <c r="C5" s="366"/>
      <c r="D5" s="366"/>
      <c r="E5" s="366"/>
      <c r="F5" s="366"/>
      <c r="G5" s="366"/>
      <c r="H5" s="366"/>
      <c r="I5" s="366"/>
      <c r="J5" s="366"/>
      <c r="K5" s="367"/>
    </row>
    <row r="6" spans="1:12" ht="20.100000000000001" customHeight="1">
      <c r="A6" s="364"/>
      <c r="B6" s="368"/>
      <c r="C6" s="369"/>
      <c r="D6" s="369"/>
      <c r="E6" s="369"/>
      <c r="F6" s="369"/>
      <c r="G6" s="369"/>
      <c r="H6" s="369"/>
      <c r="I6" s="369"/>
      <c r="J6" s="369"/>
      <c r="K6" s="370"/>
    </row>
    <row r="7" spans="1:12" ht="29.25" customHeight="1">
      <c r="A7" s="364"/>
      <c r="B7" s="368"/>
      <c r="C7" s="369"/>
      <c r="D7" s="369"/>
      <c r="E7" s="369"/>
      <c r="F7" s="369"/>
      <c r="G7" s="369"/>
      <c r="H7" s="369"/>
      <c r="I7" s="369"/>
      <c r="J7" s="369"/>
      <c r="K7" s="370"/>
    </row>
    <row r="8" spans="1:12" ht="41.25" customHeight="1">
      <c r="A8" s="364"/>
      <c r="B8" s="368"/>
      <c r="C8" s="369"/>
      <c r="D8" s="369"/>
      <c r="E8" s="369"/>
      <c r="F8" s="369"/>
      <c r="G8" s="369"/>
      <c r="H8" s="369"/>
      <c r="I8" s="369"/>
      <c r="J8" s="369"/>
      <c r="K8" s="370"/>
    </row>
    <row r="9" spans="1:12" ht="64.5" customHeight="1">
      <c r="A9" s="364"/>
      <c r="B9" s="371"/>
      <c r="C9" s="372"/>
      <c r="D9" s="372"/>
      <c r="E9" s="372"/>
      <c r="F9" s="372"/>
      <c r="G9" s="372"/>
      <c r="H9" s="372"/>
      <c r="I9" s="372"/>
      <c r="J9" s="372"/>
      <c r="K9" s="373"/>
    </row>
    <row r="10" spans="1:12">
      <c r="A10" s="350"/>
      <c r="B10" s="350"/>
      <c r="C10" s="350"/>
      <c r="D10" s="350"/>
      <c r="E10" s="350"/>
      <c r="F10" s="350"/>
      <c r="G10" s="350"/>
      <c r="H10" s="350"/>
      <c r="I10" s="350"/>
      <c r="J10" s="350"/>
      <c r="K10" s="350"/>
    </row>
    <row r="11" spans="1:12" ht="27" customHeight="1">
      <c r="B11" s="374" t="s">
        <v>167</v>
      </c>
      <c r="C11" s="374"/>
      <c r="D11" s="374"/>
      <c r="E11" s="374"/>
      <c r="F11" s="374"/>
      <c r="G11" s="284"/>
      <c r="H11" s="14" t="s">
        <v>168</v>
      </c>
      <c r="I11" s="284"/>
      <c r="J11" s="14" t="s">
        <v>169</v>
      </c>
      <c r="K11" s="14" t="s">
        <v>170</v>
      </c>
    </row>
    <row r="12" spans="1:12" ht="20.100000000000001" customHeight="1">
      <c r="A12" s="363" t="s">
        <v>171</v>
      </c>
      <c r="B12" s="357"/>
      <c r="C12" s="358"/>
      <c r="D12" s="358"/>
      <c r="E12" s="358"/>
      <c r="F12" s="359"/>
      <c r="G12" s="15"/>
      <c r="H12" s="174"/>
      <c r="I12" s="175"/>
      <c r="J12" s="176"/>
      <c r="K12" s="177"/>
    </row>
    <row r="13" spans="1:12" ht="20.100000000000001" customHeight="1">
      <c r="A13" s="364"/>
      <c r="B13" s="357"/>
      <c r="C13" s="358"/>
      <c r="D13" s="358"/>
      <c r="E13" s="358"/>
      <c r="F13" s="359"/>
      <c r="G13" s="15"/>
      <c r="H13" s="174"/>
      <c r="I13" s="175"/>
      <c r="J13" s="176"/>
      <c r="K13" s="177"/>
    </row>
    <row r="14" spans="1:12" ht="20.100000000000001" customHeight="1">
      <c r="A14" s="364"/>
      <c r="B14" s="357"/>
      <c r="C14" s="358"/>
      <c r="D14" s="358"/>
      <c r="E14" s="358"/>
      <c r="F14" s="359"/>
      <c r="G14" s="15"/>
      <c r="H14" s="174"/>
      <c r="I14" s="175"/>
      <c r="J14" s="176"/>
      <c r="K14" s="177"/>
    </row>
    <row r="15" spans="1:12" ht="20.100000000000001" customHeight="1">
      <c r="A15" s="364"/>
      <c r="B15" s="357"/>
      <c r="C15" s="358"/>
      <c r="D15" s="358"/>
      <c r="E15" s="358"/>
      <c r="F15" s="359"/>
      <c r="G15" s="15"/>
      <c r="H15" s="174"/>
      <c r="I15" s="175"/>
      <c r="J15" s="176"/>
      <c r="K15" s="177"/>
    </row>
    <row r="16" spans="1:12" ht="20.100000000000001" customHeight="1">
      <c r="A16" s="364"/>
      <c r="B16" s="375"/>
      <c r="C16" s="376"/>
      <c r="D16" s="376"/>
      <c r="E16" s="376"/>
      <c r="F16" s="377"/>
      <c r="G16" s="15"/>
      <c r="H16" s="174"/>
      <c r="I16" s="175"/>
      <c r="J16" s="176"/>
      <c r="K16" s="178"/>
    </row>
    <row r="17" spans="1:11" ht="20.25" customHeight="1">
      <c r="A17" s="284"/>
      <c r="B17" s="378" t="s">
        <v>151</v>
      </c>
      <c r="C17" s="378"/>
      <c r="D17" s="378"/>
      <c r="E17" s="378"/>
      <c r="F17" s="378"/>
      <c r="G17" s="378"/>
      <c r="H17" s="378"/>
      <c r="I17" s="378"/>
      <c r="J17" s="378"/>
      <c r="K17" s="198">
        <f>SUM(K12:K16)</f>
        <v>0</v>
      </c>
    </row>
    <row r="18" spans="1:11" ht="15.75" customHeight="1">
      <c r="A18" s="284"/>
      <c r="B18" s="284"/>
      <c r="C18" s="284"/>
      <c r="D18" s="284"/>
      <c r="E18" s="284"/>
      <c r="F18" s="284"/>
      <c r="G18" s="284"/>
      <c r="H18" s="284"/>
      <c r="I18" s="284"/>
      <c r="J18" s="284"/>
      <c r="K18" s="284"/>
    </row>
    <row r="19" spans="1:11" ht="20.100000000000001" customHeight="1">
      <c r="A19" s="296" t="s">
        <v>172</v>
      </c>
      <c r="B19" s="379" t="s">
        <v>173</v>
      </c>
      <c r="C19" s="380"/>
      <c r="D19" s="380"/>
      <c r="E19" s="380"/>
      <c r="F19" s="380"/>
      <c r="G19" s="380"/>
      <c r="H19" s="380"/>
      <c r="I19" s="380"/>
      <c r="J19" s="381"/>
      <c r="K19" s="387"/>
    </row>
    <row r="20" spans="1:11" ht="17.25" customHeight="1">
      <c r="A20" s="13"/>
      <c r="B20" s="382"/>
      <c r="C20" s="383"/>
      <c r="D20" s="383"/>
      <c r="E20" s="383"/>
      <c r="F20" s="383"/>
      <c r="G20" s="383"/>
      <c r="H20" s="383"/>
      <c r="I20" s="383"/>
      <c r="J20" s="384"/>
      <c r="K20" s="388"/>
    </row>
    <row r="21" spans="1:11" ht="12.75" customHeight="1">
      <c r="A21" s="350"/>
      <c r="B21" s="350"/>
      <c r="C21" s="350"/>
      <c r="D21" s="350"/>
      <c r="E21" s="350"/>
      <c r="F21" s="350"/>
      <c r="G21" s="350"/>
      <c r="H21" s="350"/>
      <c r="I21" s="350"/>
      <c r="J21" s="350"/>
      <c r="K21" s="350"/>
    </row>
    <row r="22" spans="1:11" ht="27" customHeight="1">
      <c r="B22" s="374" t="s">
        <v>174</v>
      </c>
      <c r="C22" s="374"/>
      <c r="D22" s="374"/>
      <c r="E22" s="374"/>
      <c r="F22" s="374"/>
      <c r="G22" s="374"/>
      <c r="H22" s="374"/>
      <c r="I22" s="374"/>
      <c r="J22" s="374"/>
      <c r="K22" s="14" t="s">
        <v>170</v>
      </c>
    </row>
    <row r="23" spans="1:11" ht="19.5" customHeight="1">
      <c r="A23" s="363" t="s">
        <v>175</v>
      </c>
      <c r="B23" s="357" t="s">
        <v>176</v>
      </c>
      <c r="C23" s="358"/>
      <c r="D23" s="358"/>
      <c r="E23" s="358"/>
      <c r="F23" s="358"/>
      <c r="G23" s="358"/>
      <c r="H23" s="358"/>
      <c r="I23" s="358"/>
      <c r="J23" s="359"/>
      <c r="K23" s="82">
        <v>40</v>
      </c>
    </row>
    <row r="24" spans="1:11" ht="20.100000000000001" customHeight="1">
      <c r="A24" s="364"/>
      <c r="B24" s="357" t="s">
        <v>177</v>
      </c>
      <c r="C24" s="358"/>
      <c r="D24" s="358"/>
      <c r="E24" s="358"/>
      <c r="F24" s="358"/>
      <c r="G24" s="358"/>
      <c r="H24" s="358"/>
      <c r="I24" s="358"/>
      <c r="J24" s="359"/>
      <c r="K24" s="82">
        <v>52</v>
      </c>
    </row>
    <row r="25" spans="1:11" ht="20.100000000000001" customHeight="1">
      <c r="A25" s="364"/>
      <c r="B25" s="357"/>
      <c r="C25" s="358"/>
      <c r="D25" s="358"/>
      <c r="E25" s="358"/>
      <c r="F25" s="358"/>
      <c r="G25" s="358"/>
      <c r="H25" s="358"/>
      <c r="I25" s="358"/>
      <c r="J25" s="359"/>
      <c r="K25" s="82"/>
    </row>
    <row r="26" spans="1:11" ht="20.100000000000001" customHeight="1">
      <c r="A26" s="364"/>
      <c r="B26" s="357"/>
      <c r="C26" s="358"/>
      <c r="D26" s="358"/>
      <c r="E26" s="358"/>
      <c r="F26" s="358"/>
      <c r="G26" s="358"/>
      <c r="H26" s="358"/>
      <c r="I26" s="358"/>
      <c r="J26" s="359"/>
      <c r="K26" s="82"/>
    </row>
    <row r="27" spans="1:11" ht="20.100000000000001" customHeight="1">
      <c r="A27" s="364"/>
      <c r="B27" s="375"/>
      <c r="C27" s="376"/>
      <c r="D27" s="376"/>
      <c r="E27" s="376"/>
      <c r="F27" s="376"/>
      <c r="G27" s="376"/>
      <c r="H27" s="376"/>
      <c r="I27" s="376"/>
      <c r="J27" s="377"/>
      <c r="K27" s="82"/>
    </row>
    <row r="28" spans="1:11">
      <c r="A28" s="350"/>
      <c r="B28" s="350"/>
      <c r="C28" s="350"/>
      <c r="D28" s="350"/>
      <c r="E28" s="350"/>
      <c r="F28" s="350"/>
      <c r="G28" s="350"/>
      <c r="H28" s="350"/>
      <c r="I28" s="350"/>
      <c r="J28" s="350"/>
      <c r="K28" s="350"/>
    </row>
    <row r="29" spans="1:11" ht="20.100000000000001" customHeight="1">
      <c r="A29" s="296" t="s">
        <v>178</v>
      </c>
      <c r="B29" s="379" t="s">
        <v>179</v>
      </c>
      <c r="C29" s="380"/>
      <c r="D29" s="380"/>
      <c r="E29" s="380"/>
      <c r="F29" s="380"/>
      <c r="G29" s="380"/>
      <c r="H29" s="380"/>
      <c r="I29" s="380"/>
      <c r="J29" s="381"/>
      <c r="K29" s="385" t="s">
        <v>180</v>
      </c>
    </row>
    <row r="30" spans="1:11" ht="17.25" customHeight="1">
      <c r="A30" s="13"/>
      <c r="B30" s="382"/>
      <c r="C30" s="383"/>
      <c r="D30" s="383"/>
      <c r="E30" s="383"/>
      <c r="F30" s="383"/>
      <c r="G30" s="383"/>
      <c r="H30" s="383"/>
      <c r="I30" s="383"/>
      <c r="J30" s="384"/>
      <c r="K30" s="386"/>
    </row>
    <row r="31" spans="1:11" ht="12.75" customHeight="1">
      <c r="A31" s="350"/>
      <c r="B31" s="350"/>
      <c r="C31" s="350"/>
      <c r="D31" s="350"/>
      <c r="E31" s="350"/>
      <c r="F31" s="350"/>
      <c r="G31" s="350"/>
      <c r="H31" s="350"/>
      <c r="I31" s="350"/>
      <c r="J31" s="350"/>
      <c r="K31" s="350"/>
    </row>
    <row r="32" spans="1:11" ht="27" customHeight="1">
      <c r="A32" s="362"/>
      <c r="B32" s="362"/>
      <c r="C32" s="362"/>
      <c r="D32" s="362"/>
      <c r="E32" s="362"/>
      <c r="F32" s="362"/>
      <c r="G32" s="362"/>
      <c r="H32" s="362"/>
      <c r="I32" s="284"/>
      <c r="J32" s="14" t="s">
        <v>181</v>
      </c>
      <c r="K32" s="14" t="s">
        <v>170</v>
      </c>
    </row>
    <row r="33" spans="1:11" ht="20.100000000000001" customHeight="1">
      <c r="A33" s="363" t="s">
        <v>182</v>
      </c>
      <c r="B33" s="357"/>
      <c r="C33" s="358"/>
      <c r="D33" s="358"/>
      <c r="E33" s="358"/>
      <c r="F33" s="358"/>
      <c r="G33" s="358"/>
      <c r="H33" s="359"/>
      <c r="I33" s="15"/>
      <c r="J33" s="82"/>
      <c r="K33" s="82"/>
    </row>
    <row r="34" spans="1:11" ht="20.100000000000001" customHeight="1">
      <c r="A34" s="364"/>
      <c r="B34" s="357"/>
      <c r="C34" s="358"/>
      <c r="D34" s="358"/>
      <c r="E34" s="358"/>
      <c r="F34" s="358"/>
      <c r="G34" s="358"/>
      <c r="H34" s="359"/>
      <c r="I34" s="15"/>
      <c r="J34" s="82"/>
      <c r="K34" s="82"/>
    </row>
    <row r="35" spans="1:11" ht="20.100000000000001" customHeight="1">
      <c r="A35" s="364"/>
      <c r="B35" s="357"/>
      <c r="C35" s="358"/>
      <c r="D35" s="358"/>
      <c r="E35" s="358"/>
      <c r="F35" s="358"/>
      <c r="G35" s="358"/>
      <c r="H35" s="359"/>
      <c r="I35" s="15"/>
      <c r="J35" s="82"/>
      <c r="K35" s="82"/>
    </row>
    <row r="36" spans="1:11" ht="20.100000000000001" customHeight="1">
      <c r="A36" s="364"/>
      <c r="B36" s="357"/>
      <c r="C36" s="358"/>
      <c r="D36" s="358"/>
      <c r="E36" s="358"/>
      <c r="F36" s="358"/>
      <c r="G36" s="358"/>
      <c r="H36" s="359"/>
      <c r="I36" s="15"/>
      <c r="J36" s="82"/>
      <c r="K36" s="82"/>
    </row>
    <row r="37" spans="1:11" ht="20.100000000000001" customHeight="1">
      <c r="A37" s="364"/>
      <c r="B37" s="375"/>
      <c r="C37" s="376"/>
      <c r="D37" s="376"/>
      <c r="E37" s="376"/>
      <c r="F37" s="376"/>
      <c r="G37" s="376"/>
      <c r="H37" s="377"/>
      <c r="I37" s="15"/>
      <c r="J37" s="82"/>
      <c r="K37" s="82"/>
    </row>
    <row r="38" spans="1:11">
      <c r="A38" s="350"/>
      <c r="B38" s="350"/>
      <c r="C38" s="350"/>
      <c r="D38" s="350"/>
      <c r="E38" s="350"/>
      <c r="F38" s="350"/>
      <c r="G38" s="350"/>
      <c r="H38" s="350"/>
      <c r="I38" s="350"/>
      <c r="J38" s="350"/>
      <c r="K38" s="350"/>
    </row>
    <row r="39" spans="1:11" ht="34.5">
      <c r="B39" s="403" t="s">
        <v>183</v>
      </c>
      <c r="C39" s="403"/>
      <c r="D39" s="403"/>
      <c r="E39" s="284"/>
      <c r="F39" s="403" t="s">
        <v>184</v>
      </c>
      <c r="G39" s="403"/>
      <c r="H39" s="403"/>
      <c r="I39" s="284"/>
      <c r="J39" s="14" t="s">
        <v>185</v>
      </c>
      <c r="K39" s="14" t="s">
        <v>186</v>
      </c>
    </row>
    <row r="40" spans="1:11" ht="20.100000000000001" customHeight="1">
      <c r="A40" s="363" t="s">
        <v>187</v>
      </c>
      <c r="B40" s="357"/>
      <c r="C40" s="358"/>
      <c r="D40" s="359"/>
      <c r="E40" s="83"/>
      <c r="F40" s="400"/>
      <c r="G40" s="401"/>
      <c r="H40" s="402"/>
      <c r="I40" s="15"/>
      <c r="J40" s="82"/>
      <c r="K40" s="82"/>
    </row>
    <row r="41" spans="1:11" ht="20.100000000000001" customHeight="1">
      <c r="A41" s="364"/>
      <c r="B41" s="375"/>
      <c r="C41" s="376"/>
      <c r="D41" s="377"/>
      <c r="E41" s="83"/>
      <c r="F41" s="400"/>
      <c r="G41" s="401"/>
      <c r="H41" s="402"/>
      <c r="I41" s="15"/>
      <c r="J41" s="82"/>
      <c r="K41" s="82"/>
    </row>
    <row r="42" spans="1:11" ht="20.100000000000001" customHeight="1">
      <c r="A42" s="364"/>
      <c r="B42" s="357"/>
      <c r="C42" s="358"/>
      <c r="D42" s="359"/>
      <c r="E42" s="83"/>
      <c r="F42" s="400"/>
      <c r="G42" s="401"/>
      <c r="H42" s="402"/>
      <c r="I42" s="15"/>
      <c r="J42" s="82"/>
      <c r="K42" s="82"/>
    </row>
    <row r="43" spans="1:11" ht="20.100000000000001" customHeight="1">
      <c r="A43" s="364"/>
      <c r="B43" s="357"/>
      <c r="C43" s="358"/>
      <c r="D43" s="359"/>
      <c r="E43" s="83"/>
      <c r="F43" s="400"/>
      <c r="G43" s="401"/>
      <c r="H43" s="402"/>
      <c r="I43" s="15"/>
      <c r="J43" s="82"/>
      <c r="K43" s="82"/>
    </row>
    <row r="44" spans="1:11" ht="20.100000000000001" customHeight="1">
      <c r="A44" s="364"/>
      <c r="B44" s="375"/>
      <c r="C44" s="376"/>
      <c r="D44" s="377"/>
      <c r="E44" s="83"/>
      <c r="F44" s="400"/>
      <c r="G44" s="401"/>
      <c r="H44" s="402"/>
      <c r="I44" s="15"/>
      <c r="J44" s="82"/>
      <c r="K44" s="82"/>
    </row>
    <row r="45" spans="1:11">
      <c r="A45" s="362"/>
      <c r="B45" s="399"/>
      <c r="C45" s="399"/>
      <c r="D45" s="399"/>
      <c r="E45" s="399"/>
      <c r="F45" s="399"/>
      <c r="G45" s="399"/>
      <c r="H45" s="399"/>
      <c r="I45" s="399"/>
      <c r="J45" s="399"/>
      <c r="K45" s="399"/>
    </row>
    <row r="46" spans="1:11" ht="19.5" customHeight="1">
      <c r="A46" s="389" t="s">
        <v>188</v>
      </c>
      <c r="B46" s="390"/>
      <c r="C46" s="391"/>
      <c r="D46" s="391"/>
      <c r="E46" s="391"/>
      <c r="F46" s="391"/>
      <c r="G46" s="391"/>
      <c r="H46" s="391"/>
      <c r="I46" s="391"/>
      <c r="J46" s="391"/>
      <c r="K46" s="392"/>
    </row>
    <row r="47" spans="1:11" ht="19.5" customHeight="1">
      <c r="A47" s="389"/>
      <c r="B47" s="393"/>
      <c r="C47" s="394"/>
      <c r="D47" s="394"/>
      <c r="E47" s="394"/>
      <c r="F47" s="394"/>
      <c r="G47" s="394"/>
      <c r="H47" s="394"/>
      <c r="I47" s="394"/>
      <c r="J47" s="394"/>
      <c r="K47" s="395"/>
    </row>
    <row r="48" spans="1:11" ht="19.5" customHeight="1">
      <c r="A48" s="389"/>
      <c r="B48" s="393"/>
      <c r="C48" s="394"/>
      <c r="D48" s="394"/>
      <c r="E48" s="394"/>
      <c r="F48" s="394"/>
      <c r="G48" s="394"/>
      <c r="H48" s="394"/>
      <c r="I48" s="394"/>
      <c r="J48" s="394"/>
      <c r="K48" s="395"/>
    </row>
    <row r="49" spans="1:11" ht="19.5" customHeight="1">
      <c r="A49" s="389"/>
      <c r="B49" s="393"/>
      <c r="C49" s="394"/>
      <c r="D49" s="394"/>
      <c r="E49" s="394"/>
      <c r="F49" s="394"/>
      <c r="G49" s="394"/>
      <c r="H49" s="394"/>
      <c r="I49" s="394"/>
      <c r="J49" s="394"/>
      <c r="K49" s="395"/>
    </row>
    <row r="50" spans="1:11" ht="10.5" customHeight="1">
      <c r="A50" s="389"/>
      <c r="B50" s="393"/>
      <c r="C50" s="394"/>
      <c r="D50" s="394"/>
      <c r="E50" s="394"/>
      <c r="F50" s="394"/>
      <c r="G50" s="394"/>
      <c r="H50" s="394"/>
      <c r="I50" s="394"/>
      <c r="J50" s="394"/>
      <c r="K50" s="395"/>
    </row>
    <row r="51" spans="1:11" ht="11.25" customHeight="1">
      <c r="A51" s="389"/>
      <c r="B51" s="393"/>
      <c r="C51" s="394"/>
      <c r="D51" s="394"/>
      <c r="E51" s="394"/>
      <c r="F51" s="394"/>
      <c r="G51" s="394"/>
      <c r="H51" s="394"/>
      <c r="I51" s="394"/>
      <c r="J51" s="394"/>
      <c r="K51" s="395"/>
    </row>
    <row r="52" spans="1:11" ht="12.75" customHeight="1">
      <c r="A52" s="389"/>
      <c r="B52" s="393"/>
      <c r="C52" s="394"/>
      <c r="D52" s="394"/>
      <c r="E52" s="394"/>
      <c r="F52" s="394"/>
      <c r="G52" s="394"/>
      <c r="H52" s="394"/>
      <c r="I52" s="394"/>
      <c r="J52" s="394"/>
      <c r="K52" s="395"/>
    </row>
    <row r="53" spans="1:11" ht="5.25" customHeight="1">
      <c r="A53" s="389"/>
      <c r="B53" s="393"/>
      <c r="C53" s="394"/>
      <c r="D53" s="394"/>
      <c r="E53" s="394"/>
      <c r="F53" s="394"/>
      <c r="G53" s="394"/>
      <c r="H53" s="394"/>
      <c r="I53" s="394"/>
      <c r="J53" s="394"/>
      <c r="K53" s="395"/>
    </row>
    <row r="54" spans="1:11" ht="4.5" customHeight="1">
      <c r="A54" s="389"/>
      <c r="B54" s="393"/>
      <c r="C54" s="394"/>
      <c r="D54" s="394"/>
      <c r="E54" s="394"/>
      <c r="F54" s="394"/>
      <c r="G54" s="394"/>
      <c r="H54" s="394"/>
      <c r="I54" s="394"/>
      <c r="J54" s="394"/>
      <c r="K54" s="395"/>
    </row>
    <row r="55" spans="1:11" ht="4.5" customHeight="1">
      <c r="A55" s="389"/>
      <c r="B55" s="396"/>
      <c r="C55" s="397"/>
      <c r="D55" s="397"/>
      <c r="E55" s="397"/>
      <c r="F55" s="397"/>
      <c r="G55" s="397"/>
      <c r="H55" s="397"/>
      <c r="I55" s="397"/>
      <c r="J55" s="397"/>
      <c r="K55" s="398"/>
    </row>
    <row r="56" spans="1:11">
      <c r="B56" s="49"/>
    </row>
  </sheetData>
  <mergeCells count="54">
    <mergeCell ref="B39:D39"/>
    <mergeCell ref="F39:H39"/>
    <mergeCell ref="A38:K38"/>
    <mergeCell ref="A32:H32"/>
    <mergeCell ref="A31:K31"/>
    <mergeCell ref="A33:A37"/>
    <mergeCell ref="B34:H34"/>
    <mergeCell ref="B33:H33"/>
    <mergeCell ref="B35:H35"/>
    <mergeCell ref="B36:H36"/>
    <mergeCell ref="B37:H37"/>
    <mergeCell ref="A46:A55"/>
    <mergeCell ref="B46:K55"/>
    <mergeCell ref="A45:K45"/>
    <mergeCell ref="A40:A44"/>
    <mergeCell ref="B40:D40"/>
    <mergeCell ref="B41:D41"/>
    <mergeCell ref="B42:D42"/>
    <mergeCell ref="B43:D43"/>
    <mergeCell ref="B44:D44"/>
    <mergeCell ref="F41:H41"/>
    <mergeCell ref="F42:H42"/>
    <mergeCell ref="F43:H43"/>
    <mergeCell ref="F40:H40"/>
    <mergeCell ref="F44:H44"/>
    <mergeCell ref="B17:J17"/>
    <mergeCell ref="B19:J20"/>
    <mergeCell ref="K29:K30"/>
    <mergeCell ref="A28:K28"/>
    <mergeCell ref="B23:J23"/>
    <mergeCell ref="B24:J24"/>
    <mergeCell ref="B25:J25"/>
    <mergeCell ref="B26:J26"/>
    <mergeCell ref="B27:J27"/>
    <mergeCell ref="B29:J30"/>
    <mergeCell ref="A23:A27"/>
    <mergeCell ref="K19:K20"/>
    <mergeCell ref="A21:K21"/>
    <mergeCell ref="B22:J22"/>
    <mergeCell ref="B14:F14"/>
    <mergeCell ref="K1:L1"/>
    <mergeCell ref="G3:J3"/>
    <mergeCell ref="A10:K10"/>
    <mergeCell ref="B1:J1"/>
    <mergeCell ref="A4:K4"/>
    <mergeCell ref="A5:A9"/>
    <mergeCell ref="A2:K2"/>
    <mergeCell ref="B5:K9"/>
    <mergeCell ref="B11:F11"/>
    <mergeCell ref="A12:A16"/>
    <mergeCell ref="B12:F12"/>
    <mergeCell ref="B13:F13"/>
    <mergeCell ref="B15:F15"/>
    <mergeCell ref="B16:F16"/>
  </mergeCells>
  <phoneticPr fontId="14" type="noConversion"/>
  <pageMargins left="0.35433070866141736" right="0.31496062992125984" top="0.47244094488188981" bottom="0.4" header="0.47244094488188981" footer="0.2"/>
  <pageSetup paperSize="9" scale="71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01"/>
  <sheetViews>
    <sheetView topLeftCell="A45" zoomScale="80" workbookViewId="0">
      <selection activeCell="A10" sqref="A10"/>
    </sheetView>
  </sheetViews>
  <sheetFormatPr defaultColWidth="9.140625" defaultRowHeight="12.6"/>
  <cols>
    <col min="1" max="1" width="49" style="1" customWidth="1"/>
    <col min="2" max="2" width="1.5703125" style="1" customWidth="1"/>
    <col min="3" max="3" width="15.42578125" style="27" customWidth="1"/>
    <col min="4" max="4" width="1.7109375" style="1" customWidth="1"/>
    <col min="5" max="5" width="15.42578125" style="1" customWidth="1"/>
    <col min="6" max="6" width="1.5703125" style="1" customWidth="1"/>
    <col min="7" max="7" width="15.42578125" style="1" customWidth="1"/>
    <col min="8" max="8" width="1.42578125" style="1" customWidth="1"/>
    <col min="9" max="9" width="15.42578125" style="1" customWidth="1"/>
    <col min="10" max="10" width="1.5703125" style="1" customWidth="1"/>
    <col min="11" max="11" width="14.7109375" style="1" customWidth="1"/>
    <col min="12" max="12" width="1.7109375" style="1" customWidth="1"/>
    <col min="13" max="13" width="14.7109375" style="1" customWidth="1"/>
    <col min="14" max="16384" width="9.140625" style="1"/>
  </cols>
  <sheetData>
    <row r="1" spans="1:14" ht="27.75" customHeight="1">
      <c r="C1" s="353" t="str">
        <f>'R&amp;P Accounts'!B1</f>
        <v>Enter Holistic Healing</v>
      </c>
      <c r="D1" s="353"/>
      <c r="E1" s="353"/>
      <c r="F1" s="353"/>
      <c r="G1" s="353"/>
      <c r="H1" s="353"/>
      <c r="I1" s="353"/>
      <c r="J1" s="353"/>
      <c r="K1" s="353"/>
      <c r="M1" s="360" t="str">
        <f>'R&amp;P Accounts'!L1</f>
        <v>SC052850</v>
      </c>
      <c r="N1" s="360"/>
    </row>
    <row r="2" spans="1:14" ht="10.5" customHeight="1">
      <c r="A2" s="290"/>
      <c r="B2" s="290"/>
      <c r="C2" s="290"/>
      <c r="D2" s="290"/>
      <c r="E2" s="290"/>
      <c r="F2" s="290"/>
      <c r="G2" s="290"/>
      <c r="H2" s="290"/>
      <c r="I2" s="290"/>
      <c r="J2" s="290"/>
      <c r="K2" s="290"/>
      <c r="L2" s="290"/>
    </row>
    <row r="3" spans="1:14" s="43" customFormat="1" ht="26.25" customHeight="1">
      <c r="A3" s="39" t="s">
        <v>189</v>
      </c>
      <c r="B3" s="39"/>
      <c r="C3" s="40"/>
      <c r="D3" s="39"/>
      <c r="E3" s="39"/>
      <c r="F3" s="39"/>
      <c r="G3" s="39"/>
      <c r="H3" s="293"/>
      <c r="I3" s="293"/>
      <c r="J3" s="293"/>
      <c r="K3" s="293"/>
      <c r="L3" s="73"/>
      <c r="M3" s="42"/>
    </row>
    <row r="4" spans="1:14" ht="15" customHeight="1">
      <c r="A4" s="362"/>
      <c r="B4" s="362"/>
      <c r="C4" s="362"/>
      <c r="D4" s="362"/>
      <c r="E4" s="362"/>
      <c r="F4" s="362"/>
      <c r="G4" s="362"/>
      <c r="H4" s="362"/>
      <c r="I4" s="362"/>
      <c r="J4" s="362"/>
      <c r="K4" s="362"/>
      <c r="L4" s="362"/>
    </row>
    <row r="5" spans="1:14" ht="20.100000000000001" customHeight="1">
      <c r="A5" s="407" t="s">
        <v>190</v>
      </c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</row>
    <row r="6" spans="1:14" ht="20.100000000000001" customHeight="1">
      <c r="A6" s="296"/>
      <c r="B6" s="296"/>
      <c r="C6" s="296"/>
      <c r="D6" s="296"/>
      <c r="E6" s="296"/>
      <c r="F6" s="296"/>
      <c r="G6" s="296"/>
      <c r="H6" s="296"/>
      <c r="I6" s="296"/>
      <c r="J6" s="296"/>
      <c r="K6" s="296"/>
      <c r="L6" s="296"/>
    </row>
    <row r="7" spans="1:14" ht="20.100000000000001" customHeight="1">
      <c r="A7" s="296" t="s">
        <v>191</v>
      </c>
      <c r="B7" s="296"/>
      <c r="C7" s="296"/>
      <c r="D7" s="296"/>
      <c r="E7" s="296"/>
      <c r="F7" s="296"/>
      <c r="G7" s="296"/>
      <c r="H7" s="296"/>
      <c r="I7" s="296"/>
      <c r="J7" s="296"/>
      <c r="K7" s="296"/>
      <c r="L7" s="296"/>
      <c r="M7" s="296"/>
    </row>
    <row r="8" spans="1:14" ht="40.5" customHeight="1">
      <c r="C8" s="65" t="s">
        <v>134</v>
      </c>
      <c r="D8" s="12"/>
      <c r="E8" s="65" t="s">
        <v>135</v>
      </c>
      <c r="F8" s="74"/>
      <c r="G8" s="65" t="s">
        <v>136</v>
      </c>
      <c r="H8" s="74"/>
      <c r="I8" s="65" t="s">
        <v>137</v>
      </c>
      <c r="J8" s="74"/>
      <c r="K8" s="65" t="s">
        <v>138</v>
      </c>
      <c r="L8" s="74"/>
      <c r="M8" s="65" t="s">
        <v>139</v>
      </c>
    </row>
    <row r="9" spans="1:14" ht="20.100000000000001" customHeight="1">
      <c r="A9" s="291"/>
      <c r="B9" s="291"/>
      <c r="C9" s="14" t="s">
        <v>140</v>
      </c>
      <c r="E9" s="14" t="s">
        <v>140</v>
      </c>
      <c r="F9" s="284"/>
      <c r="G9" s="14" t="s">
        <v>140</v>
      </c>
      <c r="H9" s="284"/>
      <c r="I9" s="14" t="s">
        <v>140</v>
      </c>
      <c r="J9" s="284"/>
      <c r="K9" s="14" t="s">
        <v>140</v>
      </c>
      <c r="L9" s="284"/>
      <c r="M9" s="14" t="s">
        <v>140</v>
      </c>
    </row>
    <row r="10" spans="1:14" ht="16.5" customHeight="1">
      <c r="A10" s="90"/>
      <c r="B10" s="15"/>
      <c r="C10" s="108"/>
      <c r="D10" s="109"/>
      <c r="E10" s="108"/>
      <c r="F10" s="109"/>
      <c r="G10" s="108"/>
      <c r="H10" s="112"/>
      <c r="I10" s="108"/>
      <c r="J10" s="112"/>
      <c r="K10" s="108">
        <f>SUM(C10:I10)</f>
        <v>0</v>
      </c>
      <c r="L10" s="109"/>
      <c r="M10" s="113"/>
    </row>
    <row r="11" spans="1:14" ht="16.5" customHeight="1">
      <c r="A11" s="90"/>
      <c r="B11" s="15"/>
      <c r="C11" s="108"/>
      <c r="D11" s="109"/>
      <c r="E11" s="108"/>
      <c r="F11" s="109"/>
      <c r="G11" s="108"/>
      <c r="H11" s="112"/>
      <c r="I11" s="108"/>
      <c r="J11" s="112"/>
      <c r="K11" s="108">
        <f>SUM(C11:I11)</f>
        <v>0</v>
      </c>
      <c r="L11" s="109"/>
      <c r="M11" s="113"/>
    </row>
    <row r="12" spans="1:14" ht="16.5" customHeight="1">
      <c r="A12" s="90"/>
      <c r="B12" s="15"/>
      <c r="C12" s="108"/>
      <c r="D12" s="109"/>
      <c r="E12" s="108"/>
      <c r="F12" s="109"/>
      <c r="G12" s="108"/>
      <c r="H12" s="112"/>
      <c r="I12" s="108"/>
      <c r="J12" s="112"/>
      <c r="K12" s="108">
        <f>SUM(C12:I12)</f>
        <v>0</v>
      </c>
      <c r="L12" s="109"/>
      <c r="M12" s="113"/>
    </row>
    <row r="13" spans="1:14" ht="16.5" customHeight="1">
      <c r="A13" s="91"/>
      <c r="B13" s="85"/>
      <c r="C13" s="110"/>
      <c r="D13" s="109"/>
      <c r="E13" s="108"/>
      <c r="F13" s="109"/>
      <c r="G13" s="108"/>
      <c r="H13" s="109"/>
      <c r="I13" s="108"/>
      <c r="J13" s="109"/>
      <c r="K13" s="108">
        <f>SUM(C13:I13)</f>
        <v>0</v>
      </c>
      <c r="L13" s="295"/>
      <c r="M13" s="113"/>
    </row>
    <row r="14" spans="1:14" ht="20.25" customHeight="1" thickBot="1">
      <c r="A14" s="87" t="s">
        <v>151</v>
      </c>
      <c r="B14" s="87"/>
      <c r="C14" s="111">
        <f>SUM(C10:C13)</f>
        <v>0</v>
      </c>
      <c r="D14" s="109"/>
      <c r="E14" s="111">
        <f>SUM(E10:E13)</f>
        <v>0</v>
      </c>
      <c r="F14" s="109"/>
      <c r="G14" s="111">
        <f>SUM(G10:G13)</f>
        <v>0</v>
      </c>
      <c r="H14" s="109"/>
      <c r="I14" s="111">
        <f>SUM(I10:I13)</f>
        <v>0</v>
      </c>
      <c r="J14" s="109"/>
      <c r="K14" s="111">
        <f>SUM(K10:K13)</f>
        <v>0</v>
      </c>
      <c r="L14" s="295"/>
      <c r="M14" s="111">
        <f>SUM(M10:M13)</f>
        <v>0</v>
      </c>
    </row>
    <row r="15" spans="1:14" ht="13.5" customHeight="1">
      <c r="A15" s="296"/>
      <c r="B15" s="296"/>
      <c r="C15" s="296"/>
      <c r="D15" s="296"/>
      <c r="E15" s="296"/>
      <c r="F15" s="296"/>
      <c r="G15" s="296"/>
      <c r="H15" s="296"/>
      <c r="I15" s="296"/>
      <c r="J15" s="296"/>
      <c r="K15" s="296"/>
      <c r="L15" s="296"/>
    </row>
    <row r="16" spans="1:14" ht="15" customHeight="1">
      <c r="A16" s="296"/>
      <c r="B16" s="296"/>
      <c r="C16" s="199" t="str">
        <f>IF('R&amp;P Accounts'!B10-'Additional notes (1)  '!C14=0,0,"reference error")</f>
        <v>reference error</v>
      </c>
      <c r="D16" s="199"/>
      <c r="E16" s="199">
        <f>IF('R&amp;P Accounts'!D10-'Additional notes (1)  '!E14=0,0,"reference error")</f>
        <v>0</v>
      </c>
      <c r="F16" s="199">
        <f>IF('R&amp;P Accounts'!E10-'Additional notes (1)  '!F14=0,0,"reference error")</f>
        <v>0</v>
      </c>
      <c r="G16" s="199">
        <f>IF('R&amp;P Accounts'!F10-'Additional notes (1)  '!G14=0,0,"reference error")</f>
        <v>0</v>
      </c>
      <c r="H16" s="199">
        <f>IF('R&amp;P Accounts'!G10-'Additional notes (1)  '!H14=0,0,"reference error")</f>
        <v>0</v>
      </c>
      <c r="I16" s="199">
        <f>IF('R&amp;P Accounts'!H10-'Additional notes (1)  '!I14=0,0,"reference error")</f>
        <v>0</v>
      </c>
      <c r="J16" s="199">
        <f>IF('R&amp;P Accounts'!I10-'Additional notes (1)  '!J14=0,0,"reference error")</f>
        <v>0</v>
      </c>
      <c r="K16" s="199" t="str">
        <f>IF('R&amp;P Accounts'!J10-'Additional notes (1)  '!K14=0,0,"reference error")</f>
        <v>reference error</v>
      </c>
      <c r="L16" s="199">
        <f>IF('R&amp;P Accounts'!K10-'Additional notes (1)  '!L14=0,0,"reference error")</f>
        <v>0</v>
      </c>
      <c r="M16" s="199">
        <f>IF('R&amp;P Accounts'!L10-'Additional notes (1)  '!M14=0,0,"reference error")</f>
        <v>0</v>
      </c>
    </row>
    <row r="17" spans="1:13" ht="13.5" customHeight="1">
      <c r="A17" s="296"/>
      <c r="B17" s="296"/>
      <c r="C17" s="296"/>
      <c r="D17" s="296"/>
      <c r="E17" s="296"/>
      <c r="F17" s="296"/>
      <c r="G17" s="296"/>
      <c r="H17" s="296"/>
      <c r="I17" s="296"/>
      <c r="J17" s="296"/>
      <c r="K17" s="296"/>
      <c r="L17" s="296"/>
    </row>
    <row r="18" spans="1:13" ht="20.100000000000001" customHeight="1">
      <c r="A18" s="407" t="s">
        <v>192</v>
      </c>
      <c r="B18" s="407"/>
      <c r="C18" s="407"/>
      <c r="D18" s="407"/>
      <c r="E18" s="407"/>
      <c r="F18" s="407"/>
      <c r="G18" s="407"/>
      <c r="H18" s="407"/>
      <c r="I18" s="407"/>
      <c r="J18" s="407"/>
      <c r="K18" s="407"/>
      <c r="L18" s="407"/>
      <c r="M18" s="407"/>
    </row>
    <row r="19" spans="1:13" ht="20.100000000000001" customHeight="1">
      <c r="C19" s="65" t="s">
        <v>134</v>
      </c>
      <c r="D19" s="12"/>
      <c r="E19" s="65" t="s">
        <v>135</v>
      </c>
      <c r="F19" s="74"/>
      <c r="G19" s="65"/>
      <c r="H19" s="74"/>
      <c r="I19" s="65"/>
      <c r="J19" s="74"/>
      <c r="K19" s="65" t="s">
        <v>138</v>
      </c>
      <c r="L19" s="74"/>
      <c r="M19" s="65" t="s">
        <v>139</v>
      </c>
    </row>
    <row r="20" spans="1:13" ht="20.100000000000001" customHeight="1">
      <c r="A20" s="291"/>
      <c r="B20" s="291"/>
      <c r="C20" s="14" t="s">
        <v>140</v>
      </c>
      <c r="E20" s="14" t="s">
        <v>140</v>
      </c>
      <c r="F20" s="284"/>
      <c r="G20" s="14"/>
      <c r="H20" s="284"/>
      <c r="I20" s="14"/>
      <c r="J20" s="284"/>
      <c r="K20" s="14" t="s">
        <v>140</v>
      </c>
      <c r="L20" s="284"/>
      <c r="M20" s="14" t="s">
        <v>140</v>
      </c>
    </row>
    <row r="21" spans="1:13" ht="20.100000000000001" customHeight="1">
      <c r="A21" s="90"/>
      <c r="B21" s="15"/>
      <c r="C21" s="108"/>
      <c r="D21" s="109"/>
      <c r="E21" s="108"/>
      <c r="F21" s="109"/>
      <c r="G21" s="109"/>
      <c r="H21" s="112"/>
      <c r="I21" s="109"/>
      <c r="J21" s="112"/>
      <c r="K21" s="108">
        <f>SUM(C21:I21)</f>
        <v>0</v>
      </c>
      <c r="L21" s="109"/>
      <c r="M21" s="113"/>
    </row>
    <row r="22" spans="1:13" ht="20.100000000000001" customHeight="1">
      <c r="A22" s="90"/>
      <c r="B22" s="15"/>
      <c r="C22" s="108"/>
      <c r="D22" s="109"/>
      <c r="E22" s="108"/>
      <c r="F22" s="109"/>
      <c r="G22" s="109"/>
      <c r="H22" s="112"/>
      <c r="I22" s="109"/>
      <c r="J22" s="112"/>
      <c r="K22" s="108">
        <f>SUM(C22:I22)</f>
        <v>0</v>
      </c>
      <c r="L22" s="109"/>
      <c r="M22" s="113"/>
    </row>
    <row r="23" spans="1:13" ht="20.100000000000001" customHeight="1">
      <c r="A23" s="90"/>
      <c r="B23" s="15"/>
      <c r="C23" s="108"/>
      <c r="D23" s="109"/>
      <c r="E23" s="108"/>
      <c r="F23" s="109"/>
      <c r="G23" s="109"/>
      <c r="H23" s="112"/>
      <c r="I23" s="109"/>
      <c r="J23" s="112"/>
      <c r="K23" s="108">
        <f>SUM(C23:I23)</f>
        <v>0</v>
      </c>
      <c r="L23" s="109"/>
      <c r="M23" s="113"/>
    </row>
    <row r="24" spans="1:13" ht="20.100000000000001" customHeight="1">
      <c r="A24" s="91"/>
      <c r="B24" s="85"/>
      <c r="C24" s="110"/>
      <c r="D24" s="109"/>
      <c r="E24" s="108"/>
      <c r="F24" s="109"/>
      <c r="G24" s="109"/>
      <c r="H24" s="109"/>
      <c r="I24" s="109"/>
      <c r="J24" s="109"/>
      <c r="K24" s="108">
        <f>SUM(C24:I24)</f>
        <v>0</v>
      </c>
      <c r="L24" s="406"/>
      <c r="M24" s="113"/>
    </row>
    <row r="25" spans="1:13" ht="20.100000000000001" customHeight="1" thickBot="1">
      <c r="A25" s="87" t="s">
        <v>151</v>
      </c>
      <c r="B25" s="87"/>
      <c r="C25" s="111">
        <f>SUM(C21:C24)</f>
        <v>0</v>
      </c>
      <c r="D25" s="109"/>
      <c r="E25" s="111">
        <f>SUM(E21:E24)</f>
        <v>0</v>
      </c>
      <c r="F25" s="109"/>
      <c r="G25" s="200"/>
      <c r="H25" s="200"/>
      <c r="I25" s="200"/>
      <c r="J25" s="109"/>
      <c r="K25" s="111">
        <f>SUM(K21:K24)</f>
        <v>0</v>
      </c>
      <c r="L25" s="406"/>
      <c r="M25" s="111">
        <f>SUM(M21:M24)</f>
        <v>0</v>
      </c>
    </row>
    <row r="26" spans="1:13" ht="12" customHeight="1">
      <c r="A26" s="296"/>
      <c r="B26" s="296"/>
      <c r="C26" s="296"/>
      <c r="D26" s="296"/>
      <c r="E26" s="296"/>
      <c r="F26" s="296"/>
      <c r="G26" s="296"/>
      <c r="H26" s="296"/>
      <c r="I26" s="296"/>
      <c r="J26" s="296"/>
      <c r="K26" s="296"/>
      <c r="L26" s="296"/>
    </row>
    <row r="27" spans="1:13" ht="13.5" customHeight="1">
      <c r="A27" s="296"/>
      <c r="B27" s="296"/>
      <c r="C27" s="199">
        <f>IF('R&amp;P Accounts'!B12-'Additional notes (1)  '!C25=0,0,"reference error")</f>
        <v>0</v>
      </c>
      <c r="D27" s="199"/>
      <c r="E27" s="199">
        <f>IF('R&amp;P Accounts'!D12-'Additional notes (1)  '!E25=0,0,"reference error")</f>
        <v>0</v>
      </c>
      <c r="F27" s="199">
        <f>IF('R&amp;P Accounts'!E12-'Additional notes (1)  '!F25=0,0,"reference error")</f>
        <v>0</v>
      </c>
      <c r="G27" s="199"/>
      <c r="H27" s="199"/>
      <c r="I27" s="199"/>
      <c r="J27" s="199">
        <f>IF('R&amp;P Accounts'!I12-'Additional notes (1)  '!J25=0,0,"reference error")</f>
        <v>0</v>
      </c>
      <c r="K27" s="199">
        <f>IF('R&amp;P Accounts'!J12-'Additional notes (1)  '!K25=0,0,"reference error")</f>
        <v>0</v>
      </c>
      <c r="L27" s="199">
        <f>IF('R&amp;P Accounts'!K12-'Additional notes (1)  '!L25=0,0,"reference error")</f>
        <v>0</v>
      </c>
      <c r="M27" s="199">
        <f>IF('R&amp;P Accounts'!L12-'Additional notes (1)  '!M25=0,0,"reference error")</f>
        <v>0</v>
      </c>
    </row>
    <row r="28" spans="1:13" ht="11.25" customHeight="1">
      <c r="A28" s="296"/>
      <c r="B28" s="296"/>
      <c r="C28" s="296"/>
      <c r="D28" s="296"/>
      <c r="E28" s="296"/>
      <c r="F28" s="296"/>
      <c r="G28" s="296"/>
      <c r="H28" s="296"/>
      <c r="I28" s="296"/>
      <c r="J28" s="296"/>
      <c r="K28" s="296"/>
      <c r="L28" s="296"/>
    </row>
    <row r="29" spans="1:13" ht="20.100000000000001" customHeight="1">
      <c r="A29" s="407" t="s">
        <v>193</v>
      </c>
      <c r="B29" s="407"/>
      <c r="C29" s="407"/>
      <c r="D29" s="407"/>
      <c r="E29" s="407"/>
      <c r="F29" s="407"/>
      <c r="G29" s="407"/>
      <c r="H29" s="407"/>
      <c r="I29" s="407"/>
      <c r="J29" s="407"/>
      <c r="K29" s="407"/>
      <c r="L29" s="407"/>
    </row>
    <row r="30" spans="1:13" ht="40.5" customHeight="1">
      <c r="C30" s="65" t="s">
        <v>134</v>
      </c>
      <c r="D30" s="12"/>
      <c r="E30" s="65" t="s">
        <v>135</v>
      </c>
      <c r="F30" s="74"/>
      <c r="G30" s="65" t="s">
        <v>136</v>
      </c>
      <c r="H30" s="74"/>
      <c r="I30" s="65" t="s">
        <v>137</v>
      </c>
      <c r="J30" s="74"/>
      <c r="K30" s="65" t="s">
        <v>138</v>
      </c>
      <c r="L30" s="74"/>
      <c r="M30" s="65" t="s">
        <v>139</v>
      </c>
    </row>
    <row r="31" spans="1:13" ht="20.100000000000001" customHeight="1">
      <c r="A31" s="291"/>
      <c r="B31" s="291"/>
      <c r="C31" s="14" t="s">
        <v>140</v>
      </c>
      <c r="E31" s="14" t="s">
        <v>140</v>
      </c>
      <c r="F31" s="284"/>
      <c r="G31" s="14" t="s">
        <v>140</v>
      </c>
      <c r="H31" s="284"/>
      <c r="I31" s="14" t="s">
        <v>140</v>
      </c>
      <c r="J31" s="284"/>
      <c r="K31" s="14" t="s">
        <v>140</v>
      </c>
      <c r="L31" s="284"/>
      <c r="M31" s="14" t="s">
        <v>140</v>
      </c>
    </row>
    <row r="32" spans="1:13" ht="16.5" customHeight="1">
      <c r="A32" s="90"/>
      <c r="B32" s="15"/>
      <c r="C32" s="108"/>
      <c r="D32" s="109"/>
      <c r="E32" s="108"/>
      <c r="F32" s="109"/>
      <c r="G32" s="108"/>
      <c r="H32" s="112"/>
      <c r="I32" s="108"/>
      <c r="J32" s="112"/>
      <c r="K32" s="108">
        <f>SUM(C32:I32)</f>
        <v>0</v>
      </c>
      <c r="L32" s="109"/>
      <c r="M32" s="113"/>
    </row>
    <row r="33" spans="1:13" ht="16.5" customHeight="1">
      <c r="A33" s="90"/>
      <c r="B33" s="15"/>
      <c r="C33" s="108"/>
      <c r="D33" s="109"/>
      <c r="E33" s="108"/>
      <c r="F33" s="109"/>
      <c r="G33" s="108"/>
      <c r="H33" s="112"/>
      <c r="I33" s="108"/>
      <c r="J33" s="112"/>
      <c r="K33" s="108">
        <f t="shared" ref="K33:K39" si="0">SUM(C33:I33)</f>
        <v>0</v>
      </c>
      <c r="L33" s="109"/>
      <c r="M33" s="113"/>
    </row>
    <row r="34" spans="1:13" ht="16.5" customHeight="1">
      <c r="A34" s="90"/>
      <c r="B34" s="15"/>
      <c r="C34" s="108"/>
      <c r="D34" s="109"/>
      <c r="E34" s="108"/>
      <c r="F34" s="109"/>
      <c r="G34" s="108"/>
      <c r="H34" s="112"/>
      <c r="I34" s="108"/>
      <c r="J34" s="112"/>
      <c r="K34" s="108">
        <f t="shared" si="0"/>
        <v>0</v>
      </c>
      <c r="L34" s="109"/>
      <c r="M34" s="113"/>
    </row>
    <row r="35" spans="1:13" ht="16.5" customHeight="1">
      <c r="A35" s="90"/>
      <c r="B35" s="15"/>
      <c r="C35" s="108"/>
      <c r="D35" s="109"/>
      <c r="E35" s="108"/>
      <c r="F35" s="109"/>
      <c r="G35" s="108"/>
      <c r="H35" s="112"/>
      <c r="I35" s="108"/>
      <c r="J35" s="112"/>
      <c r="K35" s="108">
        <f t="shared" si="0"/>
        <v>0</v>
      </c>
      <c r="L35" s="109"/>
      <c r="M35" s="113"/>
    </row>
    <row r="36" spans="1:13" ht="16.5" customHeight="1">
      <c r="A36" s="90"/>
      <c r="B36" s="15"/>
      <c r="C36" s="114"/>
      <c r="D36" s="112"/>
      <c r="E36" s="114"/>
      <c r="F36" s="112"/>
      <c r="G36" s="114"/>
      <c r="H36" s="112"/>
      <c r="I36" s="114"/>
      <c r="J36" s="112"/>
      <c r="K36" s="108">
        <f t="shared" si="0"/>
        <v>0</v>
      </c>
      <c r="L36" s="112"/>
      <c r="M36" s="113"/>
    </row>
    <row r="37" spans="1:13" ht="16.5" customHeight="1">
      <c r="A37" s="90"/>
      <c r="B37" s="15"/>
      <c r="C37" s="114"/>
      <c r="D37" s="112"/>
      <c r="E37" s="114"/>
      <c r="F37" s="112"/>
      <c r="G37" s="114"/>
      <c r="H37" s="112"/>
      <c r="I37" s="114"/>
      <c r="J37" s="112"/>
      <c r="K37" s="108">
        <f t="shared" si="0"/>
        <v>0</v>
      </c>
      <c r="L37" s="112"/>
      <c r="M37" s="113"/>
    </row>
    <row r="38" spans="1:13" ht="16.5" customHeight="1">
      <c r="A38" s="90"/>
      <c r="B38" s="15"/>
      <c r="C38" s="114"/>
      <c r="D38" s="112"/>
      <c r="E38" s="114"/>
      <c r="F38" s="112"/>
      <c r="G38" s="114"/>
      <c r="H38" s="112"/>
      <c r="I38" s="114"/>
      <c r="J38" s="112"/>
      <c r="K38" s="108">
        <f t="shared" si="0"/>
        <v>0</v>
      </c>
      <c r="L38" s="112"/>
      <c r="M38" s="113"/>
    </row>
    <row r="39" spans="1:13" ht="16.5" customHeight="1">
      <c r="A39" s="91"/>
      <c r="B39" s="85"/>
      <c r="C39" s="110"/>
      <c r="D39" s="109"/>
      <c r="E39" s="108"/>
      <c r="F39" s="109"/>
      <c r="G39" s="108"/>
      <c r="H39" s="109"/>
      <c r="I39" s="108"/>
      <c r="J39" s="109"/>
      <c r="K39" s="108">
        <f t="shared" si="0"/>
        <v>0</v>
      </c>
      <c r="L39" s="406"/>
      <c r="M39" s="113"/>
    </row>
    <row r="40" spans="1:13" ht="20.25" customHeight="1" thickBot="1">
      <c r="A40" s="87" t="s">
        <v>151</v>
      </c>
      <c r="B40" s="87"/>
      <c r="C40" s="111">
        <f>SUM(C32:C39)</f>
        <v>0</v>
      </c>
      <c r="D40" s="109"/>
      <c r="E40" s="111">
        <f>SUM(E32:E39)</f>
        <v>0</v>
      </c>
      <c r="F40" s="109"/>
      <c r="G40" s="111">
        <f>SUM(G32:G39)</f>
        <v>0</v>
      </c>
      <c r="H40" s="109"/>
      <c r="I40" s="111">
        <f>SUM(I32:I39)</f>
        <v>0</v>
      </c>
      <c r="J40" s="109"/>
      <c r="K40" s="111">
        <f>SUM(K32:K39)</f>
        <v>0</v>
      </c>
      <c r="L40" s="406"/>
      <c r="M40" s="111">
        <f>SUM(M32:M39)</f>
        <v>0</v>
      </c>
    </row>
    <row r="41" spans="1:13" ht="10.5" customHeight="1">
      <c r="A41" s="87"/>
      <c r="B41" s="87"/>
      <c r="C41" s="106"/>
      <c r="D41" s="84"/>
      <c r="E41" s="106"/>
      <c r="F41" s="84"/>
      <c r="G41" s="106"/>
      <c r="H41" s="84"/>
      <c r="I41" s="106"/>
      <c r="J41" s="84"/>
      <c r="K41" s="106"/>
      <c r="L41" s="86"/>
      <c r="M41" s="106"/>
    </row>
    <row r="42" spans="1:13" ht="12.75" customHeight="1">
      <c r="A42" s="284"/>
      <c r="B42" s="284"/>
      <c r="C42" s="55" t="str">
        <f>IF(C40-'R&amp;P Accounts'!B17=0,0,"reference error")</f>
        <v>reference error</v>
      </c>
      <c r="D42" s="284"/>
      <c r="E42" s="55">
        <f>IF(E40-'R&amp;P Accounts'!D17=0,0,"reference error")</f>
        <v>0</v>
      </c>
      <c r="F42" s="55"/>
      <c r="G42" s="55">
        <f>IF(G40-'R&amp;P Accounts'!F17=0,0,"reference error")</f>
        <v>0</v>
      </c>
      <c r="H42" s="55"/>
      <c r="I42" s="55">
        <f>IF(I40-'R&amp;P Accounts'!H17=0,0,"reference error")</f>
        <v>0</v>
      </c>
      <c r="J42" s="55"/>
      <c r="K42" s="55" t="str">
        <f>IF(K40-'R&amp;P Accounts'!J17=0,0,"reference error")</f>
        <v>reference error</v>
      </c>
      <c r="L42" s="55"/>
      <c r="M42" s="55">
        <f>IF(M40-'R&amp;P Accounts'!L17=0,0,"reference error")</f>
        <v>0</v>
      </c>
    </row>
    <row r="43" spans="1:13" ht="12.75" customHeight="1">
      <c r="A43" s="284"/>
      <c r="B43" s="284"/>
      <c r="C43" s="55"/>
      <c r="D43" s="284"/>
      <c r="E43" s="55"/>
      <c r="F43" s="55"/>
      <c r="G43" s="55"/>
      <c r="H43" s="55"/>
      <c r="I43" s="55"/>
      <c r="J43" s="55"/>
      <c r="K43" s="55"/>
      <c r="L43" s="55"/>
      <c r="M43" s="55"/>
    </row>
    <row r="44" spans="1:13" ht="19.5" customHeight="1">
      <c r="A44" s="404" t="s">
        <v>194</v>
      </c>
      <c r="B44" s="404"/>
      <c r="C44" s="404"/>
      <c r="D44" s="404"/>
      <c r="E44" s="404"/>
      <c r="F44" s="404"/>
      <c r="G44" s="404"/>
      <c r="H44" s="404"/>
      <c r="I44" s="404"/>
      <c r="J44" s="404"/>
      <c r="K44" s="404"/>
      <c r="L44" s="404"/>
      <c r="M44" s="404"/>
    </row>
    <row r="45" spans="1:13" ht="40.5" customHeight="1">
      <c r="C45" s="65" t="s">
        <v>134</v>
      </c>
      <c r="D45" s="12"/>
      <c r="E45" s="65" t="s">
        <v>135</v>
      </c>
      <c r="F45" s="74"/>
      <c r="G45" s="65" t="s">
        <v>136</v>
      </c>
      <c r="H45" s="74"/>
      <c r="I45" s="65" t="s">
        <v>137</v>
      </c>
      <c r="J45" s="74"/>
      <c r="K45" s="65" t="s">
        <v>138</v>
      </c>
      <c r="L45" s="74"/>
      <c r="M45" s="65" t="s">
        <v>139</v>
      </c>
    </row>
    <row r="46" spans="1:13" ht="20.100000000000001" customHeight="1">
      <c r="A46" s="291"/>
      <c r="B46" s="291"/>
      <c r="C46" s="14" t="s">
        <v>140</v>
      </c>
      <c r="E46" s="14" t="s">
        <v>140</v>
      </c>
      <c r="F46" s="284"/>
      <c r="G46" s="14" t="s">
        <v>140</v>
      </c>
      <c r="H46" s="284"/>
      <c r="I46" s="14" t="s">
        <v>140</v>
      </c>
      <c r="J46" s="284"/>
      <c r="K46" s="14" t="s">
        <v>140</v>
      </c>
      <c r="L46" s="284"/>
      <c r="M46" s="14" t="s">
        <v>140</v>
      </c>
    </row>
    <row r="47" spans="1:13" ht="16.5" customHeight="1">
      <c r="A47" s="90"/>
      <c r="B47" s="15"/>
      <c r="C47" s="115"/>
      <c r="D47" s="294"/>
      <c r="E47" s="115"/>
      <c r="F47" s="294"/>
      <c r="G47" s="115"/>
      <c r="H47" s="118"/>
      <c r="I47" s="115"/>
      <c r="J47" s="118"/>
      <c r="K47" s="115">
        <f>SUM(C47:I47)</f>
        <v>0</v>
      </c>
      <c r="L47" s="294"/>
      <c r="M47" s="119"/>
    </row>
    <row r="48" spans="1:13" ht="16.5" customHeight="1">
      <c r="A48" s="90"/>
      <c r="B48" s="15"/>
      <c r="C48" s="115"/>
      <c r="D48" s="294"/>
      <c r="E48" s="115"/>
      <c r="F48" s="294"/>
      <c r="G48" s="115"/>
      <c r="H48" s="118"/>
      <c r="I48" s="115"/>
      <c r="J48" s="118"/>
      <c r="K48" s="115">
        <f t="shared" ref="K48:K57" si="1">SUM(C48:I48)</f>
        <v>0</v>
      </c>
      <c r="L48" s="294"/>
      <c r="M48" s="119"/>
    </row>
    <row r="49" spans="1:13" ht="16.5" customHeight="1">
      <c r="A49" s="90"/>
      <c r="B49" s="15"/>
      <c r="C49" s="115"/>
      <c r="D49" s="294"/>
      <c r="E49" s="115"/>
      <c r="F49" s="294"/>
      <c r="G49" s="115"/>
      <c r="H49" s="118"/>
      <c r="I49" s="115"/>
      <c r="J49" s="118"/>
      <c r="K49" s="115">
        <f t="shared" si="1"/>
        <v>0</v>
      </c>
      <c r="L49" s="294"/>
      <c r="M49" s="119"/>
    </row>
    <row r="50" spans="1:13" ht="16.5" customHeight="1">
      <c r="A50" s="90"/>
      <c r="B50" s="15"/>
      <c r="C50" s="115"/>
      <c r="D50" s="294"/>
      <c r="E50" s="115"/>
      <c r="F50" s="294"/>
      <c r="G50" s="115"/>
      <c r="H50" s="118"/>
      <c r="I50" s="115"/>
      <c r="J50" s="118"/>
      <c r="K50" s="115">
        <f t="shared" si="1"/>
        <v>0</v>
      </c>
      <c r="L50" s="294"/>
      <c r="M50" s="119"/>
    </row>
    <row r="51" spans="1:13" ht="16.5" customHeight="1">
      <c r="A51" s="90"/>
      <c r="B51" s="15"/>
      <c r="C51" s="120"/>
      <c r="D51" s="118"/>
      <c r="E51" s="120"/>
      <c r="F51" s="118"/>
      <c r="G51" s="120"/>
      <c r="H51" s="118"/>
      <c r="I51" s="120"/>
      <c r="J51" s="118"/>
      <c r="K51" s="115">
        <f t="shared" si="1"/>
        <v>0</v>
      </c>
      <c r="L51" s="118"/>
      <c r="M51" s="119"/>
    </row>
    <row r="52" spans="1:13" ht="16.5" customHeight="1">
      <c r="A52" s="90"/>
      <c r="B52" s="15"/>
      <c r="C52" s="120"/>
      <c r="D52" s="118"/>
      <c r="E52" s="120"/>
      <c r="F52" s="118"/>
      <c r="G52" s="120"/>
      <c r="H52" s="118"/>
      <c r="I52" s="120"/>
      <c r="J52" s="118"/>
      <c r="K52" s="115">
        <f t="shared" si="1"/>
        <v>0</v>
      </c>
      <c r="L52" s="118"/>
      <c r="M52" s="119"/>
    </row>
    <row r="53" spans="1:13" ht="16.5" customHeight="1">
      <c r="A53" s="90"/>
      <c r="B53" s="15"/>
      <c r="C53" s="120"/>
      <c r="D53" s="118"/>
      <c r="E53" s="120"/>
      <c r="F53" s="118"/>
      <c r="G53" s="120"/>
      <c r="H53" s="118"/>
      <c r="I53" s="120"/>
      <c r="J53" s="118"/>
      <c r="K53" s="115">
        <f t="shared" si="1"/>
        <v>0</v>
      </c>
      <c r="L53" s="118"/>
      <c r="M53" s="119"/>
    </row>
    <row r="54" spans="1:13" ht="16.5" customHeight="1">
      <c r="A54" s="90"/>
      <c r="B54" s="15"/>
      <c r="C54" s="120"/>
      <c r="D54" s="118"/>
      <c r="E54" s="120"/>
      <c r="F54" s="118"/>
      <c r="G54" s="120"/>
      <c r="H54" s="118"/>
      <c r="I54" s="120"/>
      <c r="J54" s="118"/>
      <c r="K54" s="115">
        <f t="shared" si="1"/>
        <v>0</v>
      </c>
      <c r="L54" s="118"/>
      <c r="M54" s="119"/>
    </row>
    <row r="55" spans="1:13" ht="16.5" customHeight="1">
      <c r="A55" s="90"/>
      <c r="B55" s="15"/>
      <c r="C55" s="120"/>
      <c r="D55" s="118"/>
      <c r="E55" s="120"/>
      <c r="F55" s="118"/>
      <c r="G55" s="120"/>
      <c r="H55" s="118"/>
      <c r="I55" s="120"/>
      <c r="J55" s="118"/>
      <c r="K55" s="115">
        <f t="shared" si="1"/>
        <v>0</v>
      </c>
      <c r="L55" s="118"/>
      <c r="M55" s="119"/>
    </row>
    <row r="56" spans="1:13" ht="16.5" customHeight="1">
      <c r="A56" s="90"/>
      <c r="B56" s="15"/>
      <c r="C56" s="120"/>
      <c r="D56" s="118"/>
      <c r="E56" s="120"/>
      <c r="F56" s="118"/>
      <c r="G56" s="120"/>
      <c r="H56" s="118"/>
      <c r="I56" s="120"/>
      <c r="J56" s="118"/>
      <c r="K56" s="115">
        <f t="shared" si="1"/>
        <v>0</v>
      </c>
      <c r="L56" s="118"/>
      <c r="M56" s="119"/>
    </row>
    <row r="57" spans="1:13" ht="16.5" customHeight="1">
      <c r="A57" s="91"/>
      <c r="B57" s="85"/>
      <c r="C57" s="116"/>
      <c r="D57" s="294"/>
      <c r="E57" s="115"/>
      <c r="F57" s="294"/>
      <c r="G57" s="115"/>
      <c r="H57" s="294"/>
      <c r="I57" s="115"/>
      <c r="J57" s="294"/>
      <c r="K57" s="115">
        <f t="shared" si="1"/>
        <v>0</v>
      </c>
      <c r="L57" s="405"/>
      <c r="M57" s="119"/>
    </row>
    <row r="58" spans="1:13" ht="20.100000000000001" customHeight="1" thickBot="1">
      <c r="A58" s="87" t="s">
        <v>151</v>
      </c>
      <c r="B58" s="87"/>
      <c r="C58" s="117">
        <f>SUM(C47:C57)</f>
        <v>0</v>
      </c>
      <c r="D58" s="294"/>
      <c r="E58" s="117">
        <f>SUM(E47:E57)</f>
        <v>0</v>
      </c>
      <c r="F58" s="294"/>
      <c r="G58" s="117">
        <f>SUM(G47:G57)</f>
        <v>0</v>
      </c>
      <c r="H58" s="294"/>
      <c r="I58" s="117">
        <f>SUM(I47:I57)</f>
        <v>0</v>
      </c>
      <c r="J58" s="294"/>
      <c r="K58" s="117">
        <f>SUM(K47:K57)</f>
        <v>0</v>
      </c>
      <c r="L58" s="405"/>
      <c r="M58" s="117">
        <f>SUM(M47:M57)</f>
        <v>0</v>
      </c>
    </row>
    <row r="59" spans="1:13" ht="9" customHeight="1">
      <c r="A59" s="87"/>
      <c r="B59" s="87"/>
      <c r="C59" s="107"/>
      <c r="D59" s="92"/>
      <c r="E59" s="107"/>
      <c r="F59" s="92"/>
      <c r="G59" s="107"/>
      <c r="H59" s="92"/>
      <c r="I59" s="107"/>
      <c r="J59" s="92"/>
      <c r="K59" s="107"/>
      <c r="L59" s="94"/>
      <c r="M59" s="107"/>
    </row>
    <row r="60" spans="1:13" ht="11.25" customHeight="1">
      <c r="A60" s="292"/>
      <c r="B60" s="292"/>
      <c r="C60" s="55" t="str">
        <f>IF(C58-'R&amp;P Accounts'!B32=0,0,"reference error")</f>
        <v>reference error</v>
      </c>
      <c r="D60" s="35"/>
      <c r="E60" s="55">
        <f>IF(E58-'R&amp;P Accounts'!D32=0,0,"reference error")</f>
        <v>0</v>
      </c>
      <c r="F60" s="55"/>
      <c r="G60" s="55">
        <f>IF(G58-'R&amp;P Accounts'!F32=0,0,"reference error")</f>
        <v>0</v>
      </c>
      <c r="H60" s="55"/>
      <c r="I60" s="55">
        <f>IF(I58-'R&amp;P Accounts'!H32=0,0,"reference error")</f>
        <v>0</v>
      </c>
      <c r="J60" s="55"/>
      <c r="K60" s="55" t="str">
        <f>IF(K58-'R&amp;P Accounts'!J32=0,0,"reference error")</f>
        <v>reference error</v>
      </c>
      <c r="L60" s="55"/>
      <c r="M60" s="55">
        <f>IF(M58-'R&amp;P Accounts'!L32=0,0,"reference error")</f>
        <v>0</v>
      </c>
    </row>
    <row r="61" spans="1:13" ht="11.25" customHeight="1">
      <c r="A61" s="292"/>
      <c r="B61" s="292"/>
      <c r="C61" s="55"/>
      <c r="D61" s="35"/>
      <c r="E61" s="55"/>
      <c r="F61" s="55"/>
      <c r="G61" s="55"/>
      <c r="H61" s="55"/>
      <c r="I61" s="55"/>
      <c r="J61" s="55"/>
      <c r="K61" s="55"/>
      <c r="L61" s="55"/>
      <c r="M61" s="55"/>
    </row>
    <row r="62" spans="1:13" ht="20.100000000000001" customHeight="1">
      <c r="A62" s="292"/>
      <c r="B62" s="292"/>
      <c r="C62" s="35"/>
      <c r="D62" s="35"/>
      <c r="E62" s="35"/>
      <c r="F62" s="35"/>
      <c r="G62" s="35"/>
      <c r="H62" s="35"/>
      <c r="I62" s="35"/>
      <c r="J62" s="284"/>
      <c r="K62" s="76"/>
      <c r="L62" s="76"/>
    </row>
    <row r="63" spans="1:13" ht="20.100000000000001" customHeight="1"/>
    <row r="64" spans="1:13" ht="54" customHeight="1"/>
    <row r="65" ht="54" customHeight="1"/>
    <row r="66" ht="19.5" customHeight="1"/>
    <row r="67" ht="17.25" customHeight="1"/>
    <row r="68" ht="17.25" customHeight="1"/>
    <row r="69" ht="18" customHeight="1"/>
    <row r="70" ht="17.25" customHeight="1"/>
    <row r="71" ht="16.5" customHeight="1"/>
    <row r="72" ht="29.25" customHeight="1"/>
    <row r="73" ht="18" customHeight="1"/>
    <row r="74" ht="17.25" customHeight="1"/>
    <row r="75" ht="19.5" customHeight="1"/>
    <row r="76" ht="16.5" customHeight="1"/>
    <row r="77" ht="29.25" customHeight="1"/>
    <row r="78" ht="16.5" customHeight="1"/>
    <row r="79" ht="17.25" customHeight="1"/>
    <row r="80" ht="19.5" customHeight="1"/>
    <row r="81" ht="5.25" customHeight="1"/>
    <row r="82" ht="19.5" customHeight="1"/>
    <row r="83" ht="19.5" customHeight="1"/>
    <row r="84" ht="19.5" customHeight="1"/>
    <row r="85" ht="19.5" customHeight="1"/>
    <row r="86" ht="17.25" customHeight="1"/>
    <row r="87" ht="16.5" customHeight="1"/>
    <row r="88" ht="17.25" customHeight="1"/>
    <row r="89" ht="17.25" customHeight="1"/>
    <row r="90" ht="17.25" customHeight="1"/>
    <row r="91" ht="17.25" customHeight="1"/>
    <row r="92" ht="17.25" customHeight="1"/>
    <row r="93" ht="17.25" customHeight="1"/>
    <row r="94" ht="17.25" customHeight="1"/>
    <row r="95" ht="17.25" customHeight="1"/>
    <row r="96" ht="17.25" customHeight="1"/>
    <row r="100" ht="17.25" customHeight="1"/>
    <row r="101" ht="17.25" customHeight="1"/>
  </sheetData>
  <mergeCells count="10">
    <mergeCell ref="A44:M44"/>
    <mergeCell ref="L57:L58"/>
    <mergeCell ref="M1:N1"/>
    <mergeCell ref="C1:K1"/>
    <mergeCell ref="L39:L40"/>
    <mergeCell ref="A4:L4"/>
    <mergeCell ref="A5:L5"/>
    <mergeCell ref="A29:L29"/>
    <mergeCell ref="A18:M18"/>
    <mergeCell ref="L24:L25"/>
  </mergeCells>
  <phoneticPr fontId="14" type="noConversion"/>
  <pageMargins left="0.75" right="0.75" top="1" bottom="1" header="0.5" footer="0.5"/>
  <pageSetup paperSize="9" scale="58" orientation="portrait" r:id="rId1"/>
  <headerFooter alignWithMargins="0">
    <oddHeader>&amp;LAPPENDIX 2</oddHeader>
    <oddFooter>&amp;L&amp;F&amp;A&amp;RDecember 2007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4"/>
  <sheetViews>
    <sheetView topLeftCell="A3" zoomScale="75" zoomScaleNormal="85" zoomScaleSheetLayoutView="80" workbookViewId="0">
      <selection activeCell="W49" sqref="W49"/>
    </sheetView>
  </sheetViews>
  <sheetFormatPr defaultColWidth="9.140625" defaultRowHeight="12.6"/>
  <cols>
    <col min="1" max="1" width="35.28515625" style="1" customWidth="1"/>
    <col min="2" max="2" width="16.140625" style="27" customWidth="1"/>
    <col min="3" max="3" width="1.7109375" style="1" customWidth="1"/>
    <col min="4" max="4" width="16.28515625" style="1" customWidth="1"/>
    <col min="5" max="5" width="1.5703125" style="1" customWidth="1"/>
    <col min="6" max="6" width="13.85546875" style="1" customWidth="1"/>
    <col min="7" max="7" width="3.5703125" style="1" customWidth="1"/>
    <col min="8" max="8" width="15.42578125" style="1" customWidth="1"/>
    <col min="9" max="9" width="1.5703125" style="1" customWidth="1"/>
    <col min="10" max="10" width="16" style="1" customWidth="1"/>
    <col min="11" max="11" width="1.5703125" style="1" customWidth="1"/>
    <col min="12" max="12" width="16.85546875" style="1" customWidth="1"/>
    <col min="13" max="16384" width="9.140625" style="1"/>
  </cols>
  <sheetData>
    <row r="1" spans="1:13" ht="30.75" customHeight="1">
      <c r="A1" s="300"/>
      <c r="B1" s="304" t="s">
        <v>195</v>
      </c>
      <c r="C1" s="304"/>
      <c r="D1" s="304"/>
      <c r="E1" s="304"/>
      <c r="F1" s="304"/>
      <c r="G1" s="304"/>
      <c r="H1" s="304"/>
      <c r="I1" s="304"/>
      <c r="J1" s="304"/>
      <c r="L1" s="173" t="s">
        <v>196</v>
      </c>
      <c r="M1" s="291"/>
    </row>
    <row r="2" spans="1:13" ht="24" customHeight="1">
      <c r="A2" s="300"/>
      <c r="B2" s="301" t="s">
        <v>197</v>
      </c>
      <c r="C2" s="302"/>
      <c r="D2" s="302"/>
      <c r="E2" s="302"/>
      <c r="F2" s="302"/>
      <c r="G2" s="302"/>
      <c r="H2" s="302"/>
      <c r="I2" s="302"/>
      <c r="J2" s="303"/>
      <c r="L2" s="172"/>
    </row>
    <row r="3" spans="1:13" ht="24" customHeight="1">
      <c r="A3" s="300"/>
      <c r="B3" s="297"/>
      <c r="C3" s="216"/>
      <c r="D3" s="298"/>
      <c r="E3" s="298"/>
      <c r="F3" s="298"/>
      <c r="G3" s="216"/>
      <c r="H3" s="298"/>
      <c r="I3" s="298"/>
      <c r="J3" s="299"/>
      <c r="L3" s="172"/>
    </row>
    <row r="4" spans="1:13" ht="14.25" customHeight="1">
      <c r="A4" s="300"/>
      <c r="B4" s="215" t="s">
        <v>198</v>
      </c>
      <c r="C4" s="2"/>
      <c r="D4" s="305">
        <v>45197</v>
      </c>
      <c r="E4" s="306"/>
      <c r="F4" s="307"/>
      <c r="G4" s="214" t="s">
        <v>199</v>
      </c>
      <c r="H4" s="305">
        <v>45565</v>
      </c>
      <c r="I4" s="306"/>
      <c r="J4" s="307"/>
      <c r="L4" s="172"/>
    </row>
    <row r="6" spans="1:13" ht="20.100000000000001">
      <c r="A6" s="44" t="s">
        <v>200</v>
      </c>
      <c r="B6" s="46"/>
      <c r="C6" s="44"/>
      <c r="D6" s="44"/>
      <c r="E6" s="44"/>
      <c r="F6" s="44"/>
      <c r="G6" s="44"/>
      <c r="H6" s="44"/>
      <c r="I6" s="44"/>
      <c r="J6" s="44"/>
      <c r="K6" s="25"/>
      <c r="L6" s="26"/>
    </row>
    <row r="7" spans="1:13" ht="42">
      <c r="A7" s="45"/>
      <c r="B7" s="28" t="s">
        <v>201</v>
      </c>
      <c r="C7" s="2"/>
      <c r="D7" s="2" t="s">
        <v>202</v>
      </c>
      <c r="E7" s="2"/>
      <c r="F7" s="2" t="s">
        <v>136</v>
      </c>
      <c r="G7" s="2"/>
      <c r="H7" s="2" t="s">
        <v>203</v>
      </c>
      <c r="I7" s="2"/>
      <c r="J7" s="2" t="s">
        <v>204</v>
      </c>
      <c r="K7" s="3"/>
      <c r="L7" s="2" t="s">
        <v>205</v>
      </c>
    </row>
    <row r="8" spans="1:13" ht="24" customHeight="1">
      <c r="A8" s="4"/>
      <c r="B8" s="29" t="s">
        <v>140</v>
      </c>
      <c r="C8" s="5"/>
      <c r="D8" s="29" t="s">
        <v>140</v>
      </c>
      <c r="E8" s="29"/>
      <c r="F8" s="29" t="s">
        <v>140</v>
      </c>
      <c r="G8" s="29"/>
      <c r="H8" s="29" t="s">
        <v>140</v>
      </c>
      <c r="I8" s="29"/>
      <c r="J8" s="29" t="s">
        <v>140</v>
      </c>
      <c r="K8" s="29"/>
      <c r="L8" s="29" t="s">
        <v>140</v>
      </c>
    </row>
    <row r="9" spans="1:13" ht="20.100000000000001" customHeight="1">
      <c r="A9" s="23" t="s">
        <v>206</v>
      </c>
      <c r="B9" s="30"/>
      <c r="C9" s="6"/>
      <c r="D9" s="6"/>
      <c r="E9" s="6"/>
      <c r="F9" s="6"/>
      <c r="G9" s="6"/>
      <c r="H9" s="6"/>
      <c r="I9" s="6"/>
      <c r="J9" s="6"/>
      <c r="K9" s="7"/>
    </row>
    <row r="10" spans="1:13" ht="20.100000000000001" customHeight="1">
      <c r="A10" s="77" t="s">
        <v>207</v>
      </c>
      <c r="B10" s="179">
        <f>CASHBOOK!H394</f>
        <v>1016.4000000000008</v>
      </c>
      <c r="C10" s="180"/>
      <c r="D10" s="179"/>
      <c r="E10" s="180"/>
      <c r="F10" s="179"/>
      <c r="G10" s="180"/>
      <c r="H10" s="179"/>
      <c r="I10" s="180"/>
      <c r="J10" s="181">
        <f>H10+D10+B10+F10</f>
        <v>1016.4000000000008</v>
      </c>
      <c r="K10" s="182"/>
      <c r="L10" s="179"/>
    </row>
    <row r="11" spans="1:13" ht="20.100000000000001" customHeight="1">
      <c r="A11" s="77" t="s">
        <v>12</v>
      </c>
      <c r="B11" s="179">
        <f>CASHBOOK!I394</f>
        <v>0</v>
      </c>
      <c r="C11" s="180"/>
      <c r="D11" s="179"/>
      <c r="E11" s="180"/>
      <c r="F11" s="179"/>
      <c r="G11" s="180"/>
      <c r="H11" s="179"/>
      <c r="I11" s="180"/>
      <c r="J11" s="181">
        <f t="shared" ref="J11:J19" si="0">H11+D11+B11+F11</f>
        <v>0</v>
      </c>
      <c r="K11" s="182"/>
      <c r="L11" s="179"/>
    </row>
    <row r="12" spans="1:13" ht="20.100000000000001" customHeight="1">
      <c r="A12" s="77" t="s">
        <v>208</v>
      </c>
      <c r="B12" s="179"/>
      <c r="C12" s="180"/>
      <c r="D12" s="179">
        <f>CASHBOOK!J394</f>
        <v>0</v>
      </c>
      <c r="E12" s="180"/>
      <c r="F12" s="179"/>
      <c r="G12" s="180"/>
      <c r="H12" s="179"/>
      <c r="I12" s="180"/>
      <c r="J12" s="181">
        <f t="shared" si="0"/>
        <v>0</v>
      </c>
      <c r="K12" s="182"/>
      <c r="L12" s="179"/>
    </row>
    <row r="13" spans="1:13" ht="20.100000000000001" customHeight="1">
      <c r="A13" s="77" t="s">
        <v>209</v>
      </c>
      <c r="B13" s="179">
        <f>CASHBOOK!K394</f>
        <v>1332.56</v>
      </c>
      <c r="C13" s="180"/>
      <c r="D13" s="179"/>
      <c r="E13" s="180"/>
      <c r="F13" s="179"/>
      <c r="G13" s="180"/>
      <c r="H13" s="179"/>
      <c r="I13" s="180"/>
      <c r="J13" s="181">
        <f t="shared" si="0"/>
        <v>1332.56</v>
      </c>
      <c r="K13" s="182"/>
      <c r="L13" s="179"/>
    </row>
    <row r="14" spans="1:13" ht="20.100000000000001" customHeight="1">
      <c r="A14" s="77" t="s">
        <v>210</v>
      </c>
      <c r="B14" s="179"/>
      <c r="C14" s="180"/>
      <c r="D14" s="179"/>
      <c r="E14" s="180"/>
      <c r="F14" s="179"/>
      <c r="G14" s="180"/>
      <c r="H14" s="179"/>
      <c r="I14" s="180"/>
      <c r="J14" s="181">
        <f t="shared" si="0"/>
        <v>0</v>
      </c>
      <c r="K14" s="182"/>
      <c r="L14" s="179"/>
    </row>
    <row r="15" spans="1:13" ht="27.95">
      <c r="A15" s="77" t="s">
        <v>211</v>
      </c>
      <c r="B15" s="179"/>
      <c r="C15" s="180"/>
      <c r="D15" s="179"/>
      <c r="E15" s="180"/>
      <c r="F15" s="179"/>
      <c r="G15" s="180"/>
      <c r="H15" s="179"/>
      <c r="I15" s="180"/>
      <c r="J15" s="181">
        <f t="shared" si="0"/>
        <v>0</v>
      </c>
      <c r="K15" s="182"/>
      <c r="L15" s="179"/>
    </row>
    <row r="16" spans="1:13" ht="20.100000000000001" customHeight="1">
      <c r="A16" s="77" t="s">
        <v>212</v>
      </c>
      <c r="B16" s="179"/>
      <c r="C16" s="180"/>
      <c r="D16" s="179"/>
      <c r="E16" s="180"/>
      <c r="F16" s="179"/>
      <c r="G16" s="180"/>
      <c r="H16" s="179"/>
      <c r="I16" s="180"/>
      <c r="J16" s="181">
        <f t="shared" si="0"/>
        <v>0</v>
      </c>
      <c r="K16" s="182"/>
      <c r="L16" s="179"/>
    </row>
    <row r="17" spans="1:12" ht="27.95">
      <c r="A17" s="77" t="s">
        <v>213</v>
      </c>
      <c r="B17" s="179">
        <f>CASHBOOK!L394</f>
        <v>347.71</v>
      </c>
      <c r="C17" s="180"/>
      <c r="D17" s="179"/>
      <c r="E17" s="180"/>
      <c r="F17" s="179"/>
      <c r="G17" s="180"/>
      <c r="H17" s="179"/>
      <c r="I17" s="180"/>
      <c r="J17" s="181">
        <f t="shared" si="0"/>
        <v>347.71</v>
      </c>
      <c r="K17" s="182"/>
      <c r="L17" s="179"/>
    </row>
    <row r="18" spans="1:12" ht="20.100000000000001" customHeight="1">
      <c r="A18" s="77"/>
      <c r="B18" s="179"/>
      <c r="C18" s="180"/>
      <c r="D18" s="179"/>
      <c r="E18" s="180"/>
      <c r="F18" s="179"/>
      <c r="G18" s="180"/>
      <c r="H18" s="179"/>
      <c r="I18" s="180"/>
      <c r="J18" s="181">
        <f t="shared" si="0"/>
        <v>0</v>
      </c>
      <c r="K18" s="182"/>
      <c r="L18" s="179"/>
    </row>
    <row r="19" spans="1:12" ht="17.25" customHeight="1" thickBot="1">
      <c r="A19" s="8" t="s">
        <v>214</v>
      </c>
      <c r="B19" s="183">
        <f>SUM(B10:B18)</f>
        <v>2696.670000000001</v>
      </c>
      <c r="C19" s="184"/>
      <c r="D19" s="183">
        <f>SUM(D10:D18)</f>
        <v>0</v>
      </c>
      <c r="E19" s="180"/>
      <c r="F19" s="183">
        <f>SUM(F10:F18)</f>
        <v>0</v>
      </c>
      <c r="G19" s="180"/>
      <c r="H19" s="183">
        <f>SUM(H10:H18)</f>
        <v>0</v>
      </c>
      <c r="I19" s="180"/>
      <c r="J19" s="185">
        <f t="shared" si="0"/>
        <v>2696.670000000001</v>
      </c>
      <c r="K19" s="182"/>
      <c r="L19" s="183">
        <f>SUM(L10:L18)</f>
        <v>0</v>
      </c>
    </row>
    <row r="20" spans="1:12" ht="16.5" customHeight="1" thickTop="1">
      <c r="A20" s="288"/>
      <c r="B20" s="31"/>
      <c r="C20" s="50"/>
      <c r="D20" s="50"/>
      <c r="E20" s="50"/>
      <c r="F20" s="50"/>
      <c r="G20" s="50"/>
      <c r="H20" s="50"/>
      <c r="I20" s="50"/>
      <c r="J20" s="52" t="str">
        <f>IF(B19+D19+F19+H19-J19=0," ","error")</f>
        <v xml:space="preserve"> </v>
      </c>
      <c r="K20" s="50"/>
      <c r="L20" s="51"/>
    </row>
    <row r="21" spans="1:12" ht="27.95">
      <c r="A21" s="63" t="s">
        <v>215</v>
      </c>
      <c r="B21" s="186"/>
      <c r="C21" s="7"/>
      <c r="D21" s="7"/>
      <c r="E21" s="7"/>
      <c r="F21" s="7"/>
      <c r="G21" s="7"/>
      <c r="H21" s="7"/>
      <c r="I21" s="7"/>
      <c r="J21" s="7"/>
      <c r="K21" s="7"/>
    </row>
    <row r="22" spans="1:12" ht="20.100000000000001" customHeight="1">
      <c r="A22" s="77" t="s">
        <v>216</v>
      </c>
      <c r="B22" s="179"/>
      <c r="C22" s="180"/>
      <c r="D22" s="179"/>
      <c r="E22" s="180"/>
      <c r="F22" s="179"/>
      <c r="G22" s="180"/>
      <c r="H22" s="179"/>
      <c r="I22" s="180"/>
      <c r="J22" s="181">
        <f>H22+D22+B22+F22</f>
        <v>0</v>
      </c>
      <c r="K22" s="182"/>
      <c r="L22" s="179"/>
    </row>
    <row r="23" spans="1:12" ht="20.100000000000001" customHeight="1">
      <c r="A23" s="77" t="s">
        <v>217</v>
      </c>
      <c r="B23" s="179"/>
      <c r="C23" s="180"/>
      <c r="D23" s="179"/>
      <c r="E23" s="180"/>
      <c r="F23" s="179"/>
      <c r="G23" s="180"/>
      <c r="H23" s="179"/>
      <c r="I23" s="180"/>
      <c r="J23" s="181">
        <f>H23+D23+B23+F23</f>
        <v>0</v>
      </c>
      <c r="K23" s="182"/>
      <c r="L23" s="179"/>
    </row>
    <row r="24" spans="1:12" ht="17.25" customHeight="1" thickBot="1">
      <c r="A24" s="8" t="s">
        <v>218</v>
      </c>
      <c r="B24" s="183">
        <f>SUM(B22:B23)</f>
        <v>0</v>
      </c>
      <c r="C24" s="184"/>
      <c r="D24" s="183">
        <f>SUM(D22:D23)</f>
        <v>0</v>
      </c>
      <c r="E24" s="180"/>
      <c r="F24" s="183">
        <f>SUM(F22:F23)</f>
        <v>0</v>
      </c>
      <c r="G24" s="180"/>
      <c r="H24" s="183">
        <f>SUM(H22:H23)</f>
        <v>0</v>
      </c>
      <c r="I24" s="180"/>
      <c r="J24" s="183">
        <f>SUM(J22:J23)</f>
        <v>0</v>
      </c>
      <c r="K24" s="182"/>
      <c r="L24" s="183">
        <f>SUM(L22:L23)</f>
        <v>0</v>
      </c>
    </row>
    <row r="25" spans="1:12" ht="8.25" customHeight="1" thickTop="1">
      <c r="A25" s="22"/>
      <c r="B25" s="187"/>
      <c r="C25" s="188"/>
      <c r="D25" s="187"/>
      <c r="E25" s="188"/>
      <c r="F25" s="187"/>
      <c r="G25" s="188"/>
      <c r="H25" s="187"/>
      <c r="I25" s="189"/>
      <c r="J25" s="166" t="str">
        <f>IF(B24+D24+F24+H24-J24=0," ","error")</f>
        <v xml:space="preserve"> </v>
      </c>
      <c r="K25" s="182"/>
      <c r="L25" s="166"/>
    </row>
    <row r="26" spans="1:12" ht="20.100000000000001" customHeight="1" thickBot="1">
      <c r="A26" s="8" t="s">
        <v>219</v>
      </c>
      <c r="B26" s="190">
        <f>B24+B19</f>
        <v>2696.670000000001</v>
      </c>
      <c r="C26" s="189"/>
      <c r="D26" s="190">
        <f>D24+D19</f>
        <v>0</v>
      </c>
      <c r="E26" s="189"/>
      <c r="F26" s="190">
        <f>F24+F19</f>
        <v>0</v>
      </c>
      <c r="G26" s="189"/>
      <c r="H26" s="190">
        <f>H24+H19</f>
        <v>0</v>
      </c>
      <c r="I26" s="189"/>
      <c r="J26" s="190">
        <f>J24+J19</f>
        <v>2696.670000000001</v>
      </c>
      <c r="K26" s="182"/>
      <c r="L26" s="190">
        <f>L24+L19</f>
        <v>0</v>
      </c>
    </row>
    <row r="27" spans="1:12" ht="16.5" customHeight="1" thickTop="1">
      <c r="B27" s="289"/>
      <c r="C27" s="51"/>
      <c r="D27" s="51"/>
      <c r="E27" s="51"/>
      <c r="F27" s="51"/>
      <c r="G27" s="51"/>
      <c r="H27" s="51"/>
      <c r="I27" s="51"/>
      <c r="J27" s="52" t="str">
        <f>IF(B26+D26+H26-J26=0," ","error")</f>
        <v xml:space="preserve"> </v>
      </c>
      <c r="K27" s="51"/>
      <c r="L27" s="51"/>
    </row>
    <row r="28" spans="1:12" ht="18" customHeight="1">
      <c r="A28" s="24" t="s">
        <v>220</v>
      </c>
      <c r="B28" s="191"/>
      <c r="C28" s="192"/>
      <c r="D28" s="192"/>
      <c r="E28" s="192"/>
      <c r="F28" s="192"/>
      <c r="G28" s="192"/>
      <c r="H28" s="192"/>
      <c r="I28" s="192"/>
      <c r="J28" s="192"/>
      <c r="K28" s="192"/>
      <c r="L28" s="192"/>
    </row>
    <row r="29" spans="1:12" ht="20.100000000000001" customHeight="1">
      <c r="A29" s="78" t="s">
        <v>221</v>
      </c>
      <c r="B29" s="179">
        <f>CASHBOOK!M394</f>
        <v>50</v>
      </c>
      <c r="C29" s="187"/>
      <c r="D29" s="179"/>
      <c r="E29" s="180"/>
      <c r="F29" s="179"/>
      <c r="G29" s="180"/>
      <c r="H29" s="179"/>
      <c r="I29" s="180"/>
      <c r="J29" s="181">
        <f>H29+D29+B29+F29</f>
        <v>50</v>
      </c>
      <c r="K29" s="166"/>
      <c r="L29" s="179"/>
    </row>
    <row r="30" spans="1:12" ht="20.100000000000001" customHeight="1">
      <c r="A30" s="78" t="s">
        <v>222</v>
      </c>
      <c r="B30" s="179"/>
      <c r="C30" s="187"/>
      <c r="D30" s="179"/>
      <c r="E30" s="180"/>
      <c r="F30" s="179"/>
      <c r="G30" s="180"/>
      <c r="H30" s="179"/>
      <c r="I30" s="180"/>
      <c r="J30" s="181">
        <f t="shared" ref="J30:J39" si="1">H30+D30+B30+F30</f>
        <v>0</v>
      </c>
      <c r="K30" s="166"/>
      <c r="L30" s="179"/>
    </row>
    <row r="31" spans="1:12" ht="20.100000000000001" customHeight="1">
      <c r="A31" s="78" t="s">
        <v>223</v>
      </c>
      <c r="B31" s="179"/>
      <c r="C31" s="187"/>
      <c r="D31" s="179"/>
      <c r="E31" s="180"/>
      <c r="F31" s="179"/>
      <c r="G31" s="180"/>
      <c r="H31" s="179"/>
      <c r="I31" s="180"/>
      <c r="J31" s="181">
        <f t="shared" si="1"/>
        <v>0</v>
      </c>
      <c r="K31" s="166"/>
      <c r="L31" s="179"/>
    </row>
    <row r="32" spans="1:12" ht="27.95">
      <c r="A32" s="78" t="s">
        <v>224</v>
      </c>
      <c r="B32" s="179">
        <f>CASHBOOK!N394+CASHBOOK!O394+CASHBOOK!P394+CASHBOOK!Q394+CASHBOOK!R394</f>
        <v>874.68</v>
      </c>
      <c r="C32" s="187"/>
      <c r="D32" s="179"/>
      <c r="E32" s="180"/>
      <c r="F32" s="179"/>
      <c r="G32" s="180"/>
      <c r="H32" s="179"/>
      <c r="I32" s="180"/>
      <c r="J32" s="181">
        <f t="shared" si="1"/>
        <v>874.68</v>
      </c>
      <c r="K32" s="166"/>
      <c r="L32" s="179"/>
    </row>
    <row r="33" spans="1:12" ht="20.100000000000001" customHeight="1">
      <c r="A33" s="78" t="s">
        <v>225</v>
      </c>
      <c r="B33" s="179"/>
      <c r="C33" s="187"/>
      <c r="D33" s="179">
        <f>CASHBOOK!S394</f>
        <v>3808.06</v>
      </c>
      <c r="E33" s="180"/>
      <c r="F33" s="179"/>
      <c r="G33" s="180"/>
      <c r="H33" s="179"/>
      <c r="I33" s="180"/>
      <c r="J33" s="181">
        <f t="shared" si="1"/>
        <v>3808.06</v>
      </c>
      <c r="K33" s="166"/>
      <c r="L33" s="179"/>
    </row>
    <row r="34" spans="1:12" ht="20.100000000000001" customHeight="1">
      <c r="A34" s="78" t="s">
        <v>226</v>
      </c>
      <c r="B34" s="179"/>
      <c r="C34" s="187"/>
      <c r="D34" s="179"/>
      <c r="E34" s="180"/>
      <c r="F34" s="179"/>
      <c r="G34" s="180"/>
      <c r="H34" s="179"/>
      <c r="I34" s="180"/>
      <c r="J34" s="181">
        <f t="shared" si="1"/>
        <v>0</v>
      </c>
      <c r="K34" s="166"/>
      <c r="L34" s="179"/>
    </row>
    <row r="35" spans="1:12" ht="20.100000000000001" customHeight="1">
      <c r="A35" s="79" t="s">
        <v>227</v>
      </c>
      <c r="B35" s="179">
        <f>CASHBOOK!T394</f>
        <v>0</v>
      </c>
      <c r="C35" s="187"/>
      <c r="D35" s="179"/>
      <c r="E35" s="180"/>
      <c r="F35" s="179"/>
      <c r="G35" s="180"/>
      <c r="H35" s="179"/>
      <c r="I35" s="180"/>
      <c r="J35" s="181">
        <f t="shared" si="1"/>
        <v>0</v>
      </c>
      <c r="K35" s="166"/>
      <c r="L35" s="179"/>
    </row>
    <row r="36" spans="1:12" ht="20.100000000000001" customHeight="1">
      <c r="A36" s="79" t="s">
        <v>228</v>
      </c>
      <c r="B36" s="179">
        <f>CASHBOOK!U394</f>
        <v>0</v>
      </c>
      <c r="C36" s="187"/>
      <c r="D36" s="179"/>
      <c r="E36" s="180"/>
      <c r="F36" s="179"/>
      <c r="G36" s="180"/>
      <c r="H36" s="179"/>
      <c r="I36" s="180"/>
      <c r="J36" s="181">
        <f t="shared" si="1"/>
        <v>0</v>
      </c>
      <c r="K36" s="166"/>
      <c r="L36" s="179"/>
    </row>
    <row r="37" spans="1:12" ht="20.100000000000001" customHeight="1">
      <c r="A37" s="79" t="s">
        <v>229</v>
      </c>
      <c r="B37" s="179">
        <f>CASHBOOK!V394</f>
        <v>92</v>
      </c>
      <c r="C37" s="187"/>
      <c r="D37" s="179"/>
      <c r="E37" s="180"/>
      <c r="F37" s="179"/>
      <c r="G37" s="180"/>
      <c r="H37" s="179"/>
      <c r="I37" s="180"/>
      <c r="J37" s="181">
        <f t="shared" si="1"/>
        <v>92</v>
      </c>
      <c r="K37" s="166"/>
      <c r="L37" s="179"/>
    </row>
    <row r="38" spans="1:12" ht="20.100000000000001" customHeight="1">
      <c r="A38" s="79" t="s">
        <v>230</v>
      </c>
      <c r="B38" s="179">
        <f>CASHBOOK!W394</f>
        <v>8.7100000000000009</v>
      </c>
      <c r="C38" s="187"/>
      <c r="D38" s="179"/>
      <c r="E38" s="180"/>
      <c r="F38" s="179"/>
      <c r="G38" s="180"/>
      <c r="H38" s="179"/>
      <c r="I38" s="180"/>
      <c r="J38" s="181">
        <f t="shared" si="1"/>
        <v>8.7100000000000009</v>
      </c>
      <c r="K38" s="166"/>
      <c r="L38" s="179"/>
    </row>
    <row r="39" spans="1:12" ht="20.100000000000001" customHeight="1" thickBot="1">
      <c r="A39" s="78"/>
      <c r="B39" s="193"/>
      <c r="C39" s="187"/>
      <c r="D39" s="193"/>
      <c r="E39" s="180"/>
      <c r="F39" s="193"/>
      <c r="G39" s="180"/>
      <c r="H39" s="193"/>
      <c r="I39" s="180"/>
      <c r="J39" s="181">
        <f t="shared" si="1"/>
        <v>0</v>
      </c>
      <c r="K39" s="166"/>
      <c r="L39" s="193"/>
    </row>
    <row r="40" spans="1:12" ht="20.100000000000001" customHeight="1" thickTop="1" thickBot="1">
      <c r="A40" s="10" t="s">
        <v>231</v>
      </c>
      <c r="B40" s="183">
        <f>SUM(B29:B39)</f>
        <v>1025.3899999999999</v>
      </c>
      <c r="C40" s="194"/>
      <c r="D40" s="183">
        <f>SUM(D29:D39)</f>
        <v>3808.06</v>
      </c>
      <c r="E40" s="180"/>
      <c r="F40" s="183">
        <f>SUM(F29:F39)</f>
        <v>0</v>
      </c>
      <c r="G40" s="180"/>
      <c r="H40" s="183">
        <f>SUM(H29:H39)</f>
        <v>0</v>
      </c>
      <c r="I40" s="180"/>
      <c r="J40" s="183">
        <f>SUM(J29:J39)</f>
        <v>4833.45</v>
      </c>
      <c r="K40" s="166"/>
      <c r="L40" s="183">
        <f>SUM(L29:L39)</f>
        <v>0</v>
      </c>
    </row>
    <row r="41" spans="1:12" s="11" customFormat="1" ht="17.25" customHeight="1" thickTop="1">
      <c r="B41" s="32"/>
      <c r="C41" s="52"/>
      <c r="D41" s="53"/>
      <c r="E41" s="52"/>
      <c r="F41" s="52"/>
      <c r="G41" s="52"/>
      <c r="H41" s="52"/>
      <c r="I41" s="52"/>
      <c r="J41" s="52" t="str">
        <f>IF(B40+D40+F40+H40-J40=0," ","error")</f>
        <v xml:space="preserve"> </v>
      </c>
      <c r="K41" s="52"/>
      <c r="L41" s="52"/>
    </row>
    <row r="42" spans="1:12" ht="27.95">
      <c r="A42" s="63" t="s">
        <v>232</v>
      </c>
      <c r="B42" s="186"/>
      <c r="C42" s="7"/>
      <c r="D42" s="7"/>
      <c r="E42" s="7"/>
      <c r="F42" s="7"/>
      <c r="G42" s="7"/>
      <c r="H42" s="7"/>
      <c r="I42" s="7"/>
      <c r="J42" s="7"/>
      <c r="K42" s="7"/>
    </row>
    <row r="43" spans="1:12" ht="20.100000000000001" customHeight="1">
      <c r="A43" s="78" t="s">
        <v>233</v>
      </c>
      <c r="B43" s="179"/>
      <c r="C43" s="187"/>
      <c r="D43" s="179"/>
      <c r="E43" s="180"/>
      <c r="F43" s="179"/>
      <c r="G43" s="180"/>
      <c r="H43" s="179"/>
      <c r="I43" s="180"/>
      <c r="J43" s="181">
        <f>H43+D43+F43+B43</f>
        <v>0</v>
      </c>
      <c r="K43" s="166"/>
      <c r="L43" s="179"/>
    </row>
    <row r="44" spans="1:12" ht="20.100000000000001" customHeight="1" thickBot="1">
      <c r="A44" s="78" t="s">
        <v>234</v>
      </c>
      <c r="B44" s="193"/>
      <c r="C44" s="187"/>
      <c r="D44" s="193"/>
      <c r="E44" s="180"/>
      <c r="F44" s="193"/>
      <c r="G44" s="180"/>
      <c r="H44" s="193"/>
      <c r="I44" s="180"/>
      <c r="J44" s="181">
        <f>H44+D44+F44+B44</f>
        <v>0</v>
      </c>
      <c r="K44" s="166"/>
      <c r="L44" s="193"/>
    </row>
    <row r="45" spans="1:12" ht="20.100000000000001" customHeight="1" thickTop="1" thickBot="1">
      <c r="A45" s="10" t="s">
        <v>235</v>
      </c>
      <c r="B45" s="183">
        <f>SUM(B43:B44)</f>
        <v>0</v>
      </c>
      <c r="C45" s="194"/>
      <c r="D45" s="183">
        <f>SUM(D43:D44)</f>
        <v>0</v>
      </c>
      <c r="E45" s="180"/>
      <c r="F45" s="183">
        <f>SUM(F43:F44)</f>
        <v>0</v>
      </c>
      <c r="G45" s="180"/>
      <c r="H45" s="183">
        <f>SUM(H43:H44)</f>
        <v>0</v>
      </c>
      <c r="I45" s="180"/>
      <c r="J45" s="183">
        <f>SUM(J43:J44)</f>
        <v>0</v>
      </c>
      <c r="K45" s="166"/>
      <c r="L45" s="183">
        <f>SUM(L43:L44)</f>
        <v>0</v>
      </c>
    </row>
    <row r="46" spans="1:12" ht="13.5" customHeight="1" thickTop="1" thickBot="1">
      <c r="B46" s="33"/>
      <c r="C46" s="51"/>
      <c r="D46" s="33"/>
      <c r="E46" s="51"/>
      <c r="F46" s="51"/>
      <c r="G46" s="51"/>
      <c r="H46" s="33"/>
      <c r="I46" s="51"/>
      <c r="J46" s="52" t="str">
        <f>IF(B45+D45+F45+H45-J45=0," ","error")</f>
        <v xml:space="preserve"> </v>
      </c>
      <c r="K46" s="51"/>
      <c r="L46" s="51"/>
    </row>
    <row r="47" spans="1:12" s="12" customFormat="1" ht="20.100000000000001" customHeight="1" thickTop="1" thickBot="1">
      <c r="A47" s="36" t="s">
        <v>236</v>
      </c>
      <c r="B47" s="195">
        <f>+B45+B40</f>
        <v>1025.3899999999999</v>
      </c>
      <c r="C47" s="182"/>
      <c r="D47" s="195">
        <f>+D45+D40</f>
        <v>3808.06</v>
      </c>
      <c r="E47" s="182"/>
      <c r="F47" s="195">
        <f>+F45+F40</f>
        <v>0</v>
      </c>
      <c r="G47" s="182"/>
      <c r="H47" s="195">
        <f>+H45+H40</f>
        <v>0</v>
      </c>
      <c r="I47" s="182"/>
      <c r="J47" s="195">
        <f>+J45+J40</f>
        <v>4833.45</v>
      </c>
      <c r="K47" s="182"/>
      <c r="L47" s="195">
        <f>+L45+L40</f>
        <v>0</v>
      </c>
    </row>
    <row r="48" spans="1:12" ht="13.5" thickTop="1" thickBot="1">
      <c r="B48" s="34"/>
      <c r="C48" s="54"/>
      <c r="D48" s="54"/>
      <c r="E48" s="54"/>
      <c r="F48" s="54"/>
      <c r="G48" s="54"/>
      <c r="H48" s="54"/>
      <c r="I48" s="54"/>
      <c r="J48" s="52" t="str">
        <f>IF(B47+D47+F47+H47-J47=0," ","error")</f>
        <v xml:space="preserve"> </v>
      </c>
      <c r="K48" s="55"/>
      <c r="L48" s="51"/>
    </row>
    <row r="49" spans="1:13" ht="20.100000000000001" customHeight="1" thickTop="1" thickBot="1">
      <c r="A49" s="37" t="s">
        <v>237</v>
      </c>
      <c r="B49" s="133">
        <f>+B26-B47</f>
        <v>1671.2800000000011</v>
      </c>
      <c r="C49" s="80"/>
      <c r="D49" s="133">
        <f>+D26-D47</f>
        <v>-3808.06</v>
      </c>
      <c r="E49" s="80"/>
      <c r="F49" s="133">
        <f>+F26-F47</f>
        <v>0</v>
      </c>
      <c r="G49" s="80"/>
      <c r="H49" s="133">
        <f>+H26-H47</f>
        <v>0</v>
      </c>
      <c r="I49" s="80"/>
      <c r="J49" s="134">
        <f>IF((B49+D49+F49+H49)=(+J26-J47),H49+F49+D49+B49,"Cross Add Error")</f>
        <v>-2136.7799999999988</v>
      </c>
      <c r="K49" s="123"/>
      <c r="L49" s="133">
        <f>+L26-L47</f>
        <v>0</v>
      </c>
      <c r="M49" s="81"/>
    </row>
    <row r="50" spans="1:13" ht="14.25" customHeight="1" thickBot="1">
      <c r="A50" s="37"/>
      <c r="B50" s="202"/>
      <c r="C50" s="80"/>
      <c r="D50" s="202"/>
      <c r="E50" s="80"/>
      <c r="F50" s="202"/>
      <c r="G50" s="80"/>
      <c r="H50" s="202"/>
      <c r="I50" s="80"/>
      <c r="J50" s="202"/>
      <c r="K50" s="123"/>
      <c r="L50" s="202"/>
      <c r="M50" s="81"/>
    </row>
    <row r="51" spans="1:13" ht="19.5" customHeight="1" thickTop="1" thickBot="1">
      <c r="A51" s="89" t="s">
        <v>238</v>
      </c>
      <c r="B51" s="145"/>
      <c r="C51" s="80"/>
      <c r="D51" s="145"/>
      <c r="E51" s="80"/>
      <c r="F51" s="145"/>
      <c r="G51" s="80"/>
      <c r="H51" s="145"/>
      <c r="I51" s="80"/>
      <c r="J51" s="132">
        <f>IF(H51+F51+D51+B51=0,0,"Transfer error")</f>
        <v>0</v>
      </c>
      <c r="K51" s="123"/>
      <c r="L51" s="145"/>
    </row>
    <row r="52" spans="1:13" ht="14.25" customHeight="1" thickTop="1" thickBot="1">
      <c r="A52" s="9"/>
      <c r="B52" s="201"/>
      <c r="C52" s="80"/>
      <c r="D52" s="201"/>
      <c r="E52" s="80"/>
      <c r="F52" s="131"/>
      <c r="G52" s="80"/>
      <c r="H52" s="201"/>
      <c r="I52" s="80"/>
      <c r="J52" s="203"/>
      <c r="K52" s="123"/>
      <c r="L52" s="201"/>
    </row>
    <row r="53" spans="1:13" ht="29.25" customHeight="1" thickTop="1" thickBot="1">
      <c r="A53" s="10" t="s">
        <v>239</v>
      </c>
      <c r="B53" s="130">
        <f>+B49+B51</f>
        <v>1671.2800000000011</v>
      </c>
      <c r="C53" s="80"/>
      <c r="D53" s="130">
        <f>+D49+D51</f>
        <v>-3808.06</v>
      </c>
      <c r="E53" s="80"/>
      <c r="F53" s="130">
        <f>+F49+F51</f>
        <v>0</v>
      </c>
      <c r="G53" s="80"/>
      <c r="H53" s="130">
        <f>+H49+H51</f>
        <v>0</v>
      </c>
      <c r="I53" s="80"/>
      <c r="J53" s="130">
        <f>+J49+J51</f>
        <v>-2136.7799999999988</v>
      </c>
      <c r="K53" s="123"/>
      <c r="L53" s="130">
        <f>+L49+L51</f>
        <v>0</v>
      </c>
    </row>
    <row r="54" spans="1:13" ht="12.95" thickTop="1">
      <c r="J54" s="52" t="str">
        <f>IF(B53+D53+H53-J53=0," ","error")</f>
        <v xml:space="preserve"> </v>
      </c>
    </row>
  </sheetData>
  <mergeCells count="5">
    <mergeCell ref="A1:A4"/>
    <mergeCell ref="B2:J2"/>
    <mergeCell ref="B1:J1"/>
    <mergeCell ref="H4:J4"/>
    <mergeCell ref="D4:F4"/>
  </mergeCells>
  <phoneticPr fontId="14" type="noConversion"/>
  <pageMargins left="0.55118110236220474" right="0.51181102362204722" top="0.47244094488188981" bottom="0.39370078740157483" header="0.47244094488188981" footer="0.43307086614173229"/>
  <pageSetup paperSize="9" scale="65" orientation="portrait" r:id="rId1"/>
  <headerFooter alignWithMargins="0">
    <oddHeader>&amp;LAPPENDIX 2</oddHeader>
  </headerFooter>
  <cellWatches>
    <cellWatch r="D4"/>
  </cellWatche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64"/>
  <sheetViews>
    <sheetView zoomScale="80" workbookViewId="0">
      <selection activeCell="C7" sqref="C7"/>
    </sheetView>
  </sheetViews>
  <sheetFormatPr defaultRowHeight="12.6"/>
  <cols>
    <col min="1" max="1" width="49" customWidth="1"/>
    <col min="2" max="2" width="1.5703125" customWidth="1"/>
    <col min="3" max="3" width="15.42578125" customWidth="1"/>
    <col min="4" max="4" width="1.85546875" customWidth="1"/>
    <col min="5" max="5" width="15.42578125" customWidth="1"/>
    <col min="6" max="6" width="1.5703125" customWidth="1"/>
    <col min="7" max="7" width="15.42578125" customWidth="1"/>
    <col min="8" max="8" width="1.5703125" customWidth="1"/>
    <col min="9" max="9" width="15.42578125" customWidth="1"/>
    <col min="10" max="10" width="1.5703125" customWidth="1"/>
    <col min="11" max="11" width="15.28515625" customWidth="1"/>
    <col min="12" max="12" width="1.5703125" customWidth="1"/>
    <col min="13" max="13" width="15.28515625" customWidth="1"/>
  </cols>
  <sheetData>
    <row r="1" spans="1:14" ht="27.75" customHeight="1">
      <c r="A1" s="1"/>
      <c r="B1" s="1"/>
      <c r="C1" s="417" t="str">
        <f>'R&amp;P Accounts'!B1</f>
        <v>Enter Holistic Healing</v>
      </c>
      <c r="D1" s="417"/>
      <c r="E1" s="417"/>
      <c r="F1" s="417"/>
      <c r="G1" s="417"/>
      <c r="H1" s="417"/>
      <c r="I1" s="417"/>
      <c r="J1" s="417"/>
      <c r="K1" s="417"/>
      <c r="L1" s="1"/>
      <c r="M1" s="360" t="str">
        <f>'R&amp;P Accounts'!L1</f>
        <v>SC052850</v>
      </c>
      <c r="N1" s="360"/>
    </row>
    <row r="2" spans="1:14">
      <c r="A2" s="362"/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</row>
    <row r="3" spans="1:14" ht="26.25" customHeight="1">
      <c r="A3" s="39" t="s">
        <v>240</v>
      </c>
      <c r="B3" s="39"/>
      <c r="C3" s="40"/>
      <c r="D3" s="39"/>
      <c r="E3" s="39"/>
      <c r="F3" s="39"/>
      <c r="G3" s="39"/>
      <c r="H3" s="361"/>
      <c r="I3" s="361"/>
      <c r="J3" s="361"/>
      <c r="K3" s="361"/>
      <c r="L3" s="73"/>
      <c r="M3" s="171"/>
    </row>
    <row r="5" spans="1:14" ht="15.6">
      <c r="A5" s="407" t="s">
        <v>241</v>
      </c>
      <c r="B5" s="407"/>
      <c r="C5" s="407"/>
      <c r="D5" s="407"/>
      <c r="E5" s="407"/>
      <c r="F5" s="35"/>
      <c r="G5" s="35"/>
      <c r="H5" s="35"/>
      <c r="I5" s="35"/>
      <c r="J5" s="284"/>
      <c r="K5" s="76"/>
      <c r="L5" s="76"/>
      <c r="M5" s="1"/>
    </row>
    <row r="6" spans="1:14" ht="54.75" customHeight="1">
      <c r="A6" s="292"/>
      <c r="B6" s="292"/>
      <c r="C6" s="104" t="s">
        <v>242</v>
      </c>
      <c r="D6" s="101"/>
      <c r="E6" s="104" t="s">
        <v>243</v>
      </c>
      <c r="F6" s="96"/>
      <c r="G6" s="104" t="s">
        <v>244</v>
      </c>
      <c r="H6" s="96"/>
      <c r="I6" s="104" t="s">
        <v>245</v>
      </c>
      <c r="J6" s="95"/>
      <c r="K6" s="1"/>
      <c r="L6" s="1"/>
      <c r="M6" s="1"/>
    </row>
    <row r="7" spans="1:14" ht="54" customHeight="1">
      <c r="A7" s="292"/>
      <c r="B7" s="292"/>
      <c r="C7" s="101"/>
      <c r="D7" s="101"/>
      <c r="E7" s="101"/>
      <c r="F7" s="96"/>
      <c r="G7" s="101"/>
      <c r="H7" s="96"/>
      <c r="I7" s="101"/>
      <c r="J7" s="95"/>
      <c r="K7" s="102" t="s">
        <v>246</v>
      </c>
      <c r="L7" s="76"/>
      <c r="M7" s="103" t="s">
        <v>247</v>
      </c>
    </row>
    <row r="8" spans="1:14" ht="16.5" customHeight="1">
      <c r="A8" s="97" t="s">
        <v>248</v>
      </c>
      <c r="B8" s="284"/>
      <c r="C8" s="284"/>
      <c r="D8" s="284"/>
      <c r="E8" s="284"/>
      <c r="F8" s="284"/>
      <c r="G8" s="284"/>
      <c r="H8" s="284"/>
      <c r="I8" s="284"/>
      <c r="J8" s="284"/>
      <c r="K8" s="284"/>
      <c r="L8" s="284"/>
      <c r="M8" s="1"/>
    </row>
    <row r="9" spans="1:14" ht="17.25" customHeight="1">
      <c r="A9" s="77" t="s">
        <v>207</v>
      </c>
      <c r="B9" s="1"/>
      <c r="C9" s="143"/>
      <c r="D9" s="144"/>
      <c r="E9" s="143"/>
      <c r="F9" s="155"/>
      <c r="G9" s="143"/>
      <c r="H9" s="144"/>
      <c r="I9" s="143"/>
      <c r="J9" s="155"/>
      <c r="K9" s="143">
        <f t="shared" ref="K9:K16" si="0">SUM(C9:I9)</f>
        <v>0</v>
      </c>
      <c r="L9" s="155"/>
      <c r="M9" s="143"/>
    </row>
    <row r="10" spans="1:14" ht="17.25" customHeight="1">
      <c r="A10" s="77" t="s">
        <v>12</v>
      </c>
      <c r="B10" s="291"/>
      <c r="C10" s="156"/>
      <c r="D10" s="157"/>
      <c r="E10" s="156"/>
      <c r="F10" s="157"/>
      <c r="G10" s="156"/>
      <c r="H10" s="155"/>
      <c r="I10" s="156"/>
      <c r="J10" s="155"/>
      <c r="K10" s="143">
        <f t="shared" si="0"/>
        <v>0</v>
      </c>
      <c r="L10" s="157"/>
      <c r="M10" s="156"/>
    </row>
    <row r="11" spans="1:14" ht="17.25" customHeight="1">
      <c r="A11" s="77" t="s">
        <v>208</v>
      </c>
      <c r="B11" s="292"/>
      <c r="C11" s="156"/>
      <c r="D11" s="157"/>
      <c r="E11" s="156"/>
      <c r="F11" s="157"/>
      <c r="G11" s="156"/>
      <c r="H11" s="155"/>
      <c r="I11" s="156"/>
      <c r="J11" s="155"/>
      <c r="K11" s="143">
        <f t="shared" si="0"/>
        <v>0</v>
      </c>
      <c r="L11" s="157"/>
      <c r="M11" s="156"/>
    </row>
    <row r="12" spans="1:14" ht="16.5" customHeight="1">
      <c r="A12" s="77" t="s">
        <v>209</v>
      </c>
      <c r="B12" s="292"/>
      <c r="C12" s="156"/>
      <c r="D12" s="157"/>
      <c r="E12" s="156"/>
      <c r="F12" s="157"/>
      <c r="G12" s="156"/>
      <c r="H12" s="155"/>
      <c r="I12" s="156"/>
      <c r="J12" s="155"/>
      <c r="K12" s="143">
        <f t="shared" si="0"/>
        <v>0</v>
      </c>
      <c r="L12" s="157"/>
      <c r="M12" s="156"/>
    </row>
    <row r="13" spans="1:14" ht="17.25" customHeight="1">
      <c r="A13" s="77" t="s">
        <v>210</v>
      </c>
      <c r="B13" s="292"/>
      <c r="C13" s="156"/>
      <c r="D13" s="157"/>
      <c r="E13" s="156"/>
      <c r="F13" s="157"/>
      <c r="G13" s="156"/>
      <c r="H13" s="155"/>
      <c r="I13" s="156"/>
      <c r="J13" s="155"/>
      <c r="K13" s="143">
        <f t="shared" si="0"/>
        <v>0</v>
      </c>
      <c r="L13" s="157"/>
      <c r="M13" s="156"/>
    </row>
    <row r="14" spans="1:14" ht="17.25" customHeight="1">
      <c r="A14" s="77" t="s">
        <v>211</v>
      </c>
      <c r="B14" s="292"/>
      <c r="C14" s="156"/>
      <c r="D14" s="157"/>
      <c r="E14" s="156"/>
      <c r="F14" s="157"/>
      <c r="G14" s="156"/>
      <c r="H14" s="155"/>
      <c r="I14" s="156"/>
      <c r="J14" s="155"/>
      <c r="K14" s="143">
        <f t="shared" si="0"/>
        <v>0</v>
      </c>
      <c r="L14" s="157"/>
      <c r="M14" s="156"/>
    </row>
    <row r="15" spans="1:14" ht="16.5" customHeight="1">
      <c r="A15" s="77" t="s">
        <v>212</v>
      </c>
      <c r="B15" s="1"/>
      <c r="C15" s="158"/>
      <c r="D15" s="159"/>
      <c r="E15" s="158"/>
      <c r="F15" s="159"/>
      <c r="G15" s="158"/>
      <c r="H15" s="159"/>
      <c r="I15" s="158"/>
      <c r="J15" s="159"/>
      <c r="K15" s="143">
        <f t="shared" si="0"/>
        <v>0</v>
      </c>
      <c r="L15" s="159"/>
      <c r="M15" s="158"/>
    </row>
    <row r="16" spans="1:14" ht="16.5" customHeight="1" thickBot="1">
      <c r="A16" s="77" t="s">
        <v>213</v>
      </c>
      <c r="B16" s="1"/>
      <c r="C16" s="160"/>
      <c r="D16" s="159"/>
      <c r="E16" s="160"/>
      <c r="F16" s="159"/>
      <c r="G16" s="160"/>
      <c r="H16" s="159"/>
      <c r="I16" s="160"/>
      <c r="J16" s="159"/>
      <c r="K16" s="143">
        <f t="shared" si="0"/>
        <v>0</v>
      </c>
      <c r="L16" s="159"/>
      <c r="M16" s="160"/>
    </row>
    <row r="17" spans="1:13" ht="15.95" thickBot="1">
      <c r="A17" s="98" t="s">
        <v>249</v>
      </c>
      <c r="B17" s="89"/>
      <c r="C17" s="161">
        <f>SUM(C9:C16)</f>
        <v>0</v>
      </c>
      <c r="D17" s="162"/>
      <c r="E17" s="161">
        <f>SUM(E9:E16)</f>
        <v>0</v>
      </c>
      <c r="F17" s="162"/>
      <c r="G17" s="161">
        <f>SUM(G9:G16)</f>
        <v>0</v>
      </c>
      <c r="H17" s="162"/>
      <c r="I17" s="161">
        <f>SUM(I9:I16)</f>
        <v>0</v>
      </c>
      <c r="J17" s="162"/>
      <c r="K17" s="161">
        <f>SUM(K9:K16)</f>
        <v>0</v>
      </c>
      <c r="L17" s="162"/>
      <c r="M17" s="161">
        <f>SUM(M9:M16)</f>
        <v>0</v>
      </c>
    </row>
    <row r="18" spans="1:13" ht="15.6">
      <c r="A18" s="88"/>
      <c r="B18" s="88"/>
      <c r="C18" s="88"/>
      <c r="D18" s="88"/>
      <c r="E18" s="88"/>
      <c r="F18" s="88"/>
      <c r="G18" s="88"/>
      <c r="H18" s="88"/>
      <c r="I18" s="88"/>
      <c r="J18" s="88"/>
      <c r="K18" s="204" t="str">
        <f>IF(K17='R&amp;P Accounts'!B19,0,"cross ref error")</f>
        <v>cross ref error</v>
      </c>
      <c r="L18" s="88"/>
      <c r="M18" s="1"/>
    </row>
    <row r="19" spans="1:13" ht="16.5" customHeight="1">
      <c r="A19" s="63" t="s">
        <v>250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6.5" customHeight="1">
      <c r="A20" s="77" t="s">
        <v>216</v>
      </c>
      <c r="B20" s="1"/>
      <c r="C20" s="113"/>
      <c r="D20" s="148"/>
      <c r="E20" s="113"/>
      <c r="F20" s="148"/>
      <c r="G20" s="113"/>
      <c r="H20" s="148"/>
      <c r="I20" s="113"/>
      <c r="J20" s="148"/>
      <c r="K20" s="209">
        <f>SUM(C20:I20)</f>
        <v>0</v>
      </c>
      <c r="L20" s="148"/>
      <c r="M20" s="113"/>
    </row>
    <row r="21" spans="1:13" ht="16.5" customHeight="1" thickBot="1">
      <c r="A21" s="77" t="s">
        <v>217</v>
      </c>
      <c r="B21" s="1"/>
      <c r="C21" s="152"/>
      <c r="D21" s="148"/>
      <c r="E21" s="152"/>
      <c r="F21" s="148"/>
      <c r="G21" s="152"/>
      <c r="H21" s="148"/>
      <c r="I21" s="152"/>
      <c r="J21" s="148"/>
      <c r="K21" s="209">
        <f>SUM(C21:I21)</f>
        <v>0</v>
      </c>
      <c r="L21" s="148"/>
      <c r="M21" s="152"/>
    </row>
    <row r="22" spans="1:13" ht="15.95" thickBot="1">
      <c r="A22" s="98" t="s">
        <v>249</v>
      </c>
      <c r="B22" s="1"/>
      <c r="C22" s="153">
        <f>SUM(C20:C21)</f>
        <v>0</v>
      </c>
      <c r="D22" s="148"/>
      <c r="E22" s="154">
        <f>SUM(E20:E21)</f>
        <v>0</v>
      </c>
      <c r="F22" s="148"/>
      <c r="G22" s="154">
        <f>SUM(G20:G21)</f>
        <v>0</v>
      </c>
      <c r="H22" s="148"/>
      <c r="I22" s="154">
        <f>SUM(I20:I21)</f>
        <v>0</v>
      </c>
      <c r="J22" s="148"/>
      <c r="K22" s="154">
        <f>SUM(K20:K21)</f>
        <v>0</v>
      </c>
      <c r="L22" s="148"/>
      <c r="M22" s="154">
        <f>SUM(M20:M21)</f>
        <v>0</v>
      </c>
    </row>
    <row r="23" spans="1:13" ht="9" customHeight="1" thickBot="1">
      <c r="A23" s="98"/>
      <c r="B23" s="1"/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 ht="15.95" thickBot="1">
      <c r="A24" s="98" t="s">
        <v>251</v>
      </c>
      <c r="B24" s="1"/>
      <c r="C24" s="154">
        <f>C17+C22</f>
        <v>0</v>
      </c>
      <c r="D24" s="148"/>
      <c r="E24" s="154">
        <f>E17+E22</f>
        <v>0</v>
      </c>
      <c r="F24" s="148"/>
      <c r="G24" s="154">
        <f>G17+G22</f>
        <v>0</v>
      </c>
      <c r="H24" s="148"/>
      <c r="I24" s="154">
        <f>I17+I22</f>
        <v>0</v>
      </c>
      <c r="J24" s="148"/>
      <c r="K24" s="154">
        <f>K17+K22</f>
        <v>0</v>
      </c>
      <c r="L24" s="148"/>
      <c r="M24" s="154">
        <f>M17+M22</f>
        <v>0</v>
      </c>
    </row>
    <row r="25" spans="1:13">
      <c r="A25" s="1"/>
      <c r="B25" s="1"/>
      <c r="C25" s="1"/>
      <c r="D25" s="1"/>
      <c r="E25" s="1"/>
      <c r="F25" s="1"/>
      <c r="G25" s="1"/>
      <c r="H25" s="1"/>
      <c r="I25" s="1"/>
      <c r="J25" s="1"/>
      <c r="K25" s="205" t="str">
        <f>IF(K24='R&amp;P Accounts'!B26,0,"cross ref error")</f>
        <v>cross ref error</v>
      </c>
      <c r="L25" s="1"/>
      <c r="M25" s="1"/>
    </row>
    <row r="26" spans="1:1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4.1">
      <c r="A27" s="24" t="s">
        <v>252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6.5" customHeight="1">
      <c r="A28" s="78" t="s">
        <v>221</v>
      </c>
      <c r="B28" s="1"/>
      <c r="C28" s="113"/>
      <c r="D28" s="148"/>
      <c r="E28" s="113"/>
      <c r="F28" s="148"/>
      <c r="G28" s="113"/>
      <c r="H28" s="148"/>
      <c r="I28" s="113"/>
      <c r="J28" s="148"/>
      <c r="K28" s="209">
        <f t="shared" ref="K28:K38" si="1">SUM(C28:I28)</f>
        <v>0</v>
      </c>
      <c r="L28" s="148"/>
      <c r="M28" s="113"/>
    </row>
    <row r="29" spans="1:13" ht="16.5" customHeight="1">
      <c r="A29" s="78" t="s">
        <v>222</v>
      </c>
      <c r="B29" s="1"/>
      <c r="C29" s="113"/>
      <c r="D29" s="148"/>
      <c r="E29" s="113"/>
      <c r="F29" s="148"/>
      <c r="G29" s="113"/>
      <c r="H29" s="148"/>
      <c r="I29" s="113"/>
      <c r="J29" s="148"/>
      <c r="K29" s="209">
        <f t="shared" si="1"/>
        <v>0</v>
      </c>
      <c r="L29" s="148"/>
      <c r="M29" s="113"/>
    </row>
    <row r="30" spans="1:13" ht="16.5" customHeight="1">
      <c r="A30" s="78" t="s">
        <v>223</v>
      </c>
      <c r="B30" s="1"/>
      <c r="C30" s="150"/>
      <c r="D30" s="148"/>
      <c r="E30" s="150"/>
      <c r="F30" s="148"/>
      <c r="G30" s="150"/>
      <c r="H30" s="148"/>
      <c r="I30" s="150"/>
      <c r="J30" s="148"/>
      <c r="K30" s="209">
        <f t="shared" si="1"/>
        <v>0</v>
      </c>
      <c r="L30" s="148"/>
      <c r="M30" s="150"/>
    </row>
    <row r="31" spans="1:13" ht="16.5" customHeight="1">
      <c r="A31" s="78" t="s">
        <v>224</v>
      </c>
      <c r="B31" s="1"/>
      <c r="C31" s="150"/>
      <c r="D31" s="148"/>
      <c r="E31" s="150"/>
      <c r="F31" s="148"/>
      <c r="G31" s="150"/>
      <c r="H31" s="148"/>
      <c r="I31" s="150"/>
      <c r="J31" s="148"/>
      <c r="K31" s="209">
        <f t="shared" si="1"/>
        <v>0</v>
      </c>
      <c r="L31" s="148"/>
      <c r="M31" s="150"/>
    </row>
    <row r="32" spans="1:13" ht="16.5" customHeight="1">
      <c r="A32" s="78" t="s">
        <v>225</v>
      </c>
      <c r="B32" s="1"/>
      <c r="C32" s="150"/>
      <c r="D32" s="148"/>
      <c r="E32" s="150"/>
      <c r="F32" s="148"/>
      <c r="G32" s="150"/>
      <c r="H32" s="148"/>
      <c r="I32" s="150"/>
      <c r="J32" s="148"/>
      <c r="K32" s="209">
        <f t="shared" si="1"/>
        <v>0</v>
      </c>
      <c r="L32" s="148"/>
      <c r="M32" s="150"/>
    </row>
    <row r="33" spans="1:14" ht="16.5" customHeight="1">
      <c r="A33" s="78" t="s">
        <v>226</v>
      </c>
      <c r="B33" s="1"/>
      <c r="C33" s="150"/>
      <c r="D33" s="148"/>
      <c r="E33" s="150"/>
      <c r="F33" s="148"/>
      <c r="G33" s="150"/>
      <c r="H33" s="148"/>
      <c r="I33" s="150"/>
      <c r="J33" s="148"/>
      <c r="K33" s="209">
        <f t="shared" si="1"/>
        <v>0</v>
      </c>
      <c r="L33" s="148"/>
      <c r="M33" s="150"/>
    </row>
    <row r="34" spans="1:14" ht="16.5" customHeight="1">
      <c r="A34" s="79" t="s">
        <v>227</v>
      </c>
      <c r="B34" s="1"/>
      <c r="C34" s="150"/>
      <c r="D34" s="148"/>
      <c r="E34" s="150"/>
      <c r="F34" s="148"/>
      <c r="G34" s="150"/>
      <c r="H34" s="148"/>
      <c r="I34" s="150"/>
      <c r="J34" s="148"/>
      <c r="K34" s="209">
        <f t="shared" si="1"/>
        <v>0</v>
      </c>
      <c r="L34" s="148"/>
      <c r="M34" s="150"/>
    </row>
    <row r="35" spans="1:14" ht="17.25" customHeight="1">
      <c r="A35" s="79" t="s">
        <v>228</v>
      </c>
      <c r="B35" s="1"/>
      <c r="C35" s="150"/>
      <c r="D35" s="148"/>
      <c r="E35" s="150"/>
      <c r="F35" s="148"/>
      <c r="G35" s="150"/>
      <c r="H35" s="148"/>
      <c r="I35" s="150"/>
      <c r="J35" s="148"/>
      <c r="K35" s="209">
        <f t="shared" si="1"/>
        <v>0</v>
      </c>
      <c r="L35" s="148"/>
      <c r="M35" s="150"/>
    </row>
    <row r="36" spans="1:14" ht="17.25" customHeight="1">
      <c r="A36" s="79" t="s">
        <v>229</v>
      </c>
      <c r="B36" s="1"/>
      <c r="C36" s="150"/>
      <c r="D36" s="148"/>
      <c r="E36" s="150"/>
      <c r="F36" s="148"/>
      <c r="G36" s="150"/>
      <c r="H36" s="148"/>
      <c r="I36" s="150"/>
      <c r="J36" s="148"/>
      <c r="K36" s="209">
        <f t="shared" si="1"/>
        <v>0</v>
      </c>
      <c r="L36" s="148"/>
      <c r="M36" s="150"/>
    </row>
    <row r="37" spans="1:14" ht="14.1">
      <c r="A37" s="78"/>
      <c r="B37" s="1"/>
      <c r="C37" s="150"/>
      <c r="D37" s="148"/>
      <c r="E37" s="150"/>
      <c r="F37" s="148"/>
      <c r="G37" s="150"/>
      <c r="H37" s="148"/>
      <c r="I37" s="150"/>
      <c r="J37" s="148"/>
      <c r="K37" s="209">
        <f t="shared" si="1"/>
        <v>0</v>
      </c>
      <c r="L37" s="148"/>
      <c r="M37" s="150"/>
    </row>
    <row r="38" spans="1:14" ht="14.45" thickBot="1">
      <c r="A38" s="99"/>
      <c r="B38" s="1"/>
      <c r="C38" s="150"/>
      <c r="D38" s="148"/>
      <c r="E38" s="150"/>
      <c r="F38" s="148"/>
      <c r="G38" s="150"/>
      <c r="H38" s="148"/>
      <c r="I38" s="150"/>
      <c r="J38" s="148"/>
      <c r="K38" s="209">
        <f t="shared" si="1"/>
        <v>0</v>
      </c>
      <c r="L38" s="148"/>
      <c r="M38" s="150"/>
    </row>
    <row r="39" spans="1:14" ht="16.5" customHeight="1" thickBot="1">
      <c r="A39" s="10" t="s">
        <v>249</v>
      </c>
      <c r="B39" s="1"/>
      <c r="C39" s="151">
        <f>SUM(C28:C38)</f>
        <v>0</v>
      </c>
      <c r="D39" s="148"/>
      <c r="E39" s="147">
        <f>SUM(E28:E38)</f>
        <v>0</v>
      </c>
      <c r="F39" s="148"/>
      <c r="G39" s="147">
        <f>SUM(G28:G38)</f>
        <v>0</v>
      </c>
      <c r="H39" s="148"/>
      <c r="I39" s="147">
        <f>SUM(I28:I38)</f>
        <v>0</v>
      </c>
      <c r="J39" s="148"/>
      <c r="K39" s="147">
        <f>SUM(K28:K38)</f>
        <v>0</v>
      </c>
      <c r="L39" s="148"/>
      <c r="M39" s="147">
        <f>SUM(M28:M38)</f>
        <v>0</v>
      </c>
    </row>
    <row r="40" spans="1:14">
      <c r="A40" s="1"/>
      <c r="B40" s="1"/>
      <c r="C40" s="27"/>
      <c r="D40" s="1"/>
      <c r="E40" s="1"/>
      <c r="F40" s="1"/>
      <c r="G40" s="1"/>
      <c r="H40" s="1"/>
      <c r="I40" s="1"/>
      <c r="J40" s="1"/>
      <c r="K40" s="205" t="str">
        <f>IF(K39='R&amp;P Accounts'!B40,0,"cross ref error")</f>
        <v>cross ref error</v>
      </c>
      <c r="L40" s="1"/>
      <c r="M40" s="1"/>
    </row>
    <row r="41" spans="1:14" ht="30" customHeight="1">
      <c r="A41" s="63" t="s">
        <v>253</v>
      </c>
      <c r="B41" s="1"/>
      <c r="C41" s="27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4" ht="17.25" customHeight="1">
      <c r="A42" s="78" t="s">
        <v>233</v>
      </c>
      <c r="B42" s="1"/>
      <c r="C42" s="150"/>
      <c r="D42" s="148"/>
      <c r="E42" s="150"/>
      <c r="F42" s="148"/>
      <c r="G42" s="150"/>
      <c r="H42" s="148"/>
      <c r="I42" s="150"/>
      <c r="J42" s="148"/>
      <c r="K42" s="209">
        <f>SUM(C42:I42)</f>
        <v>0</v>
      </c>
      <c r="L42" s="148"/>
      <c r="M42" s="150"/>
    </row>
    <row r="43" spans="1:14" ht="16.5" customHeight="1" thickBot="1">
      <c r="A43" s="78" t="s">
        <v>234</v>
      </c>
      <c r="B43" s="1"/>
      <c r="C43" s="150"/>
      <c r="D43" s="148"/>
      <c r="E43" s="150"/>
      <c r="F43" s="148"/>
      <c r="G43" s="150"/>
      <c r="H43" s="148"/>
      <c r="I43" s="150"/>
      <c r="J43" s="148"/>
      <c r="K43" s="209">
        <f>SUM(C43:I43)</f>
        <v>0</v>
      </c>
      <c r="L43" s="148"/>
      <c r="M43" s="150"/>
    </row>
    <row r="44" spans="1:14" ht="16.5" customHeight="1" thickBot="1">
      <c r="A44" s="10" t="s">
        <v>254</v>
      </c>
      <c r="B44" s="1"/>
      <c r="C44" s="151">
        <f>C42+C43</f>
        <v>0</v>
      </c>
      <c r="D44" s="148"/>
      <c r="E44" s="147">
        <f>E42+E43</f>
        <v>0</v>
      </c>
      <c r="F44" s="148"/>
      <c r="G44" s="147">
        <f>G42+G43</f>
        <v>0</v>
      </c>
      <c r="H44" s="148"/>
      <c r="I44" s="147">
        <f>I42+I43</f>
        <v>0</v>
      </c>
      <c r="J44" s="148"/>
      <c r="K44" s="147">
        <f>K42+K43</f>
        <v>0</v>
      </c>
      <c r="L44" s="148"/>
      <c r="M44" s="147">
        <f>M42+M43</f>
        <v>0</v>
      </c>
    </row>
    <row r="45" spans="1:14" ht="17.25" customHeight="1" thickBot="1">
      <c r="A45" s="1"/>
      <c r="B45" s="1"/>
      <c r="C45" s="122"/>
      <c r="D45" s="121"/>
      <c r="E45" s="121"/>
      <c r="F45" s="121"/>
      <c r="G45" s="121"/>
      <c r="H45" s="121"/>
      <c r="I45" s="121"/>
      <c r="J45" s="121"/>
      <c r="K45" s="205">
        <f>IF(K44='R&amp;P Accounts'!B45,0,"cross ref error")</f>
        <v>0</v>
      </c>
      <c r="L45" s="121"/>
      <c r="M45" s="121"/>
    </row>
    <row r="46" spans="1:14" ht="16.5" customHeight="1" thickBot="1">
      <c r="A46" s="100" t="s">
        <v>236</v>
      </c>
      <c r="B46" s="1"/>
      <c r="C46" s="147">
        <f>+C44+C39</f>
        <v>0</v>
      </c>
      <c r="D46" s="148"/>
      <c r="E46" s="147">
        <f>+E44+E39</f>
        <v>0</v>
      </c>
      <c r="F46" s="148"/>
      <c r="G46" s="147">
        <f>+G44+G39</f>
        <v>0</v>
      </c>
      <c r="H46" s="148"/>
      <c r="I46" s="147">
        <f>+I44+I39</f>
        <v>0</v>
      </c>
      <c r="J46" s="148"/>
      <c r="K46" s="147">
        <f>+K44+K39</f>
        <v>0</v>
      </c>
      <c r="L46" s="148"/>
      <c r="M46" s="147">
        <f>+M44+M39</f>
        <v>0</v>
      </c>
      <c r="N46" s="149"/>
    </row>
    <row r="47" spans="1:14" ht="17.25" customHeight="1" thickBot="1">
      <c r="A47" s="1"/>
      <c r="B47" s="1"/>
      <c r="C47" s="122"/>
      <c r="D47" s="121"/>
      <c r="E47" s="121"/>
      <c r="F47" s="121"/>
      <c r="G47" s="121"/>
      <c r="H47" s="121"/>
      <c r="I47" s="121"/>
      <c r="J47" s="121"/>
      <c r="K47" s="205" t="str">
        <f>IF(K46='R&amp;P Accounts'!B47,0,"cross ref error")</f>
        <v>cross ref error</v>
      </c>
      <c r="L47" s="121"/>
      <c r="M47" s="121"/>
    </row>
    <row r="48" spans="1:14" ht="18.75" customHeight="1" thickBot="1">
      <c r="A48" s="37" t="s">
        <v>237</v>
      </c>
      <c r="B48" s="1"/>
      <c r="C48" s="145">
        <f>+C24-C46</f>
        <v>0</v>
      </c>
      <c r="D48" s="146"/>
      <c r="E48" s="145">
        <f>+E24-E46</f>
        <v>0</v>
      </c>
      <c r="F48" s="146"/>
      <c r="G48" s="145">
        <f>+G24-G46</f>
        <v>0</v>
      </c>
      <c r="H48" s="146"/>
      <c r="I48" s="145">
        <f>+I24-I46</f>
        <v>0</v>
      </c>
      <c r="J48" s="146"/>
      <c r="K48" s="145">
        <f>+K24-K46</f>
        <v>0</v>
      </c>
      <c r="L48" s="146"/>
      <c r="M48" s="145">
        <f>+M24-M46</f>
        <v>0</v>
      </c>
    </row>
    <row r="49" spans="1:13" ht="14.25" customHeight="1" thickBot="1">
      <c r="A49" s="37"/>
      <c r="B49" s="1"/>
      <c r="C49" s="207"/>
      <c r="D49" s="146"/>
      <c r="E49" s="207"/>
      <c r="F49" s="146"/>
      <c r="G49" s="207"/>
      <c r="H49" s="146"/>
      <c r="I49" s="207"/>
      <c r="J49" s="146"/>
      <c r="K49" s="207"/>
      <c r="L49" s="146"/>
      <c r="M49" s="207"/>
    </row>
    <row r="50" spans="1:13" ht="18.75" customHeight="1" thickBot="1">
      <c r="A50" s="89" t="s">
        <v>255</v>
      </c>
      <c r="B50" s="1"/>
      <c r="C50" s="145"/>
      <c r="D50" s="146"/>
      <c r="E50" s="208"/>
      <c r="F50" s="146"/>
      <c r="G50" s="208"/>
      <c r="H50" s="146"/>
      <c r="I50" s="208"/>
      <c r="J50" s="146"/>
      <c r="K50" s="208">
        <f>SUM(C50:I50)</f>
        <v>0</v>
      </c>
      <c r="L50" s="146"/>
      <c r="M50" s="208"/>
    </row>
    <row r="51" spans="1:13" ht="14.25" customHeight="1" thickBot="1">
      <c r="A51" s="89"/>
      <c r="B51" s="1"/>
      <c r="C51" s="131"/>
      <c r="D51" s="146"/>
      <c r="E51" s="146"/>
      <c r="F51" s="146"/>
      <c r="G51" s="146"/>
      <c r="H51" s="146"/>
      <c r="I51" s="146"/>
      <c r="J51" s="146"/>
      <c r="K51" s="146"/>
      <c r="L51" s="146"/>
      <c r="M51" s="146"/>
    </row>
    <row r="52" spans="1:13" ht="18.75" customHeight="1" thickBot="1">
      <c r="A52" s="10" t="s">
        <v>239</v>
      </c>
      <c r="B52" s="1"/>
      <c r="C52" s="145">
        <f>C48+C50</f>
        <v>0</v>
      </c>
      <c r="D52" s="146"/>
      <c r="E52" s="145">
        <f>E48+E50</f>
        <v>0</v>
      </c>
      <c r="F52" s="146"/>
      <c r="G52" s="145">
        <f>G48+G50</f>
        <v>0</v>
      </c>
      <c r="H52" s="146"/>
      <c r="I52" s="145">
        <f>I48+I50</f>
        <v>0</v>
      </c>
      <c r="J52" s="146"/>
      <c r="K52" s="145">
        <f>K48+K50</f>
        <v>0</v>
      </c>
      <c r="L52" s="146"/>
      <c r="M52" s="145">
        <f>M48+M50</f>
        <v>0</v>
      </c>
    </row>
    <row r="53" spans="1:13">
      <c r="A53" s="1"/>
      <c r="B53" s="1"/>
      <c r="C53" s="27"/>
      <c r="D53" s="1"/>
      <c r="E53" s="1"/>
      <c r="F53" s="1"/>
      <c r="G53" s="1"/>
      <c r="H53" s="1"/>
      <c r="I53" s="1"/>
      <c r="J53" s="1"/>
      <c r="K53" s="205" t="str">
        <f>IF(K52='R&amp;P Accounts'!B53,0,"cross ref error")</f>
        <v>cross ref error</v>
      </c>
      <c r="L53" s="1"/>
      <c r="M53" s="1"/>
    </row>
    <row r="55" spans="1:13" ht="15.6">
      <c r="A55" s="170" t="s">
        <v>256</v>
      </c>
    </row>
    <row r="56" spans="1:13">
      <c r="A56" s="408"/>
      <c r="B56" s="409"/>
      <c r="C56" s="409"/>
      <c r="D56" s="409"/>
      <c r="E56" s="409"/>
      <c r="F56" s="409"/>
      <c r="G56" s="409"/>
      <c r="H56" s="409"/>
      <c r="I56" s="409"/>
      <c r="J56" s="409"/>
      <c r="K56" s="409"/>
      <c r="L56" s="409"/>
      <c r="M56" s="410"/>
    </row>
    <row r="57" spans="1:13">
      <c r="A57" s="411"/>
      <c r="B57" s="412"/>
      <c r="C57" s="412"/>
      <c r="D57" s="412"/>
      <c r="E57" s="412"/>
      <c r="F57" s="412"/>
      <c r="G57" s="412"/>
      <c r="H57" s="412"/>
      <c r="I57" s="412"/>
      <c r="J57" s="412"/>
      <c r="K57" s="412"/>
      <c r="L57" s="412"/>
      <c r="M57" s="413"/>
    </row>
    <row r="58" spans="1:13">
      <c r="A58" s="411"/>
      <c r="B58" s="412"/>
      <c r="C58" s="412"/>
      <c r="D58" s="412"/>
      <c r="E58" s="412"/>
      <c r="F58" s="412"/>
      <c r="G58" s="412"/>
      <c r="H58" s="412"/>
      <c r="I58" s="412"/>
      <c r="J58" s="412"/>
      <c r="K58" s="412"/>
      <c r="L58" s="412"/>
      <c r="M58" s="413"/>
    </row>
    <row r="59" spans="1:13">
      <c r="A59" s="411"/>
      <c r="B59" s="412"/>
      <c r="C59" s="412"/>
      <c r="D59" s="412"/>
      <c r="E59" s="412"/>
      <c r="F59" s="412"/>
      <c r="G59" s="412"/>
      <c r="H59" s="412"/>
      <c r="I59" s="412"/>
      <c r="J59" s="412"/>
      <c r="K59" s="412"/>
      <c r="L59" s="412"/>
      <c r="M59" s="413"/>
    </row>
    <row r="60" spans="1:13">
      <c r="A60" s="411"/>
      <c r="B60" s="412"/>
      <c r="C60" s="412"/>
      <c r="D60" s="412"/>
      <c r="E60" s="412"/>
      <c r="F60" s="412"/>
      <c r="G60" s="412"/>
      <c r="H60" s="412"/>
      <c r="I60" s="412"/>
      <c r="J60" s="412"/>
      <c r="K60" s="412"/>
      <c r="L60" s="412"/>
      <c r="M60" s="413"/>
    </row>
    <row r="61" spans="1:13">
      <c r="A61" s="411"/>
      <c r="B61" s="412"/>
      <c r="C61" s="412"/>
      <c r="D61" s="412"/>
      <c r="E61" s="412"/>
      <c r="F61" s="412"/>
      <c r="G61" s="412"/>
      <c r="H61" s="412"/>
      <c r="I61" s="412"/>
      <c r="J61" s="412"/>
      <c r="K61" s="412"/>
      <c r="L61" s="412"/>
      <c r="M61" s="413"/>
    </row>
    <row r="62" spans="1:13">
      <c r="A62" s="411"/>
      <c r="B62" s="412"/>
      <c r="C62" s="412"/>
      <c r="D62" s="412"/>
      <c r="E62" s="412"/>
      <c r="F62" s="412"/>
      <c r="G62" s="412"/>
      <c r="H62" s="412"/>
      <c r="I62" s="412"/>
      <c r="J62" s="412"/>
      <c r="K62" s="412"/>
      <c r="L62" s="412"/>
      <c r="M62" s="413"/>
    </row>
    <row r="63" spans="1:13">
      <c r="A63" s="411"/>
      <c r="B63" s="412"/>
      <c r="C63" s="412"/>
      <c r="D63" s="412"/>
      <c r="E63" s="412"/>
      <c r="F63" s="412"/>
      <c r="G63" s="412"/>
      <c r="H63" s="412"/>
      <c r="I63" s="412"/>
      <c r="J63" s="412"/>
      <c r="K63" s="412"/>
      <c r="L63" s="412"/>
      <c r="M63" s="413"/>
    </row>
    <row r="64" spans="1:13">
      <c r="A64" s="414"/>
      <c r="B64" s="415"/>
      <c r="C64" s="415"/>
      <c r="D64" s="415"/>
      <c r="E64" s="415"/>
      <c r="F64" s="415"/>
      <c r="G64" s="415"/>
      <c r="H64" s="415"/>
      <c r="I64" s="415"/>
      <c r="J64" s="415"/>
      <c r="K64" s="415"/>
      <c r="L64" s="415"/>
      <c r="M64" s="416"/>
    </row>
  </sheetData>
  <mergeCells count="6">
    <mergeCell ref="A56:M64"/>
    <mergeCell ref="C1:K1"/>
    <mergeCell ref="A5:E5"/>
    <mergeCell ref="M1:N1"/>
    <mergeCell ref="A2:L2"/>
    <mergeCell ref="H3:K3"/>
  </mergeCells>
  <phoneticPr fontId="14" type="noConversion"/>
  <pageMargins left="0.75" right="0.75" top="1" bottom="1" header="0.5" footer="0.5"/>
  <pageSetup paperSize="9" scale="54" orientation="portrait" r:id="rId1"/>
  <headerFooter alignWithMargins="0">
    <oddHeader>&amp;LAPPENDIX 2</oddHeader>
    <oddFooter>&amp;L&amp;F&amp;A&amp;RDecember  2007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64"/>
  <sheetViews>
    <sheetView zoomScale="80" workbookViewId="0">
      <selection activeCell="C9" sqref="C9"/>
    </sheetView>
  </sheetViews>
  <sheetFormatPr defaultColWidth="9.140625" defaultRowHeight="12.6"/>
  <cols>
    <col min="1" max="1" width="49" style="1" customWidth="1"/>
    <col min="2" max="2" width="1.5703125" style="1" customWidth="1"/>
    <col min="3" max="3" width="15.42578125" style="27" customWidth="1"/>
    <col min="4" max="4" width="1.7109375" style="1" customWidth="1"/>
    <col min="5" max="5" width="15.42578125" style="1" customWidth="1"/>
    <col min="6" max="6" width="1.5703125" style="1" customWidth="1"/>
    <col min="7" max="7" width="15.42578125" style="1" customWidth="1"/>
    <col min="8" max="8" width="1.42578125" style="1" customWidth="1"/>
    <col min="9" max="9" width="15.42578125" style="1" customWidth="1"/>
    <col min="10" max="10" width="1.5703125" style="1" customWidth="1"/>
    <col min="11" max="11" width="14.7109375" style="1" customWidth="1"/>
    <col min="12" max="12" width="1.7109375" style="1" customWidth="1"/>
    <col min="13" max="13" width="14.7109375" style="1" customWidth="1"/>
    <col min="14" max="16384" width="9.140625" style="1"/>
  </cols>
  <sheetData>
    <row r="1" spans="1:14" ht="27.75" customHeight="1">
      <c r="C1" s="353" t="str">
        <f>'R&amp;P Accounts'!B1</f>
        <v>Enter Holistic Healing</v>
      </c>
      <c r="D1" s="353"/>
      <c r="E1" s="353"/>
      <c r="F1" s="353"/>
      <c r="G1" s="353"/>
      <c r="H1" s="353"/>
      <c r="I1" s="353"/>
      <c r="J1" s="353"/>
      <c r="K1" s="353"/>
      <c r="M1" s="360" t="str">
        <f>'R&amp;P Accounts'!L1</f>
        <v>SC052850</v>
      </c>
      <c r="N1" s="360"/>
    </row>
    <row r="2" spans="1:14" ht="10.5" customHeight="1">
      <c r="A2" s="362"/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</row>
    <row r="3" spans="1:14" s="43" customFormat="1" ht="26.25" customHeight="1">
      <c r="A3" s="39" t="s">
        <v>257</v>
      </c>
      <c r="B3" s="39"/>
      <c r="C3" s="40"/>
      <c r="D3" s="39"/>
      <c r="E3" s="39"/>
      <c r="F3" s="39"/>
      <c r="G3" s="39"/>
      <c r="H3" s="361"/>
      <c r="I3" s="361"/>
      <c r="J3" s="361"/>
      <c r="K3" s="361"/>
      <c r="L3" s="73"/>
      <c r="M3" s="42"/>
    </row>
    <row r="4" spans="1:14" ht="15" customHeight="1">
      <c r="A4" s="362"/>
      <c r="B4" s="362"/>
      <c r="C4" s="362"/>
      <c r="D4" s="362"/>
      <c r="E4" s="362"/>
      <c r="F4" s="362"/>
      <c r="G4" s="362"/>
      <c r="H4" s="362"/>
      <c r="I4" s="362"/>
      <c r="J4" s="362"/>
      <c r="K4" s="362"/>
      <c r="L4" s="362"/>
    </row>
    <row r="5" spans="1:14" ht="20.100000000000001" customHeight="1">
      <c r="A5" s="407" t="s">
        <v>258</v>
      </c>
      <c r="B5" s="407"/>
      <c r="C5" s="407"/>
      <c r="D5" s="407"/>
      <c r="E5" s="407"/>
      <c r="F5" s="35"/>
      <c r="G5" s="35"/>
      <c r="H5" s="35"/>
      <c r="I5" s="35"/>
      <c r="J5" s="284"/>
      <c r="K5" s="76"/>
      <c r="L5" s="76"/>
    </row>
    <row r="6" spans="1:14" ht="54" customHeight="1">
      <c r="A6" s="292"/>
      <c r="B6" s="292"/>
      <c r="C6" s="104" t="s">
        <v>259</v>
      </c>
      <c r="D6" s="104"/>
      <c r="E6" s="104" t="s">
        <v>260</v>
      </c>
      <c r="F6" s="105"/>
      <c r="G6" s="104" t="s">
        <v>261</v>
      </c>
      <c r="H6" s="105"/>
      <c r="I6" s="104" t="s">
        <v>262</v>
      </c>
      <c r="J6" s="95"/>
    </row>
    <row r="7" spans="1:14" ht="54" customHeight="1">
      <c r="A7" s="292"/>
      <c r="B7" s="292"/>
      <c r="C7" s="101"/>
      <c r="D7" s="101"/>
      <c r="E7" s="101"/>
      <c r="F7" s="96"/>
      <c r="G7" s="101"/>
      <c r="H7" s="96"/>
      <c r="I7" s="101"/>
      <c r="J7" s="95"/>
      <c r="K7" s="102" t="s">
        <v>263</v>
      </c>
      <c r="L7" s="76"/>
      <c r="M7" s="103" t="s">
        <v>264</v>
      </c>
    </row>
    <row r="8" spans="1:14" ht="19.5" customHeight="1">
      <c r="A8" s="97" t="s">
        <v>248</v>
      </c>
      <c r="B8" s="284"/>
      <c r="C8" s="284"/>
      <c r="D8" s="284"/>
      <c r="E8" s="284"/>
      <c r="F8" s="284"/>
      <c r="G8" s="284"/>
      <c r="H8" s="284"/>
      <c r="I8" s="284"/>
      <c r="J8" s="284"/>
      <c r="K8" s="284"/>
      <c r="L8" s="284"/>
    </row>
    <row r="9" spans="1:14" ht="17.25" customHeight="1">
      <c r="A9" s="77" t="s">
        <v>207</v>
      </c>
      <c r="C9" s="209"/>
      <c r="D9" s="213"/>
      <c r="E9" s="209"/>
      <c r="F9" s="112"/>
      <c r="G9" s="209"/>
      <c r="H9" s="213"/>
      <c r="I9" s="209"/>
      <c r="J9" s="112"/>
      <c r="K9" s="209">
        <f>SUM(C9:I9)</f>
        <v>0</v>
      </c>
      <c r="L9" s="163"/>
      <c r="M9" s="209"/>
    </row>
    <row r="10" spans="1:14" ht="17.25" customHeight="1">
      <c r="A10" s="77" t="s">
        <v>12</v>
      </c>
      <c r="B10" s="291"/>
      <c r="C10" s="108"/>
      <c r="D10" s="109"/>
      <c r="E10" s="108"/>
      <c r="F10" s="109"/>
      <c r="G10" s="108"/>
      <c r="H10" s="112"/>
      <c r="I10" s="108"/>
      <c r="J10" s="112"/>
      <c r="K10" s="209">
        <f t="shared" ref="K10:K16" si="0">SUM(C10:I10)</f>
        <v>0</v>
      </c>
      <c r="L10" s="109"/>
      <c r="M10" s="164"/>
    </row>
    <row r="11" spans="1:14" ht="18" customHeight="1">
      <c r="A11" s="77" t="s">
        <v>208</v>
      </c>
      <c r="B11" s="292"/>
      <c r="C11" s="108"/>
      <c r="D11" s="109"/>
      <c r="E11" s="108"/>
      <c r="F11" s="109"/>
      <c r="G11" s="108"/>
      <c r="H11" s="112"/>
      <c r="I11" s="108"/>
      <c r="J11" s="112"/>
      <c r="K11" s="209">
        <f t="shared" si="0"/>
        <v>0</v>
      </c>
      <c r="L11" s="109"/>
      <c r="M11" s="164"/>
    </row>
    <row r="12" spans="1:14" ht="16.5" customHeight="1">
      <c r="A12" s="77" t="s">
        <v>209</v>
      </c>
      <c r="B12" s="292"/>
      <c r="C12" s="108"/>
      <c r="D12" s="109"/>
      <c r="E12" s="108"/>
      <c r="F12" s="109"/>
      <c r="G12" s="108"/>
      <c r="H12" s="112"/>
      <c r="I12" s="108"/>
      <c r="J12" s="112"/>
      <c r="K12" s="209">
        <f t="shared" si="0"/>
        <v>0</v>
      </c>
      <c r="L12" s="109"/>
      <c r="M12" s="164"/>
    </row>
    <row r="13" spans="1:14" ht="18" customHeight="1">
      <c r="A13" s="77" t="s">
        <v>210</v>
      </c>
      <c r="B13" s="292"/>
      <c r="C13" s="108"/>
      <c r="D13" s="109"/>
      <c r="E13" s="108"/>
      <c r="F13" s="109"/>
      <c r="G13" s="108"/>
      <c r="H13" s="112"/>
      <c r="I13" s="108"/>
      <c r="J13" s="112"/>
      <c r="K13" s="209">
        <f t="shared" si="0"/>
        <v>0</v>
      </c>
      <c r="L13" s="109"/>
      <c r="M13" s="164"/>
    </row>
    <row r="14" spans="1:14" ht="29.25" customHeight="1">
      <c r="A14" s="77" t="s">
        <v>211</v>
      </c>
      <c r="B14" s="292"/>
      <c r="C14" s="108"/>
      <c r="D14" s="109"/>
      <c r="E14" s="108"/>
      <c r="F14" s="109"/>
      <c r="G14" s="108"/>
      <c r="H14" s="112"/>
      <c r="I14" s="108"/>
      <c r="J14" s="112"/>
      <c r="K14" s="209">
        <f t="shared" si="0"/>
        <v>0</v>
      </c>
      <c r="L14" s="109"/>
      <c r="M14" s="164"/>
    </row>
    <row r="15" spans="1:14" ht="17.25" customHeight="1">
      <c r="A15" s="77" t="s">
        <v>212</v>
      </c>
      <c r="C15" s="113"/>
      <c r="D15" s="148"/>
      <c r="E15" s="113"/>
      <c r="F15" s="148"/>
      <c r="G15" s="113"/>
      <c r="H15" s="148"/>
      <c r="I15" s="113"/>
      <c r="J15" s="148"/>
      <c r="K15" s="209">
        <f t="shared" si="0"/>
        <v>0</v>
      </c>
      <c r="L15" s="166"/>
      <c r="M15" s="165"/>
    </row>
    <row r="16" spans="1:14" ht="17.25" customHeight="1" thickBot="1">
      <c r="A16" s="77" t="s">
        <v>213</v>
      </c>
      <c r="C16" s="210"/>
      <c r="D16" s="148"/>
      <c r="E16" s="210"/>
      <c r="F16" s="148"/>
      <c r="G16" s="210"/>
      <c r="H16" s="148"/>
      <c r="I16" s="210"/>
      <c r="J16" s="148"/>
      <c r="K16" s="209">
        <f t="shared" si="0"/>
        <v>0</v>
      </c>
      <c r="L16" s="166"/>
      <c r="M16" s="167"/>
    </row>
    <row r="17" spans="1:13" ht="18" customHeight="1" thickBot="1">
      <c r="A17" s="98" t="s">
        <v>249</v>
      </c>
      <c r="B17" s="89"/>
      <c r="C17" s="211">
        <f>SUM(C9:C16)</f>
        <v>0</v>
      </c>
      <c r="D17" s="212"/>
      <c r="E17" s="211">
        <f>SUM(E9:E16)</f>
        <v>0</v>
      </c>
      <c r="F17" s="212"/>
      <c r="G17" s="211">
        <f>SUM(G9:G16)</f>
        <v>0</v>
      </c>
      <c r="H17" s="212"/>
      <c r="I17" s="211">
        <f>SUM(I9:I16)</f>
        <v>0</v>
      </c>
      <c r="J17" s="212"/>
      <c r="K17" s="211">
        <f>SUM(K9:K16)</f>
        <v>0</v>
      </c>
      <c r="L17" s="212"/>
      <c r="M17" s="211">
        <f>SUM(M9:M16)</f>
        <v>0</v>
      </c>
    </row>
    <row r="18" spans="1:13" ht="15.75" customHeight="1">
      <c r="A18" s="88"/>
      <c r="B18" s="88"/>
      <c r="C18" s="88"/>
      <c r="D18" s="88"/>
      <c r="E18" s="88"/>
      <c r="F18" s="88"/>
      <c r="G18" s="88"/>
      <c r="H18" s="88"/>
      <c r="I18" s="88"/>
      <c r="J18" s="88"/>
      <c r="K18" s="206">
        <f>IF(K17='R&amp;P Accounts'!D19,0,"cross ref error")</f>
        <v>0</v>
      </c>
      <c r="L18" s="88"/>
    </row>
    <row r="19" spans="1:13" ht="29.25" customHeight="1">
      <c r="A19" s="63" t="s">
        <v>250</v>
      </c>
      <c r="C19" s="1"/>
    </row>
    <row r="20" spans="1:13" ht="16.5" customHeight="1">
      <c r="A20" s="77" t="s">
        <v>216</v>
      </c>
      <c r="C20" s="113"/>
      <c r="D20" s="148"/>
      <c r="E20" s="113"/>
      <c r="F20" s="148"/>
      <c r="G20" s="113"/>
      <c r="H20" s="148"/>
      <c r="I20" s="113"/>
      <c r="J20" s="148"/>
      <c r="K20" s="209">
        <f>SUM(C20:I20)</f>
        <v>0</v>
      </c>
      <c r="L20" s="148"/>
      <c r="M20" s="113"/>
    </row>
    <row r="21" spans="1:13" ht="17.25" customHeight="1" thickBot="1">
      <c r="A21" s="77" t="s">
        <v>217</v>
      </c>
      <c r="C21" s="152"/>
      <c r="D21" s="148"/>
      <c r="E21" s="152"/>
      <c r="F21" s="148"/>
      <c r="G21" s="152"/>
      <c r="H21" s="148"/>
      <c r="I21" s="152"/>
      <c r="J21" s="148"/>
      <c r="K21" s="209">
        <f>SUM(C21:I21)</f>
        <v>0</v>
      </c>
      <c r="L21" s="148"/>
      <c r="M21" s="152"/>
    </row>
    <row r="22" spans="1:13" ht="18" customHeight="1" thickBot="1">
      <c r="A22" s="98" t="s">
        <v>249</v>
      </c>
      <c r="C22" s="153">
        <f>SUM(C20:C21)</f>
        <v>0</v>
      </c>
      <c r="D22" s="148"/>
      <c r="E22" s="154">
        <f>SUM(E20:E21)</f>
        <v>0</v>
      </c>
      <c r="F22" s="148"/>
      <c r="G22" s="154">
        <f>SUM(G20:G21)</f>
        <v>0</v>
      </c>
      <c r="H22" s="148"/>
      <c r="I22" s="154">
        <f>SUM(I20:I21)</f>
        <v>0</v>
      </c>
      <c r="J22" s="148"/>
      <c r="K22" s="154">
        <f>SUM(K20:K21)</f>
        <v>0</v>
      </c>
      <c r="L22" s="148"/>
      <c r="M22" s="154">
        <f>SUM(M20:M21)</f>
        <v>0</v>
      </c>
    </row>
    <row r="23" spans="1:13" ht="5.25" customHeight="1" thickBot="1">
      <c r="A23" s="98"/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 ht="18" customHeight="1" thickBot="1">
      <c r="A24" s="98" t="s">
        <v>251</v>
      </c>
      <c r="C24" s="154">
        <f>C17+C22</f>
        <v>0</v>
      </c>
      <c r="D24" s="148"/>
      <c r="E24" s="154">
        <f>E17+E22</f>
        <v>0</v>
      </c>
      <c r="F24" s="148"/>
      <c r="G24" s="154">
        <f>G17+G22</f>
        <v>0</v>
      </c>
      <c r="H24" s="148"/>
      <c r="I24" s="154">
        <f>I17+I22</f>
        <v>0</v>
      </c>
      <c r="J24" s="148"/>
      <c r="K24" s="154">
        <f>K17+K22</f>
        <v>0</v>
      </c>
      <c r="L24" s="148"/>
      <c r="M24" s="154">
        <f>M17+M22</f>
        <v>0</v>
      </c>
    </row>
    <row r="25" spans="1:13" ht="19.5" customHeight="1">
      <c r="C25" s="1"/>
      <c r="K25" s="205">
        <f>IF(K24='R&amp;P Accounts'!D26,0,"cross ref error")</f>
        <v>0</v>
      </c>
    </row>
    <row r="26" spans="1:13" ht="19.5" customHeight="1">
      <c r="C26" s="1"/>
    </row>
    <row r="27" spans="1:13" ht="19.5" customHeight="1">
      <c r="A27" s="24" t="s">
        <v>252</v>
      </c>
      <c r="C27" s="1"/>
    </row>
    <row r="28" spans="1:13" ht="17.25" customHeight="1">
      <c r="A28" s="78" t="s">
        <v>221</v>
      </c>
      <c r="C28" s="113"/>
      <c r="D28" s="148"/>
      <c r="E28" s="113"/>
      <c r="F28" s="148"/>
      <c r="G28" s="113"/>
      <c r="H28" s="148"/>
      <c r="I28" s="113"/>
      <c r="J28" s="148"/>
      <c r="K28" s="209">
        <f t="shared" ref="K28:K38" si="1">SUM(C28:I28)</f>
        <v>0</v>
      </c>
      <c r="L28" s="148"/>
      <c r="M28" s="113"/>
    </row>
    <row r="29" spans="1:13" ht="16.5" customHeight="1">
      <c r="A29" s="78" t="s">
        <v>222</v>
      </c>
      <c r="C29" s="113"/>
      <c r="D29" s="148"/>
      <c r="E29" s="113"/>
      <c r="F29" s="148"/>
      <c r="G29" s="113"/>
      <c r="H29" s="148"/>
      <c r="I29" s="113"/>
      <c r="J29" s="148"/>
      <c r="K29" s="209">
        <f t="shared" si="1"/>
        <v>0</v>
      </c>
      <c r="L29" s="148"/>
      <c r="M29" s="113"/>
    </row>
    <row r="30" spans="1:13" ht="17.25" customHeight="1">
      <c r="A30" s="78" t="s">
        <v>223</v>
      </c>
      <c r="C30" s="150"/>
      <c r="D30" s="148"/>
      <c r="E30" s="150"/>
      <c r="F30" s="148"/>
      <c r="G30" s="150"/>
      <c r="H30" s="148"/>
      <c r="I30" s="150"/>
      <c r="J30" s="148"/>
      <c r="K30" s="209">
        <f t="shared" si="1"/>
        <v>0</v>
      </c>
      <c r="L30" s="148"/>
      <c r="M30" s="150"/>
    </row>
    <row r="31" spans="1:13" ht="17.25" customHeight="1">
      <c r="A31" s="78" t="s">
        <v>224</v>
      </c>
      <c r="C31" s="150"/>
      <c r="D31" s="148"/>
      <c r="E31" s="150"/>
      <c r="F31" s="148"/>
      <c r="G31" s="150"/>
      <c r="H31" s="148"/>
      <c r="I31" s="150"/>
      <c r="J31" s="148"/>
      <c r="K31" s="209">
        <f t="shared" si="1"/>
        <v>0</v>
      </c>
      <c r="L31" s="148"/>
      <c r="M31" s="150"/>
    </row>
    <row r="32" spans="1:13" ht="17.25" customHeight="1">
      <c r="A32" s="78" t="s">
        <v>225</v>
      </c>
      <c r="C32" s="150"/>
      <c r="D32" s="148"/>
      <c r="E32" s="150"/>
      <c r="F32" s="148"/>
      <c r="G32" s="150"/>
      <c r="H32" s="148"/>
      <c r="I32" s="150"/>
      <c r="J32" s="148"/>
      <c r="K32" s="209">
        <f t="shared" si="1"/>
        <v>0</v>
      </c>
      <c r="L32" s="148"/>
      <c r="M32" s="150"/>
    </row>
    <row r="33" spans="1:13" ht="17.25" customHeight="1">
      <c r="A33" s="78" t="s">
        <v>226</v>
      </c>
      <c r="C33" s="150"/>
      <c r="D33" s="148"/>
      <c r="E33" s="150"/>
      <c r="F33" s="148"/>
      <c r="G33" s="150"/>
      <c r="H33" s="148"/>
      <c r="I33" s="150"/>
      <c r="J33" s="148"/>
      <c r="K33" s="209">
        <f t="shared" si="1"/>
        <v>0</v>
      </c>
      <c r="L33" s="148"/>
      <c r="M33" s="150"/>
    </row>
    <row r="34" spans="1:13" ht="17.25" customHeight="1">
      <c r="A34" s="79" t="s">
        <v>227</v>
      </c>
      <c r="C34" s="150"/>
      <c r="D34" s="148"/>
      <c r="E34" s="150"/>
      <c r="F34" s="148"/>
      <c r="G34" s="150"/>
      <c r="H34" s="148"/>
      <c r="I34" s="150"/>
      <c r="J34" s="148"/>
      <c r="K34" s="209">
        <f t="shared" si="1"/>
        <v>0</v>
      </c>
      <c r="L34" s="148"/>
      <c r="M34" s="150"/>
    </row>
    <row r="35" spans="1:13" ht="17.25" customHeight="1">
      <c r="A35" s="79" t="s">
        <v>228</v>
      </c>
      <c r="C35" s="150"/>
      <c r="D35" s="148"/>
      <c r="E35" s="150"/>
      <c r="F35" s="148"/>
      <c r="G35" s="150"/>
      <c r="H35" s="148"/>
      <c r="I35" s="150"/>
      <c r="J35" s="148"/>
      <c r="K35" s="209">
        <f t="shared" si="1"/>
        <v>0</v>
      </c>
      <c r="L35" s="148"/>
      <c r="M35" s="150"/>
    </row>
    <row r="36" spans="1:13" ht="17.25" customHeight="1">
      <c r="A36" s="79" t="s">
        <v>229</v>
      </c>
      <c r="C36" s="150"/>
      <c r="D36" s="148"/>
      <c r="E36" s="150"/>
      <c r="F36" s="148"/>
      <c r="G36" s="150"/>
      <c r="H36" s="148"/>
      <c r="I36" s="150"/>
      <c r="J36" s="148"/>
      <c r="K36" s="209">
        <f t="shared" si="1"/>
        <v>0</v>
      </c>
      <c r="L36" s="148"/>
      <c r="M36" s="150"/>
    </row>
    <row r="37" spans="1:13" ht="17.25" customHeight="1">
      <c r="A37" s="78"/>
      <c r="C37" s="150"/>
      <c r="D37" s="148"/>
      <c r="E37" s="150"/>
      <c r="F37" s="148"/>
      <c r="G37" s="150"/>
      <c r="H37" s="148"/>
      <c r="I37" s="150"/>
      <c r="J37" s="148"/>
      <c r="K37" s="209">
        <f t="shared" si="1"/>
        <v>0</v>
      </c>
      <c r="L37" s="148"/>
      <c r="M37" s="150"/>
    </row>
    <row r="38" spans="1:13" ht="17.25" customHeight="1" thickBot="1">
      <c r="A38" s="99"/>
      <c r="C38" s="150"/>
      <c r="D38" s="148"/>
      <c r="E38" s="150"/>
      <c r="F38" s="148"/>
      <c r="G38" s="150"/>
      <c r="H38" s="148"/>
      <c r="I38" s="150"/>
      <c r="J38" s="148"/>
      <c r="K38" s="209">
        <f t="shared" si="1"/>
        <v>0</v>
      </c>
      <c r="L38" s="148"/>
      <c r="M38" s="150"/>
    </row>
    <row r="39" spans="1:13" ht="17.25" customHeight="1" thickBot="1">
      <c r="A39" s="10" t="s">
        <v>249</v>
      </c>
      <c r="C39" s="151">
        <f>SUM(C28:C38)</f>
        <v>0</v>
      </c>
      <c r="D39" s="148"/>
      <c r="E39" s="147">
        <f>SUM(E28:E38)</f>
        <v>0</v>
      </c>
      <c r="F39" s="148"/>
      <c r="G39" s="147">
        <f>SUM(G28:G38)</f>
        <v>0</v>
      </c>
      <c r="H39" s="148"/>
      <c r="I39" s="147">
        <f>SUM(I28:I38)</f>
        <v>0</v>
      </c>
      <c r="J39" s="148"/>
      <c r="K39" s="147">
        <f>SUM(K28:K38)</f>
        <v>0</v>
      </c>
      <c r="L39" s="148"/>
      <c r="M39" s="147">
        <f>SUM(M28:M38)</f>
        <v>0</v>
      </c>
    </row>
    <row r="40" spans="1:13">
      <c r="K40" s="205" t="str">
        <f>IF(K39='R&amp;P Accounts'!D40,0,"cross ref error")</f>
        <v>cross ref error</v>
      </c>
    </row>
    <row r="41" spans="1:13" ht="27.95">
      <c r="A41" s="63" t="s">
        <v>253</v>
      </c>
    </row>
    <row r="42" spans="1:13" ht="17.25" customHeight="1">
      <c r="A42" s="78" t="s">
        <v>233</v>
      </c>
      <c r="C42" s="150"/>
      <c r="D42" s="148"/>
      <c r="E42" s="150"/>
      <c r="F42" s="148"/>
      <c r="G42" s="150"/>
      <c r="H42" s="148"/>
      <c r="I42" s="150"/>
      <c r="J42" s="148"/>
      <c r="K42" s="209">
        <f>SUM(C42:I42)</f>
        <v>0</v>
      </c>
      <c r="L42" s="148"/>
      <c r="M42" s="150"/>
    </row>
    <row r="43" spans="1:13" ht="17.25" customHeight="1" thickBot="1">
      <c r="A43" s="78" t="s">
        <v>234</v>
      </c>
      <c r="C43" s="150"/>
      <c r="D43" s="148"/>
      <c r="E43" s="150"/>
      <c r="F43" s="148"/>
      <c r="G43" s="150"/>
      <c r="H43" s="148"/>
      <c r="I43" s="150"/>
      <c r="J43" s="148"/>
      <c r="K43" s="209">
        <f>SUM(C43:I43)</f>
        <v>0</v>
      </c>
      <c r="L43" s="148"/>
      <c r="M43" s="150"/>
    </row>
    <row r="44" spans="1:13" ht="17.25" customHeight="1" thickBot="1">
      <c r="A44" s="10" t="s">
        <v>254</v>
      </c>
      <c r="C44" s="151">
        <f>C42+C43</f>
        <v>0</v>
      </c>
      <c r="D44" s="148"/>
      <c r="E44" s="147">
        <f>E42+E43</f>
        <v>0</v>
      </c>
      <c r="F44" s="148"/>
      <c r="G44" s="147">
        <f>G42+G43</f>
        <v>0</v>
      </c>
      <c r="H44" s="148"/>
      <c r="I44" s="147">
        <f>I42+I43</f>
        <v>0</v>
      </c>
      <c r="J44" s="148"/>
      <c r="K44" s="147">
        <f>K42+K43</f>
        <v>0</v>
      </c>
      <c r="L44" s="148"/>
      <c r="M44" s="147">
        <f>M42+M43</f>
        <v>0</v>
      </c>
    </row>
    <row r="45" spans="1:13" ht="12.95" thickBot="1">
      <c r="K45" s="205">
        <f>IF(K44='R&amp;P Accounts'!D45,0,"cross ref error")</f>
        <v>0</v>
      </c>
    </row>
    <row r="46" spans="1:13" ht="17.25" customHeight="1" thickBot="1">
      <c r="A46" s="100" t="s">
        <v>236</v>
      </c>
      <c r="C46" s="147">
        <f>+C44+C39</f>
        <v>0</v>
      </c>
      <c r="D46" s="148"/>
      <c r="E46" s="147">
        <f>+E44+E39</f>
        <v>0</v>
      </c>
      <c r="F46" s="148"/>
      <c r="G46" s="147">
        <f>+G44+G39</f>
        <v>0</v>
      </c>
      <c r="H46" s="148"/>
      <c r="I46" s="147">
        <f>+I44+I39</f>
        <v>0</v>
      </c>
      <c r="J46" s="148"/>
      <c r="K46" s="147">
        <f>+K44+K39</f>
        <v>0</v>
      </c>
      <c r="L46" s="148"/>
      <c r="M46" s="147">
        <f>+M44+M39</f>
        <v>0</v>
      </c>
    </row>
    <row r="47" spans="1:13" ht="12.95" thickBot="1">
      <c r="K47" s="205" t="str">
        <f>IF(K46='R&amp;P Accounts'!D47,0,"cross ref error")</f>
        <v>cross ref error</v>
      </c>
    </row>
    <row r="48" spans="1:13" ht="17.25" customHeight="1" thickBot="1">
      <c r="A48" s="37" t="s">
        <v>237</v>
      </c>
      <c r="C48" s="145">
        <f>+C24-C46</f>
        <v>0</v>
      </c>
      <c r="D48" s="146"/>
      <c r="E48" s="145">
        <f>+E24-E46</f>
        <v>0</v>
      </c>
      <c r="F48" s="146"/>
      <c r="G48" s="145">
        <f>+G24-G46</f>
        <v>0</v>
      </c>
      <c r="H48" s="146"/>
      <c r="I48" s="145">
        <f>+I24-I46</f>
        <v>0</v>
      </c>
      <c r="J48" s="146"/>
      <c r="K48" s="145">
        <f>+K24-K46</f>
        <v>0</v>
      </c>
      <c r="L48" s="146"/>
      <c r="M48" s="145">
        <f>+M24-M46</f>
        <v>0</v>
      </c>
    </row>
    <row r="49" spans="1:13" ht="14.25" customHeight="1" thickBot="1">
      <c r="A49" s="37"/>
      <c r="C49" s="207"/>
      <c r="D49" s="146"/>
      <c r="E49" s="207"/>
      <c r="F49" s="146"/>
      <c r="G49" s="207"/>
      <c r="H49" s="146"/>
      <c r="I49" s="207"/>
      <c r="J49" s="146"/>
      <c r="K49" s="207"/>
      <c r="L49" s="146"/>
      <c r="M49" s="207"/>
    </row>
    <row r="50" spans="1:13" s="121" customFormat="1" ht="17.25" customHeight="1" thickBot="1">
      <c r="A50" s="89" t="s">
        <v>255</v>
      </c>
      <c r="C50" s="145"/>
      <c r="D50" s="146"/>
      <c r="E50" s="208"/>
      <c r="F50" s="146"/>
      <c r="G50" s="208"/>
      <c r="H50" s="146"/>
      <c r="I50" s="208"/>
      <c r="J50" s="146"/>
      <c r="K50" s="208">
        <f>SUM(C50:I50)</f>
        <v>0</v>
      </c>
      <c r="L50" s="146"/>
      <c r="M50" s="208"/>
    </row>
    <row r="51" spans="1:13" ht="14.25" customHeight="1" thickBot="1">
      <c r="A51" s="9"/>
      <c r="C51" s="168"/>
      <c r="D51" s="169"/>
      <c r="E51" s="169"/>
      <c r="F51" s="169"/>
      <c r="G51" s="169"/>
      <c r="H51" s="169"/>
      <c r="I51" s="169"/>
      <c r="J51" s="169"/>
      <c r="K51" s="169"/>
      <c r="L51" s="169"/>
      <c r="M51" s="169"/>
    </row>
    <row r="52" spans="1:13" ht="17.25" customHeight="1" thickBot="1">
      <c r="A52" s="10" t="s">
        <v>239</v>
      </c>
      <c r="C52" s="145">
        <f>C48+C50</f>
        <v>0</v>
      </c>
      <c r="D52" s="146"/>
      <c r="E52" s="145">
        <f>E48+E50</f>
        <v>0</v>
      </c>
      <c r="F52" s="146"/>
      <c r="G52" s="145">
        <f>G48+G50</f>
        <v>0</v>
      </c>
      <c r="H52" s="146"/>
      <c r="I52" s="145">
        <f>I48+I50</f>
        <v>0</v>
      </c>
      <c r="J52" s="146"/>
      <c r="K52" s="145">
        <f>K48+K50</f>
        <v>0</v>
      </c>
      <c r="L52" s="146"/>
      <c r="M52" s="145">
        <f>M48+M50</f>
        <v>0</v>
      </c>
    </row>
    <row r="53" spans="1:13">
      <c r="K53" s="205" t="str">
        <f>IF(K52='R&amp;P Accounts'!D53,0,"cross ref error")</f>
        <v>cross ref error</v>
      </c>
    </row>
    <row r="55" spans="1:13" ht="15.6">
      <c r="A55" s="170" t="s">
        <v>256</v>
      </c>
    </row>
    <row r="56" spans="1:13">
      <c r="A56" s="418"/>
      <c r="B56" s="419"/>
      <c r="C56" s="419"/>
      <c r="D56" s="419"/>
      <c r="E56" s="419"/>
      <c r="F56" s="419"/>
      <c r="G56" s="419"/>
      <c r="H56" s="419"/>
      <c r="I56" s="419"/>
      <c r="J56" s="419"/>
      <c r="K56" s="419"/>
      <c r="L56" s="419"/>
      <c r="M56" s="420"/>
    </row>
    <row r="57" spans="1:13">
      <c r="A57" s="421"/>
      <c r="B57" s="422"/>
      <c r="C57" s="422"/>
      <c r="D57" s="422"/>
      <c r="E57" s="422"/>
      <c r="F57" s="422"/>
      <c r="G57" s="422"/>
      <c r="H57" s="422"/>
      <c r="I57" s="422"/>
      <c r="J57" s="422"/>
      <c r="K57" s="422"/>
      <c r="L57" s="422"/>
      <c r="M57" s="423"/>
    </row>
    <row r="58" spans="1:13">
      <c r="A58" s="421"/>
      <c r="B58" s="422"/>
      <c r="C58" s="422"/>
      <c r="D58" s="422"/>
      <c r="E58" s="422"/>
      <c r="F58" s="422"/>
      <c r="G58" s="422"/>
      <c r="H58" s="422"/>
      <c r="I58" s="422"/>
      <c r="J58" s="422"/>
      <c r="K58" s="422"/>
      <c r="L58" s="422"/>
      <c r="M58" s="423"/>
    </row>
    <row r="59" spans="1:13">
      <c r="A59" s="421"/>
      <c r="B59" s="422"/>
      <c r="C59" s="422"/>
      <c r="D59" s="422"/>
      <c r="E59" s="422"/>
      <c r="F59" s="422"/>
      <c r="G59" s="422"/>
      <c r="H59" s="422"/>
      <c r="I59" s="422"/>
      <c r="J59" s="422"/>
      <c r="K59" s="422"/>
      <c r="L59" s="422"/>
      <c r="M59" s="423"/>
    </row>
    <row r="60" spans="1:13">
      <c r="A60" s="421"/>
      <c r="B60" s="422"/>
      <c r="C60" s="422"/>
      <c r="D60" s="422"/>
      <c r="E60" s="422"/>
      <c r="F60" s="422"/>
      <c r="G60" s="422"/>
      <c r="H60" s="422"/>
      <c r="I60" s="422"/>
      <c r="J60" s="422"/>
      <c r="K60" s="422"/>
      <c r="L60" s="422"/>
      <c r="M60" s="423"/>
    </row>
    <row r="61" spans="1:13">
      <c r="A61" s="421"/>
      <c r="B61" s="422"/>
      <c r="C61" s="422"/>
      <c r="D61" s="422"/>
      <c r="E61" s="422"/>
      <c r="F61" s="422"/>
      <c r="G61" s="422"/>
      <c r="H61" s="422"/>
      <c r="I61" s="422"/>
      <c r="J61" s="422"/>
      <c r="K61" s="422"/>
      <c r="L61" s="422"/>
      <c r="M61" s="423"/>
    </row>
    <row r="62" spans="1:13">
      <c r="A62" s="421"/>
      <c r="B62" s="422"/>
      <c r="C62" s="422"/>
      <c r="D62" s="422"/>
      <c r="E62" s="422"/>
      <c r="F62" s="422"/>
      <c r="G62" s="422"/>
      <c r="H62" s="422"/>
      <c r="I62" s="422"/>
      <c r="J62" s="422"/>
      <c r="K62" s="422"/>
      <c r="L62" s="422"/>
      <c r="M62" s="423"/>
    </row>
    <row r="63" spans="1:13">
      <c r="A63" s="421"/>
      <c r="B63" s="422"/>
      <c r="C63" s="422"/>
      <c r="D63" s="422"/>
      <c r="E63" s="422"/>
      <c r="F63" s="422"/>
      <c r="G63" s="422"/>
      <c r="H63" s="422"/>
      <c r="I63" s="422"/>
      <c r="J63" s="422"/>
      <c r="K63" s="422"/>
      <c r="L63" s="422"/>
      <c r="M63" s="423"/>
    </row>
    <row r="64" spans="1:13">
      <c r="A64" s="424"/>
      <c r="B64" s="425"/>
      <c r="C64" s="425"/>
      <c r="D64" s="425"/>
      <c r="E64" s="425"/>
      <c r="F64" s="425"/>
      <c r="G64" s="425"/>
      <c r="H64" s="425"/>
      <c r="I64" s="425"/>
      <c r="J64" s="425"/>
      <c r="K64" s="425"/>
      <c r="L64" s="425"/>
      <c r="M64" s="426"/>
    </row>
  </sheetData>
  <mergeCells count="7">
    <mergeCell ref="A56:M64"/>
    <mergeCell ref="C1:K1"/>
    <mergeCell ref="A5:E5"/>
    <mergeCell ref="A4:L4"/>
    <mergeCell ref="M1:N1"/>
    <mergeCell ref="A2:L2"/>
    <mergeCell ref="H3:K3"/>
  </mergeCells>
  <phoneticPr fontId="14" type="noConversion"/>
  <pageMargins left="0.75" right="0.75" top="1" bottom="1" header="0.5" footer="0.5"/>
  <pageSetup paperSize="9" scale="55" orientation="portrait" r:id="rId1"/>
  <headerFooter alignWithMargins="0">
    <oddHeader>&amp;LAPPENDIX 2</oddHeader>
    <oddFooter>&amp;L&amp;F&amp;A&amp;RDecember 2007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>
      <Value>accounts</Value>
    </DocTags>
  </documentManagement>
</p:properties>
</file>

<file path=customXml/itemProps1.xml><?xml version="1.0" encoding="utf-8"?>
<ds:datastoreItem xmlns:ds="http://schemas.openxmlformats.org/officeDocument/2006/customXml" ds:itemID="{138EC2CE-A58C-4E01-B164-1C7C39BDCD94}"/>
</file>

<file path=customXml/itemProps2.xml><?xml version="1.0" encoding="utf-8"?>
<ds:datastoreItem xmlns:ds="http://schemas.openxmlformats.org/officeDocument/2006/customXml" ds:itemID="{45BC783A-CB57-4645-966A-F5EF4A9DD46B}"/>
</file>

<file path=customXml/itemProps3.xml><?xml version="1.0" encoding="utf-8"?>
<ds:datastoreItem xmlns:ds="http://schemas.openxmlformats.org/officeDocument/2006/customXml" ds:itemID="{7D767BF8-77B8-4D65-90EC-0560AC2429D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 Simpson</dc:creator>
  <cp:keywords/>
  <dc:description/>
  <cp:lastModifiedBy>Steven Davie</cp:lastModifiedBy>
  <cp:revision/>
  <dcterms:created xsi:type="dcterms:W3CDTF">2007-04-10T16:51:52Z</dcterms:created>
  <dcterms:modified xsi:type="dcterms:W3CDTF">2026-07-11T09:53:42Z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Comment">
    <vt:lpwstr/>
  </property>
  <property fmtid="{D5CDD505-2E9C-101B-9397-08002B2CF9AE}" pid="3" name="Objective-CreationStamp">
    <vt:filetime>2007-12-14T00:00:00Z</vt:filetime>
  </property>
  <property fmtid="{D5CDD505-2E9C-101B-9397-08002B2CF9AE}" pid="4" name="Objective-Id">
    <vt:lpwstr>A147270</vt:lpwstr>
  </property>
  <property fmtid="{D5CDD505-2E9C-101B-9397-08002B2CF9AE}" pid="5" name="Objective-IsApproved">
    <vt:lpwstr>No</vt:lpwstr>
  </property>
  <property fmtid="{D5CDD505-2E9C-101B-9397-08002B2CF9AE}" pid="6" name="Objective-IsPublished">
    <vt:lpwstr>Yes</vt:lpwstr>
  </property>
  <property fmtid="{D5CDD505-2E9C-101B-9397-08002B2CF9AE}" pid="7" name="Objective-DatePublished">
    <vt:filetime>2008-02-13T00:00:00Z</vt:filetime>
  </property>
  <property fmtid="{D5CDD505-2E9C-101B-9397-08002B2CF9AE}" pid="8" name="Objective-ModificationStamp">
    <vt:filetime>2008-02-26T00:00:00Z</vt:filetime>
  </property>
  <property fmtid="{D5CDD505-2E9C-101B-9397-08002B2CF9AE}" pid="9" name="Objective-Owner">
    <vt:lpwstr>Anderson, Laura</vt:lpwstr>
  </property>
  <property fmtid="{D5CDD505-2E9C-101B-9397-08002B2CF9AE}" pid="10" name="Objective-Path">
    <vt:lpwstr>OSCR File Plan:Policy Development:Guidance:Accounting Regulations:</vt:lpwstr>
  </property>
  <property fmtid="{D5CDD505-2E9C-101B-9397-08002B2CF9AE}" pid="11" name="Objective-Parent">
    <vt:lpwstr>Accounting Regulations</vt:lpwstr>
  </property>
  <property fmtid="{D5CDD505-2E9C-101B-9397-08002B2CF9AE}" pid="12" name="Objective-State">
    <vt:lpwstr>Published</vt:lpwstr>
  </property>
  <property fmtid="{D5CDD505-2E9C-101B-9397-08002B2CF9AE}" pid="13" name="Objective-Title">
    <vt:lpwstr>R&amp;P  workpack - Accounts format Appendix 2 updated electronic version FINAL</vt:lpwstr>
  </property>
  <property fmtid="{D5CDD505-2E9C-101B-9397-08002B2CF9AE}" pid="14" name="Objective-Version">
    <vt:lpwstr>4.0</vt:lpwstr>
  </property>
  <property fmtid="{D5CDD505-2E9C-101B-9397-08002B2CF9AE}" pid="15" name="Objective-VersionComment">
    <vt:lpwstr>update formatting and section numbering on add'l analysis sheets</vt:lpwstr>
  </property>
  <property fmtid="{D5CDD505-2E9C-101B-9397-08002B2CF9AE}" pid="16" name="Objective-VersionNumber">
    <vt:i4>5</vt:i4>
  </property>
  <property fmtid="{D5CDD505-2E9C-101B-9397-08002B2CF9AE}" pid="17" name="Objective-FileNumber">
    <vt:lpwstr>PD/GUI/06-014</vt:lpwstr>
  </property>
  <property fmtid="{D5CDD505-2E9C-101B-9397-08002B2CF9AE}" pid="18" name="Objective-Classification">
    <vt:lpwstr>Not classified</vt:lpwstr>
  </property>
  <property fmtid="{D5CDD505-2E9C-101B-9397-08002B2CF9AE}" pid="19" name="Objective-Caveats">
    <vt:lpwstr/>
  </property>
  <property fmtid="{D5CDD505-2E9C-101B-9397-08002B2CF9AE}" pid="20" name="Objective-Correspondence Type Flag [system]">
    <vt:lpwstr/>
  </property>
  <property fmtid="{D5CDD505-2E9C-101B-9397-08002B2CF9AE}" pid="21" name="Objective-Charity Number [system]">
    <vt:lpwstr/>
  </property>
  <property fmtid="{D5CDD505-2E9C-101B-9397-08002B2CF9AE}" pid="22" name="Objective-Of Historical Significance? [system]">
    <vt:lpwstr>No</vt:lpwstr>
  </property>
  <property fmtid="{D5CDD505-2E9C-101B-9397-08002B2CF9AE}" pid="23" name="Objective-Date of Effect [system]">
    <vt:lpwstr/>
  </property>
  <property fmtid="{D5CDD505-2E9C-101B-9397-08002B2CF9AE}" pid="24" name="Objective-Date Application Received [system]">
    <vt:lpwstr/>
  </property>
  <property fmtid="{D5CDD505-2E9C-101B-9397-08002B2CF9AE}" pid="25" name="ContentTypeId">
    <vt:lpwstr>0x010100CD04853568B40F4E8366B3070197220F</vt:lpwstr>
  </property>
</Properties>
</file>