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1b4a223fb29224d2/Desktop/"/>
    </mc:Choice>
  </mc:AlternateContent>
  <xr:revisionPtr revIDLastSave="6" documentId="8_{7290D26F-7227-4D7F-BE96-3F412B3EFB87}" xr6:coauthVersionLast="47" xr6:coauthVersionMax="47" xr10:uidLastSave="{DBB03F96-EABD-4DDE-9CE3-6862958C7E68}"/>
  <bookViews>
    <workbookView xWindow="-120" yWindow="-120" windowWidth="20640" windowHeight="11040" tabRatio="840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3" l="1"/>
  <c r="K42" i="7"/>
  <c r="K43" i="7"/>
  <c r="K44" i="7" s="1"/>
  <c r="K50" i="6"/>
  <c r="K50" i="7"/>
  <c r="K11" i="5"/>
  <c r="K22" i="5"/>
  <c r="J12" i="2"/>
  <c r="K10" i="5"/>
  <c r="K12" i="5"/>
  <c r="K13" i="5"/>
  <c r="K14" i="5" s="1"/>
  <c r="I14" i="5"/>
  <c r="I16" i="5" s="1"/>
  <c r="G14" i="5"/>
  <c r="G16" i="5" s="1"/>
  <c r="E14" i="5"/>
  <c r="E16" i="5" s="1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5" i="5"/>
  <c r="C27" i="5" s="1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8" i="2" s="1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7" i="2" s="1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28" i="2" s="1"/>
  <c r="H47" i="2"/>
  <c r="H49" i="2" s="1"/>
  <c r="H42" i="2"/>
  <c r="J53" i="2"/>
  <c r="K17" i="4"/>
  <c r="K9" i="7"/>
  <c r="K17" i="7" s="1"/>
  <c r="K10" i="7"/>
  <c r="K11" i="7"/>
  <c r="K12" i="7"/>
  <c r="K13" i="7"/>
  <c r="K14" i="7"/>
  <c r="K15" i="7"/>
  <c r="K16" i="7"/>
  <c r="K20" i="7"/>
  <c r="K21" i="7"/>
  <c r="K28" i="7"/>
  <c r="K39" i="7" s="1"/>
  <c r="K40" i="7" s="1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4" i="7" s="1"/>
  <c r="I22" i="7"/>
  <c r="I44" i="7"/>
  <c r="I39" i="7"/>
  <c r="G17" i="7"/>
  <c r="G24" i="7" s="1"/>
  <c r="G22" i="7"/>
  <c r="G44" i="7"/>
  <c r="G39" i="7"/>
  <c r="E17" i="7"/>
  <c r="E22" i="7"/>
  <c r="E44" i="7"/>
  <c r="E39" i="7"/>
  <c r="C17" i="7"/>
  <c r="C24" i="7" s="1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2" i="6"/>
  <c r="M24" i="6" s="1"/>
  <c r="M44" i="6"/>
  <c r="M39" i="6"/>
  <c r="M46" i="6" s="1"/>
  <c r="I17" i="6"/>
  <c r="I22" i="6"/>
  <c r="I44" i="6"/>
  <c r="I39" i="6"/>
  <c r="G17" i="6"/>
  <c r="G22" i="6"/>
  <c r="G44" i="6"/>
  <c r="G39" i="6"/>
  <c r="E17" i="6"/>
  <c r="E22" i="6"/>
  <c r="E44" i="6"/>
  <c r="E39" i="6"/>
  <c r="C17" i="6"/>
  <c r="C24" i="6" s="1"/>
  <c r="C22" i="6"/>
  <c r="C44" i="6"/>
  <c r="C39" i="6"/>
  <c r="C46" i="6" s="1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F9" i="3"/>
  <c r="M1" i="5"/>
  <c r="H9" i="3"/>
  <c r="J9" i="3"/>
  <c r="L9" i="3"/>
  <c r="N48" i="3"/>
  <c r="P48" i="3"/>
  <c r="P41" i="3"/>
  <c r="N41" i="3"/>
  <c r="P32" i="3"/>
  <c r="N32" i="3"/>
  <c r="L32" i="3"/>
  <c r="P19" i="3"/>
  <c r="N19" i="3"/>
  <c r="C1" i="5"/>
  <c r="N7" i="3"/>
  <c r="J20" i="2"/>
  <c r="J18" i="2"/>
  <c r="J17" i="2"/>
  <c r="J16" i="2"/>
  <c r="J15" i="2"/>
  <c r="J13" i="2"/>
  <c r="N8" i="3"/>
  <c r="N6" i="3"/>
  <c r="N5" i="3"/>
  <c r="K1" i="4"/>
  <c r="B1" i="4"/>
  <c r="N1" i="3"/>
  <c r="P9" i="3"/>
  <c r="B49" i="2" l="1"/>
  <c r="K18" i="7"/>
  <c r="K22" i="7"/>
  <c r="K17" i="6"/>
  <c r="K18" i="6" s="1"/>
  <c r="E24" i="7"/>
  <c r="M24" i="7"/>
  <c r="E24" i="6"/>
  <c r="G46" i="7"/>
  <c r="G46" i="6"/>
  <c r="F49" i="2"/>
  <c r="F28" i="2"/>
  <c r="I46" i="7"/>
  <c r="N9" i="3"/>
  <c r="G24" i="6"/>
  <c r="G48" i="6" s="1"/>
  <c r="G52" i="6" s="1"/>
  <c r="C46" i="7"/>
  <c r="J26" i="2"/>
  <c r="I24" i="6"/>
  <c r="E46" i="7"/>
  <c r="M46" i="7"/>
  <c r="K40" i="5"/>
  <c r="J21" i="2"/>
  <c r="K42" i="5"/>
  <c r="K58" i="5"/>
  <c r="K60" i="5" s="1"/>
  <c r="I46" i="6"/>
  <c r="I48" i="6" s="1"/>
  <c r="I52" i="6" s="1"/>
  <c r="K39" i="6"/>
  <c r="K40" i="6" s="1"/>
  <c r="K22" i="6"/>
  <c r="D49" i="2"/>
  <c r="J42" i="2"/>
  <c r="J49" i="2" s="1"/>
  <c r="K25" i="5"/>
  <c r="K27" i="5" s="1"/>
  <c r="E46" i="6"/>
  <c r="E48" i="6" s="1"/>
  <c r="E52" i="6" s="1"/>
  <c r="K44" i="6"/>
  <c r="B28" i="2"/>
  <c r="L51" i="2"/>
  <c r="L55" i="2" s="1"/>
  <c r="P10" i="3" s="1"/>
  <c r="K45" i="6"/>
  <c r="F51" i="2"/>
  <c r="F55" i="2" s="1"/>
  <c r="J10" i="3" s="1"/>
  <c r="K46" i="7"/>
  <c r="K45" i="7"/>
  <c r="K16" i="5"/>
  <c r="C48" i="6"/>
  <c r="C52" i="6" s="1"/>
  <c r="M48" i="6"/>
  <c r="M52" i="6" s="1"/>
  <c r="C48" i="7"/>
  <c r="C52" i="7" s="1"/>
  <c r="E48" i="7"/>
  <c r="E52" i="7" s="1"/>
  <c r="G48" i="7"/>
  <c r="G52" i="7" s="1"/>
  <c r="I48" i="7"/>
  <c r="I52" i="7" s="1"/>
  <c r="M48" i="7"/>
  <c r="M52" i="7" s="1"/>
  <c r="H51" i="2"/>
  <c r="H55" i="2" s="1"/>
  <c r="L10" i="3" s="1"/>
  <c r="K24" i="6"/>
  <c r="K24" i="7"/>
  <c r="J27" i="2"/>
  <c r="B51" i="2" l="1"/>
  <c r="B55" i="2" s="1"/>
  <c r="K47" i="7"/>
  <c r="K46" i="6"/>
  <c r="K47" i="6" s="1"/>
  <c r="D51" i="2"/>
  <c r="D55" i="2" s="1"/>
  <c r="H10" i="3" s="1"/>
  <c r="J28" i="2"/>
  <c r="K48" i="6"/>
  <c r="K52" i="6" s="1"/>
  <c r="K25" i="6"/>
  <c r="K25" i="7"/>
  <c r="K48" i="7"/>
  <c r="K52" i="7" s="1"/>
  <c r="J51" i="2" l="1"/>
  <c r="J55" i="2" s="1"/>
  <c r="N10" i="3" s="1"/>
  <c r="K53" i="6"/>
  <c r="F10" i="3"/>
  <c r="K53" i="7"/>
</calcChain>
</file>

<file path=xl/sharedStrings.xml><?xml version="1.0" encoding="utf-8"?>
<sst xmlns="http://schemas.openxmlformats.org/spreadsheetml/2006/main" count="282" uniqueCount="138">
  <si>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</si>
  <si>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</si>
  <si>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</si>
  <si>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</si>
  <si>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</si>
  <si>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</si>
  <si>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</si>
  <si>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</si>
  <si>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</si>
  <si>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</si>
  <si>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</si>
  <si>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</si>
  <si>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</si>
  <si>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</si>
  <si>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</si>
  <si>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</si>
  <si>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</si>
  <si>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</si>
  <si>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</si>
  <si>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</si>
  <si>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</si>
  <si>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</si>
  <si>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</si>
  <si>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</si>
  <si>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</si>
  <si>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</si>
  <si>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</si>
  <si>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</si>
  <si>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</si>
  <si>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</si>
  <si>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</si>
  <si>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</si>
  <si>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</si>
  <si>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</si>
  <si>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</si>
  <si>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</si>
  <si>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</si>
  <si>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</si>
  <si>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</si>
  <si>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</si>
  <si>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</si>
  <si>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</si>
  <si>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</si>
  <si>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</si>
  <si>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</si>
  <si>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</si>
  <si>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</si>
  <si>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</si>
  <si>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</si>
  <si>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</si>
  <si>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</si>
  <si>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</si>
  <si>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</si>
  <si>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</si>
  <si>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</si>
  <si>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</si>
  <si>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</si>
  <si>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</si>
  <si>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</si>
  <si>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</si>
  <si>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</si>
  <si>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</si>
  <si>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</si>
  <si>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</si>
  <si>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</si>
  <si>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</si>
  <si>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</si>
  <si>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</si>
  <si>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</si>
  <si>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</si>
  <si>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</si>
  <si>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</si>
  <si>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</si>
  <si>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</si>
  <si>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</si>
  <si>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</si>
  <si>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</si>
  <si>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</si>
  <si>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</si>
  <si>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</si>
  <si>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</si>
  <si>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</si>
  <si>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</si>
  <si>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</si>
  <si>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</si>
  <si>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</si>
  <si>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</si>
  <si>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</si>
  <si>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</si>
  <si>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</si>
  <si>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</si>
  <si>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</si>
  <si>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</si>
  <si>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</si>
  <si>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</si>
  <si>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</si>
  <si>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</si>
  <si>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</si>
  <si>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</si>
  <si>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</si>
  <si>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</si>
  <si>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</si>
  <si>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</si>
  <si>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</si>
  <si>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</si>
  <si>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</si>
  <si>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</si>
  <si>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</si>
  <si>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</si>
  <si>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</si>
  <si>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</si>
  <si>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</si>
  <si>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</si>
  <si>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</si>
  <si>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</si>
  <si>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</si>
  <si>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</si>
  <si>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</si>
  <si>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</si>
  <si>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>SC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</si>
  <si>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</si>
  <si>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</si>
  <si>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</si>
  <si>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</si>
  <si>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</si>
  <si>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</si>
  <si>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</si>
  <si>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</si>
  <si>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</si>
  <si>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</si>
  <si>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</si>
  <si>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</si>
  <si>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</si>
  <si>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</si>
  <si>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Signature*</t>
  </si>
  <si>
    <t>* Please note - OSCR will accept digital or typed signatures</t>
  </si>
  <si>
    <t xml:space="preserve">Eleanor Fingland </t>
  </si>
  <si>
    <t>1153 Dumfries Squadron Air Training Corps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</si>
</sst>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</numFmts>
  <fonts count="34" x14ac:knownFonts="1">
    <font>
      <sz val="10"/>
      <name val="Arial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  <family val="2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sz val="10"/>
      <color indexed="23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  <family val="2"/>
    </font>
    <font>
      <b/>
      <sz val="9"/>
      <color indexed="22"/>
      <name val="Arial"/>
      <family val="2"/>
    </font>
    <font>
      <i/>
      <sz val="12"/>
      <name val="Arial"/>
      <family val="2"/>
    </font>
    <font>
      <sz val="22"/>
      <name val="Cochocib Script Latin Pro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63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Protection="1">
      <protection locked="0"/>
    </xf>
    <xf numFmtId="0" fontId="26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6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1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9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43" fontId="12" fillId="0" borderId="0" xfId="0" applyNumberFormat="1" applyFont="1" applyAlignment="1" applyProtection="1">
      <alignment vertical="top"/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1" fontId="24" fillId="0" borderId="0" xfId="1" applyNumberFormat="1" applyFont="1" applyProtection="1">
      <protection locked="0"/>
    </xf>
    <xf numFmtId="0" fontId="33" fillId="0" borderId="19" xfId="2" applyFont="1" applyBorder="1" applyAlignment="1">
      <alignment horizontal="center"/>
    </xf>
    <xf numFmtId="0" fontId="2" fillId="0" borderId="1" xfId="2" applyFont="1" applyBorder="1" applyAlignment="1">
      <alignment horizontal="center"/>
    </xf>
    <xf numFmtId="0" fontId="2" fillId="0" borderId="20" xfId="2" applyFont="1" applyBorder="1" applyAlignment="1">
      <alignment horizontal="center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22" fillId="0" borderId="19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20" xfId="0" applyFont="1" applyBorder="1" applyAlignment="1">
      <alignment horizontal="center"/>
    </xf>
    <xf numFmtId="0" fontId="30" fillId="0" borderId="19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30" fillId="0" borderId="20" xfId="0" applyFont="1" applyBorder="1" applyAlignment="1">
      <alignment horizontal="center" vertical="top"/>
    </xf>
    <xf numFmtId="0" fontId="5" fillId="0" borderId="0" xfId="0" applyFont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23" fillId="0" borderId="0" xfId="0" applyFont="1" applyAlignment="1" applyProtection="1">
      <alignment horizontal="center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41" fontId="12" fillId="0" borderId="0" xfId="1" applyNumberFormat="1" applyFont="1" applyProtection="1">
      <protection locked="0"/>
    </xf>
    <xf numFmtId="0" fontId="6" fillId="0" borderId="0" xfId="0" applyFont="1" applyAlignment="1" applyProtection="1">
      <alignment wrapText="1"/>
      <protection locked="0"/>
    </xf>
    <xf numFmtId="41" fontId="25" fillId="0" borderId="4" xfId="1" applyNumberFormat="1" applyFont="1" applyBorder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1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0" fontId="28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23" fillId="0" borderId="4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30" fillId="0" borderId="27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0" fontId="30" fillId="0" borderId="28" xfId="0" applyFont="1" applyBorder="1" applyAlignment="1">
      <alignment horizontal="center"/>
    </xf>
    <xf numFmtId="0" fontId="30" fillId="0" borderId="22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30" fillId="0" borderId="25" xfId="0" applyFont="1" applyBorder="1" applyAlignment="1">
      <alignment horizontal="center"/>
    </xf>
    <xf numFmtId="0" fontId="30" fillId="0" borderId="23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30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4">
    <cellStyle name="Comma" xfId="1" builtinId="3"/>
    <cellStyle name="Comma 2" xfId="3" xr:uid="{3D1CDB21-3F91-49F1-BD88-30C605856D74}"/>
    <cellStyle name="Normal" xfId="0" builtinId="0"/>
    <cellStyle name="Normal 2" xfId="2" xr:uid="{13BE6C83-7473-4BA9-AA69-29100A40ED0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1st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April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Date 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31st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March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248643</xdr:colOff>
      <xdr:row>2</xdr:row>
      <xdr:rowOff>25401</xdr:rowOff>
    </xdr:from>
    <xdr:to>
      <xdr:col>0</xdr:col>
      <xdr:colOff>1892301</xdr:colOff>
      <xdr:row>5</xdr:row>
      <xdr:rowOff>177801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8643" y="647701"/>
          <a:ext cx="1643658" cy="850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abSelected="1" zoomScale="75" zoomScaleNormal="85" zoomScaleSheetLayoutView="80" workbookViewId="0">
      <selection activeCell="D14" sqref="D14"/>
    </sheetView>
  </sheetViews>
  <sheetFormatPr defaultColWidth="9.140625"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76"/>
      <c r="B1" s="280" t="s">
        <v>70</v>
      </c>
      <c r="C1" s="280"/>
      <c r="D1" s="280"/>
      <c r="E1" s="280"/>
      <c r="F1" s="280"/>
      <c r="G1" s="280"/>
      <c r="H1" s="280"/>
      <c r="I1" s="280"/>
      <c r="J1" s="280"/>
      <c r="L1" s="186" t="s">
        <v>72</v>
      </c>
      <c r="M1" s="185"/>
    </row>
    <row r="2" spans="1:13" ht="30.75" customHeight="1" x14ac:dyDescent="0.2">
      <c r="A2" s="276"/>
      <c r="B2" s="281" t="s">
        <v>137</v>
      </c>
      <c r="C2" s="281"/>
      <c r="D2" s="281"/>
      <c r="E2" s="281"/>
      <c r="F2" s="281"/>
      <c r="G2" s="281"/>
      <c r="H2" s="281"/>
      <c r="I2" s="281"/>
      <c r="J2" s="281"/>
      <c r="L2" s="187" t="s">
        <v>119</v>
      </c>
      <c r="M2" s="69"/>
    </row>
    <row r="3" spans="1:13" ht="24" customHeight="1" x14ac:dyDescent="0.2">
      <c r="A3" s="276"/>
      <c r="B3" s="277" t="s">
        <v>13</v>
      </c>
      <c r="C3" s="278"/>
      <c r="D3" s="278"/>
      <c r="E3" s="278"/>
      <c r="F3" s="278"/>
      <c r="G3" s="278"/>
      <c r="H3" s="278"/>
      <c r="I3" s="278"/>
      <c r="J3" s="279"/>
      <c r="L3" s="184"/>
    </row>
    <row r="4" spans="1:13" ht="14.25" customHeight="1" x14ac:dyDescent="0.2">
      <c r="A4" s="276"/>
      <c r="B4" s="282" t="s">
        <v>18</v>
      </c>
      <c r="C4" s="284"/>
      <c r="D4" s="285" t="s">
        <v>129</v>
      </c>
      <c r="E4" s="286"/>
      <c r="F4" s="287"/>
      <c r="G4" s="288" t="s">
        <v>71</v>
      </c>
      <c r="H4" s="285" t="s">
        <v>130</v>
      </c>
      <c r="I4" s="286"/>
      <c r="J4" s="287"/>
      <c r="L4" s="184"/>
    </row>
    <row r="5" spans="1:13" ht="16.5" customHeight="1" x14ac:dyDescent="0.2">
      <c r="A5" s="276"/>
      <c r="B5" s="282"/>
      <c r="C5" s="284"/>
      <c r="D5" s="291"/>
      <c r="E5" s="291"/>
      <c r="F5" s="291"/>
      <c r="G5" s="288"/>
      <c r="H5" s="292"/>
      <c r="I5" s="292"/>
      <c r="J5" s="292"/>
      <c r="L5" s="184"/>
    </row>
    <row r="6" spans="1:13" ht="21" customHeight="1" x14ac:dyDescent="0.2">
      <c r="A6" s="276"/>
      <c r="B6" s="283"/>
      <c r="C6" s="284"/>
      <c r="D6" s="289"/>
      <c r="E6" s="289"/>
      <c r="F6" s="289"/>
      <c r="G6" s="288"/>
      <c r="H6" s="290"/>
      <c r="I6" s="290"/>
      <c r="J6" s="290"/>
      <c r="L6" s="184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79</v>
      </c>
      <c r="G9" s="2"/>
      <c r="H9" s="2" t="s">
        <v>80</v>
      </c>
      <c r="I9" s="2"/>
      <c r="J9" s="2" t="s">
        <v>73</v>
      </c>
      <c r="K9" s="3"/>
      <c r="L9" s="2" t="s">
        <v>74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20</v>
      </c>
      <c r="B12" s="193">
        <v>2400</v>
      </c>
      <c r="C12" s="194"/>
      <c r="D12" s="193"/>
      <c r="E12" s="194"/>
      <c r="F12" s="193"/>
      <c r="G12" s="194"/>
      <c r="H12" s="193"/>
      <c r="I12" s="194"/>
      <c r="J12" s="195">
        <f>H12+D12+B12+F12</f>
        <v>2400</v>
      </c>
      <c r="K12" s="196"/>
      <c r="L12" s="193"/>
    </row>
    <row r="13" spans="1:13" ht="20.100000000000001" customHeight="1" x14ac:dyDescent="0.25">
      <c r="A13" s="85" t="s">
        <v>21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22</v>
      </c>
      <c r="B14" s="193">
        <v>1081</v>
      </c>
      <c r="C14" s="194"/>
      <c r="D14" s="193"/>
      <c r="E14" s="194"/>
      <c r="F14" s="193"/>
      <c r="G14" s="194"/>
      <c r="H14" s="193"/>
      <c r="I14" s="194"/>
      <c r="J14" s="195">
        <f t="shared" si="0"/>
        <v>1081</v>
      </c>
      <c r="K14" s="196"/>
      <c r="L14" s="193"/>
    </row>
    <row r="15" spans="1:13" ht="20.100000000000001" customHeight="1" x14ac:dyDescent="0.25">
      <c r="A15" s="85" t="s">
        <v>23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24</v>
      </c>
      <c r="B16" s="193"/>
      <c r="C16" s="194"/>
      <c r="D16" s="193"/>
      <c r="E16" s="194"/>
      <c r="F16" s="193"/>
      <c r="G16" s="194"/>
      <c r="H16" s="193"/>
      <c r="I16" s="194"/>
      <c r="J16" s="195">
        <f t="shared" si="0"/>
        <v>0</v>
      </c>
      <c r="K16" s="196"/>
      <c r="L16" s="193"/>
    </row>
    <row r="17" spans="1:12" ht="29.25" x14ac:dyDescent="0.25">
      <c r="A17" s="85" t="s">
        <v>25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25">
      <c r="A18" s="85" t="s">
        <v>67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9.25" x14ac:dyDescent="0.25">
      <c r="A19" s="85" t="s">
        <v>68</v>
      </c>
      <c r="B19" s="193">
        <v>2300</v>
      </c>
      <c r="C19" s="194"/>
      <c r="D19" s="193"/>
      <c r="E19" s="194"/>
      <c r="F19" s="193"/>
      <c r="G19" s="194"/>
      <c r="H19" s="193"/>
      <c r="I19" s="194"/>
      <c r="J19" s="195">
        <f t="shared" si="0"/>
        <v>2300</v>
      </c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85</v>
      </c>
      <c r="B21" s="197">
        <f>SUM(B12:B20)</f>
        <v>5781</v>
      </c>
      <c r="C21" s="198"/>
      <c r="D21" s="197">
        <f>SUM(D12:D20)</f>
        <v>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5781</v>
      </c>
      <c r="K21" s="196"/>
      <c r="L21" s="197">
        <f>SUM(L12:L20)</f>
        <v>0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/>
      <c r="K22" s="53"/>
      <c r="L22" s="54"/>
    </row>
    <row r="23" spans="1:12" ht="30" x14ac:dyDescent="0.25">
      <c r="A23" s="67" t="s">
        <v>65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26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27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">
      <c r="A26" s="9" t="s">
        <v>86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11</v>
      </c>
      <c r="B28" s="204">
        <f>B26+B21</f>
        <v>5781</v>
      </c>
      <c r="C28" s="203"/>
      <c r="D28" s="204">
        <f>D26+D21</f>
        <v>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5781</v>
      </c>
      <c r="K28" s="196"/>
      <c r="L28" s="204">
        <f>L26+L21</f>
        <v>0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/>
      <c r="K29" s="54"/>
      <c r="L29" s="54"/>
    </row>
    <row r="30" spans="1:12" ht="18" customHeight="1" x14ac:dyDescent="0.2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28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25">
      <c r="A32" s="86" t="s">
        <v>118</v>
      </c>
      <c r="B32" s="193"/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0</v>
      </c>
      <c r="K32" s="178"/>
      <c r="L32" s="193"/>
    </row>
    <row r="33" spans="1:12" ht="20.100000000000001" customHeight="1" x14ac:dyDescent="0.25">
      <c r="A33" s="86" t="s">
        <v>29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.5" x14ac:dyDescent="0.25">
      <c r="A34" s="86" t="s">
        <v>30</v>
      </c>
      <c r="B34" s="193">
        <v>5412</v>
      </c>
      <c r="C34" s="201"/>
      <c r="D34" s="193"/>
      <c r="E34" s="194"/>
      <c r="F34" s="193"/>
      <c r="G34" s="194"/>
      <c r="H34" s="193"/>
      <c r="I34" s="194"/>
      <c r="J34" s="195">
        <f t="shared" si="1"/>
        <v>5412</v>
      </c>
      <c r="K34" s="178"/>
      <c r="L34" s="193"/>
    </row>
    <row r="35" spans="1:12" ht="20.100000000000001" customHeight="1" x14ac:dyDescent="0.25">
      <c r="A35" s="86" t="s">
        <v>31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32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33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34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35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87</v>
      </c>
      <c r="B42" s="197">
        <f>SUM(B31:B41)</f>
        <v>5412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5412</v>
      </c>
      <c r="K42" s="178"/>
      <c r="L42" s="197">
        <f>SUM(L31:L41)</f>
        <v>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/>
      <c r="K43" s="55"/>
      <c r="L43" s="55"/>
    </row>
    <row r="44" spans="1:12" ht="30" x14ac:dyDescent="0.25">
      <c r="A44" s="67" t="s">
        <v>66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36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37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88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/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5412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5412</v>
      </c>
      <c r="K49" s="196"/>
      <c r="L49" s="210">
        <f>+L47+L42</f>
        <v>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/>
      <c r="K50" s="58"/>
      <c r="L50" s="54"/>
    </row>
    <row r="51" spans="1:13" ht="20.100000000000001" customHeight="1" thickTop="1" thickBot="1" x14ac:dyDescent="0.3">
      <c r="A51" s="40" t="s">
        <v>109</v>
      </c>
      <c r="B51" s="145">
        <f>+B28-B49</f>
        <v>369</v>
      </c>
      <c r="C51" s="88"/>
      <c r="D51" s="145">
        <f>+D28-D49</f>
        <v>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369</v>
      </c>
      <c r="K51" s="135"/>
      <c r="L51" s="145">
        <f>+L28-L49</f>
        <v>0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41</v>
      </c>
      <c r="B55" s="142">
        <f>+B51+B53</f>
        <v>369</v>
      </c>
      <c r="C55" s="88"/>
      <c r="D55" s="142">
        <f>+D51+D53</f>
        <v>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369</v>
      </c>
      <c r="K55" s="135"/>
      <c r="L55" s="142">
        <f>+L51+L53</f>
        <v>0</v>
      </c>
    </row>
    <row r="56" spans="1:13" ht="13.5" thickTop="1" x14ac:dyDescent="0.2">
      <c r="J56" s="55"/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4"/>
  <sheetViews>
    <sheetView zoomScale="75" zoomScaleNormal="75" zoomScaleSheetLayoutView="80" workbookViewId="0">
      <pane ySplit="2" topLeftCell="A3" activePane="bottomLeft" state="frozen"/>
      <selection activeCell="D45" sqref="D45"/>
      <selection pane="bottomLeft" activeCell="B1" sqref="B1:L1"/>
    </sheetView>
  </sheetViews>
  <sheetFormatPr defaultColWidth="9.140625"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72" t="str">
        <f>'R&amp;P Accounts'!B2</f>
        <v>1153 Dumfries Squadron Air Training Corps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N1" s="272" t="str">
        <f>'R&amp;P Accounts'!L2</f>
        <v>SC</v>
      </c>
      <c r="O1" s="272"/>
      <c r="P1" s="272"/>
    </row>
    <row r="2" spans="1:16" s="46" customFormat="1" ht="26.25" customHeight="1" x14ac:dyDescent="0.2">
      <c r="A2" s="80" t="s">
        <v>124</v>
      </c>
      <c r="B2" s="43"/>
      <c r="C2" s="42"/>
      <c r="D2" s="42"/>
      <c r="E2" s="42"/>
      <c r="F2" s="254"/>
      <c r="G2" s="254"/>
      <c r="H2" s="254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74" t="s">
        <v>5</v>
      </c>
      <c r="C3" s="274"/>
      <c r="D3" s="274"/>
      <c r="E3" s="18"/>
      <c r="F3" s="72" t="s">
        <v>2</v>
      </c>
      <c r="G3" s="15"/>
      <c r="H3" s="72" t="s">
        <v>3</v>
      </c>
      <c r="I3" s="82"/>
      <c r="J3" s="72" t="s">
        <v>79</v>
      </c>
      <c r="K3" s="82"/>
      <c r="L3" s="72" t="s">
        <v>81</v>
      </c>
      <c r="M3" s="82"/>
      <c r="N3" s="72" t="s">
        <v>75</v>
      </c>
      <c r="O3" s="82"/>
      <c r="P3" s="72" t="s">
        <v>76</v>
      </c>
    </row>
    <row r="4" spans="1:16" x14ac:dyDescent="0.2">
      <c r="B4" s="275"/>
      <c r="C4" s="275"/>
      <c r="D4" s="275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60" t="s">
        <v>9</v>
      </c>
      <c r="B5" s="265" t="s">
        <v>39</v>
      </c>
      <c r="C5" s="265"/>
      <c r="D5" s="265"/>
      <c r="E5" s="23"/>
      <c r="F5" s="147"/>
      <c r="G5" s="148"/>
      <c r="H5" s="147">
        <v>223</v>
      </c>
      <c r="I5" s="148"/>
      <c r="J5" s="147"/>
      <c r="K5" s="148"/>
      <c r="L5" s="147"/>
      <c r="M5" s="148"/>
      <c r="N5" s="149">
        <f>F5+H5+J5+L5</f>
        <v>223</v>
      </c>
      <c r="O5" s="148"/>
      <c r="P5" s="147"/>
    </row>
    <row r="6" spans="1:16" ht="30" customHeight="1" x14ac:dyDescent="0.2">
      <c r="A6" s="261"/>
      <c r="B6" s="265" t="s">
        <v>40</v>
      </c>
      <c r="C6" s="265"/>
      <c r="D6" s="265"/>
      <c r="E6" s="23"/>
      <c r="F6" s="147"/>
      <c r="G6" s="148"/>
      <c r="H6" s="147">
        <v>1195</v>
      </c>
      <c r="I6" s="148"/>
      <c r="J6" s="147"/>
      <c r="K6" s="148"/>
      <c r="L6" s="147"/>
      <c r="M6" s="148"/>
      <c r="N6" s="149">
        <f>F6+H6+J6+L6</f>
        <v>1195</v>
      </c>
      <c r="O6" s="148"/>
      <c r="P6" s="147"/>
    </row>
    <row r="7" spans="1:16" ht="26.25" customHeight="1" x14ac:dyDescent="0.2">
      <c r="A7" s="261"/>
      <c r="B7" s="255"/>
      <c r="C7" s="256"/>
      <c r="D7" s="257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61"/>
      <c r="B8" s="265"/>
      <c r="C8" s="265"/>
      <c r="D8" s="265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63" t="s">
        <v>38</v>
      </c>
      <c r="C9" s="263"/>
      <c r="D9" s="263"/>
      <c r="E9" s="41"/>
      <c r="F9" s="153">
        <f>SUM(F5:F8)</f>
        <v>0</v>
      </c>
      <c r="G9" s="136"/>
      <c r="H9" s="153">
        <f>SUM(H5:H8)</f>
        <v>1418</v>
      </c>
      <c r="I9" s="101"/>
      <c r="J9" s="153">
        <f>SUM(J5:J8)</f>
        <v>0</v>
      </c>
      <c r="K9" s="101"/>
      <c r="L9" s="153">
        <f>SUM(L5:L8)</f>
        <v>0</v>
      </c>
      <c r="M9" s="273"/>
      <c r="N9" s="154">
        <f>F9+H9+J9+L9</f>
        <v>1418</v>
      </c>
      <c r="O9" s="273"/>
      <c r="P9" s="153">
        <f>SUM(P5:P8)</f>
        <v>0</v>
      </c>
    </row>
    <row r="10" spans="1:16" ht="26.25" customHeight="1" thickTop="1" x14ac:dyDescent="0.2">
      <c r="B10" s="264" t="s">
        <v>77</v>
      </c>
      <c r="C10" s="264"/>
      <c r="D10" s="264"/>
      <c r="E10" s="22"/>
      <c r="F10" s="137">
        <f>F6-'R&amp;P Accounts'!B55</f>
        <v>-369</v>
      </c>
      <c r="G10" s="101"/>
      <c r="H10" s="137">
        <f>H6-'R&amp;P Accounts'!D55</f>
        <v>1195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73"/>
      <c r="N10" s="137">
        <f>N6-'R&amp;P Accounts'!J55</f>
        <v>826</v>
      </c>
      <c r="O10" s="273"/>
      <c r="P10" s="137">
        <f>P6-'R&amp;P Accounts'!L55</f>
        <v>0</v>
      </c>
    </row>
    <row r="11" spans="1:16" x14ac:dyDescent="0.2">
      <c r="B11" s="266"/>
      <c r="C11" s="266"/>
      <c r="D11" s="266"/>
      <c r="E11" s="19"/>
      <c r="G11" s="259"/>
      <c r="I11" s="259"/>
      <c r="J11" s="12"/>
      <c r="K11" s="12"/>
      <c r="M11" s="259"/>
      <c r="O11" s="259"/>
    </row>
    <row r="12" spans="1:16" ht="30.75" customHeight="1" x14ac:dyDescent="0.25">
      <c r="B12" s="253" t="s">
        <v>19</v>
      </c>
      <c r="C12" s="253"/>
      <c r="D12" s="253"/>
      <c r="E12" s="20"/>
      <c r="G12" s="259"/>
      <c r="H12" s="5"/>
      <c r="I12" s="259"/>
      <c r="J12" s="246" t="s">
        <v>14</v>
      </c>
      <c r="K12" s="246"/>
      <c r="L12" s="246"/>
      <c r="M12" s="259"/>
      <c r="N12" s="5" t="s">
        <v>45</v>
      </c>
      <c r="O12" s="259"/>
      <c r="P12" s="5" t="s">
        <v>10</v>
      </c>
    </row>
    <row r="13" spans="1:16" s="61" customFormat="1" x14ac:dyDescent="0.2">
      <c r="B13" s="268"/>
      <c r="C13" s="268"/>
      <c r="D13" s="268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60" t="s">
        <v>42</v>
      </c>
      <c r="B14" s="258"/>
      <c r="C14" s="258"/>
      <c r="D14" s="258"/>
      <c r="E14" s="24"/>
      <c r="G14" s="259"/>
      <c r="I14" s="12"/>
      <c r="J14" s="234"/>
      <c r="K14" s="235"/>
      <c r="L14" s="236"/>
      <c r="M14" s="18"/>
      <c r="N14" s="138"/>
      <c r="O14" s="101"/>
      <c r="P14" s="138"/>
    </row>
    <row r="15" spans="1:16" ht="20.100000000000001" customHeight="1" x14ac:dyDescent="0.2">
      <c r="A15" s="261"/>
      <c r="B15" s="258"/>
      <c r="C15" s="258"/>
      <c r="D15" s="258"/>
      <c r="E15" s="24"/>
      <c r="G15" s="259"/>
      <c r="H15" s="5"/>
      <c r="I15" s="12"/>
      <c r="J15" s="234"/>
      <c r="K15" s="235"/>
      <c r="L15" s="236"/>
      <c r="M15" s="18"/>
      <c r="N15" s="138"/>
      <c r="O15" s="101"/>
      <c r="P15" s="138"/>
    </row>
    <row r="16" spans="1:16" ht="20.100000000000001" customHeight="1" x14ac:dyDescent="0.2">
      <c r="A16" s="261"/>
      <c r="B16" s="258"/>
      <c r="C16" s="258"/>
      <c r="D16" s="258"/>
      <c r="E16" s="24"/>
      <c r="F16" s="12"/>
      <c r="G16" s="12"/>
      <c r="H16" s="59"/>
      <c r="I16" s="12"/>
      <c r="J16" s="234"/>
      <c r="K16" s="235"/>
      <c r="L16" s="236"/>
      <c r="M16" s="18"/>
      <c r="N16" s="138"/>
      <c r="O16" s="101"/>
      <c r="P16" s="138"/>
    </row>
    <row r="17" spans="1:16" ht="20.100000000000001" customHeight="1" x14ac:dyDescent="0.2">
      <c r="A17" s="261"/>
      <c r="B17" s="258"/>
      <c r="C17" s="258"/>
      <c r="D17" s="258"/>
      <c r="E17" s="24"/>
      <c r="F17" s="12"/>
      <c r="G17" s="12"/>
      <c r="H17" s="59"/>
      <c r="I17" s="12"/>
      <c r="J17" s="234"/>
      <c r="K17" s="235"/>
      <c r="L17" s="236"/>
      <c r="M17" s="18"/>
      <c r="N17" s="138"/>
      <c r="O17" s="101"/>
      <c r="P17" s="138"/>
    </row>
    <row r="18" spans="1:16" ht="20.100000000000001" customHeight="1" thickBot="1" x14ac:dyDescent="0.25">
      <c r="A18" s="261"/>
      <c r="B18" s="258"/>
      <c r="C18" s="258"/>
      <c r="D18" s="258"/>
      <c r="E18" s="24"/>
      <c r="F18" s="12"/>
      <c r="G18" s="12"/>
      <c r="H18" s="59"/>
      <c r="I18" s="12"/>
      <c r="J18" s="234"/>
      <c r="K18" s="235"/>
      <c r="L18" s="236"/>
      <c r="M18" s="18"/>
      <c r="N18" s="139"/>
      <c r="O18" s="101"/>
      <c r="P18" s="139"/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83</v>
      </c>
      <c r="M19" s="18"/>
      <c r="N19" s="140">
        <f>SUM(N14:N18)</f>
        <v>0</v>
      </c>
      <c r="O19" s="101"/>
      <c r="P19" s="140">
        <f>SUM(P14:P18)</f>
        <v>0</v>
      </c>
    </row>
    <row r="20" spans="1:16" x14ac:dyDescent="0.2">
      <c r="B20" s="262"/>
      <c r="C20" s="262"/>
      <c r="D20" s="262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3" t="s">
        <v>19</v>
      </c>
      <c r="C21" s="253"/>
      <c r="D21" s="253"/>
      <c r="E21" s="21"/>
      <c r="G21" s="12"/>
      <c r="H21" s="246" t="s">
        <v>14</v>
      </c>
      <c r="I21" s="246"/>
      <c r="J21" s="246"/>
      <c r="K21" s="12"/>
      <c r="L21" s="5" t="s">
        <v>46</v>
      </c>
      <c r="M21" s="12"/>
      <c r="N21" s="5" t="s">
        <v>54</v>
      </c>
      <c r="O21" s="12"/>
      <c r="P21" s="5" t="s">
        <v>10</v>
      </c>
    </row>
    <row r="22" spans="1:16" s="61" customFormat="1" x14ac:dyDescent="0.2">
      <c r="B22" s="268"/>
      <c r="C22" s="268"/>
      <c r="D22" s="268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60" t="s">
        <v>43</v>
      </c>
      <c r="B23" s="258"/>
      <c r="C23" s="258"/>
      <c r="D23" s="258"/>
      <c r="E23" s="24"/>
      <c r="G23" s="12"/>
      <c r="H23" s="247"/>
      <c r="I23" s="248"/>
      <c r="J23" s="249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61"/>
      <c r="B24" s="258"/>
      <c r="C24" s="258"/>
      <c r="D24" s="258"/>
      <c r="E24" s="24"/>
      <c r="G24" s="12"/>
      <c r="H24" s="247"/>
      <c r="I24" s="248"/>
      <c r="J24" s="249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61"/>
      <c r="B25" s="258"/>
      <c r="C25" s="258"/>
      <c r="D25" s="258"/>
      <c r="E25" s="24"/>
      <c r="G25" s="12"/>
      <c r="H25" s="247"/>
      <c r="I25" s="248"/>
      <c r="J25" s="249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61"/>
      <c r="B26" s="258"/>
      <c r="C26" s="258"/>
      <c r="D26" s="258"/>
      <c r="E26" s="24"/>
      <c r="G26" s="12"/>
      <c r="H26" s="247"/>
      <c r="I26" s="248"/>
      <c r="J26" s="249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61"/>
      <c r="B27" s="258"/>
      <c r="C27" s="258"/>
      <c r="D27" s="258"/>
      <c r="E27" s="24"/>
      <c r="G27" s="12"/>
      <c r="H27" s="247"/>
      <c r="I27" s="248"/>
      <c r="J27" s="249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61"/>
      <c r="B28" s="258"/>
      <c r="C28" s="258"/>
      <c r="D28" s="258"/>
      <c r="E28" s="24"/>
      <c r="G28" s="12"/>
      <c r="H28" s="247"/>
      <c r="I28" s="248"/>
      <c r="J28" s="249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61"/>
      <c r="B29" s="258"/>
      <c r="C29" s="258"/>
      <c r="D29" s="258"/>
      <c r="E29" s="24"/>
      <c r="G29" s="12"/>
      <c r="H29" s="247"/>
      <c r="I29" s="248"/>
      <c r="J29" s="249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61"/>
      <c r="B30" s="258"/>
      <c r="C30" s="258"/>
      <c r="D30" s="258"/>
      <c r="E30" s="24"/>
      <c r="G30" s="12"/>
      <c r="H30" s="247"/>
      <c r="I30" s="248"/>
      <c r="J30" s="249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61"/>
      <c r="B31" s="258"/>
      <c r="C31" s="258"/>
      <c r="D31" s="258"/>
      <c r="E31" s="24"/>
      <c r="G31" s="12"/>
      <c r="H31" s="247"/>
      <c r="I31" s="248"/>
      <c r="J31" s="249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84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66"/>
      <c r="C33" s="266"/>
      <c r="D33" s="266"/>
      <c r="E33" s="269"/>
      <c r="G33" s="269"/>
      <c r="H33" s="17"/>
      <c r="I33" s="259"/>
      <c r="J33" s="12"/>
      <c r="K33" s="12"/>
      <c r="L33" s="66"/>
      <c r="M33" s="259"/>
      <c r="N33" s="66"/>
      <c r="O33" s="267"/>
      <c r="P33" s="66"/>
    </row>
    <row r="34" spans="1:16" ht="19.5" customHeight="1" x14ac:dyDescent="0.25">
      <c r="B34" s="253" t="s">
        <v>19</v>
      </c>
      <c r="C34" s="253"/>
      <c r="D34" s="253"/>
      <c r="E34" s="269"/>
      <c r="G34" s="269"/>
      <c r="H34" s="17"/>
      <c r="I34" s="259"/>
      <c r="J34" s="246" t="s">
        <v>15</v>
      </c>
      <c r="K34" s="246"/>
      <c r="L34" s="246"/>
      <c r="M34" s="259"/>
      <c r="N34" s="5" t="s">
        <v>55</v>
      </c>
      <c r="O34" s="267"/>
      <c r="P34" s="5" t="s">
        <v>10</v>
      </c>
    </row>
    <row r="35" spans="1:16" s="61" customFormat="1" x14ac:dyDescent="0.2">
      <c r="B35" s="268"/>
      <c r="C35" s="268"/>
      <c r="D35" s="268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60" t="s">
        <v>44</v>
      </c>
      <c r="B36" s="258"/>
      <c r="C36" s="258"/>
      <c r="D36" s="258"/>
      <c r="E36" s="24"/>
      <c r="G36" s="12"/>
      <c r="H36" s="17"/>
      <c r="I36" s="12"/>
      <c r="J36" s="250"/>
      <c r="K36" s="251"/>
      <c r="L36" s="252"/>
      <c r="M36" s="12"/>
      <c r="N36" s="126"/>
      <c r="O36" s="135"/>
      <c r="P36" s="126"/>
    </row>
    <row r="37" spans="1:16" ht="20.100000000000001" customHeight="1" x14ac:dyDescent="0.2">
      <c r="A37" s="261"/>
      <c r="B37" s="258"/>
      <c r="C37" s="258"/>
      <c r="D37" s="258"/>
      <c r="E37" s="24"/>
      <c r="G37" s="12"/>
      <c r="H37" s="17"/>
      <c r="I37" s="12"/>
      <c r="J37" s="250"/>
      <c r="K37" s="251"/>
      <c r="L37" s="252"/>
      <c r="M37" s="12"/>
      <c r="N37" s="126"/>
      <c r="O37" s="135"/>
      <c r="P37" s="126"/>
    </row>
    <row r="38" spans="1:16" ht="20.100000000000001" customHeight="1" x14ac:dyDescent="0.2">
      <c r="A38" s="261"/>
      <c r="B38" s="258"/>
      <c r="C38" s="258"/>
      <c r="D38" s="258"/>
      <c r="E38" s="24"/>
      <c r="G38" s="12"/>
      <c r="H38" s="17"/>
      <c r="I38" s="12"/>
      <c r="J38" s="250"/>
      <c r="K38" s="251"/>
      <c r="L38" s="252"/>
      <c r="M38" s="12"/>
      <c r="N38" s="126"/>
      <c r="O38" s="135"/>
      <c r="P38" s="126"/>
    </row>
    <row r="39" spans="1:16" ht="20.100000000000001" customHeight="1" x14ac:dyDescent="0.2">
      <c r="A39" s="261"/>
      <c r="B39" s="258"/>
      <c r="C39" s="258"/>
      <c r="D39" s="258"/>
      <c r="E39" s="24"/>
      <c r="G39" s="12"/>
      <c r="H39" s="17"/>
      <c r="I39" s="12"/>
      <c r="J39" s="250"/>
      <c r="K39" s="251"/>
      <c r="L39" s="252"/>
      <c r="M39" s="12"/>
      <c r="N39" s="126"/>
      <c r="O39" s="135"/>
      <c r="P39" s="126"/>
    </row>
    <row r="40" spans="1:16" ht="20.100000000000001" customHeight="1" thickBot="1" x14ac:dyDescent="0.25">
      <c r="A40" s="261"/>
      <c r="B40" s="258"/>
      <c r="C40" s="258"/>
      <c r="D40" s="258"/>
      <c r="E40" s="24"/>
      <c r="G40" s="12"/>
      <c r="H40" s="17"/>
      <c r="I40" s="12"/>
      <c r="J40" s="250"/>
      <c r="K40" s="251"/>
      <c r="L40" s="252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84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3" t="s">
        <v>19</v>
      </c>
      <c r="C43" s="253"/>
      <c r="D43" s="253"/>
      <c r="E43" s="12"/>
      <c r="G43" s="12"/>
      <c r="H43" s="12"/>
      <c r="I43" s="12"/>
      <c r="J43" s="246" t="s">
        <v>15</v>
      </c>
      <c r="K43" s="246"/>
      <c r="L43" s="246"/>
      <c r="M43" s="12"/>
      <c r="N43" s="17" t="s">
        <v>56</v>
      </c>
      <c r="O43" s="12"/>
      <c r="P43" s="5" t="s">
        <v>10</v>
      </c>
    </row>
    <row r="44" spans="1:16" s="61" customFormat="1" x14ac:dyDescent="0.2">
      <c r="B44" s="268"/>
      <c r="C44" s="268"/>
      <c r="D44" s="268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60" t="s">
        <v>69</v>
      </c>
      <c r="B45" s="258"/>
      <c r="C45" s="258"/>
      <c r="D45" s="258"/>
      <c r="E45" s="24"/>
      <c r="G45" s="12"/>
      <c r="H45" s="12"/>
      <c r="I45" s="12"/>
      <c r="J45" s="250"/>
      <c r="K45" s="251"/>
      <c r="L45" s="252"/>
      <c r="M45" s="12"/>
      <c r="N45" s="102"/>
      <c r="O45" s="101"/>
      <c r="P45" s="102"/>
    </row>
    <row r="46" spans="1:16" ht="20.100000000000001" customHeight="1" x14ac:dyDescent="0.2">
      <c r="A46" s="261"/>
      <c r="B46" s="258"/>
      <c r="C46" s="258"/>
      <c r="D46" s="258"/>
      <c r="E46" s="24"/>
      <c r="G46" s="12"/>
      <c r="H46" s="12"/>
      <c r="I46" s="12"/>
      <c r="J46" s="250"/>
      <c r="K46" s="251"/>
      <c r="L46" s="252"/>
      <c r="M46" s="12"/>
      <c r="N46" s="102"/>
      <c r="O46" s="101"/>
      <c r="P46" s="102"/>
    </row>
    <row r="47" spans="1:16" ht="20.100000000000001" customHeight="1" thickBot="1" x14ac:dyDescent="0.25">
      <c r="A47" s="261"/>
      <c r="B47" s="258"/>
      <c r="C47" s="258"/>
      <c r="D47" s="258"/>
      <c r="E47" s="24"/>
      <c r="G47" s="12"/>
      <c r="H47" s="12"/>
      <c r="I47" s="12"/>
      <c r="J47" s="250"/>
      <c r="K47" s="251"/>
      <c r="L47" s="252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84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78</v>
      </c>
      <c r="B50" s="270" t="s">
        <v>134</v>
      </c>
      <c r="C50" s="270"/>
      <c r="D50" s="270"/>
      <c r="E50" s="270"/>
      <c r="F50" s="270"/>
      <c r="G50" s="74"/>
      <c r="H50" s="271" t="s">
        <v>16</v>
      </c>
      <c r="I50" s="271"/>
      <c r="J50" s="271"/>
      <c r="K50" s="271"/>
      <c r="L50" s="271"/>
      <c r="M50" s="75"/>
      <c r="N50" s="75"/>
      <c r="O50" s="76"/>
      <c r="P50" s="77" t="s">
        <v>17</v>
      </c>
    </row>
    <row r="51" spans="1:16" ht="33.75" customHeight="1" x14ac:dyDescent="0.7">
      <c r="A51" s="51"/>
      <c r="B51" s="231" t="s">
        <v>136</v>
      </c>
      <c r="C51" s="232"/>
      <c r="D51" s="232"/>
      <c r="E51" s="232"/>
      <c r="F51" s="233"/>
      <c r="G51" s="65"/>
      <c r="H51" s="240" t="s">
        <v>136</v>
      </c>
      <c r="I51" s="241"/>
      <c r="J51" s="241"/>
      <c r="K51" s="241"/>
      <c r="L51" s="241"/>
      <c r="M51" s="241"/>
      <c r="N51" s="242"/>
      <c r="P51" s="78">
        <v>46208</v>
      </c>
    </row>
    <row r="52" spans="1:16" ht="33.75" customHeight="1" x14ac:dyDescent="0.2">
      <c r="A52" s="51"/>
      <c r="B52" s="237"/>
      <c r="C52" s="238"/>
      <c r="D52" s="238"/>
      <c r="E52" s="238"/>
      <c r="F52" s="239"/>
      <c r="G52" s="65"/>
      <c r="H52" s="243"/>
      <c r="I52" s="244"/>
      <c r="J52" s="244"/>
      <c r="K52" s="244"/>
      <c r="L52" s="244"/>
      <c r="M52" s="244"/>
      <c r="N52" s="245"/>
      <c r="P52" s="79"/>
    </row>
    <row r="53" spans="1:16" ht="14.25" x14ac:dyDescent="0.2">
      <c r="F53" s="65"/>
      <c r="G53" s="65"/>
    </row>
    <row r="54" spans="1:16" x14ac:dyDescent="0.2">
      <c r="B54" s="230" t="s">
        <v>135</v>
      </c>
    </row>
  </sheetData>
  <mergeCells count="93"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B21:D21"/>
    <mergeCell ref="F2:H2"/>
    <mergeCell ref="B7:D7"/>
    <mergeCell ref="B23:D23"/>
    <mergeCell ref="B24:D24"/>
    <mergeCell ref="G11:G12"/>
    <mergeCell ref="B51:F51"/>
    <mergeCell ref="J14:L14"/>
    <mergeCell ref="J15:L15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42" zoomScale="85" zoomScaleNormal="85" zoomScaleSheetLayoutView="80" workbookViewId="0">
      <selection activeCell="B46" sqref="B46:K55"/>
    </sheetView>
  </sheetViews>
  <sheetFormatPr defaultColWidth="9.140625"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72" t="str">
        <f>'R&amp;P Accounts'!B2</f>
        <v>1153 Dumfries Squadron Air Training Corps</v>
      </c>
      <c r="C1" s="272"/>
      <c r="D1" s="272"/>
      <c r="E1" s="272"/>
      <c r="F1" s="272"/>
      <c r="G1" s="272"/>
      <c r="H1" s="272"/>
      <c r="I1" s="272"/>
      <c r="J1" s="272"/>
      <c r="K1" s="307" t="str">
        <f>'R&amp;P Accounts'!L2</f>
        <v>SC</v>
      </c>
      <c r="L1" s="307"/>
    </row>
    <row r="2" spans="1:12" ht="10.5" customHeight="1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</row>
    <row r="3" spans="1:12" s="46" customFormat="1" ht="26.25" customHeight="1" x14ac:dyDescent="0.2">
      <c r="A3" s="42" t="s">
        <v>110</v>
      </c>
      <c r="B3" s="43"/>
      <c r="C3" s="42"/>
      <c r="D3" s="42"/>
      <c r="E3" s="42"/>
      <c r="F3" s="42"/>
      <c r="G3" s="308"/>
      <c r="H3" s="308"/>
      <c r="I3" s="308"/>
      <c r="J3" s="308"/>
      <c r="K3" s="81"/>
    </row>
    <row r="4" spans="1:12" ht="15" customHeight="1" x14ac:dyDescent="0.2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</row>
    <row r="5" spans="1:12" ht="20.100000000000001" customHeight="1" x14ac:dyDescent="0.2">
      <c r="A5" s="302" t="s">
        <v>112</v>
      </c>
      <c r="B5" s="310"/>
      <c r="C5" s="311"/>
      <c r="D5" s="311"/>
      <c r="E5" s="311"/>
      <c r="F5" s="311"/>
      <c r="G5" s="311"/>
      <c r="H5" s="311"/>
      <c r="I5" s="311"/>
      <c r="J5" s="311"/>
      <c r="K5" s="312"/>
    </row>
    <row r="6" spans="1:12" ht="20.100000000000001" customHeight="1" x14ac:dyDescent="0.2">
      <c r="A6" s="303"/>
      <c r="B6" s="313"/>
      <c r="C6" s="314"/>
      <c r="D6" s="314"/>
      <c r="E6" s="314"/>
      <c r="F6" s="314"/>
      <c r="G6" s="314"/>
      <c r="H6" s="314"/>
      <c r="I6" s="314"/>
      <c r="J6" s="314"/>
      <c r="K6" s="315"/>
    </row>
    <row r="7" spans="1:12" ht="29.25" customHeight="1" x14ac:dyDescent="0.2">
      <c r="A7" s="303"/>
      <c r="B7" s="313"/>
      <c r="C7" s="314"/>
      <c r="D7" s="314"/>
      <c r="E7" s="314"/>
      <c r="F7" s="314"/>
      <c r="G7" s="314"/>
      <c r="H7" s="314"/>
      <c r="I7" s="314"/>
      <c r="J7" s="314"/>
      <c r="K7" s="315"/>
    </row>
    <row r="8" spans="1:12" ht="41.25" customHeight="1" x14ac:dyDescent="0.2">
      <c r="A8" s="303"/>
      <c r="B8" s="313"/>
      <c r="C8" s="314"/>
      <c r="D8" s="314"/>
      <c r="E8" s="314"/>
      <c r="F8" s="314"/>
      <c r="G8" s="314"/>
      <c r="H8" s="314"/>
      <c r="I8" s="314"/>
      <c r="J8" s="314"/>
      <c r="K8" s="315"/>
    </row>
    <row r="9" spans="1:12" ht="64.5" customHeight="1" x14ac:dyDescent="0.2">
      <c r="A9" s="303"/>
      <c r="B9" s="316"/>
      <c r="C9" s="317"/>
      <c r="D9" s="317"/>
      <c r="E9" s="317"/>
      <c r="F9" s="317"/>
      <c r="G9" s="317"/>
      <c r="H9" s="317"/>
      <c r="I9" s="317"/>
      <c r="J9" s="317"/>
      <c r="K9" s="318"/>
    </row>
    <row r="10" spans="1:12" x14ac:dyDescent="0.2">
      <c r="A10" s="269"/>
      <c r="B10" s="269"/>
      <c r="C10" s="269"/>
      <c r="D10" s="269"/>
      <c r="E10" s="269"/>
      <c r="F10" s="269"/>
      <c r="G10" s="269"/>
      <c r="H10" s="269"/>
      <c r="I10" s="269"/>
      <c r="J10" s="269"/>
      <c r="K10" s="269"/>
    </row>
    <row r="11" spans="1:12" ht="27" customHeight="1" x14ac:dyDescent="0.2">
      <c r="B11" s="319" t="s">
        <v>49</v>
      </c>
      <c r="C11" s="319"/>
      <c r="D11" s="319"/>
      <c r="E11" s="319"/>
      <c r="F11" s="319"/>
      <c r="G11" s="12"/>
      <c r="H11" s="17" t="s">
        <v>48</v>
      </c>
      <c r="I11" s="12"/>
      <c r="J11" s="17" t="s">
        <v>89</v>
      </c>
      <c r="K11" s="17" t="s">
        <v>47</v>
      </c>
    </row>
    <row r="12" spans="1:12" ht="20.100000000000001" customHeight="1" x14ac:dyDescent="0.25">
      <c r="A12" s="302" t="s">
        <v>58</v>
      </c>
      <c r="B12" s="304"/>
      <c r="C12" s="305"/>
      <c r="D12" s="305"/>
      <c r="E12" s="305"/>
      <c r="F12" s="306"/>
      <c r="G12" s="18"/>
      <c r="H12" s="188"/>
      <c r="I12" s="189"/>
      <c r="J12" s="190"/>
      <c r="K12" s="191"/>
    </row>
    <row r="13" spans="1:12" ht="20.100000000000001" customHeight="1" x14ac:dyDescent="0.25">
      <c r="A13" s="303"/>
      <c r="B13" s="304"/>
      <c r="C13" s="305"/>
      <c r="D13" s="305"/>
      <c r="E13" s="305"/>
      <c r="F13" s="306"/>
      <c r="G13" s="18"/>
      <c r="H13" s="188"/>
      <c r="I13" s="189"/>
      <c r="J13" s="190"/>
      <c r="K13" s="191"/>
    </row>
    <row r="14" spans="1:12" ht="20.100000000000001" customHeight="1" x14ac:dyDescent="0.25">
      <c r="A14" s="303"/>
      <c r="B14" s="304"/>
      <c r="C14" s="305"/>
      <c r="D14" s="305"/>
      <c r="E14" s="305"/>
      <c r="F14" s="306"/>
      <c r="G14" s="18"/>
      <c r="H14" s="188"/>
      <c r="I14" s="189"/>
      <c r="J14" s="190"/>
      <c r="K14" s="191"/>
    </row>
    <row r="15" spans="1:12" ht="20.100000000000001" customHeight="1" x14ac:dyDescent="0.25">
      <c r="A15" s="303"/>
      <c r="B15" s="304"/>
      <c r="C15" s="305"/>
      <c r="D15" s="305"/>
      <c r="E15" s="305"/>
      <c r="F15" s="306"/>
      <c r="G15" s="18"/>
      <c r="H15" s="188"/>
      <c r="I15" s="189"/>
      <c r="J15" s="190"/>
      <c r="K15" s="191"/>
    </row>
    <row r="16" spans="1:12" ht="20.100000000000001" customHeight="1" x14ac:dyDescent="0.25">
      <c r="A16" s="303"/>
      <c r="B16" s="293"/>
      <c r="C16" s="294"/>
      <c r="D16" s="294"/>
      <c r="E16" s="294"/>
      <c r="F16" s="295"/>
      <c r="G16" s="18"/>
      <c r="H16" s="188"/>
      <c r="I16" s="189"/>
      <c r="J16" s="190"/>
      <c r="K16" s="192"/>
    </row>
    <row r="17" spans="1:11" ht="20.25" customHeight="1" x14ac:dyDescent="0.25">
      <c r="A17" s="12"/>
      <c r="B17" s="324" t="s">
        <v>83</v>
      </c>
      <c r="C17" s="324"/>
      <c r="D17" s="324"/>
      <c r="E17" s="324"/>
      <c r="F17" s="324"/>
      <c r="G17" s="324"/>
      <c r="H17" s="324"/>
      <c r="I17" s="324"/>
      <c r="J17" s="324"/>
      <c r="K17" s="213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59</v>
      </c>
      <c r="B19" s="296" t="s">
        <v>116</v>
      </c>
      <c r="C19" s="297"/>
      <c r="D19" s="297"/>
      <c r="E19" s="297"/>
      <c r="F19" s="297"/>
      <c r="G19" s="297"/>
      <c r="H19" s="297"/>
      <c r="I19" s="297"/>
      <c r="J19" s="298"/>
      <c r="K19" s="327"/>
    </row>
    <row r="20" spans="1:11" ht="17.25" customHeight="1" x14ac:dyDescent="0.2">
      <c r="A20" s="16"/>
      <c r="B20" s="299"/>
      <c r="C20" s="300"/>
      <c r="D20" s="300"/>
      <c r="E20" s="300"/>
      <c r="F20" s="300"/>
      <c r="G20" s="300"/>
      <c r="H20" s="300"/>
      <c r="I20" s="300"/>
      <c r="J20" s="301"/>
      <c r="K20" s="328"/>
    </row>
    <row r="21" spans="1:11" ht="12.75" customHeight="1" x14ac:dyDescent="0.2">
      <c r="A21" s="269"/>
      <c r="B21" s="269"/>
      <c r="C21" s="269"/>
      <c r="D21" s="269"/>
      <c r="E21" s="269"/>
      <c r="F21" s="269"/>
      <c r="G21" s="269"/>
      <c r="H21" s="269"/>
      <c r="I21" s="269"/>
      <c r="J21" s="269"/>
      <c r="K21" s="269"/>
    </row>
    <row r="22" spans="1:11" ht="27" customHeight="1" x14ac:dyDescent="0.2">
      <c r="B22" s="319" t="s">
        <v>50</v>
      </c>
      <c r="C22" s="319"/>
      <c r="D22" s="319"/>
      <c r="E22" s="319"/>
      <c r="F22" s="319"/>
      <c r="G22" s="319"/>
      <c r="H22" s="319"/>
      <c r="I22" s="319"/>
      <c r="J22" s="319"/>
      <c r="K22" s="17" t="s">
        <v>47</v>
      </c>
    </row>
    <row r="23" spans="1:11" ht="19.5" customHeight="1" x14ac:dyDescent="0.2">
      <c r="A23" s="302" t="s">
        <v>60</v>
      </c>
      <c r="B23" s="304"/>
      <c r="C23" s="305"/>
      <c r="D23" s="305"/>
      <c r="E23" s="305"/>
      <c r="F23" s="305"/>
      <c r="G23" s="305"/>
      <c r="H23" s="305"/>
      <c r="I23" s="305"/>
      <c r="J23" s="306"/>
      <c r="K23" s="90"/>
    </row>
    <row r="24" spans="1:11" ht="20.100000000000001" customHeight="1" x14ac:dyDescent="0.2">
      <c r="A24" s="303"/>
      <c r="B24" s="304"/>
      <c r="C24" s="305"/>
      <c r="D24" s="305"/>
      <c r="E24" s="305"/>
      <c r="F24" s="305"/>
      <c r="G24" s="305"/>
      <c r="H24" s="305"/>
      <c r="I24" s="305"/>
      <c r="J24" s="306"/>
      <c r="K24" s="90"/>
    </row>
    <row r="25" spans="1:11" ht="20.100000000000001" customHeight="1" x14ac:dyDescent="0.2">
      <c r="A25" s="303"/>
      <c r="B25" s="304"/>
      <c r="C25" s="305"/>
      <c r="D25" s="305"/>
      <c r="E25" s="305"/>
      <c r="F25" s="305"/>
      <c r="G25" s="305"/>
      <c r="H25" s="305"/>
      <c r="I25" s="305"/>
      <c r="J25" s="306"/>
      <c r="K25" s="90"/>
    </row>
    <row r="26" spans="1:11" ht="20.100000000000001" customHeight="1" x14ac:dyDescent="0.2">
      <c r="A26" s="303"/>
      <c r="B26" s="304"/>
      <c r="C26" s="305"/>
      <c r="D26" s="305"/>
      <c r="E26" s="305"/>
      <c r="F26" s="305"/>
      <c r="G26" s="305"/>
      <c r="H26" s="305"/>
      <c r="I26" s="305"/>
      <c r="J26" s="306"/>
      <c r="K26" s="90"/>
    </row>
    <row r="27" spans="1:11" ht="20.100000000000001" customHeight="1" x14ac:dyDescent="0.2">
      <c r="A27" s="303"/>
      <c r="B27" s="293"/>
      <c r="C27" s="294"/>
      <c r="D27" s="294"/>
      <c r="E27" s="294"/>
      <c r="F27" s="294"/>
      <c r="G27" s="294"/>
      <c r="H27" s="294"/>
      <c r="I27" s="294"/>
      <c r="J27" s="295"/>
      <c r="K27" s="90"/>
    </row>
    <row r="28" spans="1:11" x14ac:dyDescent="0.2">
      <c r="A28" s="269"/>
      <c r="B28" s="269"/>
      <c r="C28" s="269"/>
      <c r="D28" s="269"/>
      <c r="E28" s="269"/>
      <c r="F28" s="269"/>
      <c r="G28" s="269"/>
      <c r="H28" s="269"/>
      <c r="I28" s="269"/>
      <c r="J28" s="269"/>
      <c r="K28" s="269"/>
    </row>
    <row r="29" spans="1:11" ht="20.100000000000001" customHeight="1" x14ac:dyDescent="0.2">
      <c r="A29" s="60" t="s">
        <v>61</v>
      </c>
      <c r="B29" s="296" t="s">
        <v>117</v>
      </c>
      <c r="C29" s="297"/>
      <c r="D29" s="297"/>
      <c r="E29" s="297"/>
      <c r="F29" s="297"/>
      <c r="G29" s="297"/>
      <c r="H29" s="297"/>
      <c r="I29" s="297"/>
      <c r="J29" s="298"/>
      <c r="K29" s="325"/>
    </row>
    <row r="30" spans="1:11" ht="17.25" customHeight="1" x14ac:dyDescent="0.2">
      <c r="A30" s="16"/>
      <c r="B30" s="299"/>
      <c r="C30" s="300"/>
      <c r="D30" s="300"/>
      <c r="E30" s="300"/>
      <c r="F30" s="300"/>
      <c r="G30" s="300"/>
      <c r="H30" s="300"/>
      <c r="I30" s="300"/>
      <c r="J30" s="301"/>
      <c r="K30" s="326"/>
    </row>
    <row r="31" spans="1:11" ht="12.75" customHeight="1" x14ac:dyDescent="0.2">
      <c r="A31" s="269"/>
      <c r="B31" s="269"/>
      <c r="C31" s="269"/>
      <c r="D31" s="269"/>
      <c r="E31" s="269"/>
      <c r="F31" s="269"/>
      <c r="G31" s="269"/>
      <c r="H31" s="269"/>
      <c r="I31" s="269"/>
      <c r="J31" s="269"/>
      <c r="K31" s="269"/>
    </row>
    <row r="32" spans="1:11" ht="27" customHeight="1" x14ac:dyDescent="0.2">
      <c r="A32" s="309"/>
      <c r="B32" s="309"/>
      <c r="C32" s="309"/>
      <c r="D32" s="309"/>
      <c r="E32" s="309"/>
      <c r="F32" s="309"/>
      <c r="G32" s="309"/>
      <c r="H32" s="309"/>
      <c r="I32" s="12"/>
      <c r="J32" s="17" t="s">
        <v>82</v>
      </c>
      <c r="K32" s="17" t="s">
        <v>47</v>
      </c>
    </row>
    <row r="33" spans="1:11" ht="20.100000000000001" customHeight="1" x14ac:dyDescent="0.2">
      <c r="A33" s="302" t="s">
        <v>62</v>
      </c>
      <c r="B33" s="304"/>
      <c r="C33" s="305"/>
      <c r="D33" s="305"/>
      <c r="E33" s="305"/>
      <c r="F33" s="305"/>
      <c r="G33" s="305"/>
      <c r="H33" s="306"/>
      <c r="I33" s="18"/>
      <c r="J33" s="90"/>
      <c r="K33" s="90"/>
    </row>
    <row r="34" spans="1:11" ht="20.100000000000001" customHeight="1" x14ac:dyDescent="0.2">
      <c r="A34" s="303"/>
      <c r="B34" s="304"/>
      <c r="C34" s="305"/>
      <c r="D34" s="305"/>
      <c r="E34" s="305"/>
      <c r="F34" s="305"/>
      <c r="G34" s="305"/>
      <c r="H34" s="306"/>
      <c r="I34" s="18"/>
      <c r="J34" s="90"/>
      <c r="K34" s="90"/>
    </row>
    <row r="35" spans="1:11" ht="20.100000000000001" customHeight="1" x14ac:dyDescent="0.2">
      <c r="A35" s="303"/>
      <c r="B35" s="304"/>
      <c r="C35" s="305"/>
      <c r="D35" s="305"/>
      <c r="E35" s="305"/>
      <c r="F35" s="305"/>
      <c r="G35" s="305"/>
      <c r="H35" s="306"/>
      <c r="I35" s="18"/>
      <c r="J35" s="90"/>
      <c r="K35" s="90"/>
    </row>
    <row r="36" spans="1:11" ht="20.100000000000001" customHeight="1" x14ac:dyDescent="0.2">
      <c r="A36" s="303"/>
      <c r="B36" s="304"/>
      <c r="C36" s="305"/>
      <c r="D36" s="305"/>
      <c r="E36" s="305"/>
      <c r="F36" s="305"/>
      <c r="G36" s="305"/>
      <c r="H36" s="306"/>
      <c r="I36" s="18"/>
      <c r="J36" s="90"/>
      <c r="K36" s="90"/>
    </row>
    <row r="37" spans="1:11" ht="20.100000000000001" customHeight="1" x14ac:dyDescent="0.2">
      <c r="A37" s="303"/>
      <c r="B37" s="293"/>
      <c r="C37" s="294"/>
      <c r="D37" s="294"/>
      <c r="E37" s="294"/>
      <c r="F37" s="294"/>
      <c r="G37" s="294"/>
      <c r="H37" s="295"/>
      <c r="I37" s="18"/>
      <c r="J37" s="90"/>
      <c r="K37" s="90"/>
    </row>
    <row r="38" spans="1:11" x14ac:dyDescent="0.2">
      <c r="A38" s="269"/>
      <c r="B38" s="269"/>
      <c r="C38" s="269"/>
      <c r="D38" s="269"/>
      <c r="E38" s="269"/>
      <c r="F38" s="269"/>
      <c r="G38" s="269"/>
      <c r="H38" s="269"/>
      <c r="I38" s="269"/>
      <c r="J38" s="269"/>
      <c r="K38" s="269"/>
    </row>
    <row r="39" spans="1:11" ht="36" x14ac:dyDescent="0.25">
      <c r="B39" s="323" t="s">
        <v>51</v>
      </c>
      <c r="C39" s="323"/>
      <c r="D39" s="323"/>
      <c r="E39" s="12"/>
      <c r="F39" s="323" t="s">
        <v>57</v>
      </c>
      <c r="G39" s="323"/>
      <c r="H39" s="323"/>
      <c r="I39" s="12"/>
      <c r="J39" s="17" t="s">
        <v>52</v>
      </c>
      <c r="K39" s="17" t="s">
        <v>53</v>
      </c>
    </row>
    <row r="40" spans="1:11" ht="20.100000000000001" customHeight="1" x14ac:dyDescent="0.2">
      <c r="A40" s="302" t="s">
        <v>63</v>
      </c>
      <c r="B40" s="304"/>
      <c r="C40" s="305"/>
      <c r="D40" s="306"/>
      <c r="E40" s="91"/>
      <c r="F40" s="320"/>
      <c r="G40" s="321"/>
      <c r="H40" s="322"/>
      <c r="I40" s="18"/>
      <c r="J40" s="90"/>
      <c r="K40" s="90"/>
    </row>
    <row r="41" spans="1:11" ht="20.100000000000001" customHeight="1" x14ac:dyDescent="0.2">
      <c r="A41" s="303"/>
      <c r="B41" s="293"/>
      <c r="C41" s="294"/>
      <c r="D41" s="295"/>
      <c r="E41" s="91"/>
      <c r="F41" s="320"/>
      <c r="G41" s="321"/>
      <c r="H41" s="322"/>
      <c r="I41" s="18"/>
      <c r="J41" s="90"/>
      <c r="K41" s="90"/>
    </row>
    <row r="42" spans="1:11" ht="20.100000000000001" customHeight="1" x14ac:dyDescent="0.2">
      <c r="A42" s="303"/>
      <c r="B42" s="304"/>
      <c r="C42" s="305"/>
      <c r="D42" s="306"/>
      <c r="E42" s="91"/>
      <c r="F42" s="320"/>
      <c r="G42" s="321"/>
      <c r="H42" s="322"/>
      <c r="I42" s="18"/>
      <c r="J42" s="90"/>
      <c r="K42" s="90"/>
    </row>
    <row r="43" spans="1:11" ht="20.100000000000001" customHeight="1" x14ac:dyDescent="0.2">
      <c r="A43" s="303"/>
      <c r="B43" s="304"/>
      <c r="C43" s="305"/>
      <c r="D43" s="306"/>
      <c r="E43" s="91"/>
      <c r="F43" s="320"/>
      <c r="G43" s="321"/>
      <c r="H43" s="322"/>
      <c r="I43" s="18"/>
      <c r="J43" s="90"/>
      <c r="K43" s="90"/>
    </row>
    <row r="44" spans="1:11" ht="20.100000000000001" customHeight="1" x14ac:dyDescent="0.2">
      <c r="A44" s="303"/>
      <c r="B44" s="293"/>
      <c r="C44" s="294"/>
      <c r="D44" s="295"/>
      <c r="E44" s="91"/>
      <c r="F44" s="320"/>
      <c r="G44" s="321"/>
      <c r="H44" s="322"/>
      <c r="I44" s="18"/>
      <c r="J44" s="90"/>
      <c r="K44" s="90"/>
    </row>
    <row r="45" spans="1:11" x14ac:dyDescent="0.2">
      <c r="A45" s="309"/>
      <c r="B45" s="339"/>
      <c r="C45" s="339"/>
      <c r="D45" s="339"/>
      <c r="E45" s="339"/>
      <c r="F45" s="339"/>
      <c r="G45" s="339"/>
      <c r="H45" s="339"/>
      <c r="I45" s="339"/>
      <c r="J45" s="339"/>
      <c r="K45" s="339"/>
    </row>
    <row r="46" spans="1:11" ht="19.5" customHeight="1" x14ac:dyDescent="0.2">
      <c r="A46" s="329" t="s">
        <v>64</v>
      </c>
      <c r="B46" s="330"/>
      <c r="C46" s="331"/>
      <c r="D46" s="331"/>
      <c r="E46" s="331"/>
      <c r="F46" s="331"/>
      <c r="G46" s="331"/>
      <c r="H46" s="331"/>
      <c r="I46" s="331"/>
      <c r="J46" s="331"/>
      <c r="K46" s="332"/>
    </row>
    <row r="47" spans="1:11" ht="19.5" customHeight="1" x14ac:dyDescent="0.2">
      <c r="A47" s="329"/>
      <c r="B47" s="333"/>
      <c r="C47" s="334"/>
      <c r="D47" s="334"/>
      <c r="E47" s="334"/>
      <c r="F47" s="334"/>
      <c r="G47" s="334"/>
      <c r="H47" s="334"/>
      <c r="I47" s="334"/>
      <c r="J47" s="334"/>
      <c r="K47" s="335"/>
    </row>
    <row r="48" spans="1:11" ht="19.5" customHeight="1" x14ac:dyDescent="0.2">
      <c r="A48" s="329"/>
      <c r="B48" s="333"/>
      <c r="C48" s="334"/>
      <c r="D48" s="334"/>
      <c r="E48" s="334"/>
      <c r="F48" s="334"/>
      <c r="G48" s="334"/>
      <c r="H48" s="334"/>
      <c r="I48" s="334"/>
      <c r="J48" s="334"/>
      <c r="K48" s="335"/>
    </row>
    <row r="49" spans="1:11" ht="19.5" customHeight="1" x14ac:dyDescent="0.2">
      <c r="A49" s="329"/>
      <c r="B49" s="333"/>
      <c r="C49" s="334"/>
      <c r="D49" s="334"/>
      <c r="E49" s="334"/>
      <c r="F49" s="334"/>
      <c r="G49" s="334"/>
      <c r="H49" s="334"/>
      <c r="I49" s="334"/>
      <c r="J49" s="334"/>
      <c r="K49" s="335"/>
    </row>
    <row r="50" spans="1:11" ht="10.5" customHeight="1" x14ac:dyDescent="0.2">
      <c r="A50" s="329"/>
      <c r="B50" s="333"/>
      <c r="C50" s="334"/>
      <c r="D50" s="334"/>
      <c r="E50" s="334"/>
      <c r="F50" s="334"/>
      <c r="G50" s="334"/>
      <c r="H50" s="334"/>
      <c r="I50" s="334"/>
      <c r="J50" s="334"/>
      <c r="K50" s="335"/>
    </row>
    <row r="51" spans="1:11" ht="11.25" customHeight="1" x14ac:dyDescent="0.2">
      <c r="A51" s="329"/>
      <c r="B51" s="333"/>
      <c r="C51" s="334"/>
      <c r="D51" s="334"/>
      <c r="E51" s="334"/>
      <c r="F51" s="334"/>
      <c r="G51" s="334"/>
      <c r="H51" s="334"/>
      <c r="I51" s="334"/>
      <c r="J51" s="334"/>
      <c r="K51" s="335"/>
    </row>
    <row r="52" spans="1:11" ht="12.75" customHeight="1" x14ac:dyDescent="0.2">
      <c r="A52" s="329"/>
      <c r="B52" s="333"/>
      <c r="C52" s="334"/>
      <c r="D52" s="334"/>
      <c r="E52" s="334"/>
      <c r="F52" s="334"/>
      <c r="G52" s="334"/>
      <c r="H52" s="334"/>
      <c r="I52" s="334"/>
      <c r="J52" s="334"/>
      <c r="K52" s="335"/>
    </row>
    <row r="53" spans="1:11" ht="5.25" customHeight="1" x14ac:dyDescent="0.2">
      <c r="A53" s="329"/>
      <c r="B53" s="333"/>
      <c r="C53" s="334"/>
      <c r="D53" s="334"/>
      <c r="E53" s="334"/>
      <c r="F53" s="334"/>
      <c r="G53" s="334"/>
      <c r="H53" s="334"/>
      <c r="I53" s="334"/>
      <c r="J53" s="334"/>
      <c r="K53" s="335"/>
    </row>
    <row r="54" spans="1:11" ht="4.5" customHeight="1" x14ac:dyDescent="0.2">
      <c r="A54" s="329"/>
      <c r="B54" s="333"/>
      <c r="C54" s="334"/>
      <c r="D54" s="334"/>
      <c r="E54" s="334"/>
      <c r="F54" s="334"/>
      <c r="G54" s="334"/>
      <c r="H54" s="334"/>
      <c r="I54" s="334"/>
      <c r="J54" s="334"/>
      <c r="K54" s="335"/>
    </row>
    <row r="55" spans="1:11" ht="4.5" customHeight="1" x14ac:dyDescent="0.2">
      <c r="A55" s="329"/>
      <c r="B55" s="336"/>
      <c r="C55" s="337"/>
      <c r="D55" s="337"/>
      <c r="E55" s="337"/>
      <c r="F55" s="337"/>
      <c r="G55" s="337"/>
      <c r="H55" s="337"/>
      <c r="I55" s="337"/>
      <c r="J55" s="337"/>
      <c r="K55" s="338"/>
    </row>
    <row r="56" spans="1:11" x14ac:dyDescent="0.2">
      <c r="B56" s="52"/>
    </row>
  </sheetData>
  <mergeCells count="54">
    <mergeCell ref="F44:H44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K29:K30"/>
    <mergeCell ref="A28:K28"/>
    <mergeCell ref="B23:J23"/>
    <mergeCell ref="B24:J24"/>
    <mergeCell ref="B25:J25"/>
    <mergeCell ref="B26:J26"/>
    <mergeCell ref="B15:F15"/>
    <mergeCell ref="F40:H40"/>
    <mergeCell ref="B34:H34"/>
    <mergeCell ref="B35:H35"/>
    <mergeCell ref="B36:H36"/>
    <mergeCell ref="B37:H37"/>
    <mergeCell ref="B33:H33"/>
    <mergeCell ref="B16:F16"/>
    <mergeCell ref="B39:D39"/>
    <mergeCell ref="F39:H39"/>
    <mergeCell ref="A38:K38"/>
    <mergeCell ref="A32:H32"/>
    <mergeCell ref="A31:K31"/>
    <mergeCell ref="A33:A37"/>
    <mergeCell ref="B17:J17"/>
    <mergeCell ref="B19:J20"/>
    <mergeCell ref="B27:J27"/>
    <mergeCell ref="B29:J30"/>
    <mergeCell ref="A23:A27"/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48" zoomScale="80" workbookViewId="0">
      <selection activeCell="G35" sqref="G35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72" t="str">
        <f>'R&amp;P Accounts'!B2</f>
        <v>1153 Dumfries Squadron Air Training Corps</v>
      </c>
      <c r="D1" s="272"/>
      <c r="E1" s="272"/>
      <c r="F1" s="272"/>
      <c r="G1" s="272"/>
      <c r="H1" s="272"/>
      <c r="I1" s="272"/>
      <c r="J1" s="272"/>
      <c r="K1" s="272"/>
      <c r="M1" s="307" t="str">
        <f>'R&amp;P Accounts'!L2</f>
        <v>SC</v>
      </c>
      <c r="N1" s="307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113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.100000000000001" customHeight="1" x14ac:dyDescent="0.2">
      <c r="A5" s="343" t="s">
        <v>131</v>
      </c>
      <c r="B5" s="343"/>
      <c r="C5" s="343"/>
      <c r="D5" s="343"/>
      <c r="E5" s="343"/>
      <c r="F5" s="343"/>
      <c r="G5" s="343"/>
      <c r="H5" s="343"/>
      <c r="I5" s="343"/>
      <c r="J5" s="343"/>
      <c r="K5" s="343"/>
      <c r="L5" s="343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79</v>
      </c>
      <c r="H8" s="82"/>
      <c r="I8" s="72" t="s">
        <v>81</v>
      </c>
      <c r="J8" s="82"/>
      <c r="K8" s="72" t="s">
        <v>75</v>
      </c>
      <c r="L8" s="82"/>
      <c r="M8" s="72" t="s">
        <v>76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5">
      <c r="A14" s="95" t="s">
        <v>83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 t="str">
        <f>IF('R&amp;P Accounts'!B12-'Additional notes (1)  '!C14=0,0,"reference error")</f>
        <v>reference error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 t="str">
        <f>IF('R&amp;P Accounts'!J12-'Additional notes (1)  '!K14=0,0,"reference error")</f>
        <v>reference error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43" t="s">
        <v>123</v>
      </c>
      <c r="B18" s="343"/>
      <c r="C18" s="343"/>
      <c r="D18" s="343"/>
      <c r="E18" s="343"/>
      <c r="F18" s="343"/>
      <c r="G18" s="343"/>
      <c r="H18" s="343"/>
      <c r="I18" s="343"/>
      <c r="J18" s="343"/>
      <c r="K18" s="343"/>
      <c r="L18" s="343"/>
      <c r="M18" s="343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75</v>
      </c>
      <c r="L19" s="82"/>
      <c r="M19" s="72" t="s">
        <v>76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42"/>
      <c r="M24" s="124"/>
    </row>
    <row r="25" spans="1:13" ht="20.100000000000001" customHeight="1" thickBot="1" x14ac:dyDescent="0.25">
      <c r="A25" s="95" t="s">
        <v>83</v>
      </c>
      <c r="B25" s="95"/>
      <c r="C25" s="122">
        <f>SUM(C21:C24)</f>
        <v>0</v>
      </c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42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 t="str">
        <f>IF('R&amp;P Accounts'!B14-'Additional notes (1)  '!C25=0,0,"reference error")</f>
        <v>reference error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 t="str">
        <f>IF('R&amp;P Accounts'!J14-'Additional notes (1)  '!K25=0,0,"reference error")</f>
        <v>reference error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43" t="s">
        <v>121</v>
      </c>
      <c r="B29" s="343"/>
      <c r="C29" s="343"/>
      <c r="D29" s="343"/>
      <c r="E29" s="343"/>
      <c r="F29" s="343"/>
      <c r="G29" s="343"/>
      <c r="H29" s="343"/>
      <c r="I29" s="343"/>
      <c r="J29" s="343"/>
      <c r="K29" s="343"/>
      <c r="L29" s="343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79</v>
      </c>
      <c r="H30" s="82"/>
      <c r="I30" s="72" t="s">
        <v>81</v>
      </c>
      <c r="J30" s="82"/>
      <c r="K30" s="72" t="s">
        <v>75</v>
      </c>
      <c r="L30" s="82"/>
      <c r="M30" s="72" t="s">
        <v>76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42"/>
      <c r="M39" s="124"/>
    </row>
    <row r="40" spans="1:13" ht="20.25" customHeight="1" thickBot="1" x14ac:dyDescent="0.25">
      <c r="A40" s="95" t="s">
        <v>83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42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 t="str">
        <f>IF(C40-'R&amp;P Accounts'!B19=0,0,"reference error")</f>
        <v>reference error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 t="str">
        <f>IF(K40-'R&amp;P Accounts'!J19=0,0,"reference error")</f>
        <v>reference error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40" t="s">
        <v>120</v>
      </c>
      <c r="B44" s="340"/>
      <c r="C44" s="340"/>
      <c r="D44" s="340"/>
      <c r="E44" s="340"/>
      <c r="F44" s="340"/>
      <c r="G44" s="340"/>
      <c r="H44" s="340"/>
      <c r="I44" s="340"/>
      <c r="J44" s="340"/>
      <c r="K44" s="340"/>
      <c r="L44" s="340"/>
      <c r="M44" s="340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79</v>
      </c>
      <c r="H45" s="82"/>
      <c r="I45" s="72" t="s">
        <v>81</v>
      </c>
      <c r="J45" s="82"/>
      <c r="K45" s="72" t="s">
        <v>75</v>
      </c>
      <c r="L45" s="82"/>
      <c r="M45" s="72" t="s">
        <v>76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41"/>
      <c r="M57" s="131"/>
    </row>
    <row r="58" spans="1:13" ht="20.100000000000001" customHeight="1" thickBot="1" x14ac:dyDescent="0.25">
      <c r="A58" s="95" t="s">
        <v>83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41"/>
      <c r="M58" s="129">
        <f>SUM(M47:M57)</f>
        <v>0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 t="str">
        <f>IF(C58-'R&amp;P Accounts'!B34=0,0,"reference error")</f>
        <v>reference error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 t="str">
        <f>IF(K58-'R&amp;P Accounts'!J34=0,0,"reference error")</f>
        <v>reference error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7" zoomScale="80" workbookViewId="0">
      <selection activeCell="A56" sqref="A56:M6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3" t="str">
        <f>'R&amp;P Accounts'!B2</f>
        <v>1153 Dumfries Squadron Air Training Corps</v>
      </c>
      <c r="D1" s="353"/>
      <c r="E1" s="353"/>
      <c r="F1" s="353"/>
      <c r="G1" s="353"/>
      <c r="H1" s="353"/>
      <c r="I1" s="353"/>
      <c r="J1" s="353"/>
      <c r="K1" s="353"/>
      <c r="L1" s="1"/>
      <c r="M1" s="307" t="str">
        <f>'R&amp;P Accounts'!L2</f>
        <v>SC</v>
      </c>
      <c r="N1" s="307"/>
    </row>
    <row r="2" spans="1:14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308"/>
      <c r="I3" s="308"/>
      <c r="J3" s="308"/>
      <c r="K3" s="308"/>
      <c r="L3" s="81"/>
      <c r="M3" s="183"/>
    </row>
    <row r="5" spans="1:14" ht="15.75" x14ac:dyDescent="0.2">
      <c r="A5" s="343" t="s">
        <v>133</v>
      </c>
      <c r="B5" s="343"/>
      <c r="C5" s="343"/>
      <c r="D5" s="343"/>
      <c r="E5" s="343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101</v>
      </c>
      <c r="D6" s="112"/>
      <c r="E6" s="115" t="s">
        <v>102</v>
      </c>
      <c r="F6" s="107"/>
      <c r="G6" s="115" t="s">
        <v>103</v>
      </c>
      <c r="H6" s="107"/>
      <c r="I6" s="115" t="s">
        <v>104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97</v>
      </c>
      <c r="L7" s="84"/>
      <c r="M7" s="114" t="s">
        <v>98</v>
      </c>
    </row>
    <row r="8" spans="1:14" ht="16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20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21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22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23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24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25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67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68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95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25">
      <c r="A19" s="67" t="s">
        <v>91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26</v>
      </c>
      <c r="B20" s="1"/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6.5" customHeight="1" thickBot="1" x14ac:dyDescent="0.3">
      <c r="A21" s="85" t="s">
        <v>27</v>
      </c>
      <c r="B21" s="1"/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6.5" thickBot="1" x14ac:dyDescent="0.3">
      <c r="A22" s="109" t="s">
        <v>95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96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28</v>
      </c>
      <c r="B28" s="1"/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B29" s="1"/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6.5" customHeight="1" x14ac:dyDescent="0.25">
      <c r="A30" s="86" t="s">
        <v>29</v>
      </c>
      <c r="B30" s="1"/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6.5" customHeight="1" x14ac:dyDescent="0.25">
      <c r="A31" s="86" t="s">
        <v>30</v>
      </c>
      <c r="B31" s="1"/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6.5" customHeight="1" x14ac:dyDescent="0.25">
      <c r="A32" s="86" t="s">
        <v>31</v>
      </c>
      <c r="B32" s="1"/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4" ht="16.5" customHeight="1" x14ac:dyDescent="0.25">
      <c r="A33" s="86" t="s">
        <v>32</v>
      </c>
      <c r="B33" s="1"/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4" ht="16.5" customHeight="1" x14ac:dyDescent="0.25">
      <c r="A34" s="87" t="s">
        <v>33</v>
      </c>
      <c r="B34" s="1"/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4" ht="17.25" customHeight="1" x14ac:dyDescent="0.25">
      <c r="A35" s="87" t="s">
        <v>34</v>
      </c>
      <c r="B35" s="1"/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4" ht="17.25" customHeight="1" x14ac:dyDescent="0.25">
      <c r="A36" s="87" t="s">
        <v>35</v>
      </c>
      <c r="B36" s="1"/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4" ht="16.5" customHeight="1" thickBot="1" x14ac:dyDescent="0.3">
      <c r="A39" s="13" t="s">
        <v>95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93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36</v>
      </c>
      <c r="B42" s="1"/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4" ht="16.5" customHeight="1" thickBot="1" x14ac:dyDescent="0.3">
      <c r="A43" s="86" t="s">
        <v>37</v>
      </c>
      <c r="B43" s="1"/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4" ht="16.5" customHeight="1" thickBot="1" x14ac:dyDescent="0.3">
      <c r="A44" s="13" t="s">
        <v>94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3">
      <c r="A48" s="40" t="s">
        <v>109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ht="18.75" customHeight="1" thickBot="1" x14ac:dyDescent="0.3">
      <c r="A50" s="97" t="s">
        <v>126</v>
      </c>
      <c r="B50" s="1"/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41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5.75" x14ac:dyDescent="0.25">
      <c r="A55" s="182" t="s">
        <v>111</v>
      </c>
    </row>
    <row r="56" spans="1:13" x14ac:dyDescent="0.2">
      <c r="A56" s="344"/>
      <c r="B56" s="345"/>
      <c r="C56" s="345"/>
      <c r="D56" s="345"/>
      <c r="E56" s="345"/>
      <c r="F56" s="345"/>
      <c r="G56" s="345"/>
      <c r="H56" s="345"/>
      <c r="I56" s="345"/>
      <c r="J56" s="345"/>
      <c r="K56" s="345"/>
      <c r="L56" s="345"/>
      <c r="M56" s="346"/>
    </row>
    <row r="57" spans="1:13" x14ac:dyDescent="0.2">
      <c r="A57" s="347"/>
      <c r="B57" s="348"/>
      <c r="C57" s="348"/>
      <c r="D57" s="348"/>
      <c r="E57" s="348"/>
      <c r="F57" s="348"/>
      <c r="G57" s="348"/>
      <c r="H57" s="348"/>
      <c r="I57" s="348"/>
      <c r="J57" s="348"/>
      <c r="K57" s="348"/>
      <c r="L57" s="348"/>
      <c r="M57" s="349"/>
    </row>
    <row r="58" spans="1:13" x14ac:dyDescent="0.2">
      <c r="A58" s="347"/>
      <c r="B58" s="348"/>
      <c r="C58" s="348"/>
      <c r="D58" s="348"/>
      <c r="E58" s="348"/>
      <c r="F58" s="348"/>
      <c r="G58" s="348"/>
      <c r="H58" s="348"/>
      <c r="I58" s="348"/>
      <c r="J58" s="348"/>
      <c r="K58" s="348"/>
      <c r="L58" s="348"/>
      <c r="M58" s="349"/>
    </row>
    <row r="59" spans="1:13" x14ac:dyDescent="0.2">
      <c r="A59" s="347"/>
      <c r="B59" s="348"/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9"/>
    </row>
    <row r="60" spans="1:13" x14ac:dyDescent="0.2">
      <c r="A60" s="347"/>
      <c r="B60" s="348"/>
      <c r="C60" s="348"/>
      <c r="D60" s="348"/>
      <c r="E60" s="348"/>
      <c r="F60" s="348"/>
      <c r="G60" s="348"/>
      <c r="H60" s="348"/>
      <c r="I60" s="348"/>
      <c r="J60" s="348"/>
      <c r="K60" s="348"/>
      <c r="L60" s="348"/>
      <c r="M60" s="349"/>
    </row>
    <row r="61" spans="1:13" x14ac:dyDescent="0.2">
      <c r="A61" s="347"/>
      <c r="B61" s="348"/>
      <c r="C61" s="348"/>
      <c r="D61" s="348"/>
      <c r="E61" s="348"/>
      <c r="F61" s="348"/>
      <c r="G61" s="348"/>
      <c r="H61" s="348"/>
      <c r="I61" s="348"/>
      <c r="J61" s="348"/>
      <c r="K61" s="348"/>
      <c r="L61" s="348"/>
      <c r="M61" s="349"/>
    </row>
    <row r="62" spans="1:13" x14ac:dyDescent="0.2">
      <c r="A62" s="347"/>
      <c r="B62" s="348"/>
      <c r="C62" s="348"/>
      <c r="D62" s="348"/>
      <c r="E62" s="348"/>
      <c r="F62" s="348"/>
      <c r="G62" s="348"/>
      <c r="H62" s="348"/>
      <c r="I62" s="348"/>
      <c r="J62" s="348"/>
      <c r="K62" s="348"/>
      <c r="L62" s="348"/>
      <c r="M62" s="349"/>
    </row>
    <row r="63" spans="1:13" x14ac:dyDescent="0.2">
      <c r="A63" s="347"/>
      <c r="B63" s="348"/>
      <c r="C63" s="348"/>
      <c r="D63" s="348"/>
      <c r="E63" s="348"/>
      <c r="F63" s="348"/>
      <c r="G63" s="348"/>
      <c r="H63" s="348"/>
      <c r="I63" s="348"/>
      <c r="J63" s="348"/>
      <c r="K63" s="348"/>
      <c r="L63" s="348"/>
      <c r="M63" s="349"/>
    </row>
    <row r="64" spans="1:13" x14ac:dyDescent="0.2">
      <c r="A64" s="350"/>
      <c r="B64" s="351"/>
      <c r="C64" s="351"/>
      <c r="D64" s="351"/>
      <c r="E64" s="351"/>
      <c r="F64" s="351"/>
      <c r="G64" s="351"/>
      <c r="H64" s="351"/>
      <c r="I64" s="351"/>
      <c r="J64" s="351"/>
      <c r="K64" s="351"/>
      <c r="L64" s="351"/>
      <c r="M64" s="352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37" zoomScale="80" workbookViewId="0">
      <selection activeCell="A7" sqref="A7"/>
    </sheetView>
  </sheetViews>
  <sheetFormatPr defaultColWidth="9.140625"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72" t="str">
        <f>'R&amp;P Accounts'!B2</f>
        <v>1153 Dumfries Squadron Air Training Corps</v>
      </c>
      <c r="D1" s="272"/>
      <c r="E1" s="272"/>
      <c r="F1" s="272"/>
      <c r="G1" s="272"/>
      <c r="H1" s="272"/>
      <c r="I1" s="272"/>
      <c r="J1" s="272"/>
      <c r="K1" s="272"/>
      <c r="M1" s="307" t="str">
        <f>'R&amp;P Accounts'!L2</f>
        <v>SC</v>
      </c>
      <c r="N1" s="307"/>
    </row>
    <row r="2" spans="1:14" ht="10.5" customHeight="1" x14ac:dyDescent="0.2">
      <c r="A2" s="309"/>
      <c r="B2" s="309"/>
      <c r="C2" s="309"/>
      <c r="D2" s="309"/>
      <c r="E2" s="309"/>
      <c r="F2" s="309"/>
      <c r="G2" s="309"/>
      <c r="H2" s="309"/>
      <c r="I2" s="309"/>
      <c r="J2" s="309"/>
      <c r="K2" s="309"/>
      <c r="L2" s="309"/>
    </row>
    <row r="3" spans="1:14" s="46" customFormat="1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08"/>
      <c r="I3" s="308"/>
      <c r="J3" s="308"/>
      <c r="K3" s="308"/>
      <c r="L3" s="81"/>
      <c r="M3" s="45"/>
    </row>
    <row r="4" spans="1:14" ht="15" customHeight="1" x14ac:dyDescent="0.2">
      <c r="A4" s="309"/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</row>
    <row r="5" spans="1:14" ht="20.100000000000001" customHeight="1" x14ac:dyDescent="0.2">
      <c r="A5" s="343" t="s">
        <v>132</v>
      </c>
      <c r="B5" s="343"/>
      <c r="C5" s="343"/>
      <c r="D5" s="343"/>
      <c r="E5" s="343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105</v>
      </c>
      <c r="D6" s="115"/>
      <c r="E6" s="115" t="s">
        <v>106</v>
      </c>
      <c r="F6" s="116"/>
      <c r="G6" s="115" t="s">
        <v>107</v>
      </c>
      <c r="H6" s="116"/>
      <c r="I6" s="115" t="s">
        <v>108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99</v>
      </c>
      <c r="L7" s="84"/>
      <c r="M7" s="114" t="s">
        <v>100</v>
      </c>
    </row>
    <row r="8" spans="1:14" ht="19.5" customHeight="1" x14ac:dyDescent="0.2">
      <c r="A8" s="108" t="s">
        <v>90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20</v>
      </c>
      <c r="C9" s="225"/>
      <c r="D9" s="229"/>
      <c r="E9" s="225"/>
      <c r="F9" s="123"/>
      <c r="G9" s="225"/>
      <c r="H9" s="229"/>
      <c r="I9" s="225"/>
      <c r="J9" s="123"/>
      <c r="K9" s="225">
        <f>SUM(C9:I9)</f>
        <v>0</v>
      </c>
      <c r="L9" s="175"/>
      <c r="M9" s="225"/>
    </row>
    <row r="10" spans="1:14" ht="17.25" customHeight="1" x14ac:dyDescent="0.25">
      <c r="A10" s="85" t="s">
        <v>21</v>
      </c>
      <c r="B10" s="69"/>
      <c r="C10" s="119"/>
      <c r="D10" s="120"/>
      <c r="E10" s="119"/>
      <c r="F10" s="120"/>
      <c r="G10" s="119"/>
      <c r="H10" s="123"/>
      <c r="I10" s="119"/>
      <c r="J10" s="123"/>
      <c r="K10" s="225">
        <f t="shared" ref="K10:K16" si="0">SUM(C10:I10)</f>
        <v>0</v>
      </c>
      <c r="L10" s="120"/>
      <c r="M10" s="176"/>
    </row>
    <row r="11" spans="1:14" ht="18" customHeight="1" x14ac:dyDescent="0.25">
      <c r="A11" s="85" t="s">
        <v>22</v>
      </c>
      <c r="B11" s="70"/>
      <c r="C11" s="119"/>
      <c r="D11" s="120"/>
      <c r="E11" s="119"/>
      <c r="F11" s="120"/>
      <c r="G11" s="119"/>
      <c r="H11" s="123"/>
      <c r="I11" s="119"/>
      <c r="J11" s="123"/>
      <c r="K11" s="225">
        <f t="shared" si="0"/>
        <v>0</v>
      </c>
      <c r="L11" s="120"/>
      <c r="M11" s="176"/>
    </row>
    <row r="12" spans="1:14" ht="16.5" customHeight="1" x14ac:dyDescent="0.25">
      <c r="A12" s="85" t="s">
        <v>23</v>
      </c>
      <c r="B12" s="70"/>
      <c r="C12" s="119"/>
      <c r="D12" s="120"/>
      <c r="E12" s="119"/>
      <c r="F12" s="120"/>
      <c r="G12" s="119"/>
      <c r="H12" s="123"/>
      <c r="I12" s="119"/>
      <c r="J12" s="123"/>
      <c r="K12" s="225">
        <f t="shared" si="0"/>
        <v>0</v>
      </c>
      <c r="L12" s="120"/>
      <c r="M12" s="176"/>
    </row>
    <row r="13" spans="1:14" ht="18" customHeight="1" x14ac:dyDescent="0.25">
      <c r="A13" s="85" t="s">
        <v>24</v>
      </c>
      <c r="B13" s="70"/>
      <c r="C13" s="119"/>
      <c r="D13" s="120"/>
      <c r="E13" s="119"/>
      <c r="F13" s="120"/>
      <c r="G13" s="119"/>
      <c r="H13" s="123"/>
      <c r="I13" s="119"/>
      <c r="J13" s="123"/>
      <c r="K13" s="225">
        <f t="shared" si="0"/>
        <v>0</v>
      </c>
      <c r="L13" s="120"/>
      <c r="M13" s="176"/>
    </row>
    <row r="14" spans="1:14" ht="29.25" customHeight="1" x14ac:dyDescent="0.25">
      <c r="A14" s="85" t="s">
        <v>25</v>
      </c>
      <c r="B14" s="70"/>
      <c r="C14" s="119"/>
      <c r="D14" s="120"/>
      <c r="E14" s="119"/>
      <c r="F14" s="120"/>
      <c r="G14" s="119"/>
      <c r="H14" s="123"/>
      <c r="I14" s="119"/>
      <c r="J14" s="123"/>
      <c r="K14" s="225">
        <f t="shared" si="0"/>
        <v>0</v>
      </c>
      <c r="L14" s="120"/>
      <c r="M14" s="176"/>
    </row>
    <row r="15" spans="1:14" ht="17.25" customHeight="1" x14ac:dyDescent="0.25">
      <c r="A15" s="85" t="s">
        <v>67</v>
      </c>
      <c r="C15" s="124"/>
      <c r="D15" s="160"/>
      <c r="E15" s="124"/>
      <c r="F15" s="160"/>
      <c r="G15" s="124"/>
      <c r="H15" s="160"/>
      <c r="I15" s="124"/>
      <c r="J15" s="160"/>
      <c r="K15" s="225">
        <f t="shared" si="0"/>
        <v>0</v>
      </c>
      <c r="L15" s="178"/>
      <c r="M15" s="177"/>
    </row>
    <row r="16" spans="1:14" ht="17.25" customHeight="1" thickBot="1" x14ac:dyDescent="0.3">
      <c r="A16" s="85" t="s">
        <v>68</v>
      </c>
      <c r="C16" s="226"/>
      <c r="D16" s="160"/>
      <c r="E16" s="226"/>
      <c r="F16" s="160"/>
      <c r="G16" s="226"/>
      <c r="H16" s="160"/>
      <c r="I16" s="226"/>
      <c r="J16" s="160"/>
      <c r="K16" s="225">
        <f t="shared" si="0"/>
        <v>0</v>
      </c>
      <c r="L16" s="178"/>
      <c r="M16" s="179"/>
    </row>
    <row r="17" spans="1:13" ht="18" customHeight="1" thickBot="1" x14ac:dyDescent="0.3">
      <c r="A17" s="109" t="s">
        <v>95</v>
      </c>
      <c r="B17" s="97"/>
      <c r="C17" s="227">
        <f>SUM(C9:C16)</f>
        <v>0</v>
      </c>
      <c r="D17" s="228"/>
      <c r="E17" s="227">
        <f>SUM(E9:E16)</f>
        <v>0</v>
      </c>
      <c r="F17" s="228"/>
      <c r="G17" s="227">
        <f>SUM(G9:G16)</f>
        <v>0</v>
      </c>
      <c r="H17" s="228"/>
      <c r="I17" s="227">
        <f>SUM(I9:I16)</f>
        <v>0</v>
      </c>
      <c r="J17" s="228"/>
      <c r="K17" s="227">
        <f>SUM(K9:K16)</f>
        <v>0</v>
      </c>
      <c r="L17" s="228"/>
      <c r="M17" s="227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2">
        <f>IF(K17='R&amp;P Accounts'!D21,0,"cross ref error")</f>
        <v>0</v>
      </c>
      <c r="L18" s="96"/>
    </row>
    <row r="19" spans="1:13" ht="29.25" customHeight="1" x14ac:dyDescent="0.25">
      <c r="A19" s="67" t="s">
        <v>91</v>
      </c>
      <c r="C19" s="1"/>
    </row>
    <row r="20" spans="1:13" ht="16.5" customHeight="1" x14ac:dyDescent="0.25">
      <c r="A20" s="85" t="s">
        <v>26</v>
      </c>
      <c r="C20" s="124"/>
      <c r="D20" s="160"/>
      <c r="E20" s="124"/>
      <c r="F20" s="160"/>
      <c r="G20" s="124"/>
      <c r="H20" s="160"/>
      <c r="I20" s="124"/>
      <c r="J20" s="160"/>
      <c r="K20" s="225">
        <f>SUM(C20:I20)</f>
        <v>0</v>
      </c>
      <c r="L20" s="160"/>
      <c r="M20" s="124"/>
    </row>
    <row r="21" spans="1:13" ht="17.25" customHeight="1" thickBot="1" x14ac:dyDescent="0.3">
      <c r="A21" s="85" t="s">
        <v>27</v>
      </c>
      <c r="C21" s="164"/>
      <c r="D21" s="160"/>
      <c r="E21" s="164"/>
      <c r="F21" s="160"/>
      <c r="G21" s="164"/>
      <c r="H21" s="160"/>
      <c r="I21" s="164"/>
      <c r="J21" s="160"/>
      <c r="K21" s="225">
        <f>SUM(C21:I21)</f>
        <v>0</v>
      </c>
      <c r="L21" s="160"/>
      <c r="M21" s="164"/>
    </row>
    <row r="22" spans="1:13" ht="18" customHeight="1" thickBot="1" x14ac:dyDescent="0.3">
      <c r="A22" s="109" t="s">
        <v>95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96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>
        <f>IF(K24='R&amp;P Accounts'!D28,0,"cross ref error")</f>
        <v>0</v>
      </c>
    </row>
    <row r="26" spans="1:13" ht="19.5" customHeight="1" x14ac:dyDescent="0.2">
      <c r="C26" s="1"/>
    </row>
    <row r="27" spans="1:13" ht="19.5" customHeight="1" x14ac:dyDescent="0.2">
      <c r="A27" s="27" t="s">
        <v>92</v>
      </c>
      <c r="C27" s="1"/>
    </row>
    <row r="28" spans="1:13" ht="17.25" customHeight="1" x14ac:dyDescent="0.25">
      <c r="A28" s="86" t="s">
        <v>28</v>
      </c>
      <c r="C28" s="124"/>
      <c r="D28" s="160"/>
      <c r="E28" s="124"/>
      <c r="F28" s="160"/>
      <c r="G28" s="124"/>
      <c r="H28" s="160"/>
      <c r="I28" s="124"/>
      <c r="J28" s="160"/>
      <c r="K28" s="225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118</v>
      </c>
      <c r="C29" s="124"/>
      <c r="D29" s="160"/>
      <c r="E29" s="124"/>
      <c r="F29" s="160"/>
      <c r="G29" s="124"/>
      <c r="H29" s="160"/>
      <c r="I29" s="124"/>
      <c r="J29" s="160"/>
      <c r="K29" s="225">
        <f t="shared" si="1"/>
        <v>0</v>
      </c>
      <c r="L29" s="160"/>
      <c r="M29" s="124"/>
    </row>
    <row r="30" spans="1:13" ht="17.25" customHeight="1" x14ac:dyDescent="0.25">
      <c r="A30" s="86" t="s">
        <v>29</v>
      </c>
      <c r="C30" s="162"/>
      <c r="D30" s="160"/>
      <c r="E30" s="162"/>
      <c r="F30" s="160"/>
      <c r="G30" s="162"/>
      <c r="H30" s="160"/>
      <c r="I30" s="162"/>
      <c r="J30" s="160"/>
      <c r="K30" s="225">
        <f t="shared" si="1"/>
        <v>0</v>
      </c>
      <c r="L30" s="160"/>
      <c r="M30" s="162"/>
    </row>
    <row r="31" spans="1:13" ht="17.25" customHeight="1" x14ac:dyDescent="0.25">
      <c r="A31" s="86" t="s">
        <v>30</v>
      </c>
      <c r="C31" s="162"/>
      <c r="D31" s="160"/>
      <c r="E31" s="162"/>
      <c r="F31" s="160"/>
      <c r="G31" s="162"/>
      <c r="H31" s="160"/>
      <c r="I31" s="162"/>
      <c r="J31" s="160"/>
      <c r="K31" s="225">
        <f t="shared" si="1"/>
        <v>0</v>
      </c>
      <c r="L31" s="160"/>
      <c r="M31" s="162"/>
    </row>
    <row r="32" spans="1:13" ht="17.25" customHeight="1" x14ac:dyDescent="0.25">
      <c r="A32" s="86" t="s">
        <v>31</v>
      </c>
      <c r="C32" s="162"/>
      <c r="D32" s="160"/>
      <c r="E32" s="162"/>
      <c r="F32" s="160"/>
      <c r="G32" s="162"/>
      <c r="H32" s="160"/>
      <c r="I32" s="162"/>
      <c r="J32" s="160"/>
      <c r="K32" s="225">
        <f t="shared" si="1"/>
        <v>0</v>
      </c>
      <c r="L32" s="160"/>
      <c r="M32" s="162"/>
    </row>
    <row r="33" spans="1:13" ht="17.25" customHeight="1" x14ac:dyDescent="0.25">
      <c r="A33" s="86" t="s">
        <v>32</v>
      </c>
      <c r="C33" s="162"/>
      <c r="D33" s="160"/>
      <c r="E33" s="162"/>
      <c r="F33" s="160"/>
      <c r="G33" s="162"/>
      <c r="H33" s="160"/>
      <c r="I33" s="162"/>
      <c r="J33" s="160"/>
      <c r="K33" s="225">
        <f t="shared" si="1"/>
        <v>0</v>
      </c>
      <c r="L33" s="160"/>
      <c r="M33" s="162"/>
    </row>
    <row r="34" spans="1:13" ht="17.25" customHeight="1" x14ac:dyDescent="0.25">
      <c r="A34" s="87" t="s">
        <v>33</v>
      </c>
      <c r="C34" s="162"/>
      <c r="D34" s="160"/>
      <c r="E34" s="162"/>
      <c r="F34" s="160"/>
      <c r="G34" s="162"/>
      <c r="H34" s="160"/>
      <c r="I34" s="162"/>
      <c r="J34" s="160"/>
      <c r="K34" s="225">
        <f t="shared" si="1"/>
        <v>0</v>
      </c>
      <c r="L34" s="160"/>
      <c r="M34" s="162"/>
    </row>
    <row r="35" spans="1:13" ht="17.25" customHeight="1" x14ac:dyDescent="0.25">
      <c r="A35" s="87" t="s">
        <v>34</v>
      </c>
      <c r="C35" s="162"/>
      <c r="D35" s="160"/>
      <c r="E35" s="162"/>
      <c r="F35" s="160"/>
      <c r="G35" s="162"/>
      <c r="H35" s="160"/>
      <c r="I35" s="162"/>
      <c r="J35" s="160"/>
      <c r="K35" s="225">
        <f t="shared" si="1"/>
        <v>0</v>
      </c>
      <c r="L35" s="160"/>
      <c r="M35" s="162"/>
    </row>
    <row r="36" spans="1:13" ht="17.25" customHeight="1" x14ac:dyDescent="0.25">
      <c r="A36" s="87" t="s">
        <v>35</v>
      </c>
      <c r="C36" s="162"/>
      <c r="D36" s="160"/>
      <c r="E36" s="162"/>
      <c r="F36" s="160"/>
      <c r="G36" s="162"/>
      <c r="H36" s="160"/>
      <c r="I36" s="162"/>
      <c r="J36" s="160"/>
      <c r="K36" s="225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5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5">
        <f t="shared" si="1"/>
        <v>0</v>
      </c>
      <c r="L38" s="160"/>
      <c r="M38" s="162"/>
    </row>
    <row r="39" spans="1:13" ht="17.25" customHeight="1" thickBot="1" x14ac:dyDescent="0.3">
      <c r="A39" s="13" t="s">
        <v>95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93</v>
      </c>
    </row>
    <row r="42" spans="1:13" ht="17.25" customHeight="1" x14ac:dyDescent="0.25">
      <c r="A42" s="86" t="s">
        <v>36</v>
      </c>
      <c r="C42" s="162"/>
      <c r="D42" s="160"/>
      <c r="E42" s="162"/>
      <c r="F42" s="160"/>
      <c r="G42" s="162"/>
      <c r="H42" s="160"/>
      <c r="I42" s="162"/>
      <c r="J42" s="160"/>
      <c r="K42" s="225">
        <f>SUM(C42:I42)</f>
        <v>0</v>
      </c>
      <c r="L42" s="160"/>
      <c r="M42" s="162"/>
    </row>
    <row r="43" spans="1:13" ht="17.25" customHeight="1" thickBot="1" x14ac:dyDescent="0.3">
      <c r="A43" s="86" t="s">
        <v>37</v>
      </c>
      <c r="C43" s="162"/>
      <c r="D43" s="160"/>
      <c r="E43" s="162"/>
      <c r="F43" s="160"/>
      <c r="G43" s="162"/>
      <c r="H43" s="160"/>
      <c r="I43" s="162"/>
      <c r="J43" s="160"/>
      <c r="K43" s="225">
        <f>SUM(C43:I43)</f>
        <v>0</v>
      </c>
      <c r="L43" s="160"/>
      <c r="M43" s="162"/>
    </row>
    <row r="44" spans="1:13" ht="17.25" customHeight="1" thickBot="1" x14ac:dyDescent="0.3">
      <c r="A44" s="13" t="s">
        <v>94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109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3"/>
      <c r="D49" s="158"/>
      <c r="E49" s="223"/>
      <c r="F49" s="158"/>
      <c r="G49" s="223"/>
      <c r="H49" s="158"/>
      <c r="I49" s="223"/>
      <c r="J49" s="158"/>
      <c r="K49" s="223"/>
      <c r="L49" s="158"/>
      <c r="M49" s="223"/>
    </row>
    <row r="50" spans="1:13" s="133" customFormat="1" ht="17.25" customHeight="1" thickBot="1" x14ac:dyDescent="0.3">
      <c r="A50" s="97" t="s">
        <v>126</v>
      </c>
      <c r="C50" s="157"/>
      <c r="D50" s="158"/>
      <c r="E50" s="224"/>
      <c r="F50" s="158"/>
      <c r="G50" s="224"/>
      <c r="H50" s="158"/>
      <c r="I50" s="224"/>
      <c r="J50" s="158"/>
      <c r="K50" s="224">
        <f>SUM(C50:I50)</f>
        <v>0</v>
      </c>
      <c r="L50" s="158"/>
      <c r="M50" s="224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41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>
        <f>IF(K52='R&amp;P Accounts'!D55,0,"cross ref error")</f>
        <v>0</v>
      </c>
    </row>
    <row r="55" spans="1:13" ht="15.75" x14ac:dyDescent="0.25">
      <c r="A55" s="182" t="s">
        <v>111</v>
      </c>
    </row>
    <row r="56" spans="1:13" x14ac:dyDescent="0.2">
      <c r="A56" s="354"/>
      <c r="B56" s="355"/>
      <c r="C56" s="355"/>
      <c r="D56" s="355"/>
      <c r="E56" s="355"/>
      <c r="F56" s="355"/>
      <c r="G56" s="355"/>
      <c r="H56" s="355"/>
      <c r="I56" s="355"/>
      <c r="J56" s="355"/>
      <c r="K56" s="355"/>
      <c r="L56" s="355"/>
      <c r="M56" s="356"/>
    </row>
    <row r="57" spans="1:13" x14ac:dyDescent="0.2">
      <c r="A57" s="357"/>
      <c r="B57" s="358"/>
      <c r="C57" s="358"/>
      <c r="D57" s="358"/>
      <c r="E57" s="358"/>
      <c r="F57" s="358"/>
      <c r="G57" s="358"/>
      <c r="H57" s="358"/>
      <c r="I57" s="358"/>
      <c r="J57" s="358"/>
      <c r="K57" s="358"/>
      <c r="L57" s="358"/>
      <c r="M57" s="359"/>
    </row>
    <row r="58" spans="1:13" x14ac:dyDescent="0.2">
      <c r="A58" s="357"/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9"/>
    </row>
    <row r="59" spans="1:13" x14ac:dyDescent="0.2">
      <c r="A59" s="357"/>
      <c r="B59" s="358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9"/>
    </row>
    <row r="60" spans="1:13" x14ac:dyDescent="0.2">
      <c r="A60" s="357"/>
      <c r="B60" s="358"/>
      <c r="C60" s="358"/>
      <c r="D60" s="358"/>
      <c r="E60" s="358"/>
      <c r="F60" s="358"/>
      <c r="G60" s="358"/>
      <c r="H60" s="358"/>
      <c r="I60" s="358"/>
      <c r="J60" s="358"/>
      <c r="K60" s="358"/>
      <c r="L60" s="358"/>
      <c r="M60" s="359"/>
    </row>
    <row r="61" spans="1:13" x14ac:dyDescent="0.2">
      <c r="A61" s="357"/>
      <c r="B61" s="358"/>
      <c r="C61" s="358"/>
      <c r="D61" s="358"/>
      <c r="E61" s="358"/>
      <c r="F61" s="358"/>
      <c r="G61" s="358"/>
      <c r="H61" s="358"/>
      <c r="I61" s="358"/>
      <c r="J61" s="358"/>
      <c r="K61" s="358"/>
      <c r="L61" s="358"/>
      <c r="M61" s="359"/>
    </row>
    <row r="62" spans="1:13" x14ac:dyDescent="0.2">
      <c r="A62" s="357"/>
      <c r="B62" s="358"/>
      <c r="C62" s="358"/>
      <c r="D62" s="358"/>
      <c r="E62" s="358"/>
      <c r="F62" s="358"/>
      <c r="G62" s="358"/>
      <c r="H62" s="358"/>
      <c r="I62" s="358"/>
      <c r="J62" s="358"/>
      <c r="K62" s="358"/>
      <c r="L62" s="358"/>
      <c r="M62" s="359"/>
    </row>
    <row r="63" spans="1:13" x14ac:dyDescent="0.2">
      <c r="A63" s="357"/>
      <c r="B63" s="358"/>
      <c r="C63" s="358"/>
      <c r="D63" s="358"/>
      <c r="E63" s="358"/>
      <c r="F63" s="358"/>
      <c r="G63" s="358"/>
      <c r="H63" s="358"/>
      <c r="I63" s="358"/>
      <c r="J63" s="358"/>
      <c r="K63" s="358"/>
      <c r="L63" s="358"/>
      <c r="M63" s="359"/>
    </row>
    <row r="64" spans="1:13" x14ac:dyDescent="0.2">
      <c r="A64" s="360"/>
      <c r="B64" s="361"/>
      <c r="C64" s="361"/>
      <c r="D64" s="361"/>
      <c r="E64" s="361"/>
      <c r="F64" s="361"/>
      <c r="G64" s="361"/>
      <c r="H64" s="361"/>
      <c r="I64" s="361"/>
      <c r="J64" s="361"/>
      <c r="K64" s="361"/>
      <c r="L64" s="361"/>
      <c r="M64" s="362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Props1.xml><?xml version="1.0" encoding="utf-8"?>
<ds:datastoreItem xmlns:ds="http://schemas.openxmlformats.org/officeDocument/2006/customXml" ds:itemID="{F33A2935-B338-4379-8651-CA780D6F9376}"/>
</file>

<file path=customXml/itemProps2.xml><?xml version="1.0" encoding="utf-8"?>
<ds:datastoreItem xmlns:ds="http://schemas.openxmlformats.org/officeDocument/2006/customXml" ds:itemID="{AACDEC6F-0403-45D9-B529-6BA8E38535F9}"/>
</file>

<file path=customXml/itemProps3.xml><?xml version="1.0" encoding="utf-8"?>
<ds:datastoreItem xmlns:ds="http://schemas.openxmlformats.org/officeDocument/2006/customXml" ds:itemID="{77742412-3ACA-4F1A-ACC1-A7AF86B260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Eleanor Laird</cp:lastModifiedBy>
  <cp:lastPrinted>2026-08-17T14:49:41Z</cp:lastPrinted>
  <dcterms:created xsi:type="dcterms:W3CDTF">2007-04-10T16:51:52Z</dcterms:created>
  <dcterms:modified xsi:type="dcterms:W3CDTF">2026-08-27T15:34:06Z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