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7f5400905de8176/Documents/"/>
    </mc:Choice>
  </mc:AlternateContent>
  <xr:revisionPtr revIDLastSave="63" documentId="8_{0FC0E169-0689-42D2-A04D-2D0F4C4701C1}" xr6:coauthVersionLast="47" xr6:coauthVersionMax="47" xr10:uidLastSave="{3F7D06D6-4CA8-4A6B-B050-01E0E2CA47CD}"/>
  <bookViews>
    <workbookView xWindow="-108" yWindow="-108" windowWidth="23256" windowHeight="12456" xr2:uid="{6CFE3DF1-2C00-459D-9557-EAA4E152F1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35" i="1" s="1"/>
  <c r="I41" i="1" s="1"/>
  <c r="I42" i="1" s="1"/>
  <c r="J18" i="1"/>
  <c r="J35" i="1" s="1"/>
  <c r="J41" i="1" s="1"/>
  <c r="J42" i="1" s="1"/>
  <c r="I33" i="1"/>
  <c r="J33" i="1"/>
  <c r="I47" i="1"/>
  <c r="J47" i="1"/>
  <c r="H47" i="1"/>
  <c r="H33" i="1"/>
  <c r="H18" i="1"/>
  <c r="H35" i="1" l="1"/>
  <c r="H41" i="1" s="1"/>
  <c r="H42" i="1" s="1"/>
</calcChain>
</file>

<file path=xl/sharedStrings.xml><?xml version="1.0" encoding="utf-8"?>
<sst xmlns="http://schemas.openxmlformats.org/spreadsheetml/2006/main" count="40" uniqueCount="39">
  <si>
    <t>Cardrona Village Association</t>
  </si>
  <si>
    <t>Registered Charity No SC044438</t>
  </si>
  <si>
    <t>Statement of Receipts and Payments</t>
  </si>
  <si>
    <t>Receipts</t>
  </si>
  <si>
    <t>Income from events</t>
  </si>
  <si>
    <t>Hall lets</t>
  </si>
  <si>
    <t>Subscriptions</t>
  </si>
  <si>
    <t>Gift Aid</t>
  </si>
  <si>
    <t>Grants received</t>
  </si>
  <si>
    <t>Donations</t>
  </si>
  <si>
    <t>Bank interest</t>
  </si>
  <si>
    <t>Meet &amp; eat</t>
  </si>
  <si>
    <t>Payments</t>
  </si>
  <si>
    <t>Cleaning</t>
  </si>
  <si>
    <t>Donations made</t>
  </si>
  <si>
    <t>Event expenditure</t>
  </si>
  <si>
    <t>Green/Pump &amp; jump maintenance</t>
  </si>
  <si>
    <t>Heat, Light, Power, Broadband at hall</t>
  </si>
  <si>
    <t>Insurance</t>
  </si>
  <si>
    <t>Repairs &amp; maintenance</t>
  </si>
  <si>
    <t>Sundry &amp; supplies</t>
  </si>
  <si>
    <t>Commissions to payment providers</t>
  </si>
  <si>
    <r>
      <t>Surplus/</t>
    </r>
    <r>
      <rPr>
        <b/>
        <sz val="11"/>
        <color rgb="FFFF0000"/>
        <rFont val="Aptos Narrow"/>
        <family val="2"/>
        <scheme val="minor"/>
      </rPr>
      <t>Deficit</t>
    </r>
    <r>
      <rPr>
        <b/>
        <sz val="11"/>
        <color theme="1"/>
        <rFont val="Aptos Narrow"/>
        <family val="2"/>
        <scheme val="minor"/>
      </rPr>
      <t xml:space="preserve"> for the year</t>
    </r>
  </si>
  <si>
    <t>Statement of Balances as at 31st December</t>
  </si>
  <si>
    <t xml:space="preserve">For the year to 31st December </t>
  </si>
  <si>
    <t>Funds Reconciliation</t>
  </si>
  <si>
    <t>Receipts &amp; Payments Surplus/Deficit</t>
  </si>
  <si>
    <t>Cash in Hand plus Cash at Bank 1st January</t>
  </si>
  <si>
    <t>Cash in Hand plus Cash at Bank 31st December</t>
  </si>
  <si>
    <t xml:space="preserve">Bank &amp; Cash Balances </t>
  </si>
  <si>
    <t>Co-op Savings Account</t>
  </si>
  <si>
    <t>Co-op Current Account</t>
  </si>
  <si>
    <t>Cash</t>
  </si>
  <si>
    <t>*</t>
  </si>
  <si>
    <t>Website/E-marketing</t>
  </si>
  <si>
    <t>Asset purchase</t>
  </si>
  <si>
    <t xml:space="preserve">* Hall let income - Cardrona Scout Group accrued invoices 10141, 10167, 10168 in 2025 but cheque for </t>
  </si>
  <si>
    <t>payment of £1308.75 not received until 30/1/26</t>
  </si>
  <si>
    <t>** Provisionally agreed with auditor on 24/2/26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</si>
</sst>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6" fontId="1" fillId="0" borderId="1" xfId="0" applyNumberFormat="1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6" fontId="0" fillId="0" borderId="0" xfId="0" applyNumberFormat="1"/>
    <xf numFmtId="6" fontId="5" fillId="0" borderId="1" xfId="0" applyNumberFormat="1" applyFont="1" applyBorder="1"/>
    <xf numFmtId="2" fontId="0" fillId="0" borderId="0" xfId="0" applyNumberFormat="1"/>
    <xf numFmtId="2" fontId="1" fillId="0" borderId="1" xfId="0" applyNumberFormat="1" applyFont="1" applyBorder="1"/>
    <xf numFmtId="2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36C1B-19CF-4DCA-8C7A-32F2B894DC31}">
  <dimension ref="A1:L51"/>
  <sheetViews>
    <sheetView tabSelected="1" workbookViewId="0">
      <selection activeCell="E4" sqref="E4"/>
    </sheetView>
  </sheetViews>
  <sheetFormatPr defaultRowHeight="14.4" x14ac:dyDescent="0.3"/>
  <cols>
    <col min="1" max="1" width="8.88671875" style="1"/>
  </cols>
  <sheetData>
    <row r="1" spans="1:10" ht="18" x14ac:dyDescent="0.35">
      <c r="B1" s="1"/>
      <c r="C1" s="1"/>
      <c r="D1" s="1"/>
      <c r="E1" s="5"/>
      <c r="F1" s="1"/>
      <c r="G1" s="1"/>
      <c r="H1" s="1"/>
      <c r="I1" s="1"/>
    </row>
    <row r="2" spans="1:10" ht="15.6" x14ac:dyDescent="0.3">
      <c r="B2" s="1"/>
      <c r="C2" s="1"/>
      <c r="D2" s="1"/>
      <c r="E2" s="6" t="s">
        <v>0</v>
      </c>
      <c r="F2" s="2"/>
      <c r="G2" s="2"/>
      <c r="H2" s="2"/>
      <c r="I2" s="1"/>
    </row>
    <row r="3" spans="1:10" ht="15.6" x14ac:dyDescent="0.3">
      <c r="B3" s="1"/>
      <c r="C3" s="1"/>
      <c r="D3" s="1"/>
      <c r="E3" s="6" t="s">
        <v>1</v>
      </c>
      <c r="F3" s="2"/>
      <c r="G3" s="2"/>
      <c r="H3" s="2"/>
      <c r="I3" s="1"/>
    </row>
    <row r="4" spans="1:10" x14ac:dyDescent="0.3">
      <c r="B4" s="1"/>
      <c r="C4" s="1"/>
      <c r="D4" s="1"/>
      <c r="E4" s="2"/>
      <c r="F4" s="2"/>
      <c r="G4" s="2"/>
      <c r="H4" s="2"/>
      <c r="I4" s="1"/>
    </row>
    <row r="5" spans="1:10" x14ac:dyDescent="0.3">
      <c r="B5" s="1"/>
      <c r="C5" s="1"/>
      <c r="D5" s="1"/>
      <c r="E5" s="2" t="s">
        <v>2</v>
      </c>
      <c r="F5" s="2"/>
      <c r="G5" s="2"/>
      <c r="H5" s="2"/>
      <c r="I5" s="1"/>
    </row>
    <row r="6" spans="1:10" x14ac:dyDescent="0.3">
      <c r="E6" s="2" t="s">
        <v>24</v>
      </c>
    </row>
    <row r="7" spans="1:10" s="1" customFormat="1" x14ac:dyDescent="0.3">
      <c r="H7" s="1">
        <v>2025</v>
      </c>
      <c r="I7" s="1">
        <v>2024</v>
      </c>
      <c r="J7" s="1">
        <v>2023</v>
      </c>
    </row>
    <row r="8" spans="1:10" x14ac:dyDescent="0.3">
      <c r="A8" s="1" t="s">
        <v>3</v>
      </c>
    </row>
    <row r="9" spans="1:10" x14ac:dyDescent="0.3">
      <c r="B9" t="s">
        <v>4</v>
      </c>
      <c r="H9" s="9">
        <v>1802.74</v>
      </c>
      <c r="I9" s="9">
        <v>2816.4</v>
      </c>
      <c r="J9">
        <v>2201</v>
      </c>
    </row>
    <row r="10" spans="1:10" x14ac:dyDescent="0.3">
      <c r="B10" t="s">
        <v>5</v>
      </c>
      <c r="G10" t="s">
        <v>33</v>
      </c>
      <c r="H10" s="9">
        <v>6994.15</v>
      </c>
      <c r="I10" s="9">
        <v>8574.2000000000007</v>
      </c>
      <c r="J10">
        <v>7330</v>
      </c>
    </row>
    <row r="11" spans="1:10" x14ac:dyDescent="0.3">
      <c r="B11" t="s">
        <v>6</v>
      </c>
      <c r="H11" s="9">
        <v>2192</v>
      </c>
      <c r="I11" s="9">
        <v>4361.5</v>
      </c>
      <c r="J11">
        <v>3541</v>
      </c>
    </row>
    <row r="12" spans="1:10" x14ac:dyDescent="0.3">
      <c r="B12" t="s">
        <v>7</v>
      </c>
      <c r="H12" s="9">
        <v>0</v>
      </c>
      <c r="I12" s="9">
        <v>600.82000000000005</v>
      </c>
      <c r="J12">
        <v>651</v>
      </c>
    </row>
    <row r="13" spans="1:10" x14ac:dyDescent="0.3">
      <c r="B13" t="s">
        <v>8</v>
      </c>
      <c r="H13" s="9">
        <v>1084.19</v>
      </c>
      <c r="I13" s="9">
        <v>600</v>
      </c>
      <c r="J13">
        <v>1000</v>
      </c>
    </row>
    <row r="14" spans="1:10" x14ac:dyDescent="0.3">
      <c r="B14" t="s">
        <v>9</v>
      </c>
      <c r="H14" s="9">
        <v>206.14</v>
      </c>
      <c r="I14" s="9">
        <v>1215.71</v>
      </c>
      <c r="J14">
        <v>27</v>
      </c>
    </row>
    <row r="15" spans="1:10" x14ac:dyDescent="0.3">
      <c r="B15" t="s">
        <v>10</v>
      </c>
      <c r="H15" s="9">
        <v>270.55</v>
      </c>
      <c r="I15" s="9">
        <v>362.4</v>
      </c>
      <c r="J15">
        <v>290</v>
      </c>
    </row>
    <row r="16" spans="1:10" x14ac:dyDescent="0.3">
      <c r="B16" t="s">
        <v>11</v>
      </c>
      <c r="H16" s="9">
        <v>535.4</v>
      </c>
      <c r="I16" s="9">
        <v>395.15</v>
      </c>
    </row>
    <row r="17" spans="1:12" x14ac:dyDescent="0.3">
      <c r="H17" s="9"/>
      <c r="I17" s="9"/>
    </row>
    <row r="18" spans="1:12" x14ac:dyDescent="0.3">
      <c r="H18" s="10">
        <f>SUM(H9:H16)</f>
        <v>13085.169999999998</v>
      </c>
      <c r="I18" s="10">
        <f>SUM(I9:I16)</f>
        <v>18926.18</v>
      </c>
      <c r="J18" s="3">
        <f>SUM(J9:J16)</f>
        <v>15040</v>
      </c>
    </row>
    <row r="19" spans="1:12" x14ac:dyDescent="0.3">
      <c r="A19" s="1" t="s">
        <v>12</v>
      </c>
      <c r="H19" s="9"/>
      <c r="I19" s="9"/>
    </row>
    <row r="20" spans="1:12" x14ac:dyDescent="0.3">
      <c r="B20" t="s">
        <v>13</v>
      </c>
      <c r="H20" s="9">
        <v>3502.23</v>
      </c>
      <c r="I20" s="9">
        <v>3098.26</v>
      </c>
      <c r="J20">
        <v>3864</v>
      </c>
      <c r="L20" s="9"/>
    </row>
    <row r="21" spans="1:12" x14ac:dyDescent="0.3">
      <c r="B21" t="s">
        <v>14</v>
      </c>
      <c r="H21" s="9">
        <v>0</v>
      </c>
      <c r="I21" s="9">
        <v>45.65</v>
      </c>
      <c r="J21">
        <v>842</v>
      </c>
      <c r="L21" s="9"/>
    </row>
    <row r="22" spans="1:12" x14ac:dyDescent="0.3">
      <c r="B22" t="s">
        <v>15</v>
      </c>
      <c r="H22" s="9">
        <v>1295.1300000000001</v>
      </c>
      <c r="I22" s="9">
        <v>3037.42</v>
      </c>
      <c r="J22">
        <v>1512</v>
      </c>
      <c r="L22" s="9"/>
    </row>
    <row r="23" spans="1:12" x14ac:dyDescent="0.3">
      <c r="B23" t="s">
        <v>16</v>
      </c>
      <c r="H23" s="9">
        <v>4422.3</v>
      </c>
      <c r="I23" s="9">
        <v>4453.8500000000004</v>
      </c>
      <c r="J23">
        <v>4339</v>
      </c>
      <c r="L23" s="9"/>
    </row>
    <row r="24" spans="1:12" x14ac:dyDescent="0.3">
      <c r="B24" t="s">
        <v>17</v>
      </c>
      <c r="H24" s="9">
        <v>2290.6799999999998</v>
      </c>
      <c r="I24" s="9">
        <v>1635.37</v>
      </c>
      <c r="J24">
        <v>3351</v>
      </c>
      <c r="L24" s="9"/>
    </row>
    <row r="25" spans="1:12" x14ac:dyDescent="0.3">
      <c r="B25" t="s">
        <v>18</v>
      </c>
      <c r="H25" s="9">
        <v>1237.9000000000001</v>
      </c>
      <c r="I25" s="9">
        <v>1202</v>
      </c>
      <c r="J25">
        <v>1322</v>
      </c>
      <c r="L25" s="9"/>
    </row>
    <row r="26" spans="1:12" x14ac:dyDescent="0.3">
      <c r="B26" t="s">
        <v>19</v>
      </c>
      <c r="H26" s="9">
        <v>2374.39</v>
      </c>
      <c r="I26" s="9">
        <v>4783.07</v>
      </c>
      <c r="J26">
        <v>4150</v>
      </c>
      <c r="L26" s="9"/>
    </row>
    <row r="27" spans="1:12" x14ac:dyDescent="0.3">
      <c r="B27" t="s">
        <v>20</v>
      </c>
      <c r="H27" s="9">
        <v>663.34</v>
      </c>
      <c r="I27" s="9">
        <v>2002.78</v>
      </c>
      <c r="J27">
        <v>301</v>
      </c>
      <c r="L27" s="9"/>
    </row>
    <row r="28" spans="1:12" x14ac:dyDescent="0.3">
      <c r="B28" t="s">
        <v>34</v>
      </c>
      <c r="H28" s="9">
        <v>518.48</v>
      </c>
      <c r="I28" s="9">
        <v>242.62</v>
      </c>
      <c r="L28" s="9"/>
    </row>
    <row r="29" spans="1:12" x14ac:dyDescent="0.3">
      <c r="B29" t="s">
        <v>21</v>
      </c>
      <c r="H29" s="9">
        <v>215.11</v>
      </c>
      <c r="I29" s="9">
        <v>115.9</v>
      </c>
      <c r="L29" s="9"/>
    </row>
    <row r="30" spans="1:12" x14ac:dyDescent="0.3">
      <c r="B30" t="s">
        <v>11</v>
      </c>
      <c r="H30" s="9">
        <v>282.60000000000002</v>
      </c>
      <c r="I30" s="9">
        <v>469.8</v>
      </c>
      <c r="L30" s="9"/>
    </row>
    <row r="31" spans="1:12" x14ac:dyDescent="0.3">
      <c r="B31" t="s">
        <v>35</v>
      </c>
      <c r="H31" s="9">
        <v>449.61</v>
      </c>
      <c r="I31" s="9">
        <v>1852.8</v>
      </c>
      <c r="L31" s="9"/>
    </row>
    <row r="32" spans="1:12" x14ac:dyDescent="0.3">
      <c r="H32" s="9"/>
      <c r="I32" s="9"/>
    </row>
    <row r="33" spans="1:10" x14ac:dyDescent="0.3">
      <c r="H33" s="10">
        <f>SUM(H20:H31)</f>
        <v>17251.769999999997</v>
      </c>
      <c r="I33" s="10">
        <f>SUM(I20:I31)</f>
        <v>22939.519999999997</v>
      </c>
      <c r="J33" s="3">
        <f>SUM(J20:J31)</f>
        <v>19681</v>
      </c>
    </row>
    <row r="34" spans="1:10" x14ac:dyDescent="0.3">
      <c r="H34" s="9"/>
      <c r="I34" s="9"/>
    </row>
    <row r="35" spans="1:10" x14ac:dyDescent="0.3">
      <c r="A35" s="1" t="s">
        <v>22</v>
      </c>
      <c r="H35" s="10">
        <f>H18-H33</f>
        <v>-4166.5999999999985</v>
      </c>
      <c r="I35" s="10">
        <f>I18-I33</f>
        <v>-4013.3399999999965</v>
      </c>
      <c r="J35" s="4">
        <f>J18-J33</f>
        <v>-4641</v>
      </c>
    </row>
    <row r="36" spans="1:10" x14ac:dyDescent="0.3">
      <c r="H36" s="9"/>
      <c r="I36" s="9"/>
    </row>
    <row r="37" spans="1:10" x14ac:dyDescent="0.3">
      <c r="E37" s="2" t="s">
        <v>23</v>
      </c>
      <c r="H37" s="9"/>
      <c r="I37" s="9"/>
    </row>
    <row r="38" spans="1:10" x14ac:dyDescent="0.3">
      <c r="H38" s="9"/>
      <c r="I38" s="9"/>
    </row>
    <row r="39" spans="1:10" x14ac:dyDescent="0.3">
      <c r="A39" s="1" t="s">
        <v>25</v>
      </c>
      <c r="H39" s="9"/>
      <c r="I39" s="9"/>
    </row>
    <row r="40" spans="1:10" x14ac:dyDescent="0.3">
      <c r="B40" t="s">
        <v>27</v>
      </c>
      <c r="H40" s="9">
        <v>20709.330000000002</v>
      </c>
      <c r="I40" s="9">
        <v>24723</v>
      </c>
      <c r="J40">
        <v>29365</v>
      </c>
    </row>
    <row r="41" spans="1:10" x14ac:dyDescent="0.3">
      <c r="B41" t="s">
        <v>26</v>
      </c>
      <c r="H41" s="9">
        <f>H35</f>
        <v>-4166.5999999999985</v>
      </c>
      <c r="I41" s="9">
        <f>I35</f>
        <v>-4013.3399999999965</v>
      </c>
      <c r="J41" s="7">
        <f>J35</f>
        <v>-4641</v>
      </c>
    </row>
    <row r="42" spans="1:10" x14ac:dyDescent="0.3">
      <c r="B42" t="s">
        <v>28</v>
      </c>
      <c r="H42" s="11">
        <f>H40+H41</f>
        <v>16542.730000000003</v>
      </c>
      <c r="I42" s="11">
        <f>I40+I41</f>
        <v>20709.660000000003</v>
      </c>
      <c r="J42" s="8">
        <f>J40+J41</f>
        <v>24724</v>
      </c>
    </row>
    <row r="43" spans="1:10" x14ac:dyDescent="0.3">
      <c r="A43" s="1" t="s">
        <v>29</v>
      </c>
      <c r="H43" s="9"/>
      <c r="I43" s="9"/>
    </row>
    <row r="44" spans="1:10" x14ac:dyDescent="0.3">
      <c r="B44" t="s">
        <v>30</v>
      </c>
      <c r="H44" s="9">
        <v>15270.55</v>
      </c>
      <c r="I44" s="9">
        <v>19000</v>
      </c>
      <c r="J44">
        <v>23000</v>
      </c>
    </row>
    <row r="45" spans="1:10" x14ac:dyDescent="0.3">
      <c r="B45" t="s">
        <v>31</v>
      </c>
      <c r="H45" s="9">
        <v>1187.18</v>
      </c>
      <c r="I45" s="9">
        <v>1624.33</v>
      </c>
      <c r="J45">
        <v>1636</v>
      </c>
    </row>
    <row r="46" spans="1:10" x14ac:dyDescent="0.3">
      <c r="B46" t="s">
        <v>32</v>
      </c>
      <c r="H46" s="9">
        <v>121.16</v>
      </c>
      <c r="I46" s="9">
        <v>85</v>
      </c>
      <c r="J46">
        <v>87</v>
      </c>
    </row>
    <row r="47" spans="1:10" x14ac:dyDescent="0.3">
      <c r="H47" s="10">
        <f>SUM(H44:H46)</f>
        <v>16578.89</v>
      </c>
      <c r="I47" s="10">
        <f>SUM(I44:I46)</f>
        <v>20709.330000000002</v>
      </c>
      <c r="J47" s="3">
        <f>SUM(J44:J46)</f>
        <v>24723</v>
      </c>
    </row>
    <row r="49" spans="1:1" x14ac:dyDescent="0.3">
      <c r="A49" s="1" t="s">
        <v>36</v>
      </c>
    </row>
    <row r="50" spans="1:1" x14ac:dyDescent="0.3">
      <c r="A50" s="1" t="s">
        <v>37</v>
      </c>
    </row>
    <row r="51" spans="1:1" x14ac:dyDescent="0.3">
      <c r="A51" s="1" t="s">
        <v>38</v>
      </c>
    </row>
  </sheetData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FAC921A6-E7D8-4D9B-B2D4-E404B3AD4E38}"/>
</file>

<file path=customXml/itemProps2.xml><?xml version="1.0" encoding="utf-8"?>
<ds:datastoreItem xmlns:ds="http://schemas.openxmlformats.org/officeDocument/2006/customXml" ds:itemID="{45DCE496-8E3E-4D82-92B3-C2D5202178DA}"/>
</file>

<file path=customXml/itemProps3.xml><?xml version="1.0" encoding="utf-8"?>
<ds:datastoreItem xmlns:ds="http://schemas.openxmlformats.org/officeDocument/2006/customXml" ds:itemID="{DEC3BFE1-00C9-4C9A-B6C3-50127DF4F5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Cavalry Couriers</dc:creator>
  <cp:lastModifiedBy>Cavalry Couriers</cp:lastModifiedBy>
  <dcterms:created xsi:type="dcterms:W3CDTF">2025-02-25T13:58:37Z</dcterms:created>
  <dcterms:modified xsi:type="dcterms:W3CDTF">2026-02-26T16:17:31Z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