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rail-my.sharepoint.com/personal/lauren_james_scotrail_co_uk/Documents/Documents/gg/"/>
    </mc:Choice>
  </mc:AlternateContent>
  <xr:revisionPtr revIDLastSave="0" documentId="8_{3AF3E0EC-CA48-4979-8C3C-089357369D2A}" xr6:coauthVersionLast="47" xr6:coauthVersionMax="47" xr10:uidLastSave="{00000000-0000-0000-0000-000000000000}"/>
  <bookViews>
    <workbookView xWindow="-110" yWindow="-110" windowWidth="19420" windowHeight="10300" activeTab="4" xr2:uid="{3D409D85-5B54-48FA-B5E1-15855718EEDF}"/>
  </bookViews>
  <sheets>
    <sheet name="Unit Details" sheetId="7" r:id="rId1"/>
    <sheet name="Unit Details 2" sheetId="8" r:id="rId2"/>
    <sheet name="Enter Receipts" sheetId="1" r:id="rId3"/>
    <sheet name="Enter Payments" sheetId="2" r:id="rId4"/>
    <sheet name="Unit Accounts" sheetId="4" r:id="rId5"/>
    <sheet name="Examination certificate" sheetId="5" r:id="rId6"/>
    <sheet name="Trustee Report" sheetId="6" r:id="rId7"/>
  </sheets>
  <definedNames>
    <definedName name="_xlnm.Print_Titles" localSheetId="3">'Enter Payments'!$1:$8</definedName>
    <definedName name="_xlnm.Print_Titles" localSheetId="2">'Enter Receipts'!$2:$8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4" l="1"/>
  <c r="D23" i="1"/>
  <c r="D24" i="1"/>
  <c r="D25" i="1"/>
  <c r="D26" i="1"/>
  <c r="D27" i="1"/>
  <c r="D28" i="1"/>
  <c r="D29" i="1"/>
  <c r="D30" i="1"/>
  <c r="D31" i="1"/>
  <c r="E43" i="1"/>
  <c r="C56" i="4"/>
  <c r="C55" i="4"/>
  <c r="C52" i="4"/>
  <c r="C51" i="4"/>
  <c r="C12" i="6"/>
  <c r="C54" i="6"/>
  <c r="C53" i="6"/>
  <c r="C52" i="6"/>
  <c r="C50" i="6"/>
  <c r="C49" i="6"/>
  <c r="D46" i="6"/>
  <c r="C26" i="6"/>
  <c r="C25" i="6"/>
  <c r="C17" i="6"/>
  <c r="C20" i="6"/>
  <c r="C19" i="6"/>
  <c r="C18" i="6"/>
  <c r="D32" i="1"/>
  <c r="D33" i="1"/>
  <c r="D34" i="1"/>
  <c r="D35" i="1"/>
  <c r="D36" i="1"/>
  <c r="D37" i="1"/>
  <c r="D38" i="1"/>
  <c r="D39" i="1"/>
  <c r="D40" i="1"/>
  <c r="D41" i="1"/>
  <c r="D42" i="1"/>
  <c r="J54" i="4"/>
  <c r="J50" i="4"/>
  <c r="O43" i="1"/>
  <c r="J16" i="4"/>
  <c r="M43" i="1"/>
  <c r="J15" i="4"/>
  <c r="D45" i="6"/>
  <c r="C40" i="6"/>
  <c r="C39" i="6"/>
  <c r="D37" i="6"/>
  <c r="G51" i="2"/>
  <c r="H51" i="2"/>
  <c r="J23" i="4"/>
  <c r="I51" i="2"/>
  <c r="J24" i="4"/>
  <c r="J51" i="2"/>
  <c r="K51" i="2"/>
  <c r="L51" i="2"/>
  <c r="M51" i="2"/>
  <c r="N51" i="2"/>
  <c r="J26" i="4"/>
  <c r="O51" i="2"/>
  <c r="J27" i="4"/>
  <c r="P51" i="2"/>
  <c r="J29" i="4"/>
  <c r="Q51" i="2"/>
  <c r="J28" i="4"/>
  <c r="J32" i="4"/>
  <c r="R51" i="2"/>
  <c r="J30" i="4"/>
  <c r="E2" i="2"/>
  <c r="K4" i="2"/>
  <c r="F4" i="2"/>
  <c r="N2" i="2"/>
  <c r="F51" i="2"/>
  <c r="E51" i="2"/>
  <c r="H43" i="1"/>
  <c r="J8" i="4"/>
  <c r="I43" i="1"/>
  <c r="J43" i="1"/>
  <c r="G13" i="4"/>
  <c r="K43" i="1"/>
  <c r="G12" i="4"/>
  <c r="L43" i="1"/>
  <c r="G11" i="4"/>
  <c r="N43" i="1"/>
  <c r="J14" i="4"/>
  <c r="F43" i="1"/>
  <c r="G43" i="1"/>
  <c r="J7" i="4"/>
  <c r="M2" i="1"/>
  <c r="D2" i="1"/>
  <c r="K7" i="5"/>
  <c r="H7" i="5"/>
  <c r="J4" i="5"/>
  <c r="D4" i="5"/>
  <c r="C24" i="6"/>
  <c r="C23" i="6"/>
  <c r="C22" i="6"/>
  <c r="C16" i="6"/>
  <c r="C15" i="6"/>
  <c r="C14" i="6"/>
  <c r="B6" i="6"/>
  <c r="B4" i="6"/>
  <c r="C9" i="6"/>
  <c r="G40" i="4"/>
  <c r="J4" i="4"/>
  <c r="H4" i="4"/>
  <c r="J2" i="4"/>
  <c r="D2" i="4"/>
  <c r="J9" i="4"/>
  <c r="A47" i="4"/>
  <c r="A42" i="4"/>
  <c r="A19" i="4"/>
  <c r="A33" i="4"/>
  <c r="A35" i="4"/>
  <c r="G42" i="4"/>
  <c r="D43" i="1"/>
  <c r="J47" i="4"/>
  <c r="F53" i="2"/>
  <c r="J25" i="4"/>
  <c r="J33" i="4"/>
  <c r="R53" i="2"/>
  <c r="J13" i="4"/>
  <c r="J19" i="4"/>
  <c r="O45" i="1"/>
  <c r="E45" i="1"/>
  <c r="J35" i="4"/>
</calcChain>
</file>

<file path=xl/sharedStrings.xml><?xml version="1.0" encoding="utf-8"?>
<sst xmlns="http://schemas.openxmlformats.org/spreadsheetml/2006/main" count="287" uniqueCount="219">
  <si>
    <t>UNIT NAME</t>
  </si>
  <si>
    <t>TO</t>
  </si>
  <si>
    <t>DATE</t>
  </si>
  <si>
    <t>DESCRIPTION</t>
  </si>
  <si>
    <t>AMOUNT RECEIVED</t>
  </si>
  <si>
    <t>BANK</t>
  </si>
  <si>
    <t>CASH</t>
  </si>
  <si>
    <t>Subscriptions</t>
  </si>
  <si>
    <t>Donations</t>
  </si>
  <si>
    <t>Fund Raising</t>
  </si>
  <si>
    <t>Charitable Income</t>
  </si>
  <si>
    <t>Grants</t>
  </si>
  <si>
    <t>Legacies</t>
  </si>
  <si>
    <t>Bank</t>
  </si>
  <si>
    <t>Interest</t>
  </si>
  <si>
    <t>Sundry</t>
  </si>
  <si>
    <t>Sales</t>
  </si>
  <si>
    <t>Other</t>
  </si>
  <si>
    <t>Income</t>
  </si>
  <si>
    <t>RECEIPTS SHEET FOR THE PERIOD    FROM</t>
  </si>
  <si>
    <t xml:space="preserve">CHARITY NUMBER  </t>
  </si>
  <si>
    <t>TOTALS</t>
  </si>
  <si>
    <t>PAYMENTS SHEET FOR THE PERIOD  FROM</t>
  </si>
  <si>
    <t>AMOUNT PAID</t>
  </si>
  <si>
    <t>expenses</t>
  </si>
  <si>
    <t>Raising</t>
  </si>
  <si>
    <t xml:space="preserve">Fund </t>
  </si>
  <si>
    <t>paid to</t>
  </si>
  <si>
    <t xml:space="preserve">Census </t>
  </si>
  <si>
    <t>Camps</t>
  </si>
  <si>
    <t>Trips</t>
  </si>
  <si>
    <t>Room</t>
  </si>
  <si>
    <t>Hire</t>
  </si>
  <si>
    <t>Books, Badges</t>
  </si>
  <si>
    <t>Materials</t>
  </si>
  <si>
    <t>Leaflets</t>
  </si>
  <si>
    <t>Printing</t>
  </si>
  <si>
    <t>Advertising</t>
  </si>
  <si>
    <t>Costs</t>
  </si>
  <si>
    <t>General</t>
  </si>
  <si>
    <t>Admin</t>
  </si>
  <si>
    <t>Proof of Balance</t>
  </si>
  <si>
    <t>Guiding Activities &amp; Events</t>
  </si>
  <si>
    <t>Previous</t>
  </si>
  <si>
    <t>Period</t>
  </si>
  <si>
    <t>RECEIPTS</t>
  </si>
  <si>
    <t>Membership Subscriptions</t>
  </si>
  <si>
    <t>Proceeds from Fund Raising Activities</t>
  </si>
  <si>
    <t>Grants Received</t>
  </si>
  <si>
    <t>Donations Received</t>
  </si>
  <si>
    <t>Miscellaneous Sales</t>
  </si>
  <si>
    <t>Other General Income</t>
  </si>
  <si>
    <t>Total Receipts</t>
  </si>
  <si>
    <t>PAYMENTS</t>
  </si>
  <si>
    <t>Membership Subscriptions to County</t>
  </si>
  <si>
    <t>Expenses of Fund Raising Activities</t>
  </si>
  <si>
    <t>Publicity Expenses</t>
  </si>
  <si>
    <t>Cost of Miscellaneous Sales</t>
  </si>
  <si>
    <t>Donations Made</t>
  </si>
  <si>
    <t>Administrative Costs</t>
  </si>
  <si>
    <t>Other General Costs</t>
  </si>
  <si>
    <t>Total Payments</t>
  </si>
  <si>
    <t>Surplus (Deficit) for the Period</t>
  </si>
  <si>
    <t>STATEMENT OF BALANCES</t>
  </si>
  <si>
    <t>Opening Balances</t>
  </si>
  <si>
    <t>Cash</t>
  </si>
  <si>
    <t>Closing Balances</t>
  </si>
  <si>
    <t>Trustees Annual Report</t>
  </si>
  <si>
    <t>Charity Name</t>
  </si>
  <si>
    <t>Charity Number</t>
  </si>
  <si>
    <t>Charity Address</t>
  </si>
  <si>
    <t xml:space="preserve">The above unit is an unincorporated association. It has no written constitution, but operates in accordance </t>
  </si>
  <si>
    <t>with the Guiding Manual published by Girlguiding UK, the operating name of the Guide Association.</t>
  </si>
  <si>
    <t>The charity's main income is subscription income. The charity aims to hold sufficient cash funds to meet all</t>
  </si>
  <si>
    <t>expenditure due and anticipated during a 2 month period.</t>
  </si>
  <si>
    <t>signed……………………………………………Name…………………………………………….Date…………………………</t>
  </si>
  <si>
    <t>INDEPENDENT EXAMINATION CERTIFICATE</t>
  </si>
  <si>
    <t>a)</t>
  </si>
  <si>
    <t>b)</t>
  </si>
  <si>
    <t>The Receipts &amp; Payments Account and Statement of Balances have been properly</t>
  </si>
  <si>
    <t>prepared from the records of the Unit and are in agreement with them,</t>
  </si>
  <si>
    <t>c)</t>
  </si>
  <si>
    <t xml:space="preserve">GIRLGUIDING </t>
  </si>
  <si>
    <t>RECEIPTS &amp; PAYMENTS ACCOUNT FOR THE PERIOD FROM</t>
  </si>
  <si>
    <t>To the best of my knowledge &amp; belief, and in accordance with the information &amp; explanations given to me :</t>
  </si>
  <si>
    <t>I have examined the Trustees' Report, the Units Accounting records, and the Receipts &amp; Payments</t>
  </si>
  <si>
    <t>Account and Statement of Balances that are attached as part of this document.</t>
  </si>
  <si>
    <t xml:space="preserve">RECEIPTS &amp; PAYMENTS ACCOUNT </t>
  </si>
  <si>
    <t>FOR THE PERIOD FROM</t>
  </si>
  <si>
    <t xml:space="preserve">Guiding </t>
  </si>
  <si>
    <t>Activities</t>
  </si>
  <si>
    <t>Received</t>
  </si>
  <si>
    <t>Made</t>
  </si>
  <si>
    <t>GIRLGUIDING SCOTLAND</t>
  </si>
  <si>
    <t>CHARITY NUMBER</t>
  </si>
  <si>
    <t>YEAR</t>
  </si>
  <si>
    <t>FROM</t>
  </si>
  <si>
    <t>UNIT LEADER</t>
  </si>
  <si>
    <t>ASSISTANT GUIDERS</t>
  </si>
  <si>
    <t>CONTACT ADDRESS</t>
  </si>
  <si>
    <t>SCO</t>
  </si>
  <si>
    <t>Signed …………………………………………………….</t>
  </si>
  <si>
    <t>Dated ………………………………………..</t>
  </si>
  <si>
    <t>Name……………………………………………………….</t>
  </si>
  <si>
    <t>Qualification………………………………..</t>
  </si>
  <si>
    <t>Cheque</t>
  </si>
  <si>
    <t>Number</t>
  </si>
  <si>
    <t>CHEQUES</t>
  </si>
  <si>
    <t>Paid in to</t>
  </si>
  <si>
    <t>Kept in</t>
  </si>
  <si>
    <t>BANK BALANCES</t>
  </si>
  <si>
    <t>Opening balance</t>
  </si>
  <si>
    <t>Closing Balance</t>
  </si>
  <si>
    <t>CASH BALANCES</t>
  </si>
  <si>
    <t>d)</t>
  </si>
  <si>
    <t>Contra</t>
  </si>
  <si>
    <t>Deposit</t>
  </si>
  <si>
    <t>to Bank</t>
  </si>
  <si>
    <t>Deposit to</t>
  </si>
  <si>
    <t>Investment Income</t>
  </si>
  <si>
    <t>In addition to the above balances the unit has other assets at a valuation of</t>
  </si>
  <si>
    <t>Being</t>
  </si>
  <si>
    <t>Date</t>
  </si>
  <si>
    <t>Prepared By (signature)………………………..</t>
  </si>
  <si>
    <t>Approved by Trustee   Name……………………………………….</t>
  </si>
  <si>
    <t>Signature ……………………………………….</t>
  </si>
  <si>
    <t>Date………………………………………</t>
  </si>
  <si>
    <t>Liabilities at the year end (if appropriate) comprised the following</t>
  </si>
  <si>
    <t>All funds held by the charity are unrestricted in nature</t>
  </si>
  <si>
    <t>at Year End</t>
  </si>
  <si>
    <t>Trustees</t>
  </si>
  <si>
    <t>Trustees resigned</t>
  </si>
  <si>
    <t>during Year</t>
  </si>
  <si>
    <t>The Guide Association is incorporated under a Royal Charter which gives power to form units across</t>
  </si>
  <si>
    <t>the United Kingdom.</t>
  </si>
  <si>
    <t>Its trustees are the volunteer adult leaders appointed as Guiders in terms of the said Guiding Manual,</t>
  </si>
  <si>
    <t>and in accordance with the Royal Charter</t>
  </si>
  <si>
    <t>The charity's aim is to help girls and young women develop their potential to be leaders and effective</t>
  </si>
  <si>
    <t xml:space="preserve">citizens by delivering a programme of informal education in accordance with the ethos and </t>
  </si>
  <si>
    <t>in the area, and conducted other activities as shown below :</t>
  </si>
  <si>
    <t>Further information (if applicable)</t>
  </si>
  <si>
    <t xml:space="preserve">                                                                          </t>
  </si>
  <si>
    <t xml:space="preserve">     Services or facilities donated to the Charity </t>
  </si>
  <si>
    <t xml:space="preserve">     Explanation of any operating deficit</t>
  </si>
  <si>
    <t>The charity trustees consider that the audit requirement of Regulation 10(1)(d) of the Charities Accounts (Scotland)</t>
  </si>
  <si>
    <t>Regulations 2006 does not apply and therefore the Unit is eligible to have an independent examination.</t>
  </si>
  <si>
    <t>The Receipts &amp; Payments Account &amp; Statement of Balances comply with Regulation 9</t>
  </si>
  <si>
    <t>of the 2006 Accounts Regulations and with the Unit's effective Constitution.</t>
  </si>
  <si>
    <t>2005 Act and Regulations 4 and 9 of the 2006 Accounts Regulations have not been met.</t>
  </si>
  <si>
    <t xml:space="preserve">or </t>
  </si>
  <si>
    <t>* In the course of my examination, no matter has come to my attention which gives me</t>
  </si>
  <si>
    <t>* In the course of my examination the following matters of a material nature have come to my attention :</t>
  </si>
  <si>
    <t>……………………………………………………………………………………………………………………………………..</t>
  </si>
  <si>
    <t>UNIT OFFICIALS AT YEAR END</t>
  </si>
  <si>
    <t>UNIT OFFICIALS WHO RESIGNED DURING THE YEAR</t>
  </si>
  <si>
    <t>During the above period the charity provided this programme to girls numbering</t>
  </si>
  <si>
    <t xml:space="preserve">principles of Girlguiding UK. </t>
  </si>
  <si>
    <t>SUPPLEMENTARY INFORMATION</t>
  </si>
  <si>
    <t>Enter the average number of girls in the unit during the year</t>
  </si>
  <si>
    <t>Briefly describe the two main activities during the year, excluding regular weekly activities</t>
  </si>
  <si>
    <t>No remuneration was paid to Trustees during the year.</t>
  </si>
  <si>
    <t>Legitimate expenses reimbursed to Trustees during the Year, for travel and other related</t>
  </si>
  <si>
    <t>If expenses have been re-imbursed to the Unit Leader or Assistant Guiders</t>
  </si>
  <si>
    <t>If you have received any donated equipment, materials or services during the year, please</t>
  </si>
  <si>
    <t>detail below</t>
  </si>
  <si>
    <t>If your accounts show a deficit for the year (expenses greater than income), please enter</t>
  </si>
  <si>
    <t>the reasons below</t>
  </si>
  <si>
    <t>If you hold equipment or other assets with a value of more than £100 please detail below</t>
  </si>
  <si>
    <t>description of asset</t>
  </si>
  <si>
    <t>value</t>
  </si>
  <si>
    <t xml:space="preserve">If you owed any money at the year end please enter the total amount </t>
  </si>
  <si>
    <t xml:space="preserve">and describe the liabilities </t>
  </si>
  <si>
    <t>expenses necessarily incurred by them in fulfilling their duties amounted to                     £</t>
  </si>
  <si>
    <t>and were paid to individual Trustees numbering</t>
  </si>
  <si>
    <t>and the number of Trustees who received payments</t>
  </si>
  <si>
    <t>in respect of travel or other incidental expenses, enter the amount here  £</t>
  </si>
  <si>
    <t>Address   ………………………………………………………………………………….</t>
  </si>
  <si>
    <t xml:space="preserve">               …………………………………………………………………………………..</t>
  </si>
  <si>
    <t>GGUK</t>
  </si>
  <si>
    <t>(the movement in balances equates to the surplusl/deficit for the period shown above)</t>
  </si>
  <si>
    <t>(please delete alternative paragraph * as appropriate)</t>
  </si>
  <si>
    <t>reasonable cause to believe that in any material respect, the requirements of Section 44 (1) (a) of the</t>
  </si>
  <si>
    <t>My examination has been carried out under Section 44(1)(c of the Charities &amp; Trustee Investment (Scotland) Act 2005,</t>
  </si>
  <si>
    <t>and this report is made solely to the charity's trustees.</t>
  </si>
  <si>
    <t>Donna Anderson</t>
  </si>
  <si>
    <t>Lauren James</t>
  </si>
  <si>
    <t>Deborah Robertson</t>
  </si>
  <si>
    <t xml:space="preserve">Unit was new, we worked on building new friendships and </t>
  </si>
  <si>
    <t>na</t>
  </si>
  <si>
    <t>G64 1NA</t>
  </si>
  <si>
    <t>2 Heath Avenue</t>
  </si>
  <si>
    <t>Glasgow</t>
  </si>
  <si>
    <t>q</t>
  </si>
  <si>
    <t>Kelly Cain</t>
  </si>
  <si>
    <t>SUBS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</si>
  <si>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</si>
  <si>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</si>
  <si>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</si>
  <si>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</si>
  <si>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</si>
  <si>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</si>
  <si>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</si>
  <si>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</si>
  <si>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</si>
  <si>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</si>
  <si>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</si>
  <si>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</si>
  <si>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</si>
  <si>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</si>
  <si>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</si>
  <si>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</si>
  <si>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</si>
  <si>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EDC LET</t>
  </si>
  <si>
    <t>Craft Daft</t>
  </si>
  <si>
    <t>Cinema Trip</t>
  </si>
  <si>
    <t>Guide Shop</t>
  </si>
  <si>
    <t>1st Auchinairn Brownies</t>
  </si>
  <si>
    <t>Baker Ross</t>
  </si>
  <si>
    <t>Blair Drummond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</si>
</sst>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\-mmm\-yyyy;@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8"/>
      <name val="Arial"/>
    </font>
    <font>
      <i/>
      <sz val="10"/>
      <name val="Arial"/>
      <family val="2"/>
    </font>
    <font>
      <b/>
      <sz val="10"/>
      <name val="Bradley Hand ITC"/>
      <family val="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0" xfId="0" applyFont="1" applyBorder="1"/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4" xfId="0" applyNumberFormat="1" applyBorder="1"/>
    <xf numFmtId="4" fontId="1" fillId="0" borderId="5" xfId="0" applyNumberFormat="1" applyFont="1" applyBorder="1"/>
    <xf numFmtId="4" fontId="0" fillId="0" borderId="0" xfId="0" applyNumberFormat="1" applyBorder="1"/>
    <xf numFmtId="4" fontId="0" fillId="0" borderId="5" xfId="0" applyNumberForma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1" fillId="0" borderId="0" xfId="0" applyFont="1" applyBorder="1" applyAlignment="1">
      <alignment horizontal="center"/>
    </xf>
    <xf numFmtId="15" fontId="0" fillId="0" borderId="6" xfId="0" applyNumberFormat="1" applyBorder="1"/>
    <xf numFmtId="15" fontId="1" fillId="0" borderId="7" xfId="0" applyNumberFormat="1" applyFont="1" applyBorder="1"/>
    <xf numFmtId="15" fontId="0" fillId="0" borderId="7" xfId="0" applyNumberFormat="1" applyBorder="1"/>
    <xf numFmtId="15" fontId="0" fillId="0" borderId="8" xfId="0" applyNumberFormat="1" applyBorder="1"/>
    <xf numFmtId="15" fontId="0" fillId="0" borderId="0" xfId="0" applyNumberFormat="1"/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9" xfId="0" applyNumberFormat="1" applyFont="1" applyBorder="1"/>
    <xf numFmtId="15" fontId="1" fillId="0" borderId="9" xfId="0" applyNumberFormat="1" applyFont="1" applyBorder="1" applyAlignment="1">
      <alignment horizontal="center"/>
    </xf>
    <xf numFmtId="15" fontId="1" fillId="0" borderId="10" xfId="0" applyNumberFormat="1" applyFont="1" applyBorder="1"/>
    <xf numFmtId="4" fontId="1" fillId="0" borderId="12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15" xfId="0" applyFont="1" applyBorder="1"/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5" xfId="0" applyFont="1" applyBorder="1"/>
    <xf numFmtId="3" fontId="1" fillId="0" borderId="6" xfId="0" applyNumberFormat="1" applyFont="1" applyBorder="1"/>
    <xf numFmtId="0" fontId="1" fillId="0" borderId="1" xfId="0" applyFont="1" applyBorder="1"/>
    <xf numFmtId="0" fontId="1" fillId="0" borderId="4" xfId="0" applyFont="1" applyBorder="1"/>
    <xf numFmtId="3" fontId="1" fillId="0" borderId="7" xfId="0" applyNumberFormat="1" applyFont="1" applyBorder="1"/>
    <xf numFmtId="0" fontId="1" fillId="0" borderId="17" xfId="0" applyFont="1" applyBorder="1"/>
    <xf numFmtId="3" fontId="1" fillId="0" borderId="12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" fontId="1" fillId="0" borderId="16" xfId="0" applyNumberFormat="1" applyFont="1" applyBorder="1"/>
    <xf numFmtId="3" fontId="1" fillId="0" borderId="10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" fontId="1" fillId="0" borderId="0" xfId="0" applyNumberFormat="1" applyFont="1"/>
    <xf numFmtId="4" fontId="1" fillId="0" borderId="4" xfId="0" applyNumberFormat="1" applyFont="1" applyBorder="1" applyAlignment="1">
      <alignment horizontal="center"/>
    </xf>
    <xf numFmtId="15" fontId="1" fillId="0" borderId="12" xfId="0" applyNumberFormat="1" applyFont="1" applyBorder="1" applyAlignment="1">
      <alignment horizontal="center"/>
    </xf>
    <xf numFmtId="4" fontId="1" fillId="0" borderId="12" xfId="0" applyNumberFormat="1" applyFont="1" applyBorder="1"/>
    <xf numFmtId="4" fontId="1" fillId="0" borderId="14" xfId="0" applyNumberFormat="1" applyFont="1" applyBorder="1"/>
    <xf numFmtId="4" fontId="1" fillId="0" borderId="2" xfId="0" applyNumberFormat="1" applyFont="1" applyBorder="1"/>
    <xf numFmtId="4" fontId="0" fillId="2" borderId="13" xfId="0" applyNumberFormat="1" applyFill="1" applyBorder="1"/>
    <xf numFmtId="4" fontId="0" fillId="2" borderId="5" xfId="0" applyNumberFormat="1" applyFill="1" applyBorder="1"/>
    <xf numFmtId="4" fontId="0" fillId="2" borderId="0" xfId="0" applyNumberFormat="1" applyFill="1" applyBorder="1"/>
    <xf numFmtId="4" fontId="0" fillId="2" borderId="11" xfId="0" applyNumberFormat="1" applyFill="1" applyBorder="1"/>
    <xf numFmtId="2" fontId="1" fillId="3" borderId="11" xfId="0" applyNumberFormat="1" applyFont="1" applyFill="1" applyBorder="1"/>
    <xf numFmtId="15" fontId="1" fillId="0" borderId="11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Protection="1">
      <protection locked="0"/>
    </xf>
    <xf numFmtId="15" fontId="0" fillId="0" borderId="12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0" xfId="0" applyBorder="1" applyProtection="1">
      <protection locked="0"/>
    </xf>
    <xf numFmtId="15" fontId="0" fillId="0" borderId="10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3" fontId="1" fillId="0" borderId="12" xfId="0" applyNumberFormat="1" applyFont="1" applyBorder="1" applyProtection="1">
      <protection locked="0"/>
    </xf>
    <xf numFmtId="3" fontId="1" fillId="0" borderId="1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2" xfId="0" applyFont="1" applyBorder="1" applyProtection="1">
      <protection locked="0"/>
    </xf>
    <xf numFmtId="4" fontId="0" fillId="0" borderId="7" xfId="0" applyNumberFormat="1" applyFill="1" applyBorder="1"/>
    <xf numFmtId="4" fontId="0" fillId="0" borderId="12" xfId="0" applyNumberFormat="1" applyFill="1" applyBorder="1"/>
    <xf numFmtId="4" fontId="1" fillId="0" borderId="0" xfId="0" applyNumberFormat="1" applyFont="1" applyFill="1" applyBorder="1"/>
    <xf numFmtId="4" fontId="1" fillId="0" borderId="11" xfId="0" applyNumberFormat="1" applyFont="1" applyFill="1" applyBorder="1"/>
    <xf numFmtId="0" fontId="1" fillId="0" borderId="20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0" fontId="1" fillId="0" borderId="0" xfId="0" applyFont="1" applyFill="1" applyBorder="1"/>
    <xf numFmtId="15" fontId="1" fillId="0" borderId="11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1" fillId="0" borderId="21" xfId="0" applyFont="1" applyFill="1" applyBorder="1"/>
    <xf numFmtId="0" fontId="1" fillId="0" borderId="16" xfId="0" applyFont="1" applyFill="1" applyBorder="1"/>
    <xf numFmtId="4" fontId="1" fillId="0" borderId="16" xfId="0" applyNumberFormat="1" applyFont="1" applyFill="1" applyBorder="1"/>
    <xf numFmtId="0" fontId="1" fillId="0" borderId="22" xfId="0" applyFont="1" applyFill="1" applyBorder="1"/>
    <xf numFmtId="4" fontId="1" fillId="0" borderId="23" xfId="0" applyNumberFormat="1" applyFont="1" applyFill="1" applyBorder="1"/>
    <xf numFmtId="4" fontId="1" fillId="0" borderId="24" xfId="0" applyNumberFormat="1" applyFont="1" applyFill="1" applyBorder="1"/>
    <xf numFmtId="4" fontId="1" fillId="0" borderId="25" xfId="0" applyNumberFormat="1" applyFont="1" applyFill="1" applyBorder="1"/>
    <xf numFmtId="0" fontId="1" fillId="0" borderId="26" xfId="0" applyFont="1" applyFill="1" applyBorder="1"/>
    <xf numFmtId="4" fontId="1" fillId="0" borderId="27" xfId="0" applyNumberFormat="1" applyFont="1" applyFill="1" applyBorder="1"/>
    <xf numFmtId="0" fontId="1" fillId="0" borderId="14" xfId="0" applyFont="1" applyFill="1" applyBorder="1"/>
    <xf numFmtId="0" fontId="1" fillId="0" borderId="28" xfId="0" applyFont="1" applyFill="1" applyBorder="1"/>
    <xf numFmtId="4" fontId="1" fillId="0" borderId="29" xfId="0" applyNumberFormat="1" applyFont="1" applyFill="1" applyBorder="1"/>
    <xf numFmtId="0" fontId="1" fillId="0" borderId="27" xfId="0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1" fillId="0" borderId="5" xfId="0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3" fontId="1" fillId="0" borderId="12" xfId="0" applyNumberFormat="1" applyFont="1" applyFill="1" applyBorder="1" applyProtection="1">
      <protection locked="0"/>
    </xf>
    <xf numFmtId="0" fontId="1" fillId="0" borderId="15" xfId="0" applyNumberFormat="1" applyFont="1" applyFill="1" applyBorder="1"/>
    <xf numFmtId="0" fontId="1" fillId="0" borderId="20" xfId="0" applyNumberFormat="1" applyFont="1" applyFill="1" applyBorder="1"/>
    <xf numFmtId="15" fontId="1" fillId="0" borderId="15" xfId="0" applyNumberFormat="1" applyFont="1" applyFill="1" applyBorder="1"/>
    <xf numFmtId="0" fontId="1" fillId="0" borderId="15" xfId="0" applyFont="1" applyFill="1" applyBorder="1"/>
    <xf numFmtId="15" fontId="1" fillId="0" borderId="20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5" xfId="0" applyFont="1" applyBorder="1" applyProtection="1">
      <protection locked="0"/>
    </xf>
    <xf numFmtId="4" fontId="1" fillId="0" borderId="6" xfId="0" applyNumberFormat="1" applyFont="1" applyBorder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3" xfId="0" applyNumberFormat="1" applyFont="1" applyFill="1" applyBorder="1"/>
    <xf numFmtId="0" fontId="1" fillId="0" borderId="34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6" xfId="0" applyFont="1" applyBorder="1" applyAlignment="1" applyProtection="1">
      <alignment horizontal="left"/>
      <protection locked="0"/>
    </xf>
    <xf numFmtId="0" fontId="1" fillId="0" borderId="26" xfId="0" applyFont="1" applyBorder="1"/>
    <xf numFmtId="0" fontId="1" fillId="0" borderId="26" xfId="0" applyFont="1" applyBorder="1" applyAlignment="1" applyProtection="1">
      <alignment horizontal="center"/>
      <protection locked="0"/>
    </xf>
    <xf numFmtId="15" fontId="1" fillId="0" borderId="26" xfId="0" applyNumberFormat="1" applyFont="1" applyBorder="1" applyAlignment="1" applyProtection="1">
      <alignment horizontal="center"/>
      <protection locked="0"/>
    </xf>
    <xf numFmtId="0" fontId="1" fillId="0" borderId="35" xfId="0" applyFont="1" applyBorder="1"/>
    <xf numFmtId="0" fontId="1" fillId="0" borderId="28" xfId="0" applyFont="1" applyBorder="1"/>
    <xf numFmtId="0" fontId="3" fillId="0" borderId="31" xfId="0" applyFont="1" applyBorder="1" applyAlignment="1">
      <alignment horizontal="center"/>
    </xf>
    <xf numFmtId="2" fontId="1" fillId="0" borderId="19" xfId="0" applyNumberFormat="1" applyFont="1" applyBorder="1"/>
    <xf numFmtId="0" fontId="3" fillId="0" borderId="26" xfId="0" applyFont="1" applyBorder="1" applyAlignment="1">
      <alignment horizontal="center"/>
    </xf>
    <xf numFmtId="2" fontId="1" fillId="0" borderId="36" xfId="0" applyNumberFormat="1" applyFont="1" applyBorder="1" applyProtection="1">
      <protection locked="0"/>
    </xf>
    <xf numFmtId="2" fontId="1" fillId="0" borderId="31" xfId="0" applyNumberFormat="1" applyFont="1" applyBorder="1" applyProtection="1">
      <protection locked="0"/>
    </xf>
    <xf numFmtId="2" fontId="1" fillId="0" borderId="26" xfId="0" applyNumberFormat="1" applyFont="1" applyFill="1" applyBorder="1"/>
    <xf numFmtId="2" fontId="1" fillId="0" borderId="26" xfId="0" applyNumberFormat="1" applyFon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11" xfId="0" applyBorder="1"/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4" fontId="1" fillId="0" borderId="0" xfId="0" applyNumberFormat="1" applyFont="1" applyBorder="1"/>
    <xf numFmtId="14" fontId="0" fillId="0" borderId="0" xfId="0" applyNumberFormat="1"/>
    <xf numFmtId="14" fontId="1" fillId="0" borderId="5" xfId="0" applyNumberFormat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15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0" fillId="0" borderId="5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3" fillId="0" borderId="34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5" fontId="1" fillId="2" borderId="13" xfId="0" applyNumberFormat="1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/>
    </xf>
    <xf numFmtId="15" fontId="1" fillId="2" borderId="2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1" fillId="0" borderId="39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20"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protection locked="0" hidden="0"/>
    </dxf>
    <dxf>
      <numFmt numFmtId="4" formatCode="#,##0.0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numFmt numFmtId="4" formatCode="#,##0.0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numFmt numFmtId="30" formatCode="@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protection locked="0" hidden="0"/>
    </dxf>
    <dxf>
      <numFmt numFmtId="164" formatCode="[$-409]d\-mmm\-yy;@"/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577FDC-910F-2647-B909-3A3F500C0633}" name="Table1" displayName="Table1" ref="B6:R28" totalsRowShown="0" headerRowDxfId="19" dataDxfId="18" tableBorderDxfId="17">
  <autoFilter ref="B6:R28" xr:uid="{C3577FDC-910F-2647-B909-3A3F500C0633}"/>
  <tableColumns count="17">
    <tableColumn id="1" xr3:uid="{DC5BD3BC-88F1-9F45-9C20-BE815F9678C9}" name="Column1" dataDxfId="16"/>
    <tableColumn id="2" xr3:uid="{4A93DA87-238C-6A42-87F2-82783D215A8B}" name="Column2" dataDxfId="15"/>
    <tableColumn id="3" xr3:uid="{1C0717F5-7807-4A4A-A638-A42788A53DD0}" name="Column3" dataDxfId="14"/>
    <tableColumn id="4" xr3:uid="{AD792AE8-C8E3-644A-AF14-124FF54BEDCD}" name="Column4" dataDxfId="13"/>
    <tableColumn id="5" xr3:uid="{4144B464-2C44-9549-AE17-560B598C7FBD}" name="Column5" dataDxfId="12"/>
    <tableColumn id="6" xr3:uid="{8FAFF4FF-D0A8-954E-93B8-0EC0791C10B2}" name="Column6" dataDxfId="11"/>
    <tableColumn id="7" xr3:uid="{BF16DCB2-0A24-FF45-A6CD-E70189DD2A75}" name="Column7" dataDxfId="10"/>
    <tableColumn id="8" xr3:uid="{EEAEF595-1FF9-9C4B-9836-BDF5DD223AEB}" name="Column8" dataDxfId="9"/>
    <tableColumn id="9" xr3:uid="{8488913B-DCF3-2F46-AF79-A2ADDE8A8E77}" name="Column9" dataDxfId="8"/>
    <tableColumn id="10" xr3:uid="{A12E744A-F938-CC41-BA4D-F16C611770EC}" name="Column10" dataDxfId="7"/>
    <tableColumn id="11" xr3:uid="{AFEBD9C7-6536-3B46-A8BD-56C79BF4D4A5}" name="Column11" dataDxfId="6"/>
    <tableColumn id="12" xr3:uid="{3BDA2FF2-3C4E-8843-9960-AB11274E2B66}" name="Column12" dataDxfId="5"/>
    <tableColumn id="13" xr3:uid="{0E360E53-FF57-1943-A703-84D9493C754D}" name="Column13" dataDxfId="4"/>
    <tableColumn id="14" xr3:uid="{4A79700F-04AD-D149-9CF9-8CC9F47BDD39}" name="Column14" dataDxfId="3"/>
    <tableColumn id="15" xr3:uid="{CD249B68-5357-B444-9E46-AE39E915B09A}" name="Column15" dataDxfId="2"/>
    <tableColumn id="16" xr3:uid="{D19B809E-3D99-FE49-B60B-037559FD875A}" name="Column16" dataDxfId="1"/>
    <tableColumn id="17" xr3:uid="{9B71C943-E7C6-F34B-AF07-064671AE9A81}" name="Column17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C91D-A8F1-470E-B818-9346B6B43556}">
  <sheetPr>
    <pageSetUpPr fitToPage="1"/>
  </sheetPr>
  <dimension ref="A1:H40"/>
  <sheetViews>
    <sheetView topLeftCell="B33" workbookViewId="0">
      <selection activeCell="F35" sqref="F35"/>
    </sheetView>
  </sheetViews>
  <sheetFormatPr defaultColWidth="9.1796875" defaultRowHeight="20.149999999999999" customHeight="1" x14ac:dyDescent="0.3"/>
  <cols>
    <col min="1" max="1" width="9.1796875" style="1"/>
    <col min="2" max="2" width="23.7265625" style="1" customWidth="1"/>
    <col min="3" max="3" width="9.1796875" style="1"/>
    <col min="4" max="4" width="14" style="1" customWidth="1"/>
    <col min="5" max="5" width="31.7265625" style="1" customWidth="1"/>
    <col min="6" max="6" width="14.453125" style="1" customWidth="1"/>
    <col min="7" max="7" width="4.1796875" style="1" customWidth="1"/>
    <col min="8" max="8" width="11.90625" style="1" customWidth="1"/>
    <col min="9" max="16384" width="9.1796875" style="1"/>
  </cols>
  <sheetData>
    <row r="1" spans="1:8" ht="20.149999999999999" customHeight="1" x14ac:dyDescent="0.3">
      <c r="A1" s="198" t="s">
        <v>93</v>
      </c>
      <c r="B1" s="199"/>
      <c r="C1" s="199"/>
      <c r="D1" s="199"/>
      <c r="E1" s="199"/>
      <c r="F1" s="199"/>
      <c r="G1" s="199"/>
      <c r="H1" s="200"/>
    </row>
    <row r="2" spans="1:8" ht="10.5" customHeight="1" thickBot="1" x14ac:dyDescent="0.35">
      <c r="A2" s="43"/>
      <c r="B2" s="142"/>
      <c r="C2" s="143"/>
      <c r="D2" s="143"/>
      <c r="E2" s="143"/>
      <c r="F2" s="143"/>
      <c r="G2" s="144"/>
      <c r="H2" s="51"/>
    </row>
    <row r="3" spans="1:8" ht="20.149999999999999" customHeight="1" thickBot="1" x14ac:dyDescent="0.35">
      <c r="A3" s="43"/>
      <c r="B3" s="59" t="s">
        <v>0</v>
      </c>
      <c r="C3" s="3"/>
      <c r="D3" s="201" t="s">
        <v>216</v>
      </c>
      <c r="E3" s="202"/>
      <c r="F3" s="203"/>
      <c r="G3" s="145"/>
      <c r="H3" s="51"/>
    </row>
    <row r="4" spans="1:8" ht="9.75" customHeight="1" thickBot="1" x14ac:dyDescent="0.35">
      <c r="A4" s="43"/>
      <c r="B4" s="59"/>
      <c r="C4" s="3"/>
      <c r="D4" s="3"/>
      <c r="E4" s="3"/>
      <c r="F4" s="3"/>
      <c r="G4" s="146"/>
      <c r="H4" s="51"/>
    </row>
    <row r="5" spans="1:8" ht="20.149999999999999" customHeight="1" thickBot="1" x14ac:dyDescent="0.35">
      <c r="A5" s="43"/>
      <c r="B5" s="59" t="s">
        <v>94</v>
      </c>
      <c r="C5" s="3"/>
      <c r="D5" s="21" t="s">
        <v>100</v>
      </c>
      <c r="E5" s="195">
        <v>50465</v>
      </c>
      <c r="F5" s="197"/>
      <c r="G5" s="147"/>
      <c r="H5" s="51"/>
    </row>
    <row r="6" spans="1:8" ht="9" customHeight="1" thickBot="1" x14ac:dyDescent="0.35">
      <c r="A6" s="43"/>
      <c r="B6" s="59"/>
      <c r="C6" s="3"/>
      <c r="D6" s="3"/>
      <c r="E6" s="3"/>
      <c r="F6" s="3"/>
      <c r="G6" s="146"/>
      <c r="H6" s="51"/>
    </row>
    <row r="7" spans="1:8" ht="20.149999999999999" customHeight="1" thickBot="1" x14ac:dyDescent="0.35">
      <c r="A7" s="43"/>
      <c r="B7" s="59" t="s">
        <v>95</v>
      </c>
      <c r="C7" s="3" t="s">
        <v>96</v>
      </c>
      <c r="D7" s="78">
        <v>45566</v>
      </c>
      <c r="E7" s="21" t="s">
        <v>1</v>
      </c>
      <c r="F7" s="78">
        <v>45930</v>
      </c>
      <c r="G7" s="148"/>
      <c r="H7" s="51"/>
    </row>
    <row r="8" spans="1:8" ht="9.75" customHeight="1" x14ac:dyDescent="0.3">
      <c r="A8" s="43"/>
      <c r="B8" s="149"/>
      <c r="C8" s="42"/>
      <c r="D8" s="42"/>
      <c r="E8" s="42"/>
      <c r="F8" s="42"/>
      <c r="G8" s="150"/>
      <c r="H8" s="51"/>
    </row>
    <row r="9" spans="1:8" ht="6.75" customHeight="1" x14ac:dyDescent="0.3">
      <c r="A9" s="43"/>
      <c r="B9" s="3"/>
      <c r="C9" s="3"/>
      <c r="D9" s="3"/>
      <c r="E9" s="3"/>
      <c r="F9" s="3"/>
      <c r="G9" s="3"/>
      <c r="H9" s="51"/>
    </row>
    <row r="10" spans="1:8" ht="20.149999999999999" customHeight="1" thickBot="1" x14ac:dyDescent="0.35">
      <c r="A10" s="43"/>
      <c r="B10" s="204" t="s">
        <v>153</v>
      </c>
      <c r="C10" s="205"/>
      <c r="D10" s="205"/>
      <c r="E10" s="205"/>
      <c r="F10" s="205"/>
      <c r="G10" s="151"/>
      <c r="H10" s="51"/>
    </row>
    <row r="11" spans="1:8" ht="20.149999999999999" customHeight="1" thickBot="1" x14ac:dyDescent="0.35">
      <c r="A11" s="43"/>
      <c r="B11" s="59" t="s">
        <v>97</v>
      </c>
      <c r="C11" s="3"/>
      <c r="D11" s="195" t="s">
        <v>184</v>
      </c>
      <c r="E11" s="196"/>
      <c r="F11" s="197"/>
      <c r="G11" s="147"/>
      <c r="H11" s="51"/>
    </row>
    <row r="12" spans="1:8" ht="20.149999999999999" customHeight="1" thickBot="1" x14ac:dyDescent="0.35">
      <c r="A12" s="43"/>
      <c r="B12" s="59"/>
      <c r="C12" s="3"/>
      <c r="D12" s="3"/>
      <c r="E12" s="3"/>
      <c r="F12" s="3"/>
      <c r="G12" s="146"/>
      <c r="H12" s="51"/>
    </row>
    <row r="13" spans="1:8" ht="20.149999999999999" customHeight="1" thickBot="1" x14ac:dyDescent="0.35">
      <c r="A13" s="43"/>
      <c r="B13" s="152" t="s">
        <v>98</v>
      </c>
      <c r="C13" s="3"/>
      <c r="D13" s="195" t="s">
        <v>185</v>
      </c>
      <c r="E13" s="196"/>
      <c r="F13" s="197"/>
      <c r="G13" s="147"/>
      <c r="H13" s="51"/>
    </row>
    <row r="14" spans="1:8" ht="9" customHeight="1" thickBot="1" x14ac:dyDescent="0.35">
      <c r="A14" s="43"/>
      <c r="B14" s="59"/>
      <c r="C14" s="3"/>
      <c r="D14" s="3"/>
      <c r="E14" s="3"/>
      <c r="F14" s="3"/>
      <c r="G14" s="146"/>
      <c r="H14" s="51"/>
    </row>
    <row r="15" spans="1:8" ht="19.5" customHeight="1" thickBot="1" x14ac:dyDescent="0.35">
      <c r="A15" s="43"/>
      <c r="B15" s="59"/>
      <c r="C15" s="3"/>
      <c r="D15" s="195"/>
      <c r="E15" s="196"/>
      <c r="F15" s="197"/>
      <c r="G15" s="147"/>
      <c r="H15" s="51"/>
    </row>
    <row r="16" spans="1:8" ht="9" customHeight="1" thickBot="1" x14ac:dyDescent="0.35">
      <c r="A16" s="43"/>
      <c r="B16" s="59"/>
      <c r="C16" s="3"/>
      <c r="D16" s="3"/>
      <c r="E16" s="3"/>
      <c r="F16" s="3"/>
      <c r="G16" s="146"/>
      <c r="H16" s="51"/>
    </row>
    <row r="17" spans="1:8" ht="20.149999999999999" customHeight="1" thickBot="1" x14ac:dyDescent="0.35">
      <c r="A17" s="43"/>
      <c r="B17" s="59"/>
      <c r="C17" s="3"/>
      <c r="D17" s="195" t="s">
        <v>186</v>
      </c>
      <c r="E17" s="196"/>
      <c r="F17" s="197"/>
      <c r="G17" s="147"/>
      <c r="H17" s="51"/>
    </row>
    <row r="18" spans="1:8" ht="20.149999999999999" customHeight="1" thickBot="1" x14ac:dyDescent="0.35">
      <c r="A18" s="43"/>
      <c r="B18" s="193" t="s">
        <v>154</v>
      </c>
      <c r="C18" s="194"/>
      <c r="D18" s="194"/>
      <c r="E18" s="194"/>
      <c r="F18" s="194"/>
      <c r="G18" s="153"/>
      <c r="H18" s="51"/>
    </row>
    <row r="19" spans="1:8" ht="20.149999999999999" customHeight="1" thickBot="1" x14ac:dyDescent="0.35">
      <c r="A19" s="43"/>
      <c r="B19" s="59"/>
      <c r="C19" s="3"/>
      <c r="D19" s="190"/>
      <c r="E19" s="191"/>
      <c r="F19" s="192"/>
      <c r="G19" s="146"/>
      <c r="H19" s="51"/>
    </row>
    <row r="20" spans="1:8" ht="8.25" customHeight="1" thickBot="1" x14ac:dyDescent="0.35">
      <c r="A20" s="43"/>
      <c r="B20" s="59"/>
      <c r="C20" s="3"/>
      <c r="D20" s="3"/>
      <c r="E20" s="3"/>
      <c r="F20" s="3"/>
      <c r="G20" s="146"/>
      <c r="H20" s="51"/>
    </row>
    <row r="21" spans="1:8" ht="20.149999999999999" customHeight="1" thickBot="1" x14ac:dyDescent="0.35">
      <c r="A21" s="43"/>
      <c r="B21" s="59"/>
      <c r="C21" s="3"/>
      <c r="D21" s="190"/>
      <c r="E21" s="191"/>
      <c r="F21" s="192"/>
      <c r="G21" s="146"/>
      <c r="H21" s="51"/>
    </row>
    <row r="22" spans="1:8" ht="6.75" customHeight="1" thickBot="1" x14ac:dyDescent="0.35">
      <c r="A22" s="43"/>
      <c r="B22" s="59"/>
      <c r="C22" s="3"/>
      <c r="D22" s="3"/>
      <c r="E22" s="3"/>
      <c r="F22" s="3"/>
      <c r="G22" s="146"/>
      <c r="H22" s="51"/>
    </row>
    <row r="23" spans="1:8" ht="20.149999999999999" customHeight="1" thickBot="1" x14ac:dyDescent="0.35">
      <c r="A23" s="43"/>
      <c r="B23" s="59"/>
      <c r="C23" s="3"/>
      <c r="D23" s="190"/>
      <c r="E23" s="191"/>
      <c r="F23" s="192"/>
      <c r="G23" s="146"/>
      <c r="H23" s="51"/>
    </row>
    <row r="24" spans="1:8" ht="10.5" customHeight="1" x14ac:dyDescent="0.3">
      <c r="A24" s="43"/>
      <c r="B24" s="149"/>
      <c r="C24" s="42"/>
      <c r="D24" s="42"/>
      <c r="E24" s="42"/>
      <c r="F24" s="42"/>
      <c r="G24" s="150"/>
      <c r="H24" s="51"/>
    </row>
    <row r="25" spans="1:8" ht="10.5" customHeight="1" x14ac:dyDescent="0.3">
      <c r="A25" s="43"/>
      <c r="B25" s="3"/>
      <c r="C25" s="3"/>
      <c r="D25" s="3"/>
      <c r="E25" s="3"/>
      <c r="F25" s="3"/>
      <c r="G25" s="3"/>
      <c r="H25" s="51"/>
    </row>
    <row r="26" spans="1:8" ht="20.149999999999999" customHeight="1" x14ac:dyDescent="0.3">
      <c r="A26" s="43"/>
      <c r="B26" s="142" t="s">
        <v>99</v>
      </c>
      <c r="C26" s="143"/>
      <c r="D26" s="187" t="s">
        <v>190</v>
      </c>
      <c r="E26" s="188"/>
      <c r="F26" s="189"/>
      <c r="G26" s="144"/>
      <c r="H26" s="51"/>
    </row>
    <row r="27" spans="1:8" ht="20.149999999999999" customHeight="1" x14ac:dyDescent="0.3">
      <c r="A27" s="43"/>
      <c r="B27" s="59"/>
      <c r="C27" s="3"/>
      <c r="D27" s="187" t="s">
        <v>191</v>
      </c>
      <c r="E27" s="188"/>
      <c r="F27" s="189"/>
      <c r="G27" s="146"/>
      <c r="H27" s="51"/>
    </row>
    <row r="28" spans="1:8" ht="20.149999999999999" customHeight="1" x14ac:dyDescent="0.3">
      <c r="A28" s="43"/>
      <c r="B28" s="59"/>
      <c r="C28" s="3"/>
      <c r="D28" s="187" t="s">
        <v>189</v>
      </c>
      <c r="E28" s="188"/>
      <c r="F28" s="189"/>
      <c r="G28" s="146"/>
      <c r="H28" s="51"/>
    </row>
    <row r="29" spans="1:8" ht="20.149999999999999" customHeight="1" x14ac:dyDescent="0.3">
      <c r="A29" s="43"/>
      <c r="B29" s="59"/>
      <c r="C29" s="3"/>
      <c r="D29" s="187"/>
      <c r="E29" s="188"/>
      <c r="F29" s="189"/>
      <c r="G29" s="146"/>
      <c r="H29" s="51"/>
    </row>
    <row r="30" spans="1:8" ht="20.149999999999999" customHeight="1" x14ac:dyDescent="0.3">
      <c r="A30" s="43"/>
      <c r="B30" s="149"/>
      <c r="C30" s="42"/>
      <c r="D30" s="187"/>
      <c r="E30" s="188"/>
      <c r="F30" s="189"/>
      <c r="G30" s="150"/>
      <c r="H30" s="51"/>
    </row>
    <row r="31" spans="1:8" ht="9.75" customHeight="1" x14ac:dyDescent="0.3">
      <c r="A31" s="43"/>
      <c r="B31" s="3"/>
      <c r="C31" s="3"/>
      <c r="D31" s="3"/>
      <c r="E31" s="3"/>
      <c r="F31" s="3"/>
      <c r="G31" s="3"/>
      <c r="H31" s="51"/>
    </row>
    <row r="32" spans="1:8" ht="20.149999999999999" customHeight="1" thickBot="1" x14ac:dyDescent="0.35">
      <c r="A32" s="43"/>
      <c r="B32" s="142" t="s">
        <v>110</v>
      </c>
      <c r="C32" s="143"/>
      <c r="D32" s="143" t="s">
        <v>111</v>
      </c>
      <c r="E32" s="143"/>
      <c r="F32" s="154">
        <v>1118.3</v>
      </c>
      <c r="G32" s="155"/>
      <c r="H32" s="51"/>
    </row>
    <row r="33" spans="1:8" ht="20.149999999999999" customHeight="1" thickBot="1" x14ac:dyDescent="0.35">
      <c r="A33" s="43"/>
      <c r="B33" s="59"/>
      <c r="C33" s="3"/>
      <c r="D33" s="3" t="s">
        <v>112</v>
      </c>
      <c r="E33" s="3"/>
      <c r="F33" s="77"/>
      <c r="G33" s="156"/>
      <c r="H33" s="51"/>
    </row>
    <row r="34" spans="1:8" ht="20.149999999999999" customHeight="1" thickBot="1" x14ac:dyDescent="0.35">
      <c r="A34" s="43"/>
      <c r="B34" s="59"/>
      <c r="C34" s="3"/>
      <c r="D34" s="3"/>
      <c r="E34" s="3"/>
      <c r="F34" s="3"/>
      <c r="G34" s="111"/>
      <c r="H34" s="51"/>
    </row>
    <row r="35" spans="1:8" ht="20.149999999999999" customHeight="1" thickBot="1" x14ac:dyDescent="0.35">
      <c r="A35" s="43"/>
      <c r="B35" s="59" t="s">
        <v>113</v>
      </c>
      <c r="C35" s="3"/>
      <c r="D35" s="3" t="s">
        <v>111</v>
      </c>
      <c r="E35" s="3"/>
      <c r="F35" s="79">
        <v>1964.45</v>
      </c>
      <c r="G35" s="157"/>
      <c r="H35" s="51"/>
    </row>
    <row r="36" spans="1:8" ht="20.149999999999999" customHeight="1" thickBot="1" x14ac:dyDescent="0.35">
      <c r="A36" s="43"/>
      <c r="B36" s="59"/>
      <c r="C36" s="3"/>
      <c r="D36" s="3" t="s">
        <v>112</v>
      </c>
      <c r="E36" s="3"/>
      <c r="F36" s="77"/>
      <c r="G36" s="156"/>
      <c r="H36" s="51"/>
    </row>
    <row r="37" spans="1:8" ht="9" customHeight="1" x14ac:dyDescent="0.3">
      <c r="A37" s="43"/>
      <c r="B37" s="149"/>
      <c r="C37" s="42"/>
      <c r="D37" s="42"/>
      <c r="E37" s="42"/>
      <c r="F37" s="42"/>
      <c r="G37" s="150"/>
      <c r="H37" s="51"/>
    </row>
    <row r="38" spans="1:8" ht="20.149999999999999" customHeight="1" x14ac:dyDescent="0.3">
      <c r="A38" s="43"/>
      <c r="B38" s="3"/>
      <c r="C38" s="3"/>
      <c r="D38" s="3"/>
      <c r="E38" s="3"/>
      <c r="F38" s="3"/>
      <c r="G38" s="3"/>
      <c r="H38" s="51"/>
    </row>
    <row r="39" spans="1:8" ht="20.149999999999999" customHeight="1" x14ac:dyDescent="0.3">
      <c r="A39" s="43"/>
      <c r="B39" s="3"/>
      <c r="C39" s="3"/>
      <c r="D39" s="3"/>
      <c r="E39" s="3"/>
      <c r="F39" s="3"/>
      <c r="G39" s="3"/>
      <c r="H39" s="51"/>
    </row>
    <row r="40" spans="1:8" ht="20.149999999999999" customHeight="1" thickBot="1" x14ac:dyDescent="0.35">
      <c r="A40" s="49"/>
      <c r="B40" s="9"/>
      <c r="C40" s="9"/>
      <c r="D40" s="9"/>
      <c r="E40" s="9"/>
      <c r="F40" s="9"/>
      <c r="G40" s="9"/>
      <c r="H40" s="50"/>
    </row>
  </sheetData>
  <mergeCells count="17">
    <mergeCell ref="B18:F18"/>
    <mergeCell ref="D13:F13"/>
    <mergeCell ref="D15:F15"/>
    <mergeCell ref="D17:F17"/>
    <mergeCell ref="A1:H1"/>
    <mergeCell ref="D3:F3"/>
    <mergeCell ref="E5:F5"/>
    <mergeCell ref="D11:F11"/>
    <mergeCell ref="B10:F10"/>
    <mergeCell ref="D29:F29"/>
    <mergeCell ref="D30:F30"/>
    <mergeCell ref="D19:F19"/>
    <mergeCell ref="D21:F21"/>
    <mergeCell ref="D23:F23"/>
    <mergeCell ref="D26:F26"/>
    <mergeCell ref="D27:F27"/>
    <mergeCell ref="D28:F28"/>
  </mergeCells>
  <phoneticPr fontId="0" type="noConversion"/>
  <pageMargins left="0.75" right="0.75" top="1" bottom="1" header="0.5" footer="0.5"/>
  <pageSetup paperSize="9" scale="74" orientation="portrait" horizontalDpi="300" verticalDpi="300" r:id="rId1"/>
  <headerFooter alignWithMargins="0">
    <oddFooter>&amp;L_x000D_&amp;1#&amp;"Calibri"&amp;10&amp;K000000 Classified as NOT 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DEE3-E4E1-4621-B820-23A9696B557B}">
  <dimension ref="A1:H34"/>
  <sheetViews>
    <sheetView topLeftCell="A26" workbookViewId="0">
      <selection activeCell="G4" sqref="G4"/>
    </sheetView>
  </sheetViews>
  <sheetFormatPr defaultRowHeight="20.149999999999999" customHeight="1" x14ac:dyDescent="0.25"/>
  <cols>
    <col min="1" max="1" width="5.26953125" customWidth="1"/>
    <col min="2" max="2" width="27.26953125" customWidth="1"/>
  </cols>
  <sheetData>
    <row r="1" spans="1:8" ht="20.149999999999999" customHeight="1" x14ac:dyDescent="0.3">
      <c r="A1" s="198" t="s">
        <v>93</v>
      </c>
      <c r="B1" s="199"/>
      <c r="C1" s="199"/>
      <c r="D1" s="199"/>
      <c r="E1" s="199"/>
      <c r="F1" s="199"/>
      <c r="G1" s="199"/>
      <c r="H1" s="200"/>
    </row>
    <row r="2" spans="1:8" ht="20.149999999999999" customHeight="1" x14ac:dyDescent="0.3">
      <c r="A2" s="209" t="s">
        <v>157</v>
      </c>
      <c r="B2" s="194"/>
      <c r="C2" s="194"/>
      <c r="D2" s="194"/>
      <c r="E2" s="194"/>
      <c r="F2" s="194"/>
      <c r="G2" s="194"/>
      <c r="H2" s="210"/>
    </row>
    <row r="3" spans="1:8" ht="10.5" customHeight="1" thickBot="1" x14ac:dyDescent="0.3">
      <c r="A3" s="158"/>
      <c r="B3" s="159"/>
      <c r="C3" s="159"/>
      <c r="D3" s="159"/>
      <c r="E3" s="159"/>
      <c r="F3" s="159"/>
      <c r="G3" s="159"/>
      <c r="H3" s="160"/>
    </row>
    <row r="4" spans="1:8" ht="20.149999999999999" customHeight="1" thickBot="1" x14ac:dyDescent="0.3">
      <c r="A4" s="158">
        <v>1</v>
      </c>
      <c r="B4" s="159" t="s">
        <v>158</v>
      </c>
      <c r="C4" s="159"/>
      <c r="D4" s="159"/>
      <c r="E4" s="159"/>
      <c r="F4" s="159"/>
      <c r="G4" s="163">
        <v>22</v>
      </c>
      <c r="H4" s="160"/>
    </row>
    <row r="5" spans="1:8" ht="8.25" customHeight="1" x14ac:dyDescent="0.25">
      <c r="A5" s="158"/>
      <c r="B5" s="159"/>
      <c r="C5" s="159"/>
      <c r="D5" s="159"/>
      <c r="E5" s="159"/>
      <c r="F5" s="159"/>
      <c r="G5" s="159"/>
      <c r="H5" s="160"/>
    </row>
    <row r="6" spans="1:8" ht="20.149999999999999" customHeight="1" thickBot="1" x14ac:dyDescent="0.3">
      <c r="A6" s="158">
        <v>2</v>
      </c>
      <c r="B6" s="159" t="s">
        <v>159</v>
      </c>
      <c r="C6" s="159"/>
      <c r="D6" s="159"/>
      <c r="E6" s="159"/>
      <c r="F6" s="159"/>
      <c r="G6" s="159"/>
      <c r="H6" s="160"/>
    </row>
    <row r="7" spans="1:8" ht="20.149999999999999" customHeight="1" thickBot="1" x14ac:dyDescent="0.3">
      <c r="A7" s="158"/>
      <c r="B7" s="159"/>
      <c r="C7" s="206" t="s">
        <v>187</v>
      </c>
      <c r="D7" s="207"/>
      <c r="E7" s="207"/>
      <c r="F7" s="207"/>
      <c r="G7" s="208"/>
      <c r="H7" s="160"/>
    </row>
    <row r="8" spans="1:8" ht="20.149999999999999" customHeight="1" thickBot="1" x14ac:dyDescent="0.3">
      <c r="A8" s="158"/>
      <c r="B8" s="159"/>
      <c r="C8" s="206"/>
      <c r="D8" s="207"/>
      <c r="E8" s="207"/>
      <c r="F8" s="207"/>
      <c r="G8" s="208"/>
      <c r="H8" s="160"/>
    </row>
    <row r="9" spans="1:8" ht="8.25" customHeight="1" x14ac:dyDescent="0.25">
      <c r="A9" s="158"/>
      <c r="B9" s="159"/>
      <c r="C9" s="159"/>
      <c r="D9" s="159"/>
      <c r="E9" s="159"/>
      <c r="F9" s="159"/>
      <c r="G9" s="159"/>
      <c r="H9" s="160"/>
    </row>
    <row r="10" spans="1:8" ht="20.149999999999999" customHeight="1" thickBot="1" x14ac:dyDescent="0.3">
      <c r="A10" s="158">
        <v>3</v>
      </c>
      <c r="B10" s="159" t="s">
        <v>162</v>
      </c>
      <c r="C10" s="159"/>
      <c r="D10" s="159"/>
      <c r="E10" s="159"/>
      <c r="F10" s="159"/>
      <c r="G10" s="159"/>
      <c r="H10" s="160"/>
    </row>
    <row r="11" spans="1:8" ht="20.149999999999999" customHeight="1" thickBot="1" x14ac:dyDescent="0.3">
      <c r="A11" s="158"/>
      <c r="B11" s="164" t="s">
        <v>175</v>
      </c>
      <c r="C11" s="159"/>
      <c r="D11" s="159"/>
      <c r="E11" s="159"/>
      <c r="F11" s="159"/>
      <c r="G11" s="168">
        <v>0</v>
      </c>
      <c r="H11" s="160"/>
    </row>
    <row r="12" spans="1:8" ht="18" customHeight="1" thickBot="1" x14ac:dyDescent="0.3">
      <c r="A12" s="158"/>
      <c r="B12" s="164" t="s">
        <v>174</v>
      </c>
      <c r="C12" s="159"/>
      <c r="D12" s="159"/>
      <c r="E12" s="159"/>
      <c r="F12" s="159"/>
      <c r="G12" s="168"/>
      <c r="H12" s="160"/>
    </row>
    <row r="13" spans="1:8" ht="8.25" customHeight="1" x14ac:dyDescent="0.25">
      <c r="A13" s="158"/>
      <c r="B13" s="164"/>
      <c r="C13" s="159"/>
      <c r="D13" s="159"/>
      <c r="E13" s="159"/>
      <c r="F13" s="159"/>
      <c r="G13" s="159"/>
      <c r="H13" s="160"/>
    </row>
    <row r="14" spans="1:8" ht="20.149999999999999" customHeight="1" x14ac:dyDescent="0.25">
      <c r="A14" s="158">
        <v>4</v>
      </c>
      <c r="B14" s="164" t="s">
        <v>163</v>
      </c>
      <c r="C14" s="159"/>
      <c r="D14" s="159"/>
      <c r="E14" s="159"/>
      <c r="F14" s="159"/>
      <c r="G14" s="159"/>
      <c r="H14" s="160"/>
    </row>
    <row r="15" spans="1:8" ht="20.149999999999999" customHeight="1" thickBot="1" x14ac:dyDescent="0.3">
      <c r="A15" s="158"/>
      <c r="B15" s="164" t="s">
        <v>164</v>
      </c>
      <c r="C15" s="159"/>
      <c r="D15" s="159"/>
      <c r="E15" s="159"/>
      <c r="F15" s="159"/>
      <c r="G15" s="159"/>
      <c r="H15" s="160"/>
    </row>
    <row r="16" spans="1:8" ht="20.149999999999999" customHeight="1" thickBot="1" x14ac:dyDescent="0.3">
      <c r="A16" s="158"/>
      <c r="B16" s="159"/>
      <c r="C16" s="206" t="s">
        <v>188</v>
      </c>
      <c r="D16" s="207"/>
      <c r="E16" s="207"/>
      <c r="F16" s="207"/>
      <c r="G16" s="208"/>
      <c r="H16" s="160"/>
    </row>
    <row r="17" spans="1:8" ht="20.149999999999999" customHeight="1" thickBot="1" x14ac:dyDescent="0.3">
      <c r="A17" s="158"/>
      <c r="B17" s="159"/>
      <c r="C17" s="206"/>
      <c r="D17" s="207"/>
      <c r="E17" s="207"/>
      <c r="F17" s="207"/>
      <c r="G17" s="208"/>
      <c r="H17" s="160"/>
    </row>
    <row r="18" spans="1:8" ht="8.25" customHeight="1" x14ac:dyDescent="0.25">
      <c r="A18" s="158"/>
      <c r="B18" s="159"/>
      <c r="C18" s="159"/>
      <c r="D18" s="159"/>
      <c r="E18" s="159"/>
      <c r="F18" s="159"/>
      <c r="G18" s="159"/>
      <c r="H18" s="160"/>
    </row>
    <row r="19" spans="1:8" ht="20.149999999999999" customHeight="1" x14ac:dyDescent="0.25">
      <c r="A19" s="158">
        <v>5</v>
      </c>
      <c r="B19" s="164" t="s">
        <v>165</v>
      </c>
      <c r="C19" s="159"/>
      <c r="D19" s="159"/>
      <c r="E19" s="159"/>
      <c r="F19" s="159"/>
      <c r="G19" s="159"/>
      <c r="H19" s="160"/>
    </row>
    <row r="20" spans="1:8" ht="20.149999999999999" customHeight="1" thickBot="1" x14ac:dyDescent="0.3">
      <c r="A20" s="158"/>
      <c r="B20" s="164" t="s">
        <v>166</v>
      </c>
      <c r="C20" s="159"/>
      <c r="D20" s="159"/>
      <c r="E20" s="159"/>
      <c r="F20" s="159"/>
      <c r="G20" s="159"/>
      <c r="H20" s="160"/>
    </row>
    <row r="21" spans="1:8" ht="20.149999999999999" customHeight="1" thickBot="1" x14ac:dyDescent="0.3">
      <c r="A21" s="158"/>
      <c r="B21" s="159"/>
      <c r="C21" s="206" t="s">
        <v>188</v>
      </c>
      <c r="D21" s="207"/>
      <c r="E21" s="207"/>
      <c r="F21" s="207"/>
      <c r="G21" s="208"/>
      <c r="H21" s="160"/>
    </row>
    <row r="22" spans="1:8" ht="20.149999999999999" customHeight="1" thickBot="1" x14ac:dyDescent="0.3">
      <c r="A22" s="158"/>
      <c r="B22" s="159"/>
      <c r="C22" s="206"/>
      <c r="D22" s="207"/>
      <c r="E22" s="207"/>
      <c r="F22" s="207"/>
      <c r="G22" s="208"/>
      <c r="H22" s="160"/>
    </row>
    <row r="23" spans="1:8" ht="20.149999999999999" customHeight="1" thickBot="1" x14ac:dyDescent="0.3">
      <c r="A23" s="158"/>
      <c r="B23" s="159"/>
      <c r="C23" s="206"/>
      <c r="D23" s="207"/>
      <c r="E23" s="207"/>
      <c r="F23" s="207"/>
      <c r="G23" s="208"/>
      <c r="H23" s="160"/>
    </row>
    <row r="24" spans="1:8" ht="6.75" customHeight="1" x14ac:dyDescent="0.25">
      <c r="A24" s="158"/>
      <c r="B24" s="159"/>
      <c r="C24" s="159"/>
      <c r="D24" s="159"/>
      <c r="E24" s="159"/>
      <c r="F24" s="159"/>
      <c r="G24" s="159"/>
      <c r="H24" s="160"/>
    </row>
    <row r="25" spans="1:8" ht="20.149999999999999" customHeight="1" x14ac:dyDescent="0.25">
      <c r="A25" s="158">
        <v>6</v>
      </c>
      <c r="B25" s="159" t="s">
        <v>167</v>
      </c>
      <c r="C25" s="159"/>
      <c r="D25" s="159"/>
      <c r="E25" s="159"/>
      <c r="F25" s="159"/>
      <c r="G25" s="159"/>
      <c r="H25" s="160"/>
    </row>
    <row r="26" spans="1:8" ht="20.149999999999999" customHeight="1" thickBot="1" x14ac:dyDescent="0.35">
      <c r="A26" s="158"/>
      <c r="B26" s="211" t="s">
        <v>168</v>
      </c>
      <c r="C26" s="211"/>
      <c r="D26" s="211"/>
      <c r="E26" s="211"/>
      <c r="F26" s="159"/>
      <c r="G26" s="165" t="s">
        <v>169</v>
      </c>
      <c r="H26" s="160"/>
    </row>
    <row r="27" spans="1:8" ht="20.149999999999999" customHeight="1" thickBot="1" x14ac:dyDescent="0.3">
      <c r="A27" s="158"/>
      <c r="B27" s="206" t="s">
        <v>188</v>
      </c>
      <c r="C27" s="207"/>
      <c r="D27" s="207"/>
      <c r="E27" s="208"/>
      <c r="F27" s="159"/>
      <c r="G27" s="163"/>
      <c r="H27" s="160"/>
    </row>
    <row r="28" spans="1:8" ht="20.149999999999999" customHeight="1" thickBot="1" x14ac:dyDescent="0.3">
      <c r="A28" s="158"/>
      <c r="B28" s="206"/>
      <c r="C28" s="207"/>
      <c r="D28" s="207"/>
      <c r="E28" s="208"/>
      <c r="F28" s="159"/>
      <c r="G28" s="163"/>
      <c r="H28" s="160"/>
    </row>
    <row r="29" spans="1:8" ht="10.5" customHeight="1" thickBot="1" x14ac:dyDescent="0.3">
      <c r="A29" s="158"/>
      <c r="B29" s="159"/>
      <c r="C29" s="159"/>
      <c r="D29" s="159"/>
      <c r="E29" s="159"/>
      <c r="F29" s="159"/>
      <c r="G29" s="159"/>
      <c r="H29" s="160"/>
    </row>
    <row r="30" spans="1:8" ht="20.149999999999999" customHeight="1" thickBot="1" x14ac:dyDescent="0.3">
      <c r="A30" s="158">
        <v>7</v>
      </c>
      <c r="B30" s="159" t="s">
        <v>170</v>
      </c>
      <c r="C30" s="159"/>
      <c r="D30" s="159"/>
      <c r="E30" s="159"/>
      <c r="F30" s="159"/>
      <c r="G30" s="163"/>
      <c r="H30" s="160"/>
    </row>
    <row r="31" spans="1:8" ht="20.149999999999999" customHeight="1" thickBot="1" x14ac:dyDescent="0.3">
      <c r="A31" s="158"/>
      <c r="B31" s="159" t="s">
        <v>171</v>
      </c>
      <c r="C31" s="206" t="s">
        <v>188</v>
      </c>
      <c r="D31" s="207"/>
      <c r="E31" s="207"/>
      <c r="F31" s="208"/>
      <c r="G31" s="159"/>
      <c r="H31" s="160"/>
    </row>
    <row r="32" spans="1:8" ht="20.149999999999999" customHeight="1" thickBot="1" x14ac:dyDescent="0.3">
      <c r="A32" s="158"/>
      <c r="B32" s="159"/>
      <c r="C32" s="206"/>
      <c r="D32" s="207"/>
      <c r="E32" s="207"/>
      <c r="F32" s="208"/>
      <c r="G32" s="159"/>
      <c r="H32" s="160"/>
    </row>
    <row r="33" spans="1:8" ht="20.149999999999999" customHeight="1" x14ac:dyDescent="0.25">
      <c r="A33" s="158"/>
      <c r="B33" s="159"/>
      <c r="C33" s="159"/>
      <c r="D33" s="159"/>
      <c r="E33" s="159"/>
      <c r="F33" s="159"/>
      <c r="G33" s="159"/>
      <c r="H33" s="160"/>
    </row>
    <row r="34" spans="1:8" ht="20.149999999999999" customHeight="1" thickBot="1" x14ac:dyDescent="0.3">
      <c r="A34" s="161"/>
      <c r="B34" s="18"/>
      <c r="C34" s="18"/>
      <c r="D34" s="18"/>
      <c r="E34" s="18"/>
      <c r="F34" s="18"/>
      <c r="G34" s="18"/>
      <c r="H34" s="162"/>
    </row>
  </sheetData>
  <mergeCells count="14">
    <mergeCell ref="C32:F32"/>
    <mergeCell ref="A1:H1"/>
    <mergeCell ref="A2:H2"/>
    <mergeCell ref="B26:E26"/>
    <mergeCell ref="C7:G7"/>
    <mergeCell ref="C8:G8"/>
    <mergeCell ref="C16:G16"/>
    <mergeCell ref="C17:G17"/>
    <mergeCell ref="C21:G21"/>
    <mergeCell ref="C22:G22"/>
    <mergeCell ref="C23:G23"/>
    <mergeCell ref="B27:E27"/>
    <mergeCell ref="B28:E28"/>
    <mergeCell ref="C31:F31"/>
  </mergeCells>
  <phoneticPr fontId="4" type="noConversion"/>
  <pageMargins left="0.75" right="0.75" top="1" bottom="1" header="0.5" footer="0.5"/>
  <headerFooter alignWithMargins="0">
    <oddFooter>&amp;L_x000D_&amp;1#&amp;"Calibri"&amp;10&amp;K000000 Classified as NOT 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D5C9-9DEA-4AA7-9A55-3F5207B4F712}">
  <sheetPr>
    <pageSetUpPr fitToPage="1"/>
  </sheetPr>
  <dimension ref="A1:O46"/>
  <sheetViews>
    <sheetView workbookViewId="0">
      <pane xSplit="5" ySplit="8" topLeftCell="G9" activePane="bottomRight" state="frozen"/>
      <selection pane="topRight" activeCell="F1" sqref="F1"/>
      <selection pane="bottomLeft" activeCell="A8" sqref="A8"/>
      <selection pane="bottomRight" activeCell="G16" sqref="G16"/>
    </sheetView>
  </sheetViews>
  <sheetFormatPr defaultRowHeight="12.5" x14ac:dyDescent="0.25"/>
  <cols>
    <col min="1" max="1" width="1.90625" customWidth="1"/>
    <col min="2" max="2" width="9.54296875" style="26" customWidth="1"/>
    <col min="3" max="3" width="23.7265625" customWidth="1"/>
    <col min="4" max="4" width="11.08984375" style="2" customWidth="1"/>
    <col min="5" max="5" width="10.81640625" style="2" customWidth="1"/>
    <col min="6" max="6" width="12.54296875" style="2" customWidth="1"/>
    <col min="7" max="7" width="12.81640625" style="2" customWidth="1"/>
    <col min="8" max="8" width="12.54296875" style="2" customWidth="1"/>
    <col min="9" max="9" width="10.26953125" style="2" customWidth="1"/>
    <col min="10" max="10" width="9.81640625" style="2" customWidth="1"/>
    <col min="11" max="11" width="9.54296875" style="2" bestFit="1" customWidth="1"/>
    <col min="12" max="15" width="9.1796875" style="2" customWidth="1"/>
  </cols>
  <sheetData>
    <row r="1" spans="1:15" ht="13" thickBot="1" x14ac:dyDescent="0.3">
      <c r="B1" s="22"/>
      <c r="C1" s="12"/>
      <c r="D1" s="13"/>
      <c r="E1" s="13"/>
      <c r="F1" s="13"/>
      <c r="G1" s="13"/>
      <c r="H1" s="13" t="s">
        <v>192</v>
      </c>
      <c r="I1" s="13"/>
      <c r="J1" s="13"/>
      <c r="K1" s="13"/>
      <c r="L1" s="13"/>
      <c r="M1" s="13"/>
      <c r="N1" s="13"/>
      <c r="O1" s="14"/>
    </row>
    <row r="2" spans="1:15" ht="13.5" thickBot="1" x14ac:dyDescent="0.35">
      <c r="B2" s="215" t="s">
        <v>0</v>
      </c>
      <c r="C2" s="216"/>
      <c r="D2" s="217" t="str">
        <f>'Unit Details'!D3:F3</f>
        <v>1st Auchinairn Brownies</v>
      </c>
      <c r="E2" s="218"/>
      <c r="F2" s="218"/>
      <c r="G2" s="218"/>
      <c r="H2" s="218"/>
      <c r="I2" s="218"/>
      <c r="J2" s="219"/>
      <c r="K2" s="37" t="s">
        <v>20</v>
      </c>
      <c r="L2" s="37"/>
      <c r="M2" s="217">
        <f>'Unit Details'!E5</f>
        <v>50465</v>
      </c>
      <c r="N2" s="218"/>
      <c r="O2" s="219"/>
    </row>
    <row r="3" spans="1:15" ht="13.5" thickBot="1" x14ac:dyDescent="0.35">
      <c r="B3" s="23"/>
      <c r="C3" s="3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13.5" thickBot="1" x14ac:dyDescent="0.35">
      <c r="B4" s="23" t="s">
        <v>19</v>
      </c>
      <c r="C4" s="3"/>
      <c r="D4" s="37"/>
      <c r="E4" s="220">
        <v>45566</v>
      </c>
      <c r="F4" s="221"/>
      <c r="G4" s="221"/>
      <c r="H4" s="222"/>
      <c r="I4" s="37"/>
      <c r="J4" s="39" t="s">
        <v>1</v>
      </c>
      <c r="K4" s="220">
        <v>45930</v>
      </c>
      <c r="L4" s="221"/>
      <c r="M4" s="221"/>
      <c r="N4" s="222"/>
      <c r="O4" s="38"/>
    </row>
    <row r="5" spans="1:15" ht="13.5" thickBot="1" x14ac:dyDescent="0.35">
      <c r="B5" s="2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5"/>
    </row>
    <row r="6" spans="1:15" ht="13.5" thickBot="1" x14ac:dyDescent="0.35">
      <c r="B6" s="32" t="s">
        <v>2</v>
      </c>
      <c r="C6" s="6" t="s">
        <v>3</v>
      </c>
      <c r="D6" s="212" t="s">
        <v>4</v>
      </c>
      <c r="E6" s="213"/>
      <c r="F6" s="7" t="s">
        <v>115</v>
      </c>
      <c r="G6" s="31" t="s">
        <v>7</v>
      </c>
      <c r="H6" s="8" t="s">
        <v>9</v>
      </c>
      <c r="I6" s="27" t="s">
        <v>89</v>
      </c>
      <c r="J6" s="212" t="s">
        <v>10</v>
      </c>
      <c r="K6" s="214"/>
      <c r="L6" s="213"/>
      <c r="M6" s="27" t="s">
        <v>13</v>
      </c>
      <c r="N6" s="7" t="s">
        <v>15</v>
      </c>
      <c r="O6" s="27" t="s">
        <v>17</v>
      </c>
    </row>
    <row r="7" spans="1:15" ht="13.5" thickBot="1" x14ac:dyDescent="0.35">
      <c r="B7" s="69"/>
      <c r="C7" s="21"/>
      <c r="D7" s="27" t="s">
        <v>108</v>
      </c>
      <c r="E7" s="27" t="s">
        <v>109</v>
      </c>
      <c r="F7" s="5" t="s">
        <v>116</v>
      </c>
      <c r="G7" s="70"/>
      <c r="H7" s="4"/>
      <c r="I7" s="34"/>
      <c r="J7" s="29"/>
      <c r="K7" s="7"/>
      <c r="L7" s="68"/>
      <c r="M7" s="34"/>
      <c r="N7" s="5"/>
      <c r="O7" s="34"/>
    </row>
    <row r="8" spans="1:15" ht="13.5" thickBot="1" x14ac:dyDescent="0.35">
      <c r="B8" s="33"/>
      <c r="C8" s="9"/>
      <c r="D8" s="28" t="s">
        <v>5</v>
      </c>
      <c r="E8" s="28" t="s">
        <v>6</v>
      </c>
      <c r="F8" s="10" t="s">
        <v>117</v>
      </c>
      <c r="G8" s="28" t="s">
        <v>91</v>
      </c>
      <c r="H8" s="10" t="s">
        <v>18</v>
      </c>
      <c r="I8" s="28" t="s">
        <v>90</v>
      </c>
      <c r="J8" s="30" t="s">
        <v>8</v>
      </c>
      <c r="K8" s="30" t="s">
        <v>11</v>
      </c>
      <c r="L8" s="30" t="s">
        <v>12</v>
      </c>
      <c r="M8" s="28" t="s">
        <v>14</v>
      </c>
      <c r="N8" s="10" t="s">
        <v>16</v>
      </c>
      <c r="O8" s="28" t="s">
        <v>18</v>
      </c>
    </row>
    <row r="9" spans="1:15" x14ac:dyDescent="0.25">
      <c r="B9" s="80">
        <v>45566</v>
      </c>
      <c r="C9" s="82" t="s">
        <v>194</v>
      </c>
      <c r="D9" s="92">
        <v>125</v>
      </c>
      <c r="E9" s="93">
        <v>175</v>
      </c>
      <c r="F9" s="84"/>
      <c r="G9" s="81">
        <v>300</v>
      </c>
      <c r="H9" s="84"/>
      <c r="I9" s="81"/>
      <c r="J9" s="85"/>
      <c r="K9" s="81"/>
      <c r="L9" s="81"/>
      <c r="M9" s="81"/>
      <c r="N9" s="84"/>
      <c r="O9" s="81"/>
    </row>
    <row r="10" spans="1:15" x14ac:dyDescent="0.25">
      <c r="B10" s="80">
        <v>45597</v>
      </c>
      <c r="C10" s="82" t="s">
        <v>194</v>
      </c>
      <c r="D10" s="92">
        <v>130</v>
      </c>
      <c r="E10" s="93">
        <v>140</v>
      </c>
      <c r="F10" s="84"/>
      <c r="G10" s="81">
        <v>270</v>
      </c>
      <c r="H10" s="84"/>
      <c r="I10" s="81"/>
      <c r="J10" s="85"/>
      <c r="K10" s="81"/>
      <c r="L10" s="81"/>
      <c r="M10" s="81"/>
      <c r="N10" s="84"/>
      <c r="O10" s="81"/>
    </row>
    <row r="11" spans="1:15" x14ac:dyDescent="0.25">
      <c r="B11" s="80">
        <v>45627</v>
      </c>
      <c r="C11" s="82" t="s">
        <v>194</v>
      </c>
      <c r="D11" s="92">
        <v>65</v>
      </c>
      <c r="E11" s="93">
        <v>0</v>
      </c>
      <c r="F11" s="84"/>
      <c r="G11" s="81">
        <v>65</v>
      </c>
      <c r="H11" s="84"/>
      <c r="I11" s="81"/>
      <c r="J11" s="85"/>
      <c r="K11" s="81"/>
      <c r="L11" s="81"/>
      <c r="M11" s="81"/>
      <c r="N11" s="84"/>
      <c r="O11" s="81"/>
    </row>
    <row r="12" spans="1:15" x14ac:dyDescent="0.25">
      <c r="B12" s="80">
        <v>45658</v>
      </c>
      <c r="C12" s="82" t="s">
        <v>194</v>
      </c>
      <c r="D12" s="92">
        <v>790</v>
      </c>
      <c r="E12" s="93">
        <v>125</v>
      </c>
      <c r="F12" s="84"/>
      <c r="G12" s="81">
        <v>915</v>
      </c>
      <c r="H12" s="84"/>
      <c r="I12" s="81"/>
      <c r="J12" s="85"/>
      <c r="K12" s="81"/>
      <c r="L12" s="81"/>
      <c r="M12" s="81"/>
      <c r="N12" s="84"/>
      <c r="O12" s="81"/>
    </row>
    <row r="13" spans="1:15" x14ac:dyDescent="0.25">
      <c r="B13" s="80">
        <v>45689</v>
      </c>
      <c r="C13" s="82" t="s">
        <v>194</v>
      </c>
      <c r="D13" s="92">
        <v>120</v>
      </c>
      <c r="E13" s="93"/>
      <c r="F13" s="84"/>
      <c r="G13" s="81">
        <v>120</v>
      </c>
      <c r="H13" s="84"/>
      <c r="I13" s="81"/>
      <c r="J13" s="85"/>
      <c r="K13" s="81"/>
      <c r="L13" s="81"/>
      <c r="M13" s="81"/>
      <c r="N13" s="84"/>
      <c r="O13" s="81"/>
    </row>
    <row r="14" spans="1:15" x14ac:dyDescent="0.25">
      <c r="B14" s="80">
        <v>45717</v>
      </c>
      <c r="C14" s="82" t="s">
        <v>194</v>
      </c>
      <c r="D14" s="92">
        <v>50</v>
      </c>
      <c r="E14" s="93"/>
      <c r="F14" s="84"/>
      <c r="G14" s="81">
        <v>50</v>
      </c>
      <c r="H14" s="84"/>
      <c r="I14" s="81"/>
      <c r="J14" s="85"/>
      <c r="K14" s="81"/>
      <c r="L14" s="81"/>
      <c r="M14" s="81"/>
      <c r="N14" s="84"/>
      <c r="O14" s="81"/>
    </row>
    <row r="15" spans="1:15" x14ac:dyDescent="0.25">
      <c r="B15" s="80">
        <v>45748</v>
      </c>
      <c r="C15" s="82" t="s">
        <v>194</v>
      </c>
      <c r="D15" s="92">
        <v>81</v>
      </c>
      <c r="E15" s="93"/>
      <c r="F15" s="84"/>
      <c r="G15" s="81">
        <v>81</v>
      </c>
      <c r="H15" s="84"/>
      <c r="I15" s="81"/>
      <c r="J15" s="85"/>
      <c r="K15" s="81"/>
      <c r="L15" s="81"/>
      <c r="M15" s="81"/>
      <c r="N15" s="84"/>
      <c r="O15" s="81"/>
    </row>
    <row r="16" spans="1:15" x14ac:dyDescent="0.25">
      <c r="A16" s="172"/>
      <c r="B16" s="80">
        <v>45778</v>
      </c>
      <c r="C16" s="82" t="s">
        <v>194</v>
      </c>
      <c r="D16" s="92">
        <v>772</v>
      </c>
      <c r="E16" s="93"/>
      <c r="F16" s="84"/>
      <c r="G16" s="81">
        <v>772</v>
      </c>
      <c r="H16" s="84"/>
      <c r="I16" s="81"/>
      <c r="J16" s="85"/>
      <c r="K16" s="81"/>
      <c r="L16" s="81"/>
      <c r="M16" s="81"/>
      <c r="N16" s="84"/>
      <c r="O16" s="81"/>
    </row>
    <row r="17" spans="1:15" x14ac:dyDescent="0.25">
      <c r="A17" s="172"/>
      <c r="B17" s="80">
        <v>45809</v>
      </c>
      <c r="C17" s="82" t="s">
        <v>194</v>
      </c>
      <c r="D17" s="92">
        <v>30</v>
      </c>
      <c r="E17" s="93">
        <v>42</v>
      </c>
      <c r="F17" s="84"/>
      <c r="G17" s="81">
        <v>72</v>
      </c>
      <c r="H17" s="84"/>
      <c r="I17" s="81"/>
      <c r="J17" s="85"/>
      <c r="K17" s="81"/>
      <c r="L17" s="81"/>
      <c r="M17" s="81"/>
      <c r="N17" s="84"/>
      <c r="O17" s="81"/>
    </row>
    <row r="18" spans="1:15" x14ac:dyDescent="0.25">
      <c r="B18" s="80">
        <v>45870</v>
      </c>
      <c r="C18" s="82" t="s">
        <v>194</v>
      </c>
      <c r="D18" s="92">
        <v>300</v>
      </c>
      <c r="E18" s="93"/>
      <c r="F18" s="84"/>
      <c r="G18" s="81">
        <v>300</v>
      </c>
      <c r="H18" s="84"/>
      <c r="I18" s="81"/>
      <c r="J18" s="85"/>
      <c r="K18" s="81"/>
      <c r="L18" s="81"/>
      <c r="M18" s="81"/>
      <c r="N18" s="84"/>
      <c r="O18" s="81"/>
    </row>
    <row r="19" spans="1:15" x14ac:dyDescent="0.25">
      <c r="B19" s="80">
        <v>45901</v>
      </c>
      <c r="C19" s="82" t="s">
        <v>194</v>
      </c>
      <c r="D19" s="92">
        <v>644</v>
      </c>
      <c r="E19" s="93">
        <v>0</v>
      </c>
      <c r="F19" s="84"/>
      <c r="G19" s="81">
        <v>644</v>
      </c>
      <c r="H19" s="84"/>
      <c r="I19" s="81"/>
      <c r="J19" s="85"/>
      <c r="K19" s="81"/>
      <c r="L19" s="81"/>
      <c r="M19" s="81"/>
      <c r="N19" s="84"/>
      <c r="O19" s="81"/>
    </row>
    <row r="20" spans="1:15" x14ac:dyDescent="0.25">
      <c r="B20" s="80"/>
      <c r="C20" s="82"/>
      <c r="D20" s="92"/>
      <c r="E20" s="93"/>
      <c r="F20" s="84"/>
      <c r="G20" s="81"/>
      <c r="H20" s="84"/>
      <c r="I20" s="81"/>
      <c r="J20" s="85"/>
      <c r="K20" s="81"/>
      <c r="L20" s="81"/>
      <c r="M20" s="81"/>
      <c r="N20" s="84"/>
      <c r="O20" s="81"/>
    </row>
    <row r="21" spans="1:15" x14ac:dyDescent="0.25">
      <c r="B21" s="80"/>
      <c r="C21" s="82"/>
      <c r="D21" s="92"/>
      <c r="E21" s="93"/>
      <c r="F21" s="84"/>
      <c r="G21" s="81"/>
      <c r="H21" s="84"/>
      <c r="I21" s="81"/>
      <c r="J21" s="85"/>
      <c r="K21" s="81"/>
      <c r="L21" s="81"/>
      <c r="M21" s="81"/>
      <c r="N21" s="84"/>
      <c r="O21" s="81"/>
    </row>
    <row r="22" spans="1:15" x14ac:dyDescent="0.25">
      <c r="B22" s="80"/>
      <c r="C22" s="82"/>
      <c r="D22" s="92"/>
      <c r="E22" s="93"/>
      <c r="F22" s="84"/>
      <c r="G22" s="81"/>
      <c r="H22" s="84"/>
      <c r="I22" s="81"/>
      <c r="J22" s="85"/>
      <c r="K22" s="81"/>
      <c r="L22" s="81"/>
      <c r="M22" s="81"/>
      <c r="N22" s="84"/>
      <c r="O22" s="81"/>
    </row>
    <row r="23" spans="1:15" x14ac:dyDescent="0.25">
      <c r="B23" s="80"/>
      <c r="C23" s="82"/>
      <c r="D23" s="92">
        <f t="shared" ref="D23:D42" si="0">F23+M23</f>
        <v>0</v>
      </c>
      <c r="E23" s="93"/>
      <c r="F23" s="84"/>
      <c r="G23" s="81"/>
      <c r="H23" s="84"/>
      <c r="I23" s="81"/>
      <c r="J23" s="85"/>
      <c r="K23" s="81"/>
      <c r="L23" s="81"/>
      <c r="M23" s="81"/>
      <c r="N23" s="84"/>
      <c r="O23" s="81"/>
    </row>
    <row r="24" spans="1:15" x14ac:dyDescent="0.25">
      <c r="B24" s="80"/>
      <c r="C24" s="82"/>
      <c r="D24" s="92">
        <f t="shared" si="0"/>
        <v>0</v>
      </c>
      <c r="E24" s="93"/>
      <c r="F24" s="84"/>
      <c r="G24" s="81"/>
      <c r="H24" s="84"/>
      <c r="I24" s="81"/>
      <c r="J24" s="85"/>
      <c r="K24" s="81"/>
      <c r="L24" s="81"/>
      <c r="M24" s="81"/>
      <c r="N24" s="84"/>
      <c r="O24" s="81"/>
    </row>
    <row r="25" spans="1:15" x14ac:dyDescent="0.25">
      <c r="B25" s="80"/>
      <c r="C25" s="82"/>
      <c r="D25" s="92">
        <f t="shared" si="0"/>
        <v>0</v>
      </c>
      <c r="E25" s="93"/>
      <c r="F25" s="84"/>
      <c r="G25" s="81"/>
      <c r="H25" s="84"/>
      <c r="I25" s="81"/>
      <c r="J25" s="85"/>
      <c r="K25" s="81"/>
      <c r="L25" s="81"/>
      <c r="M25" s="81"/>
      <c r="N25" s="84"/>
      <c r="O25" s="81"/>
    </row>
    <row r="26" spans="1:15" x14ac:dyDescent="0.25">
      <c r="B26" s="80"/>
      <c r="C26" s="82"/>
      <c r="D26" s="92">
        <f t="shared" si="0"/>
        <v>0</v>
      </c>
      <c r="E26" s="93"/>
      <c r="F26" s="84"/>
      <c r="G26" s="81"/>
      <c r="H26" s="84"/>
      <c r="I26" s="81"/>
      <c r="J26" s="85"/>
      <c r="K26" s="81"/>
      <c r="L26" s="81"/>
      <c r="M26" s="81"/>
      <c r="N26" s="84"/>
      <c r="O26" s="81"/>
    </row>
    <row r="27" spans="1:15" x14ac:dyDescent="0.25">
      <c r="B27" s="80"/>
      <c r="C27" s="82"/>
      <c r="D27" s="92">
        <f t="shared" si="0"/>
        <v>0</v>
      </c>
      <c r="E27" s="93"/>
      <c r="F27" s="84"/>
      <c r="G27" s="81"/>
      <c r="H27" s="84"/>
      <c r="I27" s="81"/>
      <c r="J27" s="85"/>
      <c r="K27" s="81"/>
      <c r="L27" s="81"/>
      <c r="M27" s="81"/>
      <c r="N27" s="84"/>
      <c r="O27" s="81"/>
    </row>
    <row r="28" spans="1:15" x14ac:dyDescent="0.25">
      <c r="B28" s="80"/>
      <c r="C28" s="82"/>
      <c r="D28" s="92">
        <f t="shared" si="0"/>
        <v>0</v>
      </c>
      <c r="E28" s="93"/>
      <c r="F28" s="84"/>
      <c r="G28" s="81"/>
      <c r="H28" s="84"/>
      <c r="I28" s="81"/>
      <c r="J28" s="85"/>
      <c r="K28" s="81"/>
      <c r="L28" s="81"/>
      <c r="M28" s="81"/>
      <c r="N28" s="84"/>
      <c r="O28" s="81"/>
    </row>
    <row r="29" spans="1:15" x14ac:dyDescent="0.25">
      <c r="B29" s="80"/>
      <c r="C29" s="82"/>
      <c r="D29" s="92">
        <f t="shared" si="0"/>
        <v>0</v>
      </c>
      <c r="E29" s="93"/>
      <c r="F29" s="84"/>
      <c r="G29" s="81"/>
      <c r="H29" s="84"/>
      <c r="I29" s="81"/>
      <c r="J29" s="85"/>
      <c r="K29" s="81"/>
      <c r="L29" s="81"/>
      <c r="M29" s="81"/>
      <c r="N29" s="84"/>
      <c r="O29" s="81"/>
    </row>
    <row r="30" spans="1:15" x14ac:dyDescent="0.25">
      <c r="B30" s="80"/>
      <c r="C30" s="82"/>
      <c r="D30" s="92">
        <f t="shared" si="0"/>
        <v>0</v>
      </c>
      <c r="E30" s="93"/>
      <c r="F30" s="84"/>
      <c r="G30" s="81"/>
      <c r="H30" s="84"/>
      <c r="I30" s="81"/>
      <c r="J30" s="85"/>
      <c r="K30" s="81"/>
      <c r="L30" s="81"/>
      <c r="M30" s="81"/>
      <c r="N30" s="84"/>
      <c r="O30" s="81"/>
    </row>
    <row r="31" spans="1:15" x14ac:dyDescent="0.25">
      <c r="B31" s="80"/>
      <c r="C31" s="82"/>
      <c r="D31" s="92">
        <f t="shared" si="0"/>
        <v>0</v>
      </c>
      <c r="E31" s="93"/>
      <c r="F31" s="84"/>
      <c r="G31" s="81"/>
      <c r="H31" s="84"/>
      <c r="I31" s="81"/>
      <c r="J31" s="85"/>
      <c r="K31" s="81"/>
      <c r="L31" s="81"/>
      <c r="M31" s="81"/>
      <c r="N31" s="84"/>
      <c r="O31" s="81"/>
    </row>
    <row r="32" spans="1:15" x14ac:dyDescent="0.25">
      <c r="B32" s="80"/>
      <c r="C32" s="82"/>
      <c r="D32" s="92">
        <f t="shared" si="0"/>
        <v>0</v>
      </c>
      <c r="E32" s="93"/>
      <c r="F32" s="84"/>
      <c r="G32" s="81"/>
      <c r="H32" s="84"/>
      <c r="I32" s="81"/>
      <c r="J32" s="85"/>
      <c r="K32" s="81"/>
      <c r="L32" s="81"/>
      <c r="M32" s="81"/>
      <c r="N32" s="84"/>
      <c r="O32" s="81"/>
    </row>
    <row r="33" spans="2:15" x14ac:dyDescent="0.25">
      <c r="B33" s="80"/>
      <c r="C33" s="82"/>
      <c r="D33" s="92">
        <f t="shared" si="0"/>
        <v>0</v>
      </c>
      <c r="E33" s="93"/>
      <c r="F33" s="84"/>
      <c r="G33" s="81"/>
      <c r="H33" s="84"/>
      <c r="I33" s="81"/>
      <c r="J33" s="85"/>
      <c r="K33" s="81"/>
      <c r="L33" s="81"/>
      <c r="M33" s="81"/>
      <c r="N33" s="84"/>
      <c r="O33" s="81"/>
    </row>
    <row r="34" spans="2:15" x14ac:dyDescent="0.25">
      <c r="B34" s="80"/>
      <c r="C34" s="82"/>
      <c r="D34" s="92">
        <f t="shared" si="0"/>
        <v>0</v>
      </c>
      <c r="E34" s="93"/>
      <c r="F34" s="84"/>
      <c r="G34" s="81"/>
      <c r="H34" s="84"/>
      <c r="I34" s="81"/>
      <c r="J34" s="85"/>
      <c r="K34" s="81"/>
      <c r="L34" s="81"/>
      <c r="M34" s="81"/>
      <c r="N34" s="84"/>
      <c r="O34" s="81"/>
    </row>
    <row r="35" spans="2:15" x14ac:dyDescent="0.25">
      <c r="B35" s="80"/>
      <c r="C35" s="82"/>
      <c r="D35" s="92">
        <f t="shared" si="0"/>
        <v>0</v>
      </c>
      <c r="E35" s="93"/>
      <c r="F35" s="84"/>
      <c r="G35" s="81"/>
      <c r="H35" s="84"/>
      <c r="I35" s="81"/>
      <c r="J35" s="85"/>
      <c r="K35" s="81"/>
      <c r="L35" s="81"/>
      <c r="M35" s="81"/>
      <c r="N35" s="84"/>
      <c r="O35" s="81"/>
    </row>
    <row r="36" spans="2:15" ht="12" customHeight="1" x14ac:dyDescent="0.25">
      <c r="B36" s="80"/>
      <c r="C36" s="82"/>
      <c r="D36" s="92">
        <f t="shared" si="0"/>
        <v>0</v>
      </c>
      <c r="E36" s="93"/>
      <c r="F36" s="84"/>
      <c r="G36" s="81"/>
      <c r="H36" s="84"/>
      <c r="I36" s="81"/>
      <c r="J36" s="85"/>
      <c r="K36" s="81"/>
      <c r="L36" s="81"/>
      <c r="M36" s="81"/>
      <c r="N36" s="84"/>
      <c r="O36" s="81"/>
    </row>
    <row r="37" spans="2:15" ht="13.5" customHeight="1" x14ac:dyDescent="0.25">
      <c r="B37" s="80"/>
      <c r="C37" s="82"/>
      <c r="D37" s="92">
        <f t="shared" si="0"/>
        <v>0</v>
      </c>
      <c r="E37" s="93"/>
      <c r="F37" s="84"/>
      <c r="G37" s="81"/>
      <c r="H37" s="84"/>
      <c r="I37" s="81"/>
      <c r="J37" s="85"/>
      <c r="K37" s="81"/>
      <c r="L37" s="81"/>
      <c r="M37" s="81"/>
      <c r="N37" s="84"/>
      <c r="O37" s="81"/>
    </row>
    <row r="38" spans="2:15" x14ac:dyDescent="0.25">
      <c r="B38" s="80"/>
      <c r="C38" s="82"/>
      <c r="D38" s="92">
        <f t="shared" si="0"/>
        <v>0</v>
      </c>
      <c r="E38" s="93"/>
      <c r="F38" s="84"/>
      <c r="G38" s="81"/>
      <c r="H38" s="84"/>
      <c r="I38" s="81"/>
      <c r="J38" s="85"/>
      <c r="K38" s="81"/>
      <c r="L38" s="81"/>
      <c r="M38" s="81"/>
      <c r="N38" s="84"/>
      <c r="O38" s="81"/>
    </row>
    <row r="39" spans="2:15" x14ac:dyDescent="0.25">
      <c r="B39" s="80"/>
      <c r="C39" s="82"/>
      <c r="D39" s="92">
        <f t="shared" si="0"/>
        <v>0</v>
      </c>
      <c r="E39" s="93"/>
      <c r="F39" s="84"/>
      <c r="G39" s="81"/>
      <c r="H39" s="84"/>
      <c r="I39" s="81"/>
      <c r="J39" s="85"/>
      <c r="K39" s="81"/>
      <c r="L39" s="81"/>
      <c r="M39" s="81"/>
      <c r="N39" s="84"/>
      <c r="O39" s="81"/>
    </row>
    <row r="40" spans="2:15" x14ac:dyDescent="0.25">
      <c r="B40" s="80"/>
      <c r="C40" s="82"/>
      <c r="D40" s="92">
        <f t="shared" si="0"/>
        <v>0</v>
      </c>
      <c r="E40" s="93"/>
      <c r="F40" s="84"/>
      <c r="G40" s="81"/>
      <c r="H40" s="84"/>
      <c r="I40" s="81"/>
      <c r="J40" s="85"/>
      <c r="K40" s="81"/>
      <c r="L40" s="81"/>
      <c r="M40" s="81"/>
      <c r="N40" s="84"/>
      <c r="O40" s="81"/>
    </row>
    <row r="41" spans="2:15" x14ac:dyDescent="0.25">
      <c r="B41" s="80"/>
      <c r="C41" s="82"/>
      <c r="D41" s="92">
        <f t="shared" si="0"/>
        <v>0</v>
      </c>
      <c r="E41" s="93"/>
      <c r="F41" s="84"/>
      <c r="G41" s="81"/>
      <c r="H41" s="84"/>
      <c r="I41" s="81"/>
      <c r="J41" s="85"/>
      <c r="K41" s="81"/>
      <c r="L41" s="81"/>
      <c r="M41" s="81"/>
      <c r="N41" s="84"/>
      <c r="O41" s="81"/>
    </row>
    <row r="42" spans="2:15" ht="13" thickBot="1" x14ac:dyDescent="0.3">
      <c r="B42" s="83"/>
      <c r="C42" s="82"/>
      <c r="D42" s="92">
        <f t="shared" si="0"/>
        <v>0</v>
      </c>
      <c r="E42" s="93"/>
      <c r="F42" s="84"/>
      <c r="G42" s="81"/>
      <c r="H42" s="84"/>
      <c r="I42" s="81"/>
      <c r="J42" s="85"/>
      <c r="K42" s="81"/>
      <c r="L42" s="81"/>
      <c r="M42" s="81"/>
      <c r="N42" s="84"/>
      <c r="O42" s="81"/>
    </row>
    <row r="43" spans="2:15" ht="13.5" thickBot="1" x14ac:dyDescent="0.35">
      <c r="B43" s="24"/>
      <c r="C43" s="21" t="s">
        <v>21</v>
      </c>
      <c r="D43" s="73">
        <f t="shared" ref="D43:O43" si="1">SUM(D9:D42)</f>
        <v>3107</v>
      </c>
      <c r="E43" s="73">
        <f t="shared" si="1"/>
        <v>482</v>
      </c>
      <c r="F43" s="73">
        <f t="shared" si="1"/>
        <v>0</v>
      </c>
      <c r="G43" s="73">
        <f t="shared" si="1"/>
        <v>3589</v>
      </c>
      <c r="H43" s="73">
        <f t="shared" si="1"/>
        <v>0</v>
      </c>
      <c r="I43" s="73">
        <f t="shared" si="1"/>
        <v>0</v>
      </c>
      <c r="J43" s="73">
        <f t="shared" si="1"/>
        <v>0</v>
      </c>
      <c r="K43" s="73">
        <f t="shared" si="1"/>
        <v>0</v>
      </c>
      <c r="L43" s="73">
        <f t="shared" si="1"/>
        <v>0</v>
      </c>
      <c r="M43" s="73">
        <f t="shared" si="1"/>
        <v>0</v>
      </c>
      <c r="N43" s="73">
        <f t="shared" si="1"/>
        <v>0</v>
      </c>
      <c r="O43" s="73">
        <f t="shared" si="1"/>
        <v>0</v>
      </c>
    </row>
    <row r="44" spans="2:15" ht="13" x14ac:dyDescent="0.3">
      <c r="B44" s="24"/>
      <c r="C44" s="21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/>
    </row>
    <row r="45" spans="2:15" ht="13" x14ac:dyDescent="0.3">
      <c r="B45" s="24"/>
      <c r="C45" s="21" t="s">
        <v>41</v>
      </c>
      <c r="D45" s="16"/>
      <c r="E45" s="75">
        <f>D43+E43</f>
        <v>3589</v>
      </c>
      <c r="F45" s="16"/>
      <c r="G45" s="16"/>
      <c r="H45" s="16"/>
      <c r="I45" s="16"/>
      <c r="J45" s="16"/>
      <c r="K45" s="16"/>
      <c r="L45" s="16"/>
      <c r="M45" s="16"/>
      <c r="N45" s="16"/>
      <c r="O45" s="74">
        <f>F43+G43+H43+I43+J43+K43+L43+M43+N43+O43</f>
        <v>3589</v>
      </c>
    </row>
    <row r="46" spans="2:15" ht="13" thickBot="1" x14ac:dyDescent="0.3">
      <c r="B46" s="25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</row>
  </sheetData>
  <mergeCells count="7">
    <mergeCell ref="D6:E6"/>
    <mergeCell ref="J6:L6"/>
    <mergeCell ref="B2:C2"/>
    <mergeCell ref="M2:O2"/>
    <mergeCell ref="E4:H4"/>
    <mergeCell ref="K4:N4"/>
    <mergeCell ref="D2:J2"/>
  </mergeCells>
  <phoneticPr fontId="0" type="noConversion"/>
  <printOptions gridLines="1"/>
  <pageMargins left="0.75" right="0.75" top="1" bottom="1" header="0.5" footer="0.5"/>
  <pageSetup paperSize="9" scale="83" fitToHeight="5" orientation="landscape" horizontalDpi="300" verticalDpi="300" r:id="rId1"/>
  <headerFooter alignWithMargins="0">
    <oddFooter>&amp;L_x000D_&amp;1#&amp;"Calibri"&amp;10&amp;K000000 Classified as NOT 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91C9-2C7A-4F7B-9119-7002A7403603}">
  <sheetPr>
    <pageSetUpPr fitToPage="1"/>
  </sheetPr>
  <dimension ref="B1:R54"/>
  <sheetViews>
    <sheetView workbookViewId="0">
      <pane xSplit="6" ySplit="8" topLeftCell="J29" activePane="bottomRight" state="frozen"/>
      <selection pane="topRight" activeCell="F1" sqref="F1"/>
      <selection pane="bottomLeft" activeCell="A9" sqref="A9"/>
      <selection pane="bottomRight" activeCell="B28" sqref="B28"/>
    </sheetView>
  </sheetViews>
  <sheetFormatPr defaultRowHeight="12.5" x14ac:dyDescent="0.25"/>
  <cols>
    <col min="1" max="1" width="1.90625" customWidth="1"/>
    <col min="2" max="2" width="11.7265625" style="26" customWidth="1"/>
    <col min="3" max="3" width="22.08984375" customWidth="1"/>
    <col min="4" max="4" width="11.7265625" customWidth="1"/>
    <col min="5" max="6" width="11.7265625" style="2" customWidth="1"/>
    <col min="7" max="7" width="12.36328125" style="2" customWidth="1"/>
    <col min="8" max="10" width="11.7265625" style="2" customWidth="1"/>
    <col min="11" max="11" width="12.54296875" style="2" customWidth="1"/>
    <col min="12" max="12" width="14.1796875" style="2" customWidth="1"/>
    <col min="13" max="18" width="12.54296875" style="2" customWidth="1"/>
  </cols>
  <sheetData>
    <row r="1" spans="2:18" ht="13" thickBot="1" x14ac:dyDescent="0.3">
      <c r="B1" s="22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2:18" ht="13.5" thickBot="1" x14ac:dyDescent="0.35">
      <c r="B2" s="215" t="s">
        <v>0</v>
      </c>
      <c r="C2" s="223"/>
      <c r="D2" s="21"/>
      <c r="E2" s="217" t="str">
        <f>'Unit Details'!D3</f>
        <v>1st Auchinairn Brownies</v>
      </c>
      <c r="F2" s="218"/>
      <c r="G2" s="218"/>
      <c r="H2" s="218"/>
      <c r="I2" s="218"/>
      <c r="J2" s="219"/>
      <c r="K2" s="4" t="s">
        <v>20</v>
      </c>
      <c r="L2" s="4"/>
      <c r="M2" s="4"/>
      <c r="N2" s="224">
        <f>'Unit Details'!E5</f>
        <v>50465</v>
      </c>
      <c r="O2" s="225"/>
      <c r="P2" s="37"/>
      <c r="Q2" s="37"/>
      <c r="R2" s="15"/>
    </row>
    <row r="3" spans="2:18" ht="13.5" thickBot="1" x14ac:dyDescent="0.35">
      <c r="B3" s="2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5"/>
    </row>
    <row r="4" spans="2:18" ht="13.5" thickBot="1" x14ac:dyDescent="0.35">
      <c r="B4" s="23" t="s">
        <v>22</v>
      </c>
      <c r="C4" s="3"/>
      <c r="D4" s="3"/>
      <c r="E4" s="4"/>
      <c r="F4" s="220">
        <f>'Unit Details'!D7</f>
        <v>45566</v>
      </c>
      <c r="G4" s="221"/>
      <c r="H4" s="221"/>
      <c r="I4" s="222"/>
      <c r="J4" s="5" t="s">
        <v>1</v>
      </c>
      <c r="K4" s="220">
        <f>'Unit Details'!F7</f>
        <v>45930</v>
      </c>
      <c r="L4" s="221"/>
      <c r="M4" s="221"/>
      <c r="N4" s="221"/>
      <c r="O4" s="222"/>
      <c r="P4" s="4"/>
      <c r="Q4" s="4"/>
      <c r="R4" s="15"/>
    </row>
    <row r="5" spans="2:18" ht="13" x14ac:dyDescent="0.3">
      <c r="B5" s="2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5"/>
    </row>
    <row r="6" spans="2:18" ht="13.5" thickBot="1" x14ac:dyDescent="0.35">
      <c r="B6" s="182" t="s">
        <v>195</v>
      </c>
      <c r="C6" s="179" t="s">
        <v>196</v>
      </c>
      <c r="D6" s="179" t="s">
        <v>197</v>
      </c>
      <c r="E6" s="180" t="s">
        <v>198</v>
      </c>
      <c r="F6" s="5" t="s">
        <v>199</v>
      </c>
      <c r="G6" s="34" t="s">
        <v>200</v>
      </c>
      <c r="H6" s="34" t="s">
        <v>201</v>
      </c>
      <c r="I6" s="5" t="s">
        <v>202</v>
      </c>
      <c r="J6" s="180" t="s">
        <v>203</v>
      </c>
      <c r="K6" s="5" t="s">
        <v>204</v>
      </c>
      <c r="L6" s="5" t="s">
        <v>205</v>
      </c>
      <c r="M6" s="35" t="s">
        <v>206</v>
      </c>
      <c r="N6" s="34" t="s">
        <v>207</v>
      </c>
      <c r="O6" s="34" t="s">
        <v>208</v>
      </c>
      <c r="P6" s="5" t="s">
        <v>209</v>
      </c>
      <c r="Q6" s="34" t="s">
        <v>210</v>
      </c>
      <c r="R6" s="180" t="s">
        <v>211</v>
      </c>
    </row>
    <row r="7" spans="2:18" ht="13.5" thickBot="1" x14ac:dyDescent="0.35">
      <c r="B7" s="183"/>
      <c r="C7" s="175"/>
      <c r="D7" s="175"/>
      <c r="E7" s="176" t="s">
        <v>23</v>
      </c>
      <c r="F7" s="178"/>
      <c r="G7" s="27" t="s">
        <v>115</v>
      </c>
      <c r="H7" s="27" t="s">
        <v>28</v>
      </c>
      <c r="I7" s="178" t="s">
        <v>26</v>
      </c>
      <c r="J7" s="176" t="s">
        <v>42</v>
      </c>
      <c r="K7" s="178"/>
      <c r="L7" s="178"/>
      <c r="M7" s="177"/>
      <c r="N7" s="27" t="s">
        <v>35</v>
      </c>
      <c r="O7" s="27"/>
      <c r="P7" s="178" t="s">
        <v>39</v>
      </c>
      <c r="Q7" s="27"/>
      <c r="R7" s="176" t="s">
        <v>17</v>
      </c>
    </row>
    <row r="8" spans="2:18" ht="13.5" thickBot="1" x14ac:dyDescent="0.35">
      <c r="B8" s="183" t="s">
        <v>2</v>
      </c>
      <c r="C8" s="175" t="s">
        <v>3</v>
      </c>
      <c r="D8" s="65" t="s">
        <v>105</v>
      </c>
      <c r="E8" s="176"/>
      <c r="F8" s="178"/>
      <c r="G8" s="34" t="s">
        <v>118</v>
      </c>
      <c r="H8" s="34" t="s">
        <v>27</v>
      </c>
      <c r="I8" s="5" t="s">
        <v>25</v>
      </c>
      <c r="J8" s="27" t="s">
        <v>29</v>
      </c>
      <c r="K8" s="27" t="s">
        <v>31</v>
      </c>
      <c r="L8" s="27" t="s">
        <v>33</v>
      </c>
      <c r="M8" s="27"/>
      <c r="N8" s="35" t="s">
        <v>36</v>
      </c>
      <c r="O8" s="34" t="s">
        <v>16</v>
      </c>
      <c r="P8" s="5" t="s">
        <v>40</v>
      </c>
      <c r="Q8" s="34" t="s">
        <v>8</v>
      </c>
      <c r="R8" s="180" t="s">
        <v>39</v>
      </c>
    </row>
    <row r="9" spans="2:18" ht="13.5" thickBot="1" x14ac:dyDescent="0.35">
      <c r="B9" s="184"/>
      <c r="C9" s="9"/>
      <c r="D9" s="64" t="s">
        <v>106</v>
      </c>
      <c r="E9" s="30" t="s">
        <v>107</v>
      </c>
      <c r="F9" s="36" t="s">
        <v>6</v>
      </c>
      <c r="G9" s="28" t="s">
        <v>13</v>
      </c>
      <c r="H9" s="28" t="s">
        <v>178</v>
      </c>
      <c r="I9" s="10" t="s">
        <v>24</v>
      </c>
      <c r="J9" s="28" t="s">
        <v>30</v>
      </c>
      <c r="K9" s="28" t="s">
        <v>32</v>
      </c>
      <c r="L9" s="28" t="s">
        <v>34</v>
      </c>
      <c r="M9" s="28" t="s">
        <v>17</v>
      </c>
      <c r="N9" s="11" t="s">
        <v>37</v>
      </c>
      <c r="O9" s="28" t="s">
        <v>38</v>
      </c>
      <c r="P9" s="10" t="s">
        <v>38</v>
      </c>
      <c r="Q9" s="28" t="s">
        <v>92</v>
      </c>
      <c r="R9" s="181" t="s">
        <v>38</v>
      </c>
    </row>
    <row r="10" spans="2:18" x14ac:dyDescent="0.25">
      <c r="B10" s="186">
        <v>45566</v>
      </c>
      <c r="C10" s="82" t="s">
        <v>212</v>
      </c>
      <c r="D10" s="86"/>
      <c r="E10" s="85"/>
      <c r="F10" s="81">
        <v>87.18</v>
      </c>
      <c r="G10" s="84"/>
      <c r="H10" s="81"/>
      <c r="I10" s="84"/>
      <c r="J10" s="85"/>
      <c r="K10" s="81">
        <v>87.18</v>
      </c>
      <c r="L10" s="81"/>
      <c r="M10" s="81"/>
      <c r="N10" s="81"/>
      <c r="O10" s="81"/>
      <c r="P10" s="84"/>
      <c r="Q10" s="81"/>
      <c r="R10" s="85"/>
    </row>
    <row r="11" spans="2:18" x14ac:dyDescent="0.25">
      <c r="B11" s="185">
        <v>45597</v>
      </c>
      <c r="C11" s="82" t="s">
        <v>212</v>
      </c>
      <c r="D11" s="86"/>
      <c r="E11" s="85"/>
      <c r="F11" s="81">
        <v>119.85</v>
      </c>
      <c r="G11" s="84"/>
      <c r="H11" s="81"/>
      <c r="I11" s="84"/>
      <c r="J11" s="85"/>
      <c r="K11" s="81">
        <v>119.85</v>
      </c>
      <c r="L11" s="81"/>
      <c r="M11" s="81"/>
      <c r="N11" s="81"/>
      <c r="O11" s="81"/>
      <c r="P11" s="84"/>
      <c r="Q11" s="81"/>
      <c r="R11" s="85"/>
    </row>
    <row r="12" spans="2:18" x14ac:dyDescent="0.25">
      <c r="B12" s="185">
        <v>45627</v>
      </c>
      <c r="C12" s="82" t="s">
        <v>212</v>
      </c>
      <c r="D12" s="86"/>
      <c r="E12" s="85"/>
      <c r="F12" s="81">
        <v>108.96</v>
      </c>
      <c r="G12" s="84"/>
      <c r="H12" s="81"/>
      <c r="I12" s="84"/>
      <c r="J12" s="85"/>
      <c r="K12" s="81">
        <v>108.96</v>
      </c>
      <c r="L12" s="81"/>
      <c r="M12" s="81"/>
      <c r="N12" s="81"/>
      <c r="O12" s="81"/>
      <c r="P12" s="84"/>
      <c r="Q12" s="81"/>
      <c r="R12" s="85"/>
    </row>
    <row r="13" spans="2:18" x14ac:dyDescent="0.25">
      <c r="B13" s="185">
        <v>45627</v>
      </c>
      <c r="C13" s="82" t="s">
        <v>213</v>
      </c>
      <c r="D13" s="86"/>
      <c r="E13" s="85"/>
      <c r="F13" s="81">
        <v>243</v>
      </c>
      <c r="G13" s="84"/>
      <c r="H13" s="81"/>
      <c r="I13" s="84"/>
      <c r="J13" s="85">
        <v>243</v>
      </c>
      <c r="K13" s="81"/>
      <c r="L13" s="81"/>
      <c r="M13" s="81"/>
      <c r="N13" s="81"/>
      <c r="O13" s="81"/>
      <c r="P13" s="84"/>
      <c r="Q13" s="81"/>
      <c r="R13" s="85"/>
    </row>
    <row r="14" spans="2:18" x14ac:dyDescent="0.25">
      <c r="B14" s="185">
        <v>45636</v>
      </c>
      <c r="C14" s="82" t="s">
        <v>215</v>
      </c>
      <c r="D14" s="86"/>
      <c r="E14" s="85"/>
      <c r="F14" s="81">
        <v>67.2</v>
      </c>
      <c r="G14" s="84"/>
      <c r="H14" s="81"/>
      <c r="I14" s="84"/>
      <c r="J14" s="85"/>
      <c r="K14" s="81"/>
      <c r="L14" s="81">
        <v>67.2</v>
      </c>
      <c r="M14" s="81"/>
      <c r="N14" s="81"/>
      <c r="O14" s="81"/>
      <c r="P14" s="84"/>
      <c r="Q14" s="81"/>
      <c r="R14" s="85"/>
    </row>
    <row r="15" spans="2:18" x14ac:dyDescent="0.25">
      <c r="B15" s="185">
        <v>45658</v>
      </c>
      <c r="C15" s="82" t="s">
        <v>212</v>
      </c>
      <c r="D15" s="86"/>
      <c r="E15" s="85"/>
      <c r="F15" s="81">
        <v>36.32</v>
      </c>
      <c r="G15" s="84"/>
      <c r="H15" s="81"/>
      <c r="I15" s="84"/>
      <c r="J15" s="85"/>
      <c r="K15" s="81">
        <v>36.32</v>
      </c>
      <c r="L15" s="81"/>
      <c r="M15" s="81"/>
      <c r="N15" s="81"/>
      <c r="O15" s="81"/>
      <c r="P15" s="84"/>
      <c r="Q15" s="81"/>
      <c r="R15" s="85"/>
    </row>
    <row r="16" spans="2:18" x14ac:dyDescent="0.25">
      <c r="B16" s="185">
        <v>45689</v>
      </c>
      <c r="C16" s="82" t="s">
        <v>212</v>
      </c>
      <c r="D16" s="86"/>
      <c r="E16" s="85"/>
      <c r="F16" s="81">
        <v>72.64</v>
      </c>
      <c r="G16" s="84"/>
      <c r="H16" s="81"/>
      <c r="I16" s="84"/>
      <c r="J16" s="85"/>
      <c r="K16" s="81">
        <v>72.64</v>
      </c>
      <c r="L16" s="81"/>
      <c r="M16" s="81"/>
      <c r="N16" s="81"/>
      <c r="O16" s="81"/>
      <c r="P16" s="84"/>
      <c r="Q16" s="81"/>
      <c r="R16" s="85"/>
    </row>
    <row r="17" spans="2:18" x14ac:dyDescent="0.25">
      <c r="B17" s="185">
        <v>45717</v>
      </c>
      <c r="C17" s="82" t="s">
        <v>212</v>
      </c>
      <c r="D17" s="86"/>
      <c r="E17" s="85"/>
      <c r="F17" s="81">
        <v>72.64</v>
      </c>
      <c r="G17" s="84"/>
      <c r="H17" s="81"/>
      <c r="I17" s="84"/>
      <c r="J17" s="85"/>
      <c r="K17" s="81">
        <v>72.64</v>
      </c>
      <c r="L17" s="81"/>
      <c r="M17" s="81"/>
      <c r="N17" s="81"/>
      <c r="O17" s="81"/>
      <c r="P17" s="84"/>
      <c r="Q17" s="81"/>
      <c r="R17" s="85"/>
    </row>
    <row r="18" spans="2:18" x14ac:dyDescent="0.25">
      <c r="B18" s="185">
        <v>45736</v>
      </c>
      <c r="C18" s="82" t="s">
        <v>217</v>
      </c>
      <c r="D18" s="86"/>
      <c r="E18" s="85"/>
      <c r="F18" s="81">
        <v>58.39</v>
      </c>
      <c r="G18" s="84"/>
      <c r="H18" s="81"/>
      <c r="I18" s="84"/>
      <c r="J18" s="85"/>
      <c r="K18" s="81"/>
      <c r="L18" s="81">
        <v>58.39</v>
      </c>
      <c r="M18" s="81"/>
      <c r="N18" s="81"/>
      <c r="O18" s="81"/>
      <c r="P18" s="84"/>
      <c r="Q18" s="81"/>
      <c r="R18" s="85"/>
    </row>
    <row r="19" spans="2:18" x14ac:dyDescent="0.25">
      <c r="B19" s="185">
        <v>45741</v>
      </c>
      <c r="C19" s="82" t="s">
        <v>194</v>
      </c>
      <c r="D19" s="86"/>
      <c r="E19" s="85"/>
      <c r="F19" s="81">
        <v>1332</v>
      </c>
      <c r="G19" s="84"/>
      <c r="H19" s="81">
        <v>1332</v>
      </c>
      <c r="I19" s="84"/>
      <c r="J19" s="85"/>
      <c r="K19" s="81"/>
      <c r="L19" s="81"/>
      <c r="M19" s="81"/>
      <c r="N19" s="81"/>
      <c r="O19" s="81"/>
      <c r="P19" s="84"/>
      <c r="Q19" s="81"/>
      <c r="R19" s="85"/>
    </row>
    <row r="20" spans="2:18" x14ac:dyDescent="0.25">
      <c r="B20" s="185">
        <v>45748</v>
      </c>
      <c r="C20" s="82" t="s">
        <v>212</v>
      </c>
      <c r="D20" s="86"/>
      <c r="E20" s="85"/>
      <c r="F20" s="81">
        <v>72.64</v>
      </c>
      <c r="G20" s="84"/>
      <c r="H20" s="81"/>
      <c r="I20" s="84"/>
      <c r="J20" s="85"/>
      <c r="K20" s="81">
        <v>72.64</v>
      </c>
      <c r="L20" s="81"/>
      <c r="M20" s="81"/>
      <c r="N20" s="81"/>
      <c r="O20" s="81"/>
      <c r="P20" s="84"/>
      <c r="Q20" s="81"/>
      <c r="R20" s="85"/>
    </row>
    <row r="21" spans="2:18" x14ac:dyDescent="0.25">
      <c r="B21" s="185">
        <v>45778</v>
      </c>
      <c r="C21" s="82" t="s">
        <v>212</v>
      </c>
      <c r="D21" s="86"/>
      <c r="E21" s="85"/>
      <c r="F21" s="81">
        <v>54.48</v>
      </c>
      <c r="G21" s="84"/>
      <c r="H21" s="81"/>
      <c r="I21" s="84"/>
      <c r="J21" s="85"/>
      <c r="K21" s="81">
        <v>54.48</v>
      </c>
      <c r="L21" s="81"/>
      <c r="M21" s="81"/>
      <c r="N21" s="81"/>
      <c r="O21" s="81"/>
      <c r="P21" s="84"/>
      <c r="Q21" s="81"/>
      <c r="R21" s="85"/>
    </row>
    <row r="22" spans="2:18" x14ac:dyDescent="0.25">
      <c r="B22" s="185">
        <v>45778</v>
      </c>
      <c r="C22" s="82" t="s">
        <v>218</v>
      </c>
      <c r="D22" s="86"/>
      <c r="E22" s="85"/>
      <c r="F22" s="81">
        <v>240</v>
      </c>
      <c r="G22" s="84"/>
      <c r="H22" s="81"/>
      <c r="I22" s="84"/>
      <c r="J22" s="85">
        <v>240</v>
      </c>
      <c r="K22" s="81"/>
      <c r="L22" s="81"/>
      <c r="M22" s="81"/>
      <c r="N22" s="81"/>
      <c r="O22" s="81"/>
      <c r="P22" s="84"/>
      <c r="Q22" s="81"/>
      <c r="R22" s="85"/>
    </row>
    <row r="23" spans="2:18" x14ac:dyDescent="0.25">
      <c r="B23" s="185">
        <v>45809</v>
      </c>
      <c r="C23" s="82" t="s">
        <v>212</v>
      </c>
      <c r="D23" s="86"/>
      <c r="E23" s="85"/>
      <c r="F23" s="81">
        <v>72.64</v>
      </c>
      <c r="G23" s="84"/>
      <c r="H23" s="81"/>
      <c r="I23" s="84"/>
      <c r="J23" s="85"/>
      <c r="K23" s="81">
        <v>72.64</v>
      </c>
      <c r="L23" s="81"/>
      <c r="M23" s="81"/>
      <c r="N23" s="81"/>
      <c r="O23" s="81"/>
      <c r="P23" s="84"/>
      <c r="Q23" s="81"/>
      <c r="R23" s="85"/>
    </row>
    <row r="24" spans="2:18" x14ac:dyDescent="0.25">
      <c r="B24" s="185">
        <v>45809</v>
      </c>
      <c r="C24" s="82" t="s">
        <v>214</v>
      </c>
      <c r="D24" s="86"/>
      <c r="E24" s="85"/>
      <c r="F24" s="81">
        <v>48</v>
      </c>
      <c r="G24" s="84"/>
      <c r="H24" s="81"/>
      <c r="I24" s="84"/>
      <c r="J24" s="85">
        <v>48</v>
      </c>
      <c r="K24" s="81"/>
      <c r="L24" s="81"/>
      <c r="M24" s="81"/>
      <c r="N24" s="81"/>
      <c r="O24" s="81"/>
      <c r="P24" s="84"/>
      <c r="Q24" s="81"/>
      <c r="R24" s="85"/>
    </row>
    <row r="25" spans="2:18" x14ac:dyDescent="0.25">
      <c r="B25" s="185">
        <v>45839</v>
      </c>
      <c r="C25" s="82" t="s">
        <v>212</v>
      </c>
      <c r="D25" s="86"/>
      <c r="E25" s="85"/>
      <c r="F25" s="81">
        <v>36.32</v>
      </c>
      <c r="G25" s="84"/>
      <c r="H25" s="81"/>
      <c r="I25" s="84"/>
      <c r="J25" s="85"/>
      <c r="K25" s="81">
        <v>36.32</v>
      </c>
      <c r="L25" s="81"/>
      <c r="M25" s="81"/>
      <c r="N25" s="81"/>
      <c r="O25" s="81"/>
      <c r="P25" s="84"/>
      <c r="Q25" s="81"/>
      <c r="R25" s="85"/>
    </row>
    <row r="26" spans="2:18" x14ac:dyDescent="0.25">
      <c r="B26" s="185">
        <v>45870</v>
      </c>
      <c r="C26" s="82" t="s">
        <v>212</v>
      </c>
      <c r="D26" s="86"/>
      <c r="E26" s="85"/>
      <c r="F26" s="81">
        <v>29.06</v>
      </c>
      <c r="G26" s="84"/>
      <c r="H26" s="81"/>
      <c r="I26" s="84"/>
      <c r="J26" s="85"/>
      <c r="K26" s="81">
        <v>29.06</v>
      </c>
      <c r="L26" s="81"/>
      <c r="M26" s="81"/>
      <c r="N26" s="81"/>
      <c r="O26" s="81"/>
      <c r="P26" s="84"/>
      <c r="Q26" s="81"/>
      <c r="R26" s="85"/>
    </row>
    <row r="27" spans="2:18" x14ac:dyDescent="0.25">
      <c r="B27" s="185">
        <v>45901</v>
      </c>
      <c r="C27" s="82" t="s">
        <v>212</v>
      </c>
      <c r="D27" s="86"/>
      <c r="E27" s="85"/>
      <c r="F27" s="81">
        <v>18.16</v>
      </c>
      <c r="G27" s="84"/>
      <c r="H27" s="81"/>
      <c r="I27" s="84"/>
      <c r="J27" s="85"/>
      <c r="K27" s="81">
        <v>18.16</v>
      </c>
      <c r="L27" s="81"/>
      <c r="M27" s="81"/>
      <c r="N27" s="81"/>
      <c r="O27" s="81"/>
      <c r="P27" s="84"/>
      <c r="Q27" s="81"/>
      <c r="R27" s="85"/>
    </row>
    <row r="28" spans="2:18" x14ac:dyDescent="0.25">
      <c r="B28" s="185">
        <v>46295</v>
      </c>
      <c r="C28" s="82" t="s">
        <v>215</v>
      </c>
      <c r="D28" s="86"/>
      <c r="E28" s="85"/>
      <c r="F28" s="81">
        <v>62</v>
      </c>
      <c r="G28" s="84"/>
      <c r="H28" s="81"/>
      <c r="I28" s="84"/>
      <c r="J28" s="85"/>
      <c r="K28" s="81"/>
      <c r="L28" s="81">
        <v>62</v>
      </c>
      <c r="M28" s="81"/>
      <c r="N28" s="81"/>
      <c r="O28" s="81"/>
      <c r="P28" s="84"/>
      <c r="Q28" s="81"/>
      <c r="R28" s="85"/>
    </row>
    <row r="29" spans="2:18" x14ac:dyDescent="0.25">
      <c r="B29" s="80"/>
      <c r="C29" s="82"/>
      <c r="D29" s="86"/>
      <c r="E29" s="85"/>
      <c r="F29" s="81"/>
      <c r="G29" s="84"/>
      <c r="H29" s="81"/>
      <c r="I29" s="84"/>
      <c r="J29" s="85"/>
      <c r="K29" s="81"/>
      <c r="L29" s="81"/>
      <c r="M29" s="81"/>
      <c r="N29" s="81"/>
      <c r="O29" s="81"/>
      <c r="P29" s="84"/>
      <c r="Q29" s="81"/>
      <c r="R29" s="81"/>
    </row>
    <row r="30" spans="2:18" x14ac:dyDescent="0.25">
      <c r="B30" s="80"/>
      <c r="C30" s="82"/>
      <c r="D30" s="86"/>
      <c r="E30" s="85"/>
      <c r="F30" s="81"/>
      <c r="G30" s="84"/>
      <c r="H30" s="81"/>
      <c r="I30" s="84"/>
      <c r="J30" s="85"/>
      <c r="K30" s="81"/>
      <c r="L30" s="81"/>
      <c r="M30" s="81"/>
      <c r="N30" s="81"/>
      <c r="O30" s="81"/>
      <c r="P30" s="84"/>
      <c r="Q30" s="81"/>
      <c r="R30" s="81"/>
    </row>
    <row r="31" spans="2:18" x14ac:dyDescent="0.25">
      <c r="B31" s="80"/>
      <c r="C31" s="82"/>
      <c r="D31" s="86"/>
      <c r="E31" s="85"/>
      <c r="F31" s="81"/>
      <c r="G31" s="84"/>
      <c r="H31" s="81"/>
      <c r="I31" s="84"/>
      <c r="J31" s="85"/>
      <c r="K31" s="81"/>
      <c r="L31" s="81"/>
      <c r="M31" s="81"/>
      <c r="N31" s="81"/>
      <c r="O31" s="81"/>
      <c r="P31" s="84"/>
      <c r="Q31" s="81"/>
      <c r="R31" s="81"/>
    </row>
    <row r="32" spans="2:18" x14ac:dyDescent="0.25">
      <c r="B32" s="80"/>
      <c r="C32" s="82"/>
      <c r="D32" s="86"/>
      <c r="E32" s="85"/>
      <c r="F32" s="81"/>
      <c r="G32" s="84"/>
      <c r="H32" s="81"/>
      <c r="I32" s="84"/>
      <c r="J32" s="85"/>
      <c r="K32" s="81"/>
      <c r="L32" s="81"/>
      <c r="M32" s="81"/>
      <c r="N32" s="81"/>
      <c r="O32" s="81"/>
      <c r="P32" s="84"/>
      <c r="Q32" s="81"/>
      <c r="R32" s="81"/>
    </row>
    <row r="33" spans="2:18" x14ac:dyDescent="0.25">
      <c r="B33" s="80"/>
      <c r="C33" s="82"/>
      <c r="D33" s="86"/>
      <c r="E33" s="85"/>
      <c r="F33" s="81"/>
      <c r="G33" s="84"/>
      <c r="H33" s="81"/>
      <c r="I33" s="84"/>
      <c r="J33" s="85"/>
      <c r="K33" s="81"/>
      <c r="L33" s="81"/>
      <c r="M33" s="81"/>
      <c r="N33" s="81"/>
      <c r="O33" s="81"/>
      <c r="P33" s="84"/>
      <c r="Q33" s="81"/>
      <c r="R33" s="81"/>
    </row>
    <row r="34" spans="2:18" x14ac:dyDescent="0.25">
      <c r="B34" s="80"/>
      <c r="C34" s="82"/>
      <c r="D34" s="86"/>
      <c r="E34" s="85"/>
      <c r="F34" s="81"/>
      <c r="G34" s="84"/>
      <c r="H34" s="81"/>
      <c r="I34" s="84"/>
      <c r="J34" s="85"/>
      <c r="K34" s="81"/>
      <c r="L34" s="81"/>
      <c r="M34" s="81"/>
      <c r="N34" s="81"/>
      <c r="O34" s="81"/>
      <c r="P34" s="84"/>
      <c r="Q34" s="81"/>
      <c r="R34" s="81"/>
    </row>
    <row r="35" spans="2:18" x14ac:dyDescent="0.25">
      <c r="B35" s="80"/>
      <c r="C35" s="82"/>
      <c r="D35" s="86"/>
      <c r="E35" s="85"/>
      <c r="F35" s="81"/>
      <c r="G35" s="84"/>
      <c r="H35" s="81"/>
      <c r="I35" s="84"/>
      <c r="J35" s="85"/>
      <c r="K35" s="81"/>
      <c r="L35" s="81"/>
      <c r="M35" s="81"/>
      <c r="N35" s="81"/>
      <c r="O35" s="81"/>
      <c r="P35" s="84"/>
      <c r="Q35" s="81"/>
      <c r="R35" s="81"/>
    </row>
    <row r="36" spans="2:18" x14ac:dyDescent="0.25">
      <c r="B36" s="80"/>
      <c r="C36" s="82"/>
      <c r="D36" s="86"/>
      <c r="E36" s="85"/>
      <c r="F36" s="81"/>
      <c r="G36" s="84"/>
      <c r="H36" s="81"/>
      <c r="I36" s="84"/>
      <c r="J36" s="85"/>
      <c r="K36" s="81"/>
      <c r="L36" s="81"/>
      <c r="M36" s="81"/>
      <c r="N36" s="81"/>
      <c r="O36" s="81"/>
      <c r="P36" s="84"/>
      <c r="Q36" s="81"/>
      <c r="R36" s="81"/>
    </row>
    <row r="37" spans="2:18" x14ac:dyDescent="0.25">
      <c r="B37" s="80"/>
      <c r="C37" s="82"/>
      <c r="D37" s="86"/>
      <c r="E37" s="85"/>
      <c r="F37" s="81"/>
      <c r="G37" s="84"/>
      <c r="H37" s="81"/>
      <c r="I37" s="84"/>
      <c r="J37" s="85"/>
      <c r="K37" s="81"/>
      <c r="L37" s="81"/>
      <c r="M37" s="81"/>
      <c r="N37" s="81"/>
      <c r="O37" s="81"/>
      <c r="P37" s="84"/>
      <c r="Q37" s="81"/>
      <c r="R37" s="81"/>
    </row>
    <row r="38" spans="2:18" x14ac:dyDescent="0.25">
      <c r="B38" s="80"/>
      <c r="C38" s="82"/>
      <c r="D38" s="86"/>
      <c r="E38" s="85"/>
      <c r="F38" s="81"/>
      <c r="G38" s="84"/>
      <c r="H38" s="81"/>
      <c r="I38" s="84"/>
      <c r="J38" s="85"/>
      <c r="K38" s="81"/>
      <c r="L38" s="81"/>
      <c r="M38" s="81"/>
      <c r="N38" s="81"/>
      <c r="O38" s="81"/>
      <c r="P38" s="84"/>
      <c r="Q38" s="81"/>
      <c r="R38" s="81"/>
    </row>
    <row r="39" spans="2:18" x14ac:dyDescent="0.25">
      <c r="B39" s="80"/>
      <c r="C39" s="82"/>
      <c r="D39" s="86"/>
      <c r="E39" s="85"/>
      <c r="F39" s="81"/>
      <c r="G39" s="84"/>
      <c r="H39" s="81"/>
      <c r="I39" s="84"/>
      <c r="J39" s="85"/>
      <c r="K39" s="81"/>
      <c r="L39" s="81"/>
      <c r="M39" s="81"/>
      <c r="N39" s="81"/>
      <c r="O39" s="81"/>
      <c r="P39" s="84"/>
      <c r="Q39" s="81"/>
      <c r="R39" s="81"/>
    </row>
    <row r="40" spans="2:18" x14ac:dyDescent="0.25">
      <c r="B40" s="80"/>
      <c r="C40" s="82"/>
      <c r="D40" s="86"/>
      <c r="E40" s="85"/>
      <c r="F40" s="81"/>
      <c r="G40" s="84"/>
      <c r="H40" s="81"/>
      <c r="I40" s="84"/>
      <c r="J40" s="85"/>
      <c r="K40" s="81"/>
      <c r="L40" s="81"/>
      <c r="M40" s="81"/>
      <c r="N40" s="81"/>
      <c r="O40" s="81"/>
      <c r="P40" s="84"/>
      <c r="Q40" s="81"/>
      <c r="R40" s="81"/>
    </row>
    <row r="41" spans="2:18" x14ac:dyDescent="0.25">
      <c r="B41" s="80"/>
      <c r="C41" s="82"/>
      <c r="D41" s="86"/>
      <c r="E41" s="85"/>
      <c r="F41" s="81"/>
      <c r="G41" s="84"/>
      <c r="H41" s="81"/>
      <c r="I41" s="84"/>
      <c r="J41" s="85"/>
      <c r="K41" s="81"/>
      <c r="L41" s="81"/>
      <c r="M41" s="81"/>
      <c r="N41" s="81"/>
      <c r="O41" s="81"/>
      <c r="P41" s="84"/>
      <c r="Q41" s="81"/>
      <c r="R41" s="81"/>
    </row>
    <row r="42" spans="2:18" x14ac:dyDescent="0.25">
      <c r="B42" s="80"/>
      <c r="C42" s="82"/>
      <c r="D42" s="86"/>
      <c r="E42" s="85"/>
      <c r="F42" s="81"/>
      <c r="G42" s="84"/>
      <c r="H42" s="81"/>
      <c r="I42" s="84"/>
      <c r="J42" s="85"/>
      <c r="K42" s="81"/>
      <c r="L42" s="81"/>
      <c r="M42" s="81"/>
      <c r="N42" s="81"/>
      <c r="O42" s="81"/>
      <c r="P42" s="84"/>
      <c r="Q42" s="81"/>
      <c r="R42" s="81"/>
    </row>
    <row r="43" spans="2:18" x14ac:dyDescent="0.25">
      <c r="B43" s="80"/>
      <c r="C43" s="82"/>
      <c r="D43" s="86"/>
      <c r="E43" s="85"/>
      <c r="F43" s="81"/>
      <c r="G43" s="84"/>
      <c r="H43" s="81"/>
      <c r="I43" s="84"/>
      <c r="J43" s="85"/>
      <c r="K43" s="81"/>
      <c r="L43" s="81"/>
      <c r="M43" s="81"/>
      <c r="N43" s="81"/>
      <c r="O43" s="81"/>
      <c r="P43" s="84"/>
      <c r="Q43" s="81"/>
      <c r="R43" s="81"/>
    </row>
    <row r="44" spans="2:18" x14ac:dyDescent="0.25">
      <c r="B44" s="80"/>
      <c r="C44" s="82"/>
      <c r="D44" s="86"/>
      <c r="E44" s="85"/>
      <c r="F44" s="81"/>
      <c r="G44" s="84"/>
      <c r="H44" s="81"/>
      <c r="I44" s="84"/>
      <c r="J44" s="85"/>
      <c r="K44" s="81"/>
      <c r="L44" s="81"/>
      <c r="M44" s="81"/>
      <c r="N44" s="81"/>
      <c r="O44" s="81"/>
      <c r="P44" s="84"/>
      <c r="Q44" s="81"/>
      <c r="R44" s="81"/>
    </row>
    <row r="45" spans="2:18" x14ac:dyDescent="0.25">
      <c r="B45" s="80"/>
      <c r="C45" s="82"/>
      <c r="D45" s="86"/>
      <c r="E45" s="85"/>
      <c r="F45" s="81"/>
      <c r="G45" s="84"/>
      <c r="H45" s="81"/>
      <c r="I45" s="84"/>
      <c r="J45" s="85"/>
      <c r="K45" s="81"/>
      <c r="L45" s="81"/>
      <c r="M45" s="81"/>
      <c r="N45" s="81"/>
      <c r="O45" s="81"/>
      <c r="P45" s="84"/>
      <c r="Q45" s="81"/>
      <c r="R45" s="81"/>
    </row>
    <row r="46" spans="2:18" x14ac:dyDescent="0.25">
      <c r="B46" s="80"/>
      <c r="C46" s="82"/>
      <c r="D46" s="86"/>
      <c r="E46" s="85"/>
      <c r="F46" s="81"/>
      <c r="G46" s="84"/>
      <c r="H46" s="81"/>
      <c r="I46" s="84"/>
      <c r="J46" s="85"/>
      <c r="K46" s="81"/>
      <c r="L46" s="81"/>
      <c r="M46" s="81"/>
      <c r="N46" s="81"/>
      <c r="O46" s="81"/>
      <c r="P46" s="84"/>
      <c r="Q46" s="81"/>
      <c r="R46" s="81"/>
    </row>
    <row r="47" spans="2:18" x14ac:dyDescent="0.25">
      <c r="B47" s="80"/>
      <c r="C47" s="82"/>
      <c r="D47" s="86"/>
      <c r="E47" s="85"/>
      <c r="F47" s="81"/>
      <c r="G47" s="84"/>
      <c r="H47" s="81"/>
      <c r="I47" s="84"/>
      <c r="J47" s="85"/>
      <c r="K47" s="81"/>
      <c r="L47" s="81"/>
      <c r="M47" s="81"/>
      <c r="N47" s="81"/>
      <c r="O47" s="81"/>
      <c r="P47" s="84"/>
      <c r="Q47" s="81"/>
      <c r="R47" s="81"/>
    </row>
    <row r="48" spans="2:18" x14ac:dyDescent="0.25">
      <c r="B48" s="80"/>
      <c r="C48" s="82"/>
      <c r="D48" s="86"/>
      <c r="E48" s="85"/>
      <c r="F48" s="81"/>
      <c r="G48" s="84"/>
      <c r="H48" s="81"/>
      <c r="I48" s="84"/>
      <c r="J48" s="85"/>
      <c r="K48" s="81"/>
      <c r="L48" s="81"/>
      <c r="M48" s="81"/>
      <c r="N48" s="81"/>
      <c r="O48" s="81"/>
      <c r="P48" s="84"/>
      <c r="Q48" s="81"/>
      <c r="R48" s="81"/>
    </row>
    <row r="49" spans="2:18" x14ac:dyDescent="0.25">
      <c r="B49" s="80"/>
      <c r="C49" s="82"/>
      <c r="D49" s="86"/>
      <c r="E49" s="85"/>
      <c r="F49" s="81"/>
      <c r="G49" s="84"/>
      <c r="H49" s="81"/>
      <c r="I49" s="84"/>
      <c r="J49" s="85"/>
      <c r="K49" s="81"/>
      <c r="L49" s="81"/>
      <c r="M49" s="81"/>
      <c r="N49" s="81"/>
      <c r="O49" s="81"/>
      <c r="P49" s="84"/>
      <c r="Q49" s="81"/>
      <c r="R49" s="81"/>
    </row>
    <row r="50" spans="2:18" ht="13" thickBot="1" x14ac:dyDescent="0.3">
      <c r="B50" s="83"/>
      <c r="C50" s="82"/>
      <c r="D50" s="87"/>
      <c r="E50" s="85"/>
      <c r="F50" s="81"/>
      <c r="G50" s="84"/>
      <c r="H50" s="81"/>
      <c r="I50" s="84"/>
      <c r="J50" s="85"/>
      <c r="K50" s="81"/>
      <c r="L50" s="81"/>
      <c r="M50" s="81"/>
      <c r="N50" s="81"/>
      <c r="O50" s="81"/>
      <c r="P50" s="84"/>
      <c r="Q50" s="81"/>
      <c r="R50" s="81"/>
    </row>
    <row r="51" spans="2:18" ht="13.5" thickBot="1" x14ac:dyDescent="0.35">
      <c r="B51" s="24"/>
      <c r="C51" s="21" t="s">
        <v>21</v>
      </c>
      <c r="D51" s="21"/>
      <c r="E51" s="73">
        <f t="shared" ref="E51:R51" si="0">SUM(E10:E50)</f>
        <v>0</v>
      </c>
      <c r="F51" s="73">
        <f t="shared" si="0"/>
        <v>2831.48</v>
      </c>
      <c r="G51" s="73">
        <f t="shared" si="0"/>
        <v>0</v>
      </c>
      <c r="H51" s="73">
        <f t="shared" si="0"/>
        <v>1332</v>
      </c>
      <c r="I51" s="73">
        <f t="shared" si="0"/>
        <v>0</v>
      </c>
      <c r="J51" s="73">
        <f t="shared" si="0"/>
        <v>531</v>
      </c>
      <c r="K51" s="73">
        <f t="shared" si="0"/>
        <v>780.89</v>
      </c>
      <c r="L51" s="73">
        <f t="shared" si="0"/>
        <v>187.59</v>
      </c>
      <c r="M51" s="73">
        <f t="shared" si="0"/>
        <v>0</v>
      </c>
      <c r="N51" s="73">
        <f t="shared" si="0"/>
        <v>0</v>
      </c>
      <c r="O51" s="73">
        <f t="shared" si="0"/>
        <v>0</v>
      </c>
      <c r="P51" s="73">
        <f t="shared" si="0"/>
        <v>0</v>
      </c>
      <c r="Q51" s="76">
        <f t="shared" si="0"/>
        <v>0</v>
      </c>
      <c r="R51" s="76">
        <f t="shared" si="0"/>
        <v>0</v>
      </c>
    </row>
    <row r="52" spans="2:18" ht="13" x14ac:dyDescent="0.3">
      <c r="B52" s="24"/>
      <c r="C52" s="21"/>
      <c r="D52" s="2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7"/>
    </row>
    <row r="53" spans="2:18" ht="13" x14ac:dyDescent="0.3">
      <c r="B53" s="24"/>
      <c r="C53" s="21" t="s">
        <v>41</v>
      </c>
      <c r="D53" s="21"/>
      <c r="E53" s="16"/>
      <c r="F53" s="75">
        <f>E51+F51</f>
        <v>2831.48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74">
        <f>G51+H51+I51+J51+K51+L51+M51+N51+O51+P51+Q51+R51</f>
        <v>2831.48</v>
      </c>
    </row>
    <row r="54" spans="2:18" ht="13" thickBot="1" x14ac:dyDescent="0.3">
      <c r="B54" s="25"/>
      <c r="C54" s="18"/>
      <c r="D54" s="1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0"/>
    </row>
  </sheetData>
  <mergeCells count="5">
    <mergeCell ref="B2:C2"/>
    <mergeCell ref="N2:O2"/>
    <mergeCell ref="F4:I4"/>
    <mergeCell ref="K4:O4"/>
    <mergeCell ref="E2:J2"/>
  </mergeCells>
  <phoneticPr fontId="0" type="noConversion"/>
  <printOptions gridLines="1"/>
  <pageMargins left="0.75" right="0.75" top="1" bottom="1" header="0.5" footer="0.5"/>
  <pageSetup paperSize="9" scale="69" fitToHeight="4" orientation="landscape" r:id="rId1"/>
  <headerFooter alignWithMargins="0">
    <oddFooter>&amp;L_x000D_&amp;1#&amp;"Calibri"&amp;10&amp;K000000 Classified as NOT CLASSIFIED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2C3F-7296-41A8-8272-B497E1153A4E}">
  <sheetPr>
    <pageSetUpPr fitToPage="1"/>
  </sheetPr>
  <dimension ref="A1:K63"/>
  <sheetViews>
    <sheetView tabSelected="1" topLeftCell="A33" workbookViewId="0">
      <selection activeCell="G53" sqref="G53"/>
    </sheetView>
  </sheetViews>
  <sheetFormatPr defaultColWidth="9.1796875" defaultRowHeight="15" customHeight="1" x14ac:dyDescent="0.3"/>
  <cols>
    <col min="1" max="1" width="11.90625" style="63" customWidth="1"/>
    <col min="2" max="2" width="10.08984375" style="1" bestFit="1" customWidth="1"/>
    <col min="3" max="6" width="9.1796875" style="1"/>
    <col min="7" max="7" width="17.26953125" style="67" customWidth="1"/>
    <col min="8" max="8" width="15.08984375" style="1" customWidth="1"/>
    <col min="9" max="9" width="5.26953125" style="1" customWidth="1"/>
    <col min="10" max="10" width="17.81640625" style="1" customWidth="1"/>
    <col min="11" max="11" width="7.6328125" style="1" customWidth="1"/>
    <col min="12" max="16384" width="9.1796875" style="1"/>
  </cols>
  <sheetData>
    <row r="1" spans="1:11" ht="15" customHeight="1" thickBot="1" x14ac:dyDescent="0.35">
      <c r="A1" s="52"/>
      <c r="B1" s="53"/>
      <c r="C1" s="53"/>
      <c r="D1" s="53"/>
      <c r="E1" s="53"/>
      <c r="F1" s="53"/>
      <c r="G1" s="8"/>
      <c r="H1" s="53"/>
      <c r="I1" s="53"/>
      <c r="J1" s="53"/>
      <c r="K1" s="54"/>
    </row>
    <row r="2" spans="1:11" ht="25" customHeight="1" thickBot="1" x14ac:dyDescent="0.35">
      <c r="A2" s="55"/>
      <c r="B2" s="40" t="s">
        <v>82</v>
      </c>
      <c r="C2" s="56"/>
      <c r="D2" s="226" t="str">
        <f>'Unit Details'!D3:F3</f>
        <v>1st Auchinairn Brownies</v>
      </c>
      <c r="E2" s="227"/>
      <c r="F2" s="227"/>
      <c r="G2" s="228"/>
      <c r="H2" s="97"/>
      <c r="I2" s="98" t="s">
        <v>100</v>
      </c>
      <c r="J2" s="96">
        <f>'Unit Details'!E5</f>
        <v>50465</v>
      </c>
      <c r="K2" s="51"/>
    </row>
    <row r="3" spans="1:11" ht="15" customHeight="1" thickBot="1" x14ac:dyDescent="0.35">
      <c r="A3" s="45" t="s">
        <v>43</v>
      </c>
      <c r="B3" s="3"/>
      <c r="C3" s="3"/>
      <c r="D3" s="99"/>
      <c r="E3" s="99"/>
      <c r="F3" s="99"/>
      <c r="G3" s="94"/>
      <c r="H3" s="99"/>
      <c r="I3" s="99"/>
      <c r="J3" s="99"/>
      <c r="K3" s="51"/>
    </row>
    <row r="4" spans="1:11" ht="15" customHeight="1" thickBot="1" x14ac:dyDescent="0.35">
      <c r="A4" s="46" t="s">
        <v>44</v>
      </c>
      <c r="B4" s="3" t="s">
        <v>87</v>
      </c>
      <c r="C4" s="3"/>
      <c r="D4" s="99"/>
      <c r="E4" s="99"/>
      <c r="F4" s="99" t="s">
        <v>88</v>
      </c>
      <c r="G4" s="94"/>
      <c r="H4" s="100">
        <f>'Unit Details'!D7</f>
        <v>45566</v>
      </c>
      <c r="I4" s="101" t="s">
        <v>1</v>
      </c>
      <c r="J4" s="100">
        <f>'Unit Details'!F7</f>
        <v>45930</v>
      </c>
      <c r="K4" s="51"/>
    </row>
    <row r="5" spans="1:11" ht="15" customHeight="1" thickBot="1" x14ac:dyDescent="0.35">
      <c r="A5" s="57"/>
      <c r="B5" s="3"/>
      <c r="C5" s="3"/>
      <c r="D5" s="99"/>
      <c r="E5" s="99"/>
      <c r="F5" s="99"/>
      <c r="G5" s="94"/>
      <c r="H5" s="99"/>
      <c r="I5" s="99"/>
      <c r="J5" s="99"/>
      <c r="K5" s="51"/>
    </row>
    <row r="6" spans="1:11" ht="15" customHeight="1" x14ac:dyDescent="0.3">
      <c r="A6" s="57"/>
      <c r="B6" s="41" t="s">
        <v>45</v>
      </c>
      <c r="C6" s="53"/>
      <c r="D6" s="102"/>
      <c r="E6" s="102"/>
      <c r="F6" s="102"/>
      <c r="G6" s="103"/>
      <c r="H6" s="102"/>
      <c r="I6" s="102"/>
      <c r="J6" s="104"/>
      <c r="K6" s="51"/>
    </row>
    <row r="7" spans="1:11" ht="15" customHeight="1" x14ac:dyDescent="0.3">
      <c r="A7" s="88"/>
      <c r="B7" s="43"/>
      <c r="C7" s="58" t="s">
        <v>46</v>
      </c>
      <c r="D7" s="105"/>
      <c r="E7" s="105"/>
      <c r="F7" s="105"/>
      <c r="G7" s="106"/>
      <c r="H7" s="105"/>
      <c r="I7" s="107"/>
      <c r="J7" s="108">
        <f>'Enter Receipts'!G43</f>
        <v>3589</v>
      </c>
      <c r="K7" s="47"/>
    </row>
    <row r="8" spans="1:11" ht="15" customHeight="1" x14ac:dyDescent="0.3">
      <c r="A8" s="88"/>
      <c r="B8" s="43"/>
      <c r="C8" s="59" t="s">
        <v>47</v>
      </c>
      <c r="D8" s="99"/>
      <c r="E8" s="99"/>
      <c r="F8" s="99"/>
      <c r="G8" s="94"/>
      <c r="H8" s="105"/>
      <c r="I8" s="107"/>
      <c r="J8" s="109">
        <f>'Enter Receipts'!H43</f>
        <v>0</v>
      </c>
      <c r="K8" s="47"/>
    </row>
    <row r="9" spans="1:11" ht="15" customHeight="1" x14ac:dyDescent="0.3">
      <c r="A9" s="88"/>
      <c r="B9" s="43"/>
      <c r="C9" s="58" t="s">
        <v>42</v>
      </c>
      <c r="D9" s="105"/>
      <c r="E9" s="105"/>
      <c r="F9" s="105"/>
      <c r="G9" s="106"/>
      <c r="H9" s="105"/>
      <c r="I9" s="107"/>
      <c r="J9" s="110">
        <f>'Enter Receipts'!I43</f>
        <v>0</v>
      </c>
      <c r="K9" s="47"/>
    </row>
    <row r="10" spans="1:11" ht="15" customHeight="1" x14ac:dyDescent="0.3">
      <c r="A10" s="88"/>
      <c r="B10" s="43"/>
      <c r="C10" s="59" t="s">
        <v>10</v>
      </c>
      <c r="D10" s="99"/>
      <c r="E10" s="99"/>
      <c r="F10" s="99"/>
      <c r="G10" s="94"/>
      <c r="H10" s="99"/>
      <c r="I10" s="111"/>
      <c r="J10" s="112"/>
      <c r="K10" s="51"/>
    </row>
    <row r="11" spans="1:11" ht="15" customHeight="1" x14ac:dyDescent="0.3">
      <c r="A11" s="88"/>
      <c r="B11" s="43"/>
      <c r="C11" s="59"/>
      <c r="D11" s="99" t="s">
        <v>12</v>
      </c>
      <c r="E11" s="99"/>
      <c r="F11" s="99"/>
      <c r="G11" s="94">
        <f>'Enter Receipts'!L43</f>
        <v>0</v>
      </c>
      <c r="H11" s="99"/>
      <c r="I11" s="99"/>
      <c r="J11" s="112"/>
      <c r="K11" s="51"/>
    </row>
    <row r="12" spans="1:11" ht="15" customHeight="1" x14ac:dyDescent="0.3">
      <c r="A12" s="88"/>
      <c r="B12" s="43"/>
      <c r="C12" s="59"/>
      <c r="D12" s="105" t="s">
        <v>48</v>
      </c>
      <c r="E12" s="105"/>
      <c r="F12" s="105"/>
      <c r="G12" s="106">
        <f>'Enter Receipts'!K43</f>
        <v>0</v>
      </c>
      <c r="H12" s="99"/>
      <c r="I12" s="111"/>
      <c r="J12" s="112"/>
      <c r="K12" s="51"/>
    </row>
    <row r="13" spans="1:11" ht="15" customHeight="1" x14ac:dyDescent="0.3">
      <c r="A13" s="88"/>
      <c r="B13" s="43"/>
      <c r="C13" s="59"/>
      <c r="D13" s="105" t="s">
        <v>49</v>
      </c>
      <c r="E13" s="105"/>
      <c r="F13" s="105"/>
      <c r="G13" s="106">
        <f>'Enter Receipts'!J43</f>
        <v>0</v>
      </c>
      <c r="H13" s="113"/>
      <c r="I13" s="114"/>
      <c r="J13" s="108">
        <f>G11+G12+G13</f>
        <v>0</v>
      </c>
      <c r="K13" s="47"/>
    </row>
    <row r="14" spans="1:11" ht="15" customHeight="1" x14ac:dyDescent="0.3">
      <c r="A14" s="88"/>
      <c r="B14" s="43"/>
      <c r="C14" s="59" t="s">
        <v>50</v>
      </c>
      <c r="D14" s="99"/>
      <c r="E14" s="99"/>
      <c r="F14" s="99"/>
      <c r="G14" s="94"/>
      <c r="H14" s="105"/>
      <c r="I14" s="107"/>
      <c r="J14" s="110">
        <f>'Enter Receipts'!N43</f>
        <v>0</v>
      </c>
      <c r="K14" s="47"/>
    </row>
    <row r="15" spans="1:11" ht="15" customHeight="1" x14ac:dyDescent="0.3">
      <c r="A15" s="88"/>
      <c r="B15" s="43"/>
      <c r="C15" s="59" t="s">
        <v>119</v>
      </c>
      <c r="D15" s="99"/>
      <c r="E15" s="99"/>
      <c r="F15" s="99"/>
      <c r="G15" s="94"/>
      <c r="H15" s="113"/>
      <c r="I15" s="114"/>
      <c r="J15" s="110">
        <f>'Enter Receipts'!M43</f>
        <v>0</v>
      </c>
      <c r="K15" s="47"/>
    </row>
    <row r="16" spans="1:11" ht="15" customHeight="1" x14ac:dyDescent="0.3">
      <c r="A16" s="88"/>
      <c r="B16" s="43"/>
      <c r="C16" s="58" t="s">
        <v>51</v>
      </c>
      <c r="D16" s="105"/>
      <c r="E16" s="105"/>
      <c r="F16" s="105"/>
      <c r="G16" s="106"/>
      <c r="H16" s="113"/>
      <c r="I16" s="114"/>
      <c r="J16" s="110">
        <f>'Enter Receipts'!O43</f>
        <v>0</v>
      </c>
      <c r="K16" s="47"/>
    </row>
    <row r="17" spans="1:11" ht="15.75" customHeight="1" thickBot="1" x14ac:dyDescent="0.35">
      <c r="A17" s="57"/>
      <c r="B17" s="43"/>
      <c r="C17" s="3"/>
      <c r="D17" s="99"/>
      <c r="E17" s="99"/>
      <c r="F17" s="99"/>
      <c r="G17" s="94"/>
      <c r="H17" s="99"/>
      <c r="I17" s="99"/>
      <c r="J17" s="115"/>
      <c r="K17" s="51"/>
    </row>
    <row r="18" spans="1:11" ht="0.75" customHeight="1" thickBot="1" x14ac:dyDescent="0.35">
      <c r="A18" s="57"/>
      <c r="B18" s="43"/>
      <c r="C18" s="3"/>
      <c r="D18" s="99"/>
      <c r="E18" s="99"/>
      <c r="F18" s="99"/>
      <c r="G18" s="94"/>
      <c r="H18" s="99"/>
      <c r="I18" s="99"/>
      <c r="J18" s="141"/>
      <c r="K18" s="51"/>
    </row>
    <row r="19" spans="1:11" ht="15" customHeight="1" thickBot="1" x14ac:dyDescent="0.35">
      <c r="A19" s="120">
        <f>SUM(A7:A17)</f>
        <v>0</v>
      </c>
      <c r="B19" s="43"/>
      <c r="C19" s="3" t="s">
        <v>52</v>
      </c>
      <c r="D19" s="99"/>
      <c r="E19" s="99"/>
      <c r="F19" s="99"/>
      <c r="G19" s="94"/>
      <c r="H19" s="99"/>
      <c r="I19" s="99"/>
      <c r="J19" s="95">
        <f>SUM(J7:J16)</f>
        <v>3589</v>
      </c>
      <c r="K19" s="51"/>
    </row>
    <row r="20" spans="1:11" ht="15" customHeight="1" x14ac:dyDescent="0.3">
      <c r="A20" s="121"/>
      <c r="B20" s="43"/>
      <c r="C20" s="3"/>
      <c r="D20" s="99"/>
      <c r="E20" s="99"/>
      <c r="F20" s="99"/>
      <c r="G20" s="94"/>
      <c r="H20" s="99"/>
      <c r="I20" s="99"/>
      <c r="J20" s="116"/>
      <c r="K20" s="51"/>
    </row>
    <row r="21" spans="1:11" ht="15" customHeight="1" x14ac:dyDescent="0.3">
      <c r="A21" s="121"/>
      <c r="B21" s="43"/>
      <c r="C21" s="3"/>
      <c r="D21" s="99"/>
      <c r="E21" s="99"/>
      <c r="F21" s="99"/>
      <c r="G21" s="94"/>
      <c r="H21" s="99"/>
      <c r="I21" s="99"/>
      <c r="J21" s="116"/>
      <c r="K21" s="51"/>
    </row>
    <row r="22" spans="1:11" ht="15" customHeight="1" x14ac:dyDescent="0.3">
      <c r="A22" s="121"/>
      <c r="B22" s="43" t="s">
        <v>53</v>
      </c>
      <c r="C22" s="3"/>
      <c r="D22" s="99"/>
      <c r="E22" s="99"/>
      <c r="F22" s="99"/>
      <c r="G22" s="94"/>
      <c r="H22" s="99"/>
      <c r="I22" s="99"/>
      <c r="J22" s="116"/>
      <c r="K22" s="51"/>
    </row>
    <row r="23" spans="1:11" ht="15" customHeight="1" x14ac:dyDescent="0.3">
      <c r="A23" s="122"/>
      <c r="B23" s="43"/>
      <c r="C23" s="58" t="s">
        <v>54</v>
      </c>
      <c r="D23" s="105"/>
      <c r="E23" s="105"/>
      <c r="F23" s="105"/>
      <c r="G23" s="106"/>
      <c r="H23" s="117"/>
      <c r="I23" s="118"/>
      <c r="J23" s="110">
        <f>'Enter Payments'!H51</f>
        <v>1332</v>
      </c>
      <c r="K23" s="47"/>
    </row>
    <row r="24" spans="1:11" ht="15" customHeight="1" x14ac:dyDescent="0.3">
      <c r="A24" s="122"/>
      <c r="B24" s="43"/>
      <c r="C24" s="59" t="s">
        <v>55</v>
      </c>
      <c r="D24" s="99"/>
      <c r="E24" s="99"/>
      <c r="F24" s="99"/>
      <c r="G24" s="94"/>
      <c r="H24" s="99"/>
      <c r="I24" s="111"/>
      <c r="J24" s="109">
        <f>'Enter Payments'!I51</f>
        <v>0</v>
      </c>
      <c r="K24" s="47"/>
    </row>
    <row r="25" spans="1:11" ht="15" customHeight="1" x14ac:dyDescent="0.3">
      <c r="A25" s="122"/>
      <c r="B25" s="43"/>
      <c r="C25" s="58" t="s">
        <v>42</v>
      </c>
      <c r="D25" s="105"/>
      <c r="E25" s="105"/>
      <c r="F25" s="105"/>
      <c r="G25" s="106"/>
      <c r="H25" s="99"/>
      <c r="I25" s="111"/>
      <c r="J25" s="110">
        <f>'Enter Payments'!J51+'Enter Payments'!K51+'Enter Payments'!L51+'Enter Payments'!M51</f>
        <v>1499.4799999999998</v>
      </c>
      <c r="K25" s="47"/>
    </row>
    <row r="26" spans="1:11" ht="15" customHeight="1" x14ac:dyDescent="0.3">
      <c r="A26" s="122"/>
      <c r="B26" s="43"/>
      <c r="C26" s="59" t="s">
        <v>56</v>
      </c>
      <c r="D26" s="99"/>
      <c r="E26" s="99"/>
      <c r="F26" s="99"/>
      <c r="G26" s="94"/>
      <c r="H26" s="99"/>
      <c r="I26" s="111"/>
      <c r="J26" s="112">
        <f>'Enter Payments'!N51</f>
        <v>0</v>
      </c>
      <c r="K26" s="47"/>
    </row>
    <row r="27" spans="1:11" ht="15" customHeight="1" x14ac:dyDescent="0.3">
      <c r="A27" s="122"/>
      <c r="B27" s="43"/>
      <c r="C27" s="58" t="s">
        <v>57</v>
      </c>
      <c r="D27" s="105"/>
      <c r="E27" s="105"/>
      <c r="F27" s="105"/>
      <c r="G27" s="106"/>
      <c r="H27" s="99"/>
      <c r="I27" s="111"/>
      <c r="J27" s="110">
        <f>'Enter Payments'!O51</f>
        <v>0</v>
      </c>
      <c r="K27" s="47"/>
    </row>
    <row r="28" spans="1:11" ht="15" customHeight="1" x14ac:dyDescent="0.3">
      <c r="A28" s="122"/>
      <c r="B28" s="43"/>
      <c r="C28" s="58" t="s">
        <v>58</v>
      </c>
      <c r="D28" s="105"/>
      <c r="E28" s="105"/>
      <c r="F28" s="105"/>
      <c r="G28" s="106"/>
      <c r="H28" s="99"/>
      <c r="I28" s="111"/>
      <c r="J28" s="110">
        <f>'Enter Payments'!Q51</f>
        <v>0</v>
      </c>
      <c r="K28" s="47"/>
    </row>
    <row r="29" spans="1:11" ht="15" customHeight="1" x14ac:dyDescent="0.3">
      <c r="A29" s="122"/>
      <c r="B29" s="43"/>
      <c r="C29" s="59" t="s">
        <v>59</v>
      </c>
      <c r="D29" s="99"/>
      <c r="E29" s="99"/>
      <c r="F29" s="99"/>
      <c r="G29" s="94"/>
      <c r="H29" s="99"/>
      <c r="I29" s="111"/>
      <c r="J29" s="112">
        <f>'Enter Payments'!P51</f>
        <v>0</v>
      </c>
      <c r="K29" s="47"/>
    </row>
    <row r="30" spans="1:11" ht="15" customHeight="1" x14ac:dyDescent="0.3">
      <c r="A30" s="122"/>
      <c r="B30" s="43"/>
      <c r="C30" s="58" t="s">
        <v>60</v>
      </c>
      <c r="D30" s="105"/>
      <c r="E30" s="105"/>
      <c r="F30" s="105"/>
      <c r="G30" s="106"/>
      <c r="H30" s="113"/>
      <c r="I30" s="114"/>
      <c r="J30" s="110">
        <f>'Enter Payments'!R51</f>
        <v>0</v>
      </c>
      <c r="K30" s="47"/>
    </row>
    <row r="31" spans="1:11" ht="15" customHeight="1" x14ac:dyDescent="0.3">
      <c r="A31" s="121"/>
      <c r="B31" s="43"/>
      <c r="C31" s="3"/>
      <c r="D31" s="99"/>
      <c r="E31" s="99"/>
      <c r="F31" s="99"/>
      <c r="G31" s="94"/>
      <c r="H31" s="99"/>
      <c r="I31" s="99"/>
      <c r="J31" s="112"/>
      <c r="K31" s="51"/>
    </row>
    <row r="32" spans="1:11" ht="0.75" customHeight="1" thickBot="1" x14ac:dyDescent="0.35">
      <c r="A32" s="121"/>
      <c r="B32" s="43"/>
      <c r="C32" s="3"/>
      <c r="D32" s="99"/>
      <c r="E32" s="99"/>
      <c r="F32" s="99"/>
      <c r="G32" s="94"/>
      <c r="H32" s="99"/>
      <c r="I32" s="99"/>
      <c r="J32" s="112">
        <f>SUM(J28)</f>
        <v>0</v>
      </c>
      <c r="K32" s="51"/>
    </row>
    <row r="33" spans="1:11" ht="15" customHeight="1" thickBot="1" x14ac:dyDescent="0.35">
      <c r="A33" s="120">
        <f>SUM(A23:A32)</f>
        <v>0</v>
      </c>
      <c r="B33" s="43"/>
      <c r="C33" s="3" t="s">
        <v>61</v>
      </c>
      <c r="D33" s="99"/>
      <c r="E33" s="99"/>
      <c r="F33" s="99"/>
      <c r="G33" s="94"/>
      <c r="H33" s="99"/>
      <c r="I33" s="99"/>
      <c r="J33" s="95">
        <f>SUM(J23:J30)</f>
        <v>2831.4799999999996</v>
      </c>
      <c r="K33" s="51"/>
    </row>
    <row r="34" spans="1:11" ht="15" customHeight="1" thickBot="1" x14ac:dyDescent="0.35">
      <c r="A34" s="121"/>
      <c r="B34" s="43"/>
      <c r="C34" s="3"/>
      <c r="D34" s="99"/>
      <c r="E34" s="99"/>
      <c r="F34" s="99"/>
      <c r="G34" s="94"/>
      <c r="H34" s="99"/>
      <c r="I34" s="99"/>
      <c r="J34" s="116"/>
      <c r="K34" s="51"/>
    </row>
    <row r="35" spans="1:11" ht="15" customHeight="1" thickBot="1" x14ac:dyDescent="0.35">
      <c r="A35" s="120">
        <f>A19-A33</f>
        <v>0</v>
      </c>
      <c r="B35" s="43"/>
      <c r="C35" s="3" t="s">
        <v>62</v>
      </c>
      <c r="D35" s="99"/>
      <c r="E35" s="99"/>
      <c r="F35" s="99"/>
      <c r="G35" s="94"/>
      <c r="H35" s="99"/>
      <c r="I35" s="119"/>
      <c r="J35" s="95">
        <f>J19-J33</f>
        <v>757.52000000000044</v>
      </c>
      <c r="K35" s="51"/>
    </row>
    <row r="36" spans="1:11" ht="15" customHeight="1" x14ac:dyDescent="0.3">
      <c r="A36" s="121"/>
      <c r="B36" s="43"/>
      <c r="C36" s="3"/>
      <c r="D36" s="99"/>
      <c r="E36" s="99"/>
      <c r="F36" s="99"/>
      <c r="G36" s="94"/>
      <c r="H36" s="99"/>
      <c r="I36" s="99"/>
      <c r="J36" s="119"/>
      <c r="K36" s="51"/>
    </row>
    <row r="37" spans="1:11" ht="15" customHeight="1" x14ac:dyDescent="0.3">
      <c r="A37" s="121"/>
      <c r="B37" s="43" t="s">
        <v>63</v>
      </c>
      <c r="C37" s="3"/>
      <c r="D37" s="99"/>
      <c r="E37" s="99"/>
      <c r="F37" s="99"/>
      <c r="G37" s="94"/>
      <c r="H37" s="99"/>
      <c r="I37" s="99"/>
      <c r="J37" s="119"/>
      <c r="K37" s="51"/>
    </row>
    <row r="38" spans="1:11" ht="15" customHeight="1" x14ac:dyDescent="0.3">
      <c r="A38" s="121"/>
      <c r="B38" s="43"/>
      <c r="C38" s="3"/>
      <c r="D38" s="99"/>
      <c r="E38" s="99"/>
      <c r="F38" s="99"/>
      <c r="G38" s="94"/>
      <c r="H38" s="99"/>
      <c r="I38" s="99"/>
      <c r="J38" s="119"/>
      <c r="K38" s="51"/>
    </row>
    <row r="39" spans="1:11" ht="15" customHeight="1" x14ac:dyDescent="0.3">
      <c r="A39" s="121"/>
      <c r="B39" s="43"/>
      <c r="C39" s="3" t="s">
        <v>64</v>
      </c>
      <c r="D39" s="99"/>
      <c r="E39" s="99"/>
      <c r="F39" s="99"/>
      <c r="G39" s="94"/>
      <c r="H39" s="99"/>
      <c r="I39" s="99"/>
      <c r="J39" s="119"/>
      <c r="K39" s="51"/>
    </row>
    <row r="40" spans="1:11" ht="15" customHeight="1" x14ac:dyDescent="0.3">
      <c r="A40" s="122"/>
      <c r="B40" s="43"/>
      <c r="C40" s="3"/>
      <c r="D40" s="99" t="s">
        <v>13</v>
      </c>
      <c r="E40" s="99"/>
      <c r="F40" s="101"/>
      <c r="G40" s="94">
        <f>'Unit Details'!F32</f>
        <v>1118.3</v>
      </c>
      <c r="H40" s="99"/>
      <c r="I40" s="99"/>
      <c r="J40" s="119"/>
      <c r="K40" s="51"/>
    </row>
    <row r="41" spans="1:11" ht="15" customHeight="1" thickBot="1" x14ac:dyDescent="0.35">
      <c r="A41" s="122"/>
      <c r="B41" s="43"/>
      <c r="C41" s="3"/>
      <c r="D41" s="99" t="s">
        <v>65</v>
      </c>
      <c r="E41" s="99"/>
      <c r="F41" s="101"/>
      <c r="G41" s="94">
        <v>1964.45</v>
      </c>
      <c r="H41" s="99"/>
      <c r="I41" s="99"/>
      <c r="J41" s="119"/>
      <c r="K41" s="51"/>
    </row>
    <row r="42" spans="1:11" ht="15" customHeight="1" thickBot="1" x14ac:dyDescent="0.35">
      <c r="A42" s="120">
        <f>SUM(A40:A41)</f>
        <v>0</v>
      </c>
      <c r="B42" s="43"/>
      <c r="C42" s="3"/>
      <c r="D42" s="99"/>
      <c r="E42" s="99"/>
      <c r="F42" s="99"/>
      <c r="G42" s="95">
        <f>SUM(G40:G41)</f>
        <v>3082.75</v>
      </c>
      <c r="H42" s="99"/>
      <c r="I42" s="99"/>
      <c r="J42" s="119"/>
      <c r="K42" s="51"/>
    </row>
    <row r="43" spans="1:11" ht="15" customHeight="1" x14ac:dyDescent="0.3">
      <c r="A43" s="121"/>
      <c r="B43" s="43"/>
      <c r="C43" s="3"/>
      <c r="D43" s="99"/>
      <c r="E43" s="99"/>
      <c r="F43" s="99"/>
      <c r="G43" s="94"/>
      <c r="H43" s="99"/>
      <c r="I43" s="99"/>
      <c r="J43" s="119"/>
      <c r="K43" s="51"/>
    </row>
    <row r="44" spans="1:11" ht="15" customHeight="1" x14ac:dyDescent="0.3">
      <c r="A44" s="121"/>
      <c r="B44" s="43"/>
      <c r="C44" s="3" t="s">
        <v>66</v>
      </c>
      <c r="D44" s="99"/>
      <c r="E44" s="99"/>
      <c r="F44" s="99"/>
      <c r="G44" s="94"/>
      <c r="H44" s="99"/>
      <c r="I44" s="99"/>
      <c r="J44" s="119"/>
      <c r="K44" s="51"/>
    </row>
    <row r="45" spans="1:11" ht="15" customHeight="1" x14ac:dyDescent="0.3">
      <c r="A45" s="122"/>
      <c r="B45" s="43"/>
      <c r="C45" s="3"/>
      <c r="D45" s="99" t="s">
        <v>13</v>
      </c>
      <c r="E45" s="99"/>
      <c r="F45" s="101"/>
      <c r="G45" s="94">
        <v>2393.8200000000002</v>
      </c>
      <c r="H45" s="99"/>
      <c r="I45" s="99"/>
      <c r="J45" s="119"/>
      <c r="K45" s="51"/>
    </row>
    <row r="46" spans="1:11" ht="15" customHeight="1" thickBot="1" x14ac:dyDescent="0.35">
      <c r="A46" s="122"/>
      <c r="B46" s="43"/>
      <c r="C46" s="3"/>
      <c r="D46" s="99" t="s">
        <v>65</v>
      </c>
      <c r="E46" s="99"/>
      <c r="F46" s="101"/>
      <c r="G46" s="94">
        <v>1446.45</v>
      </c>
      <c r="H46" s="99"/>
      <c r="I46" s="99"/>
      <c r="J46" s="119"/>
      <c r="K46" s="51"/>
    </row>
    <row r="47" spans="1:11" ht="15" customHeight="1" thickBot="1" x14ac:dyDescent="0.35">
      <c r="A47" s="120">
        <f>SUM(A45:A46)</f>
        <v>0</v>
      </c>
      <c r="B47" s="43"/>
      <c r="C47" s="3"/>
      <c r="D47" s="99"/>
      <c r="E47" s="99"/>
      <c r="F47" s="99"/>
      <c r="G47" s="95">
        <f>SUM(G45:G46)</f>
        <v>3840.2700000000004</v>
      </c>
      <c r="H47" s="99"/>
      <c r="I47" s="99"/>
      <c r="J47" s="95">
        <f>G47-G42</f>
        <v>757.52000000000044</v>
      </c>
      <c r="K47" s="51"/>
    </row>
    <row r="48" spans="1:11" ht="15" customHeight="1" x14ac:dyDescent="0.3">
      <c r="A48" s="57"/>
      <c r="B48" s="43" t="s">
        <v>179</v>
      </c>
      <c r="C48" s="3"/>
      <c r="D48" s="3"/>
      <c r="E48" s="3"/>
      <c r="F48" s="3"/>
      <c r="G48" s="4"/>
      <c r="H48" s="3"/>
      <c r="I48" s="3"/>
      <c r="J48" s="51"/>
      <c r="K48" s="51"/>
    </row>
    <row r="49" spans="1:11" ht="15" customHeight="1" thickBot="1" x14ac:dyDescent="0.35">
      <c r="A49" s="57"/>
      <c r="B49" s="43"/>
      <c r="C49" s="3"/>
      <c r="D49" s="3"/>
      <c r="E49" s="3"/>
      <c r="F49" s="3"/>
      <c r="G49" s="4"/>
      <c r="H49" s="3"/>
      <c r="I49" s="3"/>
      <c r="J49" s="51"/>
      <c r="K49" s="51"/>
    </row>
    <row r="50" spans="1:11" ht="15" customHeight="1" thickBot="1" x14ac:dyDescent="0.35">
      <c r="A50" s="89"/>
      <c r="B50" s="43" t="s">
        <v>120</v>
      </c>
      <c r="C50" s="3"/>
      <c r="D50" s="3"/>
      <c r="E50" s="3"/>
      <c r="F50" s="3"/>
      <c r="G50" s="4"/>
      <c r="H50" s="3"/>
      <c r="I50" s="3"/>
      <c r="J50" s="90">
        <f>'Unit Details 2'!G27+'Unit Details 2'!G28</f>
        <v>0</v>
      </c>
      <c r="K50" s="51"/>
    </row>
    <row r="51" spans="1:11" ht="15" customHeight="1" x14ac:dyDescent="0.3">
      <c r="A51" s="88"/>
      <c r="B51" s="43" t="s">
        <v>121</v>
      </c>
      <c r="C51" s="42" t="str">
        <f>'Unit Details 2'!B27</f>
        <v>na</v>
      </c>
      <c r="D51" s="42"/>
      <c r="E51" s="42"/>
      <c r="F51" s="42"/>
      <c r="G51" s="71"/>
      <c r="H51" s="42"/>
      <c r="I51" s="3"/>
      <c r="J51" s="137"/>
      <c r="K51" s="51"/>
    </row>
    <row r="52" spans="1:11" ht="15" customHeight="1" x14ac:dyDescent="0.3">
      <c r="A52" s="88"/>
      <c r="B52" s="43"/>
      <c r="C52" s="48">
        <f>'Unit Details 2'!B28</f>
        <v>0</v>
      </c>
      <c r="D52" s="48"/>
      <c r="E52" s="48"/>
      <c r="F52" s="48"/>
      <c r="G52" s="60"/>
      <c r="H52" s="48"/>
      <c r="I52" s="3"/>
      <c r="J52" s="137"/>
      <c r="K52" s="51"/>
    </row>
    <row r="53" spans="1:11" ht="15" customHeight="1" thickBot="1" x14ac:dyDescent="0.35">
      <c r="A53" s="88"/>
      <c r="B53" s="43"/>
      <c r="C53" s="3"/>
      <c r="D53" s="3"/>
      <c r="E53" s="3"/>
      <c r="F53" s="3"/>
      <c r="G53" s="4"/>
      <c r="H53" s="3"/>
      <c r="I53" s="3"/>
      <c r="J53" s="137"/>
      <c r="K53" s="51"/>
    </row>
    <row r="54" spans="1:11" ht="15" customHeight="1" thickBot="1" x14ac:dyDescent="0.35">
      <c r="A54" s="89"/>
      <c r="B54" s="43" t="s">
        <v>127</v>
      </c>
      <c r="C54" s="3"/>
      <c r="D54" s="3"/>
      <c r="E54" s="3"/>
      <c r="F54" s="3"/>
      <c r="G54" s="4"/>
      <c r="H54" s="3"/>
      <c r="I54" s="3"/>
      <c r="J54" s="90">
        <f>'Unit Details 2'!G30</f>
        <v>0</v>
      </c>
      <c r="K54" s="51"/>
    </row>
    <row r="55" spans="1:11" ht="15" customHeight="1" x14ac:dyDescent="0.3">
      <c r="A55" s="88"/>
      <c r="B55" s="43"/>
      <c r="C55" s="42" t="str">
        <f>'Unit Details 2'!C31</f>
        <v>na</v>
      </c>
      <c r="D55" s="42"/>
      <c r="E55" s="42"/>
      <c r="F55" s="42"/>
      <c r="G55" s="71"/>
      <c r="H55" s="42"/>
      <c r="I55" s="3"/>
      <c r="J55" s="137"/>
      <c r="K55" s="51"/>
    </row>
    <row r="56" spans="1:11" ht="15" customHeight="1" x14ac:dyDescent="0.3">
      <c r="A56" s="88"/>
      <c r="B56" s="43"/>
      <c r="C56" s="48">
        <f>'Unit Details 2'!C32</f>
        <v>0</v>
      </c>
      <c r="D56" s="48"/>
      <c r="E56" s="48"/>
      <c r="F56" s="48"/>
      <c r="G56" s="60"/>
      <c r="H56" s="48"/>
      <c r="I56" s="3"/>
      <c r="J56" s="137"/>
      <c r="K56" s="51"/>
    </row>
    <row r="57" spans="1:11" ht="15" customHeight="1" x14ac:dyDescent="0.3">
      <c r="A57" s="88"/>
      <c r="B57" s="43" t="s">
        <v>128</v>
      </c>
      <c r="C57" s="3"/>
      <c r="D57" s="3"/>
      <c r="E57" s="3"/>
      <c r="F57" s="3"/>
      <c r="G57" s="4"/>
      <c r="H57" s="3"/>
      <c r="I57" s="3"/>
      <c r="J57" s="137"/>
      <c r="K57" s="51"/>
    </row>
    <row r="58" spans="1:11" ht="15" customHeight="1" thickBot="1" x14ac:dyDescent="0.35">
      <c r="A58" s="61"/>
      <c r="B58" s="49"/>
      <c r="C58" s="91"/>
      <c r="D58" s="9"/>
      <c r="E58" s="9"/>
      <c r="F58" s="9"/>
      <c r="G58" s="72"/>
      <c r="H58" s="9"/>
      <c r="I58" s="9"/>
      <c r="J58" s="50"/>
      <c r="K58" s="51"/>
    </row>
    <row r="59" spans="1:11" ht="15" customHeight="1" thickBot="1" x14ac:dyDescent="0.35">
      <c r="A59" s="55"/>
      <c r="B59" s="3"/>
      <c r="C59" s="3"/>
      <c r="D59" s="3"/>
      <c r="E59" s="3"/>
      <c r="F59" s="3"/>
      <c r="G59" s="4"/>
      <c r="H59" s="3"/>
      <c r="I59" s="3"/>
      <c r="J59" s="3"/>
      <c r="K59" s="51"/>
    </row>
    <row r="60" spans="1:11" ht="25" customHeight="1" x14ac:dyDescent="0.3">
      <c r="A60" s="52" t="s">
        <v>123</v>
      </c>
      <c r="B60" s="53"/>
      <c r="C60" s="53" t="s">
        <v>184</v>
      </c>
      <c r="D60" s="53"/>
      <c r="E60" s="54"/>
      <c r="F60" s="3"/>
      <c r="G60" s="138" t="s">
        <v>124</v>
      </c>
      <c r="H60" s="53"/>
      <c r="I60" s="53"/>
      <c r="J60" s="54"/>
      <c r="K60" s="51"/>
    </row>
    <row r="61" spans="1:11" ht="15" customHeight="1" x14ac:dyDescent="0.3">
      <c r="A61" s="55" t="s">
        <v>122</v>
      </c>
      <c r="B61" s="171">
        <v>46087</v>
      </c>
      <c r="C61" s="3"/>
      <c r="D61" s="3"/>
      <c r="E61" s="51"/>
      <c r="F61" s="3"/>
      <c r="G61" s="139" t="s">
        <v>125</v>
      </c>
      <c r="H61" s="3"/>
      <c r="I61" s="3"/>
      <c r="J61" s="51"/>
      <c r="K61" s="51"/>
    </row>
    <row r="62" spans="1:11" ht="15" customHeight="1" thickBot="1" x14ac:dyDescent="0.35">
      <c r="A62" s="62"/>
      <c r="B62" s="9"/>
      <c r="C62" s="9"/>
      <c r="D62" s="9"/>
      <c r="E62" s="50"/>
      <c r="F62" s="3"/>
      <c r="G62" s="140" t="s">
        <v>126</v>
      </c>
      <c r="H62" s="9"/>
      <c r="I62" s="9"/>
      <c r="J62" s="50"/>
      <c r="K62" s="51"/>
    </row>
    <row r="63" spans="1:11" ht="15" customHeight="1" thickBot="1" x14ac:dyDescent="0.35">
      <c r="A63" s="62"/>
      <c r="B63" s="9"/>
      <c r="C63" s="9"/>
      <c r="D63" s="9"/>
      <c r="E63" s="9"/>
      <c r="F63" s="9"/>
      <c r="G63" s="72"/>
      <c r="H63" s="9"/>
      <c r="I63" s="9"/>
      <c r="J63" s="9"/>
      <c r="K63" s="50"/>
    </row>
  </sheetData>
  <mergeCells count="1">
    <mergeCell ref="D2:G2"/>
  </mergeCells>
  <phoneticPr fontId="0" type="noConversion"/>
  <pageMargins left="0.75" right="0.75" top="1" bottom="1" header="0.5" footer="0.5"/>
  <pageSetup paperSize="9" scale="72" orientation="portrait" horizontalDpi="300" verticalDpi="300" r:id="rId1"/>
  <headerFooter alignWithMargins="0">
    <oddFooter>&amp;L_x000D_&amp;1#&amp;"Calibri"&amp;10&amp;K000000 Classified as NOT CLASSIFIED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9FCD-FB07-4368-835A-463547F3D71C}">
  <sheetPr>
    <pageSetUpPr fitToPage="1"/>
  </sheetPr>
  <dimension ref="A1:M43"/>
  <sheetViews>
    <sheetView topLeftCell="A4" workbookViewId="0">
      <selection activeCell="C37" sqref="C37"/>
    </sheetView>
  </sheetViews>
  <sheetFormatPr defaultColWidth="9.1796875" defaultRowHeight="15" customHeight="1" x14ac:dyDescent="0.3"/>
  <cols>
    <col min="1" max="7" width="9.1796875" style="1"/>
    <col min="8" max="8" width="10.26953125" style="1" customWidth="1"/>
    <col min="9" max="10" width="9.1796875" style="1"/>
    <col min="11" max="11" width="11.1796875" style="1" customWidth="1"/>
    <col min="12" max="16384" width="9.1796875" style="1"/>
  </cols>
  <sheetData>
    <row r="1" spans="1:13" ht="15" customHeight="1" thickBot="1" x14ac:dyDescent="0.35"/>
    <row r="2" spans="1:13" ht="15" customHeight="1" x14ac:dyDescent="0.3">
      <c r="A2" s="4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ht="15" customHeight="1" thickBot="1" x14ac:dyDescent="0.35">
      <c r="A3" s="4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1"/>
    </row>
    <row r="4" spans="1:13" ht="30" customHeight="1" thickBot="1" x14ac:dyDescent="0.35">
      <c r="A4" s="43"/>
      <c r="B4" s="40" t="s">
        <v>82</v>
      </c>
      <c r="C4" s="44"/>
      <c r="D4" s="123" t="str">
        <f>'Unit Details'!D3:F3</f>
        <v>1st Auchinairn Brownies</v>
      </c>
      <c r="E4" s="123"/>
      <c r="F4" s="123"/>
      <c r="G4" s="123"/>
      <c r="H4" s="98"/>
      <c r="I4" s="123" t="s">
        <v>100</v>
      </c>
      <c r="J4" s="123">
        <f>'Unit Details'!E5</f>
        <v>50465</v>
      </c>
      <c r="K4" s="123"/>
      <c r="L4" s="124"/>
      <c r="M4" s="51"/>
    </row>
    <row r="5" spans="1:13" ht="15" customHeight="1" x14ac:dyDescent="0.3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1"/>
    </row>
    <row r="6" spans="1:13" ht="15" customHeight="1" thickBot="1" x14ac:dyDescent="0.35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1"/>
    </row>
    <row r="7" spans="1:13" ht="30" customHeight="1" thickBot="1" x14ac:dyDescent="0.35">
      <c r="A7" s="43"/>
      <c r="B7" s="40" t="s">
        <v>83</v>
      </c>
      <c r="C7" s="44"/>
      <c r="D7" s="44"/>
      <c r="E7" s="44"/>
      <c r="F7" s="44"/>
      <c r="G7" s="44"/>
      <c r="H7" s="125">
        <f>'Unit Details'!D7</f>
        <v>45566</v>
      </c>
      <c r="I7" s="125"/>
      <c r="J7" s="126" t="s">
        <v>1</v>
      </c>
      <c r="K7" s="125">
        <f>'Unit Details'!F7</f>
        <v>45930</v>
      </c>
      <c r="L7" s="127"/>
      <c r="M7" s="51"/>
    </row>
    <row r="8" spans="1:13" ht="15" customHeight="1" x14ac:dyDescent="0.3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1"/>
    </row>
    <row r="9" spans="1:13" ht="15" customHeight="1" x14ac:dyDescent="0.3">
      <c r="A9" s="43"/>
      <c r="B9" s="223" t="s">
        <v>76</v>
      </c>
      <c r="C9" s="223"/>
      <c r="D9" s="223"/>
      <c r="E9" s="223"/>
      <c r="F9" s="223"/>
      <c r="G9" s="223"/>
      <c r="H9" s="223"/>
      <c r="I9" s="223"/>
      <c r="J9" s="223"/>
      <c r="K9" s="3"/>
      <c r="L9" s="3"/>
      <c r="M9" s="51"/>
    </row>
    <row r="10" spans="1:13" ht="15" customHeight="1" x14ac:dyDescent="0.3">
      <c r="A10" s="4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1"/>
    </row>
    <row r="11" spans="1:13" ht="15" customHeight="1" x14ac:dyDescent="0.3">
      <c r="A11" s="43"/>
      <c r="B11" s="3" t="s">
        <v>85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51"/>
    </row>
    <row r="12" spans="1:13" ht="15" customHeight="1" x14ac:dyDescent="0.3">
      <c r="A12" s="43"/>
      <c r="B12" s="3" t="s">
        <v>86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51"/>
    </row>
    <row r="13" spans="1:13" ht="15" customHeight="1" x14ac:dyDescent="0.3">
      <c r="A13" s="43"/>
      <c r="B13" s="3" t="s">
        <v>182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51"/>
    </row>
    <row r="14" spans="1:13" ht="15" customHeight="1" x14ac:dyDescent="0.3">
      <c r="A14" s="43"/>
      <c r="B14" s="3" t="s">
        <v>183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51"/>
    </row>
    <row r="15" spans="1:13" ht="15" customHeight="1" x14ac:dyDescent="0.3">
      <c r="A15" s="43"/>
      <c r="B15" s="3" t="s">
        <v>84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51"/>
    </row>
    <row r="16" spans="1:13" ht="15" customHeight="1" x14ac:dyDescent="0.3">
      <c r="A16" s="43"/>
      <c r="B16" s="66" t="s">
        <v>77</v>
      </c>
      <c r="C16" s="3" t="s">
        <v>144</v>
      </c>
      <c r="D16" s="3"/>
      <c r="E16" s="3"/>
      <c r="F16" s="3"/>
      <c r="G16" s="3"/>
      <c r="H16" s="3"/>
      <c r="I16" s="3"/>
      <c r="J16" s="3"/>
      <c r="K16" s="3"/>
      <c r="L16" s="3"/>
      <c r="M16" s="51"/>
    </row>
    <row r="17" spans="1:13" ht="15" customHeight="1" x14ac:dyDescent="0.3">
      <c r="A17" s="43"/>
      <c r="B17" s="66"/>
      <c r="C17" s="3" t="s">
        <v>145</v>
      </c>
      <c r="D17" s="3"/>
      <c r="E17" s="3"/>
      <c r="F17" s="3"/>
      <c r="G17" s="3"/>
      <c r="H17" s="3"/>
      <c r="I17" s="3"/>
      <c r="J17" s="3"/>
      <c r="K17" s="3"/>
      <c r="L17" s="3"/>
      <c r="M17" s="51"/>
    </row>
    <row r="18" spans="1:13" ht="15" customHeight="1" x14ac:dyDescent="0.3">
      <c r="A18" s="43"/>
      <c r="B18" s="66" t="s">
        <v>78</v>
      </c>
      <c r="C18" s="3" t="s">
        <v>79</v>
      </c>
      <c r="D18" s="3"/>
      <c r="E18" s="3"/>
      <c r="F18" s="3"/>
      <c r="G18" s="3"/>
      <c r="H18" s="3"/>
      <c r="I18" s="3"/>
      <c r="J18" s="3"/>
      <c r="K18" s="3"/>
      <c r="L18" s="3"/>
      <c r="M18" s="51"/>
    </row>
    <row r="19" spans="1:13" ht="15" customHeight="1" x14ac:dyDescent="0.3">
      <c r="A19" s="43"/>
      <c r="B19" s="66"/>
      <c r="C19" s="3" t="s">
        <v>80</v>
      </c>
      <c r="D19" s="3"/>
      <c r="E19" s="3"/>
      <c r="F19" s="3"/>
      <c r="G19" s="3"/>
      <c r="H19" s="3"/>
      <c r="I19" s="3"/>
      <c r="J19" s="3"/>
      <c r="K19" s="3"/>
      <c r="L19" s="3"/>
      <c r="M19" s="51"/>
    </row>
    <row r="20" spans="1:13" ht="15" customHeight="1" x14ac:dyDescent="0.3">
      <c r="A20" s="43"/>
      <c r="B20" s="66" t="s">
        <v>81</v>
      </c>
      <c r="C20" s="3" t="s">
        <v>146</v>
      </c>
      <c r="D20" s="3"/>
      <c r="E20" s="3"/>
      <c r="F20" s="3"/>
      <c r="G20" s="3"/>
      <c r="H20" s="3"/>
      <c r="I20" s="3"/>
      <c r="J20" s="3"/>
      <c r="K20" s="3"/>
      <c r="L20" s="3"/>
      <c r="M20" s="51"/>
    </row>
    <row r="21" spans="1:13" ht="15" customHeight="1" x14ac:dyDescent="0.3">
      <c r="A21" s="43"/>
      <c r="B21" s="66"/>
      <c r="C21" s="3" t="s">
        <v>147</v>
      </c>
      <c r="D21" s="3"/>
      <c r="E21" s="3"/>
      <c r="F21" s="3"/>
      <c r="G21" s="3"/>
      <c r="H21" s="3"/>
      <c r="I21" s="3"/>
      <c r="J21" s="3"/>
      <c r="K21" s="3"/>
      <c r="L21" s="3"/>
      <c r="M21" s="51"/>
    </row>
    <row r="22" spans="1:13" ht="15" customHeight="1" x14ac:dyDescent="0.3">
      <c r="A22" s="43"/>
      <c r="B22" s="66" t="s">
        <v>114</v>
      </c>
      <c r="C22" s="3" t="s">
        <v>150</v>
      </c>
      <c r="D22" s="3"/>
      <c r="E22" s="3"/>
      <c r="F22" s="3"/>
      <c r="G22" s="3"/>
      <c r="H22" s="3"/>
      <c r="I22" s="3"/>
      <c r="J22" s="3"/>
      <c r="K22" s="3"/>
      <c r="L22" s="3"/>
      <c r="M22" s="51"/>
    </row>
    <row r="23" spans="1:13" ht="15" customHeight="1" x14ac:dyDescent="0.3">
      <c r="A23" s="43"/>
      <c r="B23" s="66"/>
      <c r="C23" s="3" t="s">
        <v>181</v>
      </c>
      <c r="D23" s="3"/>
      <c r="E23" s="3"/>
      <c r="F23" s="3"/>
      <c r="G23" s="3"/>
      <c r="H23" s="3"/>
      <c r="I23" s="3"/>
      <c r="J23" s="3"/>
      <c r="K23" s="3"/>
      <c r="L23" s="3"/>
      <c r="M23" s="51"/>
    </row>
    <row r="24" spans="1:13" ht="15" customHeight="1" x14ac:dyDescent="0.3">
      <c r="A24" s="43"/>
      <c r="B24" s="66"/>
      <c r="C24" s="3" t="s">
        <v>148</v>
      </c>
      <c r="D24" s="3"/>
      <c r="E24" s="3"/>
      <c r="F24" s="3"/>
      <c r="G24" s="3"/>
      <c r="H24" s="3"/>
      <c r="I24" s="3"/>
      <c r="J24" s="3"/>
      <c r="K24" s="3"/>
      <c r="L24" s="3"/>
      <c r="M24" s="51"/>
    </row>
    <row r="25" spans="1:13" ht="15" customHeight="1" x14ac:dyDescent="0.3">
      <c r="A25" s="43"/>
      <c r="B25" s="66"/>
      <c r="C25" s="3"/>
      <c r="D25" s="3"/>
      <c r="E25" s="3"/>
      <c r="F25" s="3" t="s">
        <v>149</v>
      </c>
      <c r="G25" s="3"/>
      <c r="H25" s="3"/>
      <c r="I25" s="3"/>
      <c r="J25" s="3"/>
      <c r="K25" s="3"/>
      <c r="L25" s="3"/>
      <c r="M25" s="51"/>
    </row>
    <row r="26" spans="1:13" ht="15" customHeight="1" x14ac:dyDescent="0.3">
      <c r="A26" s="43"/>
      <c r="B26" s="66"/>
      <c r="C26" s="3" t="s">
        <v>151</v>
      </c>
      <c r="D26" s="3"/>
      <c r="E26" s="3"/>
      <c r="F26" s="3"/>
      <c r="G26" s="3"/>
      <c r="H26" s="3"/>
      <c r="I26" s="3"/>
      <c r="J26" s="3"/>
      <c r="K26" s="3"/>
      <c r="L26" s="3"/>
      <c r="M26" s="51"/>
    </row>
    <row r="27" spans="1:13" ht="20.149999999999999" customHeight="1" x14ac:dyDescent="0.3">
      <c r="A27" s="43"/>
      <c r="B27" s="66"/>
      <c r="C27" s="3" t="s">
        <v>152</v>
      </c>
      <c r="D27" s="3"/>
      <c r="E27" s="3"/>
      <c r="F27" s="3"/>
      <c r="G27" s="3"/>
      <c r="H27" s="3"/>
      <c r="I27" s="3"/>
      <c r="J27" s="3"/>
      <c r="K27" s="3"/>
      <c r="L27" s="3"/>
      <c r="M27" s="51"/>
    </row>
    <row r="28" spans="1:13" ht="20.149999999999999" customHeight="1" x14ac:dyDescent="0.3">
      <c r="A28" s="43"/>
      <c r="B28" s="66"/>
      <c r="C28" s="3" t="s">
        <v>152</v>
      </c>
      <c r="D28" s="3"/>
      <c r="E28" s="3"/>
      <c r="F28" s="3"/>
      <c r="G28" s="3"/>
      <c r="H28" s="3"/>
      <c r="I28" s="3"/>
      <c r="J28" s="3"/>
      <c r="K28" s="3"/>
      <c r="L28" s="3"/>
      <c r="M28" s="51"/>
    </row>
    <row r="29" spans="1:13" ht="20.149999999999999" customHeight="1" x14ac:dyDescent="0.3">
      <c r="A29" s="43"/>
      <c r="B29" s="66"/>
      <c r="C29" s="3" t="s">
        <v>152</v>
      </c>
      <c r="D29" s="3"/>
      <c r="E29" s="3"/>
      <c r="F29" s="3"/>
      <c r="G29" s="3"/>
      <c r="H29" s="3"/>
      <c r="I29" s="3"/>
      <c r="J29" s="3"/>
      <c r="K29" s="3"/>
      <c r="L29" s="3"/>
      <c r="M29" s="51"/>
    </row>
    <row r="30" spans="1:13" ht="20.149999999999999" customHeight="1" x14ac:dyDescent="0.3">
      <c r="A30" s="43"/>
      <c r="B30" s="66"/>
      <c r="C30" s="3" t="s">
        <v>152</v>
      </c>
      <c r="D30" s="3"/>
      <c r="E30" s="3"/>
      <c r="F30" s="3"/>
      <c r="G30" s="3"/>
      <c r="H30" s="3"/>
      <c r="I30" s="3"/>
      <c r="J30" s="3"/>
      <c r="K30" s="3"/>
      <c r="L30" s="3"/>
      <c r="M30" s="51"/>
    </row>
    <row r="31" spans="1:13" ht="15" customHeight="1" x14ac:dyDescent="0.3">
      <c r="A31" s="43"/>
      <c r="B31" s="66"/>
      <c r="C31" s="3"/>
      <c r="D31" s="3" t="s">
        <v>180</v>
      </c>
      <c r="E31" s="3"/>
      <c r="F31" s="3"/>
      <c r="G31" s="3"/>
      <c r="H31" s="3"/>
      <c r="I31" s="3"/>
      <c r="J31" s="3"/>
      <c r="K31" s="3"/>
      <c r="L31" s="3"/>
      <c r="M31" s="51"/>
    </row>
    <row r="32" spans="1:13" ht="15" customHeight="1" x14ac:dyDescent="0.3">
      <c r="A32" s="43"/>
      <c r="B32" s="66"/>
      <c r="C32" s="3"/>
      <c r="D32" s="3"/>
      <c r="E32" s="3"/>
      <c r="F32" s="3"/>
      <c r="G32" s="3"/>
      <c r="H32" s="3"/>
      <c r="I32" s="3"/>
      <c r="J32" s="3"/>
      <c r="K32" s="3"/>
      <c r="L32" s="3"/>
      <c r="M32" s="51"/>
    </row>
    <row r="33" spans="1:13" ht="15" customHeight="1" x14ac:dyDescent="0.3">
      <c r="A33" s="43"/>
      <c r="B33" s="66"/>
      <c r="C33" s="3"/>
      <c r="D33" s="3"/>
      <c r="E33" s="3"/>
      <c r="F33" s="3"/>
      <c r="G33" s="3"/>
      <c r="H33" s="3"/>
      <c r="I33" s="3"/>
      <c r="J33" s="3"/>
      <c r="K33" s="3"/>
      <c r="L33" s="3"/>
      <c r="M33" s="51"/>
    </row>
    <row r="34" spans="1:13" ht="15" customHeight="1" x14ac:dyDescent="0.3">
      <c r="A34" s="4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1"/>
    </row>
    <row r="35" spans="1:13" ht="20.149999999999999" customHeight="1" x14ac:dyDescent="0.3">
      <c r="A35" s="43"/>
      <c r="B35" s="3" t="s">
        <v>101</v>
      </c>
      <c r="C35" s="3"/>
      <c r="D35" s="3"/>
      <c r="E35" s="3"/>
      <c r="F35" s="3"/>
      <c r="G35" s="3" t="s">
        <v>102</v>
      </c>
      <c r="H35" s="3"/>
      <c r="I35" s="3"/>
      <c r="J35" s="3"/>
      <c r="K35" s="3"/>
      <c r="L35" s="3"/>
      <c r="M35" s="51"/>
    </row>
    <row r="36" spans="1:13" ht="15" customHeight="1" x14ac:dyDescent="0.3">
      <c r="A36" s="4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1"/>
    </row>
    <row r="37" spans="1:13" ht="20.149999999999999" customHeight="1" x14ac:dyDescent="0.3">
      <c r="A37" s="43"/>
      <c r="B37" s="3" t="s">
        <v>103</v>
      </c>
      <c r="C37" s="3"/>
      <c r="D37" s="3"/>
      <c r="E37" s="3"/>
      <c r="F37" s="3"/>
      <c r="G37" s="3" t="s">
        <v>104</v>
      </c>
      <c r="H37" s="3"/>
      <c r="I37" s="3"/>
      <c r="J37" s="3"/>
      <c r="K37" s="3"/>
      <c r="L37" s="3"/>
      <c r="M37" s="51"/>
    </row>
    <row r="38" spans="1:13" ht="15" customHeight="1" x14ac:dyDescent="0.3">
      <c r="A38" s="4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1"/>
    </row>
    <row r="39" spans="1:13" ht="20.149999999999999" customHeight="1" x14ac:dyDescent="0.3">
      <c r="A39" s="43"/>
      <c r="B39" s="3" t="s">
        <v>176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51"/>
    </row>
    <row r="40" spans="1:13" ht="20.149999999999999" customHeight="1" x14ac:dyDescent="0.3">
      <c r="A40" s="43"/>
      <c r="B40" s="3" t="s">
        <v>177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51"/>
    </row>
    <row r="41" spans="1:13" ht="20.149999999999999" customHeight="1" x14ac:dyDescent="0.3">
      <c r="A41" s="43"/>
      <c r="B41" s="3" t="s">
        <v>177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51"/>
    </row>
    <row r="42" spans="1:13" ht="15" customHeight="1" x14ac:dyDescent="0.3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1"/>
    </row>
    <row r="43" spans="1:13" ht="15" customHeight="1" thickBot="1" x14ac:dyDescent="0.35">
      <c r="A43" s="4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50"/>
    </row>
  </sheetData>
  <mergeCells count="1">
    <mergeCell ref="B9:J9"/>
  </mergeCells>
  <phoneticPr fontId="0" type="noConversion"/>
  <pageMargins left="0.75" right="0.75" top="1" bottom="1" header="0.5" footer="0.5"/>
  <pageSetup paperSize="9" scale="72" orientation="portrait" r:id="rId1"/>
  <headerFooter alignWithMargins="0">
    <oddFooter>&amp;L_x000D_&amp;1#&amp;"Calibri"&amp;10&amp;K000000 Classified as NOT 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78E3-116D-4EBB-AA9C-7F4E07BEA6B4}">
  <sheetPr>
    <pageSetUpPr fitToPage="1"/>
  </sheetPr>
  <dimension ref="A1:D58"/>
  <sheetViews>
    <sheetView workbookViewId="0">
      <selection activeCell="D65" sqref="D65"/>
    </sheetView>
  </sheetViews>
  <sheetFormatPr defaultColWidth="9.1796875" defaultRowHeight="13" x14ac:dyDescent="0.3"/>
  <cols>
    <col min="1" max="1" width="9.1796875" style="1"/>
    <col min="2" max="2" width="21.26953125" style="1" customWidth="1"/>
    <col min="3" max="3" width="61.36328125" style="1" customWidth="1"/>
    <col min="4" max="4" width="15.36328125" style="1" customWidth="1"/>
    <col min="5" max="16384" width="9.1796875" style="1"/>
  </cols>
  <sheetData>
    <row r="1" spans="1:4" ht="13.5" thickBot="1" x14ac:dyDescent="0.35"/>
    <row r="2" spans="1:4" ht="15.5" x14ac:dyDescent="0.35">
      <c r="A2" s="41"/>
      <c r="B2" s="229" t="s">
        <v>67</v>
      </c>
      <c r="C2" s="229"/>
      <c r="D2" s="54"/>
    </row>
    <row r="3" spans="1:4" x14ac:dyDescent="0.3">
      <c r="A3" s="43"/>
      <c r="B3" s="3"/>
      <c r="C3" s="3"/>
      <c r="D3" s="51"/>
    </row>
    <row r="4" spans="1:4" ht="22" customHeight="1" x14ac:dyDescent="0.35">
      <c r="A4" s="43"/>
      <c r="B4" s="231" t="str">
        <f>'Unit Details'!D3</f>
        <v>1st Auchinairn Brownies</v>
      </c>
      <c r="C4" s="231"/>
      <c r="D4" s="51"/>
    </row>
    <row r="5" spans="1:4" x14ac:dyDescent="0.3">
      <c r="A5" s="43"/>
      <c r="B5" s="3"/>
      <c r="C5" s="3"/>
      <c r="D5" s="51"/>
    </row>
    <row r="6" spans="1:4" ht="15.5" x14ac:dyDescent="0.35">
      <c r="A6" s="43"/>
      <c r="B6" s="230">
        <f>'Unit Details'!F7</f>
        <v>45930</v>
      </c>
      <c r="C6" s="230"/>
      <c r="D6" s="51"/>
    </row>
    <row r="7" spans="1:4" x14ac:dyDescent="0.3">
      <c r="A7" s="43"/>
      <c r="B7" s="99"/>
      <c r="C7" s="99"/>
      <c r="D7" s="51"/>
    </row>
    <row r="8" spans="1:4" ht="13.5" thickBot="1" x14ac:dyDescent="0.35">
      <c r="A8" s="43"/>
      <c r="B8" s="99"/>
      <c r="C8" s="99"/>
      <c r="D8" s="51"/>
    </row>
    <row r="9" spans="1:4" ht="20.149999999999999" customHeight="1" x14ac:dyDescent="0.3">
      <c r="A9" s="43"/>
      <c r="B9" s="128" t="s">
        <v>68</v>
      </c>
      <c r="C9" s="129" t="str">
        <f>'Unit Details'!D3</f>
        <v>1st Auchinairn Brownies</v>
      </c>
      <c r="D9" s="51"/>
    </row>
    <row r="10" spans="1:4" ht="20.149999999999999" customHeight="1" thickBot="1" x14ac:dyDescent="0.35">
      <c r="A10" s="43"/>
      <c r="B10" s="130"/>
      <c r="C10" s="136"/>
      <c r="D10" s="51"/>
    </row>
    <row r="11" spans="1:4" ht="20.149999999999999" customHeight="1" x14ac:dyDescent="0.3">
      <c r="A11" s="43"/>
      <c r="B11" s="169" t="s">
        <v>69</v>
      </c>
      <c r="C11" s="128"/>
      <c r="D11" s="51"/>
    </row>
    <row r="12" spans="1:4" ht="20.149999999999999" customHeight="1" thickBot="1" x14ac:dyDescent="0.35">
      <c r="A12" s="43"/>
      <c r="B12" s="170" t="s">
        <v>100</v>
      </c>
      <c r="C12" s="131">
        <f>'Unit Details'!E5</f>
        <v>50465</v>
      </c>
      <c r="D12" s="51"/>
    </row>
    <row r="13" spans="1:4" ht="20.149999999999999" customHeight="1" x14ac:dyDescent="0.3">
      <c r="A13" s="43"/>
      <c r="B13" s="128" t="s">
        <v>130</v>
      </c>
      <c r="C13" s="132"/>
      <c r="D13" s="51"/>
    </row>
    <row r="14" spans="1:4" ht="20.149999999999999" customHeight="1" x14ac:dyDescent="0.3">
      <c r="A14" s="43"/>
      <c r="B14" s="133" t="s">
        <v>129</v>
      </c>
      <c r="C14" s="134" t="str">
        <f>'Unit Details'!D11</f>
        <v>Donna Anderson</v>
      </c>
      <c r="D14" s="51"/>
    </row>
    <row r="15" spans="1:4" ht="20.149999999999999" customHeight="1" x14ac:dyDescent="0.3">
      <c r="A15" s="43"/>
      <c r="B15" s="133"/>
      <c r="C15" s="135" t="str">
        <f>'Unit Details'!D13</f>
        <v>Lauren James</v>
      </c>
      <c r="D15" s="51"/>
    </row>
    <row r="16" spans="1:4" ht="20.149999999999999" customHeight="1" x14ac:dyDescent="0.3">
      <c r="A16" s="43"/>
      <c r="B16" s="136"/>
      <c r="C16" s="134">
        <f>'Unit Details'!D15</f>
        <v>0</v>
      </c>
      <c r="D16" s="51"/>
    </row>
    <row r="17" spans="1:4" ht="20.149999999999999" customHeight="1" x14ac:dyDescent="0.3">
      <c r="A17" s="43"/>
      <c r="B17" s="136"/>
      <c r="C17" s="134" t="str">
        <f>'Unit Details'!D17</f>
        <v>Deborah Robertson</v>
      </c>
      <c r="D17" s="51"/>
    </row>
    <row r="18" spans="1:4" ht="20.149999999999999" customHeight="1" x14ac:dyDescent="0.3">
      <c r="A18" s="43"/>
      <c r="B18" s="133" t="s">
        <v>131</v>
      </c>
      <c r="C18" s="134">
        <f>'Unit Details'!D19</f>
        <v>0</v>
      </c>
      <c r="D18" s="51"/>
    </row>
    <row r="19" spans="1:4" ht="20.149999999999999" customHeight="1" x14ac:dyDescent="0.3">
      <c r="A19" s="43"/>
      <c r="B19" s="133" t="s">
        <v>132</v>
      </c>
      <c r="C19" s="134">
        <f>'Unit Details'!D21</f>
        <v>0</v>
      </c>
      <c r="D19" s="51"/>
    </row>
    <row r="20" spans="1:4" ht="20.149999999999999" customHeight="1" x14ac:dyDescent="0.3">
      <c r="A20" s="43"/>
      <c r="B20" s="136"/>
      <c r="C20" s="135">
        <f>'Unit Details'!D23</f>
        <v>0</v>
      </c>
      <c r="D20" s="51"/>
    </row>
    <row r="21" spans="1:4" ht="20.149999999999999" customHeight="1" thickBot="1" x14ac:dyDescent="0.35">
      <c r="A21" s="43"/>
      <c r="B21" s="130"/>
      <c r="C21" s="130"/>
      <c r="D21" s="51"/>
    </row>
    <row r="22" spans="1:4" ht="20.149999999999999" customHeight="1" x14ac:dyDescent="0.3">
      <c r="A22" s="43"/>
      <c r="B22" s="133" t="s">
        <v>70</v>
      </c>
      <c r="C22" s="133" t="str">
        <f>'Unit Details'!D26</f>
        <v>2 Heath Avenue</v>
      </c>
      <c r="D22" s="51"/>
    </row>
    <row r="23" spans="1:4" ht="20.149999999999999" customHeight="1" x14ac:dyDescent="0.3">
      <c r="A23" s="43"/>
      <c r="B23" s="136"/>
      <c r="C23" s="135" t="str">
        <f>'Unit Details'!D27</f>
        <v>Glasgow</v>
      </c>
      <c r="D23" s="51"/>
    </row>
    <row r="24" spans="1:4" ht="20.149999999999999" customHeight="1" x14ac:dyDescent="0.3">
      <c r="A24" s="43"/>
      <c r="B24" s="136"/>
      <c r="C24" s="135" t="str">
        <f>'Unit Details'!D28</f>
        <v>G64 1NA</v>
      </c>
      <c r="D24" s="51"/>
    </row>
    <row r="25" spans="1:4" ht="20.149999999999999" customHeight="1" x14ac:dyDescent="0.3">
      <c r="A25" s="43"/>
      <c r="B25" s="136"/>
      <c r="C25" s="135">
        <f>'Unit Details'!D29</f>
        <v>0</v>
      </c>
      <c r="D25" s="51"/>
    </row>
    <row r="26" spans="1:4" ht="20.149999999999999" customHeight="1" thickBot="1" x14ac:dyDescent="0.35">
      <c r="A26" s="43"/>
      <c r="B26" s="130"/>
      <c r="C26" s="131">
        <f>'Unit Details'!D30</f>
        <v>0</v>
      </c>
      <c r="D26" s="51"/>
    </row>
    <row r="27" spans="1:4" ht="16" customHeight="1" x14ac:dyDescent="0.3">
      <c r="A27" s="43"/>
      <c r="B27" s="3"/>
      <c r="C27" s="3"/>
      <c r="D27" s="51"/>
    </row>
    <row r="28" spans="1:4" ht="16" customHeight="1" x14ac:dyDescent="0.3">
      <c r="A28" s="43"/>
      <c r="B28" s="3" t="s">
        <v>71</v>
      </c>
      <c r="C28" s="3"/>
      <c r="D28" s="51"/>
    </row>
    <row r="29" spans="1:4" ht="16" customHeight="1" x14ac:dyDescent="0.3">
      <c r="A29" s="43"/>
      <c r="B29" s="3" t="s">
        <v>72</v>
      </c>
      <c r="C29" s="3"/>
      <c r="D29" s="51"/>
    </row>
    <row r="30" spans="1:4" ht="16" customHeight="1" x14ac:dyDescent="0.3">
      <c r="A30" s="43"/>
      <c r="B30" s="3" t="s">
        <v>133</v>
      </c>
      <c r="C30" s="3"/>
      <c r="D30" s="51"/>
    </row>
    <row r="31" spans="1:4" ht="16" customHeight="1" x14ac:dyDescent="0.3">
      <c r="A31" s="43"/>
      <c r="B31" s="3" t="s">
        <v>134</v>
      </c>
      <c r="C31" s="3"/>
      <c r="D31" s="51"/>
    </row>
    <row r="32" spans="1:4" ht="16" customHeight="1" x14ac:dyDescent="0.3">
      <c r="A32" s="43"/>
      <c r="B32" s="3" t="s">
        <v>135</v>
      </c>
      <c r="C32" s="3"/>
      <c r="D32" s="51"/>
    </row>
    <row r="33" spans="1:4" ht="16" customHeight="1" x14ac:dyDescent="0.3">
      <c r="A33" s="43"/>
      <c r="B33" s="3" t="s">
        <v>136</v>
      </c>
      <c r="C33" s="3"/>
      <c r="D33" s="51"/>
    </row>
    <row r="34" spans="1:4" ht="16" customHeight="1" x14ac:dyDescent="0.3">
      <c r="A34" s="43"/>
      <c r="B34" s="3" t="s">
        <v>137</v>
      </c>
      <c r="C34" s="3"/>
      <c r="D34" s="51"/>
    </row>
    <row r="35" spans="1:4" ht="16" customHeight="1" x14ac:dyDescent="0.3">
      <c r="A35" s="43"/>
      <c r="B35" s="3" t="s">
        <v>138</v>
      </c>
      <c r="C35" s="3"/>
      <c r="D35" s="51"/>
    </row>
    <row r="36" spans="1:4" ht="16" customHeight="1" x14ac:dyDescent="0.3">
      <c r="A36" s="43"/>
      <c r="B36" s="3" t="s">
        <v>156</v>
      </c>
      <c r="C36" s="3"/>
      <c r="D36" s="51"/>
    </row>
    <row r="37" spans="1:4" ht="16" customHeight="1" x14ac:dyDescent="0.3">
      <c r="A37" s="43"/>
      <c r="B37" s="3" t="s">
        <v>155</v>
      </c>
      <c r="C37" s="3"/>
      <c r="D37" s="167">
        <f>'Unit Details 2'!G4</f>
        <v>22</v>
      </c>
    </row>
    <row r="38" spans="1:4" ht="16" customHeight="1" x14ac:dyDescent="0.3">
      <c r="A38" s="43"/>
      <c r="B38" s="3" t="s">
        <v>139</v>
      </c>
      <c r="C38" s="3"/>
      <c r="D38" s="51"/>
    </row>
    <row r="39" spans="1:4" ht="16" customHeight="1" x14ac:dyDescent="0.3">
      <c r="A39" s="43"/>
      <c r="B39" s="3"/>
      <c r="C39" s="21" t="str">
        <f>'Unit Details 2'!C7:G7</f>
        <v xml:space="preserve">Unit was new, we worked on building new friendships and </v>
      </c>
      <c r="D39" s="51"/>
    </row>
    <row r="40" spans="1:4" ht="16" customHeight="1" x14ac:dyDescent="0.3">
      <c r="A40" s="43"/>
      <c r="B40" s="3"/>
      <c r="C40" s="21">
        <f>'Unit Details 2'!C8:G8</f>
        <v>0</v>
      </c>
      <c r="D40" s="51"/>
    </row>
    <row r="41" spans="1:4" ht="16" customHeight="1" x14ac:dyDescent="0.3">
      <c r="A41" s="43"/>
      <c r="B41" s="3" t="s">
        <v>73</v>
      </c>
      <c r="C41" s="3"/>
      <c r="D41" s="51"/>
    </row>
    <row r="42" spans="1:4" ht="16" customHeight="1" x14ac:dyDescent="0.3">
      <c r="A42" s="43"/>
      <c r="B42" s="3" t="s">
        <v>74</v>
      </c>
      <c r="C42" s="3"/>
      <c r="D42" s="51"/>
    </row>
    <row r="43" spans="1:4" ht="16" customHeight="1" x14ac:dyDescent="0.3">
      <c r="A43" s="43"/>
      <c r="B43" s="3" t="s">
        <v>160</v>
      </c>
      <c r="C43" s="3"/>
      <c r="D43" s="51"/>
    </row>
    <row r="44" spans="1:4" ht="16" customHeight="1" x14ac:dyDescent="0.3">
      <c r="A44" s="43"/>
      <c r="B44" s="3" t="s">
        <v>161</v>
      </c>
      <c r="C44" s="3"/>
      <c r="D44" s="51"/>
    </row>
    <row r="45" spans="1:4" ht="16" customHeight="1" x14ac:dyDescent="0.3">
      <c r="A45" s="43"/>
      <c r="B45" s="3" t="s">
        <v>172</v>
      </c>
      <c r="C45" s="3"/>
      <c r="D45" s="166">
        <f>'Unit Details 2'!G11</f>
        <v>0</v>
      </c>
    </row>
    <row r="46" spans="1:4" ht="17.25" customHeight="1" x14ac:dyDescent="0.3">
      <c r="A46" s="43"/>
      <c r="B46" s="3" t="s">
        <v>173</v>
      </c>
      <c r="C46" s="3"/>
      <c r="D46" s="166">
        <f>'Unit Details 2'!G12</f>
        <v>0</v>
      </c>
    </row>
    <row r="47" spans="1:4" ht="16" customHeight="1" x14ac:dyDescent="0.3">
      <c r="A47" s="43"/>
      <c r="B47" s="3" t="s">
        <v>140</v>
      </c>
      <c r="C47" s="3"/>
      <c r="D47" s="51"/>
    </row>
    <row r="48" spans="1:4" ht="16" customHeight="1" x14ac:dyDescent="0.3">
      <c r="A48" s="43"/>
      <c r="B48" s="3" t="s">
        <v>142</v>
      </c>
      <c r="C48" s="3"/>
      <c r="D48" s="51"/>
    </row>
    <row r="49" spans="1:4" ht="16" customHeight="1" x14ac:dyDescent="0.3">
      <c r="A49" s="43"/>
      <c r="B49" s="3" t="s">
        <v>141</v>
      </c>
      <c r="C49" s="21" t="str">
        <f>'Unit Details 2'!C16</f>
        <v>na</v>
      </c>
      <c r="D49" s="51"/>
    </row>
    <row r="50" spans="1:4" ht="16" customHeight="1" x14ac:dyDescent="0.3">
      <c r="A50" s="43"/>
      <c r="B50" s="3"/>
      <c r="C50" s="21">
        <f>'Unit Details 2'!C17</f>
        <v>0</v>
      </c>
      <c r="D50" s="51"/>
    </row>
    <row r="51" spans="1:4" ht="16" customHeight="1" x14ac:dyDescent="0.3">
      <c r="A51" s="43"/>
      <c r="B51" s="3" t="s">
        <v>143</v>
      </c>
      <c r="C51" s="3"/>
      <c r="D51" s="51"/>
    </row>
    <row r="52" spans="1:4" ht="16" customHeight="1" x14ac:dyDescent="0.3">
      <c r="A52" s="43"/>
      <c r="B52" s="3"/>
      <c r="C52" s="21" t="str">
        <f>'Unit Details 2'!C21</f>
        <v>na</v>
      </c>
      <c r="D52" s="51"/>
    </row>
    <row r="53" spans="1:4" ht="16" customHeight="1" x14ac:dyDescent="0.3">
      <c r="A53" s="43"/>
      <c r="B53" s="3"/>
      <c r="C53" s="21">
        <f>'Unit Details 2'!C22</f>
        <v>0</v>
      </c>
      <c r="D53" s="51"/>
    </row>
    <row r="54" spans="1:4" ht="16" customHeight="1" x14ac:dyDescent="0.3">
      <c r="A54" s="43"/>
      <c r="B54" s="3"/>
      <c r="C54" s="21">
        <f>'Unit Details 2'!C23</f>
        <v>0</v>
      </c>
      <c r="D54" s="51"/>
    </row>
    <row r="55" spans="1:4" ht="16" customHeight="1" x14ac:dyDescent="0.3">
      <c r="A55" s="43"/>
      <c r="B55" s="3"/>
      <c r="C55" s="3"/>
      <c r="D55" s="51"/>
    </row>
    <row r="56" spans="1:4" ht="16" customHeight="1" x14ac:dyDescent="0.3">
      <c r="A56" s="43"/>
      <c r="B56" s="3" t="s">
        <v>75</v>
      </c>
      <c r="C56" s="3"/>
      <c r="D56" s="51"/>
    </row>
    <row r="57" spans="1:4" ht="14.5" x14ac:dyDescent="0.45">
      <c r="A57" s="43"/>
      <c r="B57" s="174" t="s">
        <v>193</v>
      </c>
      <c r="C57" s="21" t="s">
        <v>193</v>
      </c>
      <c r="D57" s="173">
        <v>46087</v>
      </c>
    </row>
    <row r="58" spans="1:4" ht="13.5" thickBot="1" x14ac:dyDescent="0.35">
      <c r="A58" s="49"/>
      <c r="B58" s="9"/>
      <c r="C58" s="9"/>
      <c r="D58" s="50"/>
    </row>
  </sheetData>
  <mergeCells count="3">
    <mergeCell ref="B2:C2"/>
    <mergeCell ref="B6:C6"/>
    <mergeCell ref="B4:C4"/>
  </mergeCells>
  <phoneticPr fontId="0" type="noConversion"/>
  <pageMargins left="0.75" right="0.75" top="1" bottom="1" header="0.5" footer="0.5"/>
  <pageSetup paperSize="9" scale="80" orientation="portrait" horizontalDpi="300" verticalDpi="300" r:id="rId1"/>
  <headerFooter alignWithMargins="0">
    <oddFooter>&amp;L_x000D_&amp;1#&amp;"Calibri"&amp;10&amp;K000000 Classified as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D7B2ABAF-9EE2-49E6-A559-265F89E98D42}"/>
</file>

<file path=customXml/itemProps2.xml><?xml version="1.0" encoding="utf-8"?>
<ds:datastoreItem xmlns:ds="http://schemas.openxmlformats.org/officeDocument/2006/customXml" ds:itemID="{874008B7-7A02-471B-94C6-B4ED42B65267}"/>
</file>

<file path=customXml/itemProps3.xml><?xml version="1.0" encoding="utf-8"?>
<ds:datastoreItem xmlns:ds="http://schemas.openxmlformats.org/officeDocument/2006/customXml" ds:itemID="{CC2C0CE8-075E-4F73-9FB7-7E605E3EE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Unit Details</vt:lpstr>
      <vt:lpstr>Unit Details 2</vt:lpstr>
      <vt:lpstr>Enter Receipts</vt:lpstr>
      <vt:lpstr>Enter Payments</vt:lpstr>
      <vt:lpstr>Unit Accounts</vt:lpstr>
      <vt:lpstr>Examination certificate</vt:lpstr>
      <vt:lpstr>Trustee Report</vt:lpstr>
      <vt:lpstr>'Enter Payments'!Print_Titles</vt:lpstr>
      <vt:lpstr>'Enter Receipts'!Print_Titles</vt:lpstr>
    </vt:vector>
  </TitlesOfParts>
  <Company>GIRLGUIDING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Lauren James</cp:lastModifiedBy>
  <cp:lastPrinted>2010-07-27T09:15:34Z</cp:lastPrinted>
  <dcterms:created xsi:type="dcterms:W3CDTF">2007-10-25T14:28:35Z</dcterms:created>
  <dcterms:modified xsi:type="dcterms:W3CDTF">2026-06-18T13:00:27Z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c91b42-c741-4b05-b808-cc9858b714da_Enabled">
    <vt:lpwstr>true</vt:lpwstr>
  </property>
  <property fmtid="{D5CDD505-2E9C-101B-9397-08002B2CF9AE}" pid="3" name="MSIP_Label_d3c91b42-c741-4b05-b808-cc9858b714da_SetDate">
    <vt:lpwstr>2026-06-18T13:00:27Z</vt:lpwstr>
  </property>
  <property fmtid="{D5CDD505-2E9C-101B-9397-08002B2CF9AE}" pid="4" name="MSIP_Label_d3c91b42-c741-4b05-b808-cc9858b714da_Method">
    <vt:lpwstr>Privileged</vt:lpwstr>
  </property>
  <property fmtid="{D5CDD505-2E9C-101B-9397-08002B2CF9AE}" pid="5" name="MSIP_Label_d3c91b42-c741-4b05-b808-cc9858b714da_Name">
    <vt:lpwstr>Not Classified</vt:lpwstr>
  </property>
  <property fmtid="{D5CDD505-2E9C-101B-9397-08002B2CF9AE}" pid="6" name="MSIP_Label_d3c91b42-c741-4b05-b808-cc9858b714da_SiteId">
    <vt:lpwstr>6ae6141e-1323-4e7e-8a11-cdd98c62d88a</vt:lpwstr>
  </property>
  <property fmtid="{D5CDD505-2E9C-101B-9397-08002B2CF9AE}" pid="7" name="MSIP_Label_d3c91b42-c741-4b05-b808-cc9858b714da_ActionId">
    <vt:lpwstr>0eb3f07c-f973-48eb-9bf9-e414d0deba65</vt:lpwstr>
  </property>
  <property fmtid="{D5CDD505-2E9C-101B-9397-08002B2CF9AE}" pid="8" name="MSIP_Label_d3c91b42-c741-4b05-b808-cc9858b714da_ContentBits">
    <vt:lpwstr>2</vt:lpwstr>
  </property>
  <property fmtid="{D5CDD505-2E9C-101B-9397-08002B2CF9AE}" pid="9" name="MSIP_Label_d3c91b42-c741-4b05-b808-cc9858b714da_Tag">
    <vt:lpwstr>10, 0, 1, 1</vt:lpwstr>
  </property>
  <property fmtid="{D5CDD505-2E9C-101B-9397-08002B2CF9AE}" pid="10" name="ContentTypeId">
    <vt:lpwstr>0x010100CD04853568B40F4E8366B3070197220F</vt:lpwstr>
  </property>
</Properties>
</file>