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O:\Family Mediation\RSS FINANCIAL-  FUNDING - STRATEGIC PLANS\RSS FUNDING AGREEMENTS, ANNUAL  REPORTS AND MONITORING REPORTS\FUNDING AGREEMENTS AND ANNUAL REPORTS\25-26 TAR\"/>
    </mc:Choice>
  </mc:AlternateContent>
  <xr:revisionPtr revIDLastSave="0" documentId="8_{80C9C487-0F96-4E44-B305-207442754548}" xr6:coauthVersionLast="47" xr6:coauthVersionMax="47" xr10:uidLastSave="{00000000-0000-0000-0000-000000000000}"/>
  <bookViews>
    <workbookView xWindow="49170" yWindow="-6915" windowWidth="29040" windowHeight="15720" tabRatio="840" activeTab="1" xr2:uid="{00000000-000D-0000-FFFF-FFFF00000000}"/>
  </bookViews>
  <sheets>
    <sheet name="R&amp;P Accounts" sheetId="2" r:id="rId1"/>
    <sheet name="Statement of balances" sheetId="3" r:id="rId2"/>
    <sheet name="Notes" sheetId="4" r:id="rId3"/>
    <sheet name="Additional notes (1)  " sheetId="5" r:id="rId4"/>
    <sheet name="Unrestricted Funds" sheetId="6" r:id="rId5"/>
    <sheet name="Restricted Funds" sheetId="7" r:id="rId6"/>
  </sheets>
  <externalReferences>
    <externalReference r:id="rId7"/>
  </externalReferences>
  <definedNames>
    <definedName name="_xlnm.Print_Area" localSheetId="3">'Additional notes (1)  '!$A$1:$M$65</definedName>
    <definedName name="_xlnm.Print_Area" localSheetId="2">Notes!$A$1:$L$42</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3" i="7" l="1"/>
  <c r="K47" i="7"/>
  <c r="K40" i="7"/>
  <c r="M1" i="7"/>
  <c r="K25" i="7"/>
  <c r="K18" i="7"/>
  <c r="K53" i="6"/>
  <c r="K47" i="6"/>
  <c r="K40" i="6"/>
  <c r="K25" i="6"/>
  <c r="K50" i="7"/>
  <c r="E46" i="7"/>
  <c r="M44" i="7"/>
  <c r="M46" i="7" s="1"/>
  <c r="I44" i="7"/>
  <c r="I46" i="7" s="1"/>
  <c r="G44" i="7"/>
  <c r="G46" i="7" s="1"/>
  <c r="E44" i="7"/>
  <c r="C44" i="7"/>
  <c r="K43" i="7"/>
  <c r="K42" i="7"/>
  <c r="K44" i="7" s="1"/>
  <c r="M39" i="7"/>
  <c r="I39" i="7"/>
  <c r="G39" i="7"/>
  <c r="E39" i="7"/>
  <c r="C39" i="7"/>
  <c r="C46" i="7" s="1"/>
  <c r="K38" i="7"/>
  <c r="K37" i="7"/>
  <c r="K36" i="7"/>
  <c r="K35" i="7"/>
  <c r="K34" i="7"/>
  <c r="K33" i="7"/>
  <c r="K32" i="7"/>
  <c r="K31" i="7"/>
  <c r="K30" i="7"/>
  <c r="K29" i="7"/>
  <c r="K28" i="7"/>
  <c r="M22" i="7"/>
  <c r="M24" i="7" s="1"/>
  <c r="M48" i="7" s="1"/>
  <c r="M52" i="7" s="1"/>
  <c r="K22" i="7"/>
  <c r="I22" i="7"/>
  <c r="G22" i="7"/>
  <c r="E22" i="7"/>
  <c r="C22" i="7"/>
  <c r="K21" i="7"/>
  <c r="K20" i="7"/>
  <c r="M17" i="7"/>
  <c r="I17" i="7"/>
  <c r="I24" i="7" s="1"/>
  <c r="G17" i="7"/>
  <c r="G24" i="7" s="1"/>
  <c r="E17" i="7"/>
  <c r="E24" i="7" s="1"/>
  <c r="C17" i="7"/>
  <c r="C24" i="7" s="1"/>
  <c r="K16" i="7"/>
  <c r="K15" i="7"/>
  <c r="K14" i="7"/>
  <c r="K13" i="7"/>
  <c r="K12" i="7"/>
  <c r="K11" i="7"/>
  <c r="K10" i="7"/>
  <c r="K9" i="7"/>
  <c r="K50" i="6"/>
  <c r="I46" i="6"/>
  <c r="M44" i="6"/>
  <c r="M46" i="6" s="1"/>
  <c r="K44" i="6"/>
  <c r="I44" i="6"/>
  <c r="G44" i="6"/>
  <c r="G46" i="6" s="1"/>
  <c r="E44" i="6"/>
  <c r="C44" i="6"/>
  <c r="K43" i="6"/>
  <c r="K42" i="6"/>
  <c r="M39" i="6"/>
  <c r="I39" i="6"/>
  <c r="G39" i="6"/>
  <c r="E39" i="6"/>
  <c r="E46" i="6" s="1"/>
  <c r="C39" i="6"/>
  <c r="C46" i="6" s="1"/>
  <c r="K38" i="6"/>
  <c r="K37" i="6"/>
  <c r="K36" i="6"/>
  <c r="K35" i="6"/>
  <c r="K34" i="6"/>
  <c r="K33" i="6"/>
  <c r="K32" i="6"/>
  <c r="K31" i="6"/>
  <c r="K30" i="6"/>
  <c r="K29" i="6"/>
  <c r="K28" i="6"/>
  <c r="M24" i="6"/>
  <c r="M48" i="6" s="1"/>
  <c r="M52" i="6" s="1"/>
  <c r="M22" i="6"/>
  <c r="K22" i="6"/>
  <c r="I22" i="6"/>
  <c r="G22" i="6"/>
  <c r="E22" i="6"/>
  <c r="C22" i="6"/>
  <c r="K21" i="6"/>
  <c r="K20" i="6"/>
  <c r="M17" i="6"/>
  <c r="I17" i="6"/>
  <c r="I24" i="6" s="1"/>
  <c r="I48" i="6" s="1"/>
  <c r="I52" i="6" s="1"/>
  <c r="G17" i="6"/>
  <c r="G24" i="6" s="1"/>
  <c r="E17" i="6"/>
  <c r="E24" i="6" s="1"/>
  <c r="E48" i="6" s="1"/>
  <c r="E52" i="6" s="1"/>
  <c r="C17" i="6"/>
  <c r="C24" i="6" s="1"/>
  <c r="K16" i="6"/>
  <c r="K15" i="6"/>
  <c r="K14" i="6"/>
  <c r="K13" i="6"/>
  <c r="K12" i="6"/>
  <c r="K11" i="6"/>
  <c r="K10" i="6"/>
  <c r="K9" i="6"/>
  <c r="K48" i="5"/>
  <c r="K49" i="5"/>
  <c r="K50" i="5"/>
  <c r="K51" i="5"/>
  <c r="K52" i="5"/>
  <c r="K53" i="5"/>
  <c r="K54" i="5"/>
  <c r="K55" i="5"/>
  <c r="K56" i="5"/>
  <c r="K57" i="5"/>
  <c r="K58" i="5"/>
  <c r="K59" i="5"/>
  <c r="K60" i="5"/>
  <c r="K61" i="5"/>
  <c r="K23" i="5"/>
  <c r="I48" i="7" l="1"/>
  <c r="I52" i="7" s="1"/>
  <c r="G48" i="7"/>
  <c r="G52" i="7" s="1"/>
  <c r="C48" i="7"/>
  <c r="C52" i="7" s="1"/>
  <c r="K39" i="7"/>
  <c r="E48" i="7"/>
  <c r="E52" i="7" s="1"/>
  <c r="K17" i="7"/>
  <c r="K39" i="6"/>
  <c r="C48" i="6"/>
  <c r="C52" i="6" s="1"/>
  <c r="K17" i="6"/>
  <c r="K24" i="6" s="1"/>
  <c r="K45" i="7"/>
  <c r="G48" i="6"/>
  <c r="G52" i="6" s="1"/>
  <c r="K45" i="6"/>
  <c r="K11" i="5"/>
  <c r="K22" i="5"/>
  <c r="J12" i="2"/>
  <c r="K10" i="5"/>
  <c r="K12" i="5"/>
  <c r="K13" i="5"/>
  <c r="I14" i="5"/>
  <c r="I16" i="5" s="1"/>
  <c r="G14" i="5"/>
  <c r="G16" i="5" s="1"/>
  <c r="E14" i="5"/>
  <c r="E16" i="5" s="1"/>
  <c r="M14" i="5"/>
  <c r="M16" i="5" s="1"/>
  <c r="L16" i="5"/>
  <c r="J16" i="5"/>
  <c r="H16" i="5"/>
  <c r="F16" i="5"/>
  <c r="C14" i="5"/>
  <c r="C16" i="5" s="1"/>
  <c r="M26" i="5"/>
  <c r="M28" i="5" s="1"/>
  <c r="L28" i="5"/>
  <c r="J14" i="2"/>
  <c r="K21" i="5"/>
  <c r="K24" i="5"/>
  <c r="K25" i="5"/>
  <c r="J28" i="5"/>
  <c r="F28" i="5"/>
  <c r="E26" i="5"/>
  <c r="E28" i="5" s="1"/>
  <c r="C26" i="5"/>
  <c r="C28" i="5" s="1"/>
  <c r="C41" i="5"/>
  <c r="C43" i="5" s="1"/>
  <c r="K40" i="5"/>
  <c r="K39" i="5"/>
  <c r="K38" i="5"/>
  <c r="K37" i="5"/>
  <c r="K36" i="5"/>
  <c r="K35" i="5"/>
  <c r="K34" i="5"/>
  <c r="K33" i="5"/>
  <c r="L26" i="2"/>
  <c r="L21" i="2"/>
  <c r="L47" i="2"/>
  <c r="L42" i="2"/>
  <c r="L49" i="2" s="1"/>
  <c r="B42" i="2"/>
  <c r="B47" i="2"/>
  <c r="B21" i="2"/>
  <c r="B26" i="2"/>
  <c r="J34" i="2"/>
  <c r="J39" i="2"/>
  <c r="J33" i="2"/>
  <c r="J37" i="2"/>
  <c r="J31" i="2"/>
  <c r="J32" i="2"/>
  <c r="J35" i="2"/>
  <c r="J36" i="2"/>
  <c r="J38" i="2"/>
  <c r="J40" i="2"/>
  <c r="J41" i="2"/>
  <c r="J45" i="2"/>
  <c r="J47" i="2" s="1"/>
  <c r="J48" i="2" s="1"/>
  <c r="J46" i="2"/>
  <c r="H21" i="2"/>
  <c r="D21" i="2"/>
  <c r="F21" i="2"/>
  <c r="J24" i="2"/>
  <c r="J25" i="2"/>
  <c r="D26" i="2"/>
  <c r="D47" i="2"/>
  <c r="D42" i="2"/>
  <c r="F26" i="2"/>
  <c r="F47" i="2"/>
  <c r="F42" i="2"/>
  <c r="H26" i="2"/>
  <c r="H28" i="2" s="1"/>
  <c r="H47" i="2"/>
  <c r="H49" i="2" s="1"/>
  <c r="H42" i="2"/>
  <c r="J53" i="2"/>
  <c r="K15" i="4"/>
  <c r="M62" i="5"/>
  <c r="M64" i="5" s="1"/>
  <c r="I62" i="5"/>
  <c r="I64" i="5" s="1"/>
  <c r="G62" i="5"/>
  <c r="G64" i="5" s="1"/>
  <c r="E62" i="5"/>
  <c r="E64" i="5" s="1"/>
  <c r="C62" i="5"/>
  <c r="C64" i="5" s="1"/>
  <c r="M41" i="5"/>
  <c r="M43" i="5" s="1"/>
  <c r="J19" i="2"/>
  <c r="I41" i="5"/>
  <c r="I43" i="5" s="1"/>
  <c r="G41" i="5"/>
  <c r="G43" i="5" s="1"/>
  <c r="E41" i="5"/>
  <c r="E43" i="5" s="1"/>
  <c r="M1" i="5"/>
  <c r="J9" i="3"/>
  <c r="L9" i="3"/>
  <c r="N48" i="3"/>
  <c r="P48" i="3"/>
  <c r="P41" i="3"/>
  <c r="N41" i="3"/>
  <c r="P32" i="3"/>
  <c r="N32" i="3"/>
  <c r="L32" i="3"/>
  <c r="P19" i="3"/>
  <c r="N19" i="3"/>
  <c r="C1" i="5"/>
  <c r="N7" i="3"/>
  <c r="J20" i="2"/>
  <c r="J18" i="2"/>
  <c r="J17" i="2"/>
  <c r="J16" i="2"/>
  <c r="J15" i="2"/>
  <c r="J13" i="2"/>
  <c r="N8" i="3"/>
  <c r="N5" i="3"/>
  <c r="K1" i="4"/>
  <c r="B1" i="4"/>
  <c r="B1" i="3"/>
  <c r="N1" i="3"/>
  <c r="P9" i="3"/>
  <c r="K46" i="7" l="1"/>
  <c r="K24" i="7"/>
  <c r="K46" i="6"/>
  <c r="K48" i="6"/>
  <c r="K52" i="6" s="1"/>
  <c r="B49" i="2"/>
  <c r="D28" i="2"/>
  <c r="K14" i="5"/>
  <c r="K16" i="5" s="1"/>
  <c r="L28" i="2"/>
  <c r="L51" i="2" s="1"/>
  <c r="L55" i="2" s="1"/>
  <c r="P10" i="3" s="1"/>
  <c r="F49" i="2"/>
  <c r="F28" i="2"/>
  <c r="J26" i="2"/>
  <c r="K41" i="5"/>
  <c r="K43" i="5" s="1"/>
  <c r="J21" i="2"/>
  <c r="J22" i="2" s="1"/>
  <c r="K62" i="5"/>
  <c r="K64" i="5" s="1"/>
  <c r="D49" i="2"/>
  <c r="J42" i="2"/>
  <c r="J43" i="2" s="1"/>
  <c r="K26" i="5"/>
  <c r="K28" i="5" s="1"/>
  <c r="B28" i="2"/>
  <c r="B51" i="2" s="1"/>
  <c r="B55" i="2" s="1"/>
  <c r="F51" i="2"/>
  <c r="F55" i="2" s="1"/>
  <c r="J10" i="3" s="1"/>
  <c r="H51" i="2"/>
  <c r="H55" i="2" s="1"/>
  <c r="L10" i="3" s="1"/>
  <c r="J27" i="2"/>
  <c r="K48" i="7" l="1"/>
  <c r="K52" i="7" s="1"/>
  <c r="F6" i="3"/>
  <c r="J49" i="2"/>
  <c r="D51" i="2"/>
  <c r="D55" i="2" s="1"/>
  <c r="J28" i="2"/>
  <c r="J29" i="2" s="1"/>
  <c r="H6" i="3" l="1"/>
  <c r="H9" i="3" s="1"/>
  <c r="F9" i="3"/>
  <c r="J51" i="2"/>
  <c r="J55" i="2" s="1"/>
  <c r="J50" i="2"/>
  <c r="F10" i="3"/>
  <c r="N9" i="3" l="1"/>
  <c r="N6" i="3"/>
  <c r="N10" i="3" s="1"/>
  <c r="H10" i="3"/>
  <c r="J56" i="2"/>
</calcChain>
</file>

<file path=xl/sharedStrings.xml><?xml version="1.0" encoding="utf-8"?>
<sst xmlns="http://schemas.openxmlformats.org/spreadsheetml/2006/main" count="315" uniqueCount="160">
  <si>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</si>
  <si>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</si>
  <si>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</si>
  <si>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</si>
  <si>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</si>
  <si>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</si>
  <si>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</si>
  <si>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</si>
  <si>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</si>
  <si>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</si>
  <si>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</si>
  <si>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</si>
  <si>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</si>
  <si>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</si>
  <si>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</si>
  <si>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</si>
  <si>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</si>
  <si>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</si>
  <si>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</si>
  <si>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</si>
  <si>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</si>
  <si>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</si>
  <si>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</si>
  <si>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</si>
  <si>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</si>
  <si>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</si>
  <si>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</si>
  <si>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</si>
  <si>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</si>
  <si>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</si>
  <si>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</si>
  <si>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</si>
  <si>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</si>
  <si>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</si>
  <si>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</si>
  <si>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</si>
  <si>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</si>
  <si>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</si>
  <si>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</si>
  <si>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</si>
  <si>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</si>
  <si>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</si>
  <si>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</si>
  <si>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</si>
  <si>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</si>
  <si>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</si>
  <si>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</si>
  <si>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</si>
  <si>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</si>
  <si>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</si>
  <si>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</si>
  <si>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</si>
  <si>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</si>
  <si>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</si>
  <si>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</si>
  <si>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</si>
  <si>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</si>
  <si>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</si>
  <si>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</si>
  <si>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</si>
  <si>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</si>
  <si>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</si>
  <si>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</si>
  <si>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</si>
  <si>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</si>
  <si>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</si>
  <si>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</si>
  <si>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</si>
  <si>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</si>
  <si>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</si>
  <si>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</si>
  <si>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</si>
  <si>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</si>
  <si>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</si>
  <si>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</si>
  <si>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</si>
  <si>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</si>
  <si>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</si>
  <si>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</si>
  <si>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</si>
  <si>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</si>
  <si>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</si>
  <si>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</si>
  <si>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</si>
  <si>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</si>
  <si>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</si>
  <si>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</si>
  <si>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</si>
  <si>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</si>
  <si>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</si>
  <si>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Net receipts / (payments)</t>
  </si>
  <si>
    <t xml:space="preserve">Section C Notes to the Accounts </t>
  </si>
  <si>
    <r>
      <t xml:space="preserve">C1 Nature and purpose of funds </t>
    </r>
    <r>
      <rPr>
        <i/>
        <sz val="12"/>
        <rFont val="Arial"/>
        <family val="2"/>
      </rPr>
      <t>(may be stated on analysis of funds worksheets)</t>
    </r>
  </si>
  <si>
    <t>Additional analysis (1)</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</si>
  <si>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</si>
  <si>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</si>
  <si>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</si>
  <si>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</si>
  <si>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</si>
  <si>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</si>
  <si>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</si>
  <si>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</si>
  <si>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</si>
  <si>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Other </t>
  </si>
  <si>
    <t>Section A Statement of receipts and payments</t>
  </si>
  <si>
    <t>Period start date</t>
  </si>
  <si>
    <t>Period end date</t>
  </si>
  <si>
    <t xml:space="preserve">Analysis of receipts and payments </t>
  </si>
  <si>
    <t>Signature*</t>
  </si>
  <si>
    <t>* Please note - OSCR will accept digital or typed signatures</t>
  </si>
  <si>
    <t>Relationships Scotland - Shetland</t>
  </si>
  <si>
    <t>SCO28899</t>
  </si>
  <si>
    <t>Unpresented DD (Scottish Widows)</t>
  </si>
  <si>
    <t>Unpresented Payment (HMRC M12)</t>
  </si>
  <si>
    <t>X</t>
  </si>
  <si>
    <t>HMRC Employer Allowance</t>
  </si>
  <si>
    <t>Salary/HMRC/Pension</t>
  </si>
  <si>
    <t>Office Rent</t>
  </si>
  <si>
    <t>ICT</t>
  </si>
  <si>
    <t>Photocopying &amp; Postage</t>
  </si>
  <si>
    <t>Advertising and Promotional Materials</t>
  </si>
  <si>
    <t>Insurance</t>
  </si>
  <si>
    <t>Accounts/Payroll Services</t>
  </si>
  <si>
    <t>Sessional/Supervision Fees</t>
  </si>
  <si>
    <t>Training/Travel/Milage</t>
  </si>
  <si>
    <t>Subscriptions/Membership Fees</t>
  </si>
  <si>
    <t>MISC</t>
  </si>
  <si>
    <t>Realationship Scotland</t>
  </si>
  <si>
    <t>Shetland Islands Council (SIC)</t>
  </si>
  <si>
    <t>Robertson Trust</t>
  </si>
  <si>
    <t xml:space="preserve">CMH&amp;WB Fund </t>
  </si>
  <si>
    <t>Stationery</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</si>
  <si>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</si>
  <si>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</si>
  <si>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</si>
  <si>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</si>
  <si>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</si>
  <si>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</si>
  <si>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</si>
  <si>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</si>
  <si>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</si>
  <si>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</si>
  <si>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</si>
  <si>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</si>
  <si>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</si>
  <si>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</si>
  <si>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</si>
  <si>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</si>
  <si>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</si>
  <si>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Travel Refunds RSS</t>
  </si>
  <si>
    <t>Equipment/Activities</t>
  </si>
  <si>
    <t>General</t>
  </si>
  <si>
    <t>Relationships Scotland</t>
  </si>
  <si>
    <t>SIC</t>
  </si>
  <si>
    <t>CMHW</t>
  </si>
  <si>
    <t>Unrestricted Funds
Opening Balance of  £16,162
Plus income of          £10,500
Less expenditure of  £4,682
Closing Balance of   £21,980</t>
  </si>
  <si>
    <r>
      <rPr>
        <b/>
        <u/>
        <sz val="11"/>
        <rFont val="Arial"/>
        <family val="2"/>
      </rPr>
      <t>Relationships Scotland</t>
    </r>
    <r>
      <rPr>
        <sz val="11"/>
        <rFont val="Arial"/>
        <family val="2"/>
      </rPr>
      <t xml:space="preserve">
Opening £0, plus income of £43,480, less expenditure of £43,480 = £0 closing balance.
</t>
    </r>
    <r>
      <rPr>
        <b/>
        <u/>
        <sz val="11"/>
        <rFont val="Arial"/>
        <family val="2"/>
      </rPr>
      <t>SIC</t>
    </r>
    <r>
      <rPr>
        <sz val="11"/>
        <rFont val="Arial"/>
        <family val="2"/>
      </rPr>
      <t xml:space="preserve">
Opening £0, plus income of £73,600, less expenditure of £73,600 = £0 closing balance.
</t>
    </r>
    <r>
      <rPr>
        <b/>
        <u/>
        <sz val="11"/>
        <rFont val="Arial"/>
        <family val="2"/>
      </rPr>
      <t xml:space="preserve">
Robertson Trust
</t>
    </r>
    <r>
      <rPr>
        <sz val="11"/>
        <rFont val="Arial"/>
        <family val="2"/>
      </rPr>
      <t xml:space="preserve">Opening £2,932, plus income of £25,000, less expenditure of £24,131= £3,801 to carry forward into 2026-27
</t>
    </r>
    <r>
      <rPr>
        <b/>
        <u/>
        <sz val="11"/>
        <rFont val="Arial"/>
        <family val="2"/>
      </rPr>
      <t>CMHW</t>
    </r>
    <r>
      <rPr>
        <sz val="11"/>
        <rFont val="Arial"/>
        <family val="2"/>
      </rPr>
      <t xml:space="preserve">
Opening £3,054, plus income of £5,000, less expenditure of £3,054 = £5,000 to carry forward into 2026-27
</t>
    </r>
  </si>
  <si>
    <t>SC028899</t>
  </si>
  <si>
    <r>
      <t xml:space="preserve">Unrestricted funds are for those that may be used at the discretion of the trustees in furtherance of the objects of the charity.  The trustees maintain a single unrestricted fund for the day to day running of the charity.
Restricted funds may only be used for specific purposes. Restrictions arise when specified by the donor of when funds are raised for specific purposes.  Restricted grants received in the year:
</t>
    </r>
    <r>
      <rPr>
        <b/>
        <u/>
        <sz val="11"/>
        <rFont val="Arial"/>
        <family val="2"/>
      </rPr>
      <t>Relationships Scotland £42,588</t>
    </r>
    <r>
      <rPr>
        <sz val="11"/>
        <rFont val="Arial"/>
        <family val="2"/>
      </rPr>
      <t xml:space="preserve">
To provide CORE and Couple Counselling Services in Shetland.  Annual grant.
</t>
    </r>
    <r>
      <rPr>
        <b/>
        <u/>
        <sz val="11"/>
        <rFont val="Arial"/>
        <family val="2"/>
      </rPr>
      <t xml:space="preserve">Shetland Island Council £73,600 </t>
    </r>
    <r>
      <rPr>
        <sz val="11"/>
        <rFont val="Arial"/>
        <family val="2"/>
      </rPr>
      <t xml:space="preserve"> 
To provide counselling support service to SIC Environmetal Health, Housing and Children and Families services.  Annual grant.
</t>
    </r>
    <r>
      <rPr>
        <b/>
        <u/>
        <sz val="11"/>
        <rFont val="Arial"/>
        <family val="2"/>
      </rPr>
      <t>Robertson Trust £25,000 (Year 2 of 3 year grant)</t>
    </r>
    <r>
      <rPr>
        <sz val="11"/>
        <rFont val="Arial"/>
        <family val="2"/>
      </rPr>
      <t xml:space="preserve">
Salary and admin costs for Community Relationship Practitioner role.
Permission granted for underspend to be rolled forward into 2026-27
</t>
    </r>
    <r>
      <rPr>
        <b/>
        <u/>
        <sz val="11"/>
        <rFont val="Arial"/>
        <family val="2"/>
      </rPr>
      <t>CMHW £5,000</t>
    </r>
    <r>
      <rPr>
        <sz val="11"/>
        <rFont val="Arial"/>
        <family val="2"/>
      </rPr>
      <t xml:space="preserve">
Funds training and travel for Mediators and counsellors to maintian RS registration requirements 
To be spent by March 2027</t>
    </r>
  </si>
  <si>
    <t xml:space="preserve">Jordan Sutherland (Chair)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</si>
</sst>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4" x14ac:knownFonts="1">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amily val="2"/>
    </font>
    <font>
      <i/>
      <sz val="12"/>
      <name val="Arial"/>
      <family val="2"/>
    </font>
    <font>
      <b/>
      <sz val="11"/>
      <color theme="1"/>
      <name val="Arial"/>
      <family val="2"/>
    </font>
    <font>
      <b/>
      <u/>
      <sz val="11"/>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44">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168" fontId="3" fillId="3" borderId="10" xfId="1" applyNumberFormat="1" applyFont="1" applyFill="1" applyBorder="1" applyAlignment="1" applyProtection="1">
      <alignment horizontal="right" shrinkToFit="1"/>
      <protection locked="0"/>
    </xf>
    <xf numFmtId="41" fontId="2" fillId="0" borderId="0" xfId="0" applyNumberFormat="1" applyFont="1" applyProtection="1">
      <protection locked="0"/>
    </xf>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24" fillId="0" borderId="0" xfId="1" applyNumberFormat="1" applyFont="1" applyProtection="1">
      <protection locked="0"/>
    </xf>
    <xf numFmtId="41" fontId="32" fillId="0" borderId="5" xfId="1" applyNumberFormat="1" applyFont="1" applyBorder="1" applyAlignment="1" applyProtection="1">
      <alignment horizontal="right" vertical="top" wrapText="1"/>
      <protection locked="0"/>
    </xf>
    <xf numFmtId="41" fontId="32" fillId="0" borderId="5" xfId="0" applyNumberFormat="1" applyFont="1" applyBorder="1" applyAlignment="1" applyProtection="1">
      <alignment horizontal="right" vertical="top" wrapText="1"/>
      <protection locked="0"/>
    </xf>
    <xf numFmtId="0" fontId="12" fillId="0" borderId="0" xfId="0" applyFont="1" applyAlignment="1" applyProtection="1">
      <alignment vertical="top"/>
      <protection locked="0"/>
    </xf>
    <xf numFmtId="0" fontId="1" fillId="0" borderId="0" xfId="0" applyFont="1" applyProtection="1">
      <protection locked="0"/>
    </xf>
    <xf numFmtId="0" fontId="0" fillId="2" borderId="0" xfId="0" applyFill="1"/>
    <xf numFmtId="41" fontId="15" fillId="0" borderId="0" xfId="1" applyNumberFormat="1" applyFont="1" applyBorder="1" applyAlignment="1" applyProtection="1">
      <alignment horizontal="center" vertical="top" wrapText="1"/>
      <protection locked="0"/>
    </xf>
    <xf numFmtId="41" fontId="10" fillId="0" borderId="0" xfId="1" applyNumberFormat="1" applyFont="1" applyBorder="1" applyAlignment="1" applyProtection="1">
      <alignment horizontal="center" vertical="top" wrapText="1"/>
      <protection locked="0"/>
    </xf>
    <xf numFmtId="41" fontId="5" fillId="0" borderId="0" xfId="1" applyNumberFormat="1" applyFont="1" applyBorder="1" applyAlignment="1" applyProtection="1">
      <alignment horizontal="center" vertical="top" wrapText="1"/>
      <protection locked="0"/>
    </xf>
    <xf numFmtId="0" fontId="5" fillId="0" borderId="0" xfId="0" applyFont="1" applyAlignment="1" applyProtection="1">
      <alignment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0" fontId="3" fillId="0" borderId="0" xfId="0" applyFont="1" applyAlignment="1" applyProtection="1">
      <alignment vertical="top" wrapTex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0" fontId="11" fillId="0" borderId="0" xfId="0" applyFont="1" applyAlignment="1" applyProtection="1">
      <alignment horizontal="righ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0" fontId="21" fillId="0" borderId="0" xfId="0" applyFont="1" applyAlignment="1" applyProtection="1">
      <alignment vertical="top"/>
      <protection locked="0"/>
    </xf>
    <xf numFmtId="41" fontId="1" fillId="0" borderId="0" xfId="0" applyNumberFormat="1" applyFont="1" applyAlignment="1" applyProtection="1">
      <alignment vertical="top"/>
      <protection locked="0"/>
    </xf>
    <xf numFmtId="41" fontId="3" fillId="0" borderId="0" xfId="0" applyNumberFormat="1" applyFont="1" applyProtection="1">
      <protection locked="0"/>
    </xf>
    <xf numFmtId="41" fontId="3" fillId="0" borderId="5" xfId="0" applyNumberFormat="1" applyFont="1" applyBorder="1" applyAlignment="1" applyProtection="1">
      <alignment wrapText="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3" fontId="1" fillId="0" borderId="0" xfId="0" applyNumberFormat="1" applyFont="1" applyProtection="1">
      <protection locked="0"/>
    </xf>
    <xf numFmtId="41" fontId="3" fillId="0" borderId="5" xfId="1" applyNumberFormat="1" applyFont="1" applyBorder="1" applyProtection="1">
      <protection locked="0"/>
    </xf>
    <xf numFmtId="0" fontId="2" fillId="0" borderId="6" xfId="0" applyFont="1" applyBorder="1" applyAlignment="1" applyProtection="1">
      <alignment horizontal="left" vertical="top" wrapText="1"/>
      <protection locked="0"/>
    </xf>
    <xf numFmtId="41" fontId="3" fillId="3" borderId="7" xfId="1" applyNumberFormat="1" applyFont="1" applyFill="1" applyBorder="1" applyProtection="1">
      <protection locked="0"/>
    </xf>
    <xf numFmtId="41" fontId="3" fillId="3" borderId="10" xfId="1" applyNumberFormat="1" applyFont="1" applyFill="1" applyBorder="1" applyProtection="1">
      <protection locked="0"/>
    </xf>
    <xf numFmtId="41" fontId="1" fillId="0" borderId="0" xfId="1" applyNumberFormat="1" applyFont="1" applyProtection="1">
      <protection locked="0"/>
    </xf>
    <xf numFmtId="41" fontId="10" fillId="0" borderId="0" xfId="1" applyNumberFormat="1" applyFont="1" applyProtection="1">
      <protection locked="0"/>
    </xf>
    <xf numFmtId="0" fontId="10" fillId="0" borderId="0" xfId="0" applyFont="1" applyProtection="1">
      <protection locked="0"/>
    </xf>
    <xf numFmtId="0" fontId="11" fillId="0" borderId="0" xfId="0" applyFont="1" applyAlignment="1" applyProtection="1">
      <alignment horizontal="right" vertical="center"/>
      <protection locked="0"/>
    </xf>
    <xf numFmtId="0" fontId="2" fillId="0" borderId="0" xfId="0" applyFont="1"/>
    <xf numFmtId="168" fontId="3" fillId="0" borderId="0" xfId="0" applyNumberFormat="1" applyFont="1" applyAlignment="1" applyProtection="1">
      <alignment horizontal="right" shrinkToFit="1"/>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0" fontId="19" fillId="0" borderId="9" xfId="0" applyFont="1" applyBorder="1" applyProtection="1">
      <protection locked="0"/>
    </xf>
    <xf numFmtId="0" fontId="0" fillId="0" borderId="0" xfId="0" applyAlignment="1">
      <alignment vertical="top"/>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3" fillId="0" borderId="0" xfId="0" applyFont="1" applyAlignment="1" applyProtection="1">
      <alignment horizontal="center" wrapText="1"/>
      <protection locked="0"/>
    </xf>
    <xf numFmtId="41" fontId="25" fillId="0" borderId="4"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2" fillId="0" borderId="19" xfId="0" applyFont="1" applyBorder="1" applyAlignment="1">
      <alignment horizontal="center"/>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3" fillId="0" borderId="4" xfId="0" applyFont="1" applyBorder="1" applyAlignment="1" applyProtection="1">
      <alignment horizontal="center" wrapText="1"/>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2" fillId="0" borderId="27" xfId="1" applyNumberFormat="1" applyFont="1" applyBorder="1" applyAlignment="1" applyProtection="1">
      <alignment horizontal="left" vertical="top" wrapText="1"/>
      <protection locked="0"/>
    </xf>
    <xf numFmtId="0" fontId="2" fillId="0" borderId="26" xfId="1" applyNumberFormat="1" applyFont="1" applyBorder="1" applyAlignment="1" applyProtection="1">
      <alignment horizontal="left" vertical="top" wrapText="1"/>
      <protection locked="0"/>
    </xf>
    <xf numFmtId="0" fontId="2" fillId="0" borderId="28" xfId="1" applyNumberFormat="1" applyFont="1" applyBorder="1" applyAlignment="1" applyProtection="1">
      <alignment horizontal="left" vertical="top" wrapText="1"/>
      <protection locked="0"/>
    </xf>
    <xf numFmtId="0" fontId="2" fillId="0" borderId="22" xfId="1" applyNumberFormat="1" applyFont="1" applyBorder="1" applyAlignment="1" applyProtection="1">
      <alignment horizontal="left" vertical="top" wrapText="1"/>
      <protection locked="0"/>
    </xf>
    <xf numFmtId="0" fontId="2" fillId="0" borderId="0" xfId="1" applyNumberFormat="1" applyFont="1" applyBorder="1" applyAlignment="1" applyProtection="1">
      <alignment horizontal="left" vertical="top" wrapText="1"/>
      <protection locked="0"/>
    </xf>
    <xf numFmtId="0" fontId="2" fillId="0" borderId="25" xfId="1" applyNumberFormat="1" applyFont="1" applyBorder="1" applyAlignment="1" applyProtection="1">
      <alignment horizontal="left" vertical="top" wrapText="1"/>
      <protection locked="0"/>
    </xf>
    <xf numFmtId="0" fontId="2" fillId="0" borderId="23" xfId="1" applyNumberFormat="1" applyFont="1" applyBorder="1" applyAlignment="1" applyProtection="1">
      <alignment horizontal="left" vertical="top" wrapText="1"/>
      <protection locked="0"/>
    </xf>
    <xf numFmtId="0" fontId="2" fillId="0" borderId="4" xfId="1" applyNumberFormat="1" applyFont="1" applyBorder="1" applyAlignment="1" applyProtection="1">
      <alignment horizontal="left" vertical="top" wrapText="1"/>
      <protection locked="0"/>
    </xf>
    <xf numFmtId="0" fontId="2" fillId="0" borderId="24" xfId="1" applyNumberFormat="1" applyFont="1" applyBorder="1" applyAlignment="1" applyProtection="1">
      <alignment horizontal="left" vertical="top" wrapText="1"/>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2" fillId="0" borderId="27" xfId="0" applyFont="1" applyBorder="1" applyAlignment="1">
      <alignment vertical="top" wrapText="1"/>
    </xf>
    <xf numFmtId="0" fontId="2" fillId="0" borderId="26" xfId="0" applyFont="1" applyBorder="1" applyAlignment="1">
      <alignment vertical="top"/>
    </xf>
    <xf numFmtId="0" fontId="2" fillId="0" borderId="28" xfId="0" applyFont="1" applyBorder="1" applyAlignment="1">
      <alignment vertical="top"/>
    </xf>
    <xf numFmtId="0" fontId="2" fillId="0" borderId="22" xfId="0" applyFont="1" applyBorder="1" applyAlignment="1">
      <alignment vertical="top"/>
    </xf>
    <xf numFmtId="0" fontId="2" fillId="0" borderId="0" xfId="0" applyFont="1" applyAlignment="1">
      <alignment vertical="top"/>
    </xf>
    <xf numFmtId="0" fontId="2" fillId="0" borderId="25" xfId="0" applyFont="1" applyBorder="1" applyAlignment="1">
      <alignment vertical="top"/>
    </xf>
    <xf numFmtId="0" fontId="2" fillId="0" borderId="23" xfId="0" applyFont="1" applyBorder="1" applyAlignment="1">
      <alignment vertical="top"/>
    </xf>
    <xf numFmtId="0" fontId="2" fillId="0" borderId="4" xfId="0" applyFont="1" applyBorder="1" applyAlignment="1">
      <alignment vertical="top"/>
    </xf>
    <xf numFmtId="0" fontId="2" fillId="0" borderId="24" xfId="0" applyFont="1" applyBorder="1" applyAlignment="1">
      <alignment vertical="top"/>
    </xf>
    <xf numFmtId="0" fontId="1" fillId="0" borderId="0" xfId="0" applyFont="1" applyAlignment="1" applyProtection="1">
      <alignment horizontal="center"/>
      <protection locked="0"/>
    </xf>
    <xf numFmtId="41" fontId="13" fillId="0" borderId="0" xfId="1" applyNumberFormat="1" applyFont="1" applyFill="1" applyAlignment="1" applyProtection="1">
      <alignment horizontal="left"/>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pPr algn="ctr"/>
          <a:r>
            <a:rPr lang="en-GB" b="1"/>
            <a:t>01			</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pPr algn="ctr"/>
          <a:r>
            <a:rPr lang="en-GB" b="1"/>
            <a:t>April </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pPr algn="ctr"/>
          <a:r>
            <a:rPr lang="en-GB" b="1"/>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nchor="t"/>
        <a:lstStyle/>
        <a:p>
          <a:pPr algn="ctr"/>
          <a:r>
            <a:rPr lang="en-GB" b="1"/>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pPr algn="ctr"/>
          <a:r>
            <a:rPr lang="en-GB" b="1"/>
            <a:t>March</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2026</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twoCellAnchor editAs="oneCell">
    <xdr:from>
      <xdr:col>1</xdr:col>
      <xdr:colOff>0</xdr:colOff>
      <xdr:row>50</xdr:row>
      <xdr:rowOff>0</xdr:rowOff>
    </xdr:from>
    <xdr:to>
      <xdr:col>2</xdr:col>
      <xdr:colOff>168275</xdr:colOff>
      <xdr:row>51</xdr:row>
      <xdr:rowOff>28575</xdr:rowOff>
    </xdr:to>
    <xdr:pic>
      <xdr:nvPicPr>
        <xdr:cNvPr id="2" name="Picture 1">
          <a:extLst>
            <a:ext uri="{FF2B5EF4-FFF2-40B4-BE49-F238E27FC236}">
              <a16:creationId xmlns:a16="http://schemas.microsoft.com/office/drawing/2014/main" id="{68C1B2A5-77A8-D681-2B61-283ABC3284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30400" y="13373100"/>
          <a:ext cx="1438275" cy="9429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30</xdr:row>
      <xdr:rowOff>190500</xdr:rowOff>
    </xdr:from>
    <xdr:to>
      <xdr:col>5</xdr:col>
      <xdr:colOff>104775</xdr:colOff>
      <xdr:row>30</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30</xdr:row>
      <xdr:rowOff>190500</xdr:rowOff>
    </xdr:from>
    <xdr:to>
      <xdr:col>11</xdr:col>
      <xdr:colOff>104775</xdr:colOff>
      <xdr:row>30</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30</xdr:row>
      <xdr:rowOff>190500</xdr:rowOff>
    </xdr:from>
    <xdr:to>
      <xdr:col>9</xdr:col>
      <xdr:colOff>104775</xdr:colOff>
      <xdr:row>30</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45</xdr:row>
      <xdr:rowOff>190500</xdr:rowOff>
    </xdr:from>
    <xdr:to>
      <xdr:col>5</xdr:col>
      <xdr:colOff>104775</xdr:colOff>
      <xdr:row>45</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45</xdr:row>
      <xdr:rowOff>190500</xdr:rowOff>
    </xdr:from>
    <xdr:to>
      <xdr:col>11</xdr:col>
      <xdr:colOff>104775</xdr:colOff>
      <xdr:row>45</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45</xdr:row>
      <xdr:rowOff>190500</xdr:rowOff>
    </xdr:from>
    <xdr:to>
      <xdr:col>9</xdr:col>
      <xdr:colOff>104775</xdr:colOff>
      <xdr:row>45</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ACIE\PROFORMA%20DOCS%20-%20CHARITIES\Trustees%20R&amp;P%20accounts.xls" TargetMode="External"/><Relationship Id="rId1" Type="http://schemas.openxmlformats.org/officeDocument/2006/relationships/externalLinkPath" Target="file:///W:\ACIE\PROFORMA%20DOCS%20-%20CHARITIES\Trustees%20R&amp;P%20accoun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amp;P Accounts"/>
      <sheetName val="Statement of balances"/>
      <sheetName val="Notes"/>
      <sheetName val="Additional notes (1)  "/>
      <sheetName val="Additional notes (2)"/>
      <sheetName val="Additional notes (3)"/>
    </sheetNames>
    <sheetDataSet>
      <sheetData sheetId="0">
        <row r="47">
          <cell r="B47">
            <v>0</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6"/>
  <sheetViews>
    <sheetView topLeftCell="A11" zoomScale="75" zoomScaleNormal="85" zoomScaleSheetLayoutView="80" workbookViewId="0">
      <selection activeCell="B2" sqref="B2:J2"/>
    </sheetView>
  </sheetViews>
  <sheetFormatPr defaultColWidth="9.140625" defaultRowHeight="12.75" x14ac:dyDescent="0.2"/>
  <cols>
    <col min="1" max="1" width="35.28515625" style="1" customWidth="1"/>
    <col min="2" max="2" width="16.140625" style="30" customWidth="1"/>
    <col min="3" max="3" width="1.7109375" style="1" customWidth="1"/>
    <col min="4" max="4" width="16.28515625" style="1" customWidth="1"/>
    <col min="5" max="5" width="1.5703125" style="1" customWidth="1"/>
    <col min="6" max="6" width="13.85546875" style="1" customWidth="1"/>
    <col min="7" max="7" width="3.5703125" style="1" customWidth="1"/>
    <col min="8" max="8" width="15.42578125" style="1" customWidth="1"/>
    <col min="9" max="9" width="1.5703125" style="1" customWidth="1"/>
    <col min="10" max="10" width="16" style="1" customWidth="1"/>
    <col min="11" max="11" width="1.5703125" style="1" customWidth="1"/>
    <col min="12" max="12" width="16.85546875" style="1" customWidth="1"/>
    <col min="13" max="16384" width="9.140625" style="1"/>
  </cols>
  <sheetData>
    <row r="1" spans="1:13" ht="18" customHeight="1" x14ac:dyDescent="0.2">
      <c r="A1" s="266"/>
      <c r="B1" s="270" t="s">
        <v>70</v>
      </c>
      <c r="C1" s="270"/>
      <c r="D1" s="270"/>
      <c r="E1" s="270"/>
      <c r="F1" s="270"/>
      <c r="G1" s="270"/>
      <c r="H1" s="270"/>
      <c r="I1" s="270"/>
      <c r="J1" s="270"/>
      <c r="L1" s="144" t="s">
        <v>72</v>
      </c>
      <c r="M1" s="143"/>
    </row>
    <row r="2" spans="1:13" ht="30.75" customHeight="1" x14ac:dyDescent="0.2">
      <c r="A2" s="266"/>
      <c r="B2" s="271" t="s">
        <v>110</v>
      </c>
      <c r="C2" s="271"/>
      <c r="D2" s="271"/>
      <c r="E2" s="271"/>
      <c r="F2" s="271"/>
      <c r="G2" s="271"/>
      <c r="H2" s="271"/>
      <c r="I2" s="271"/>
      <c r="J2" s="271"/>
      <c r="L2" s="145" t="s">
        <v>111</v>
      </c>
      <c r="M2" s="69"/>
    </row>
    <row r="3" spans="1:13" ht="24" customHeight="1" x14ac:dyDescent="0.2">
      <c r="A3" s="266"/>
      <c r="B3" s="267" t="s">
        <v>13</v>
      </c>
      <c r="C3" s="268"/>
      <c r="D3" s="268"/>
      <c r="E3" s="268"/>
      <c r="F3" s="268"/>
      <c r="G3" s="268"/>
      <c r="H3" s="268"/>
      <c r="I3" s="268"/>
      <c r="J3" s="269"/>
      <c r="L3" s="142"/>
    </row>
    <row r="4" spans="1:13" ht="14.25" customHeight="1" x14ac:dyDescent="0.2">
      <c r="A4" s="266"/>
      <c r="B4" s="272" t="s">
        <v>18</v>
      </c>
      <c r="C4" s="274"/>
      <c r="D4" s="275" t="s">
        <v>105</v>
      </c>
      <c r="E4" s="276"/>
      <c r="F4" s="277"/>
      <c r="G4" s="278" t="s">
        <v>71</v>
      </c>
      <c r="H4" s="275" t="s">
        <v>106</v>
      </c>
      <c r="I4" s="276"/>
      <c r="J4" s="277"/>
      <c r="L4" s="142"/>
    </row>
    <row r="5" spans="1:13" ht="16.5" customHeight="1" x14ac:dyDescent="0.2">
      <c r="A5" s="266"/>
      <c r="B5" s="272"/>
      <c r="C5" s="274"/>
      <c r="D5" s="281"/>
      <c r="E5" s="281"/>
      <c r="F5" s="281"/>
      <c r="G5" s="278"/>
      <c r="H5" s="282"/>
      <c r="I5" s="282"/>
      <c r="J5" s="282"/>
      <c r="L5" s="142"/>
    </row>
    <row r="6" spans="1:13" ht="21" customHeight="1" x14ac:dyDescent="0.2">
      <c r="A6" s="266"/>
      <c r="B6" s="273"/>
      <c r="C6" s="274"/>
      <c r="D6" s="279"/>
      <c r="E6" s="279"/>
      <c r="F6" s="279"/>
      <c r="G6" s="278"/>
      <c r="H6" s="280"/>
      <c r="I6" s="280"/>
      <c r="J6" s="280"/>
      <c r="L6" s="142"/>
    </row>
    <row r="8" spans="1:13" ht="20.25" x14ac:dyDescent="0.3">
      <c r="A8" s="47" t="s">
        <v>104</v>
      </c>
      <c r="B8" s="49"/>
      <c r="C8" s="47"/>
      <c r="D8" s="47"/>
      <c r="E8" s="47"/>
      <c r="F8" s="47"/>
      <c r="G8" s="47"/>
      <c r="H8" s="47"/>
      <c r="I8" s="47"/>
      <c r="J8" s="47"/>
      <c r="K8" s="28"/>
      <c r="L8" s="29"/>
    </row>
    <row r="9" spans="1:13" ht="45" x14ac:dyDescent="0.25">
      <c r="A9" s="48"/>
      <c r="B9" s="31" t="s">
        <v>0</v>
      </c>
      <c r="C9" s="2"/>
      <c r="D9" s="2" t="s">
        <v>1</v>
      </c>
      <c r="E9" s="2"/>
      <c r="F9" s="2" t="s">
        <v>79</v>
      </c>
      <c r="G9" s="2"/>
      <c r="H9" s="2" t="s">
        <v>80</v>
      </c>
      <c r="I9" s="2"/>
      <c r="J9" s="2" t="s">
        <v>73</v>
      </c>
      <c r="K9" s="3"/>
      <c r="L9" s="2" t="s">
        <v>74</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85" t="s">
        <v>20</v>
      </c>
      <c r="B12" s="150"/>
      <c r="C12" s="151"/>
      <c r="D12" s="150"/>
      <c r="E12" s="151"/>
      <c r="F12" s="150"/>
      <c r="G12" s="151"/>
      <c r="H12" s="150"/>
      <c r="I12" s="151"/>
      <c r="J12" s="152">
        <f>H12+D12+B12+F12</f>
        <v>0</v>
      </c>
      <c r="K12" s="153"/>
      <c r="L12" s="150"/>
    </row>
    <row r="13" spans="1:13" ht="20.100000000000001" customHeight="1" x14ac:dyDescent="0.25">
      <c r="A13" s="85" t="s">
        <v>21</v>
      </c>
      <c r="B13" s="150"/>
      <c r="C13" s="151"/>
      <c r="D13" s="150"/>
      <c r="E13" s="151"/>
      <c r="F13" s="150"/>
      <c r="G13" s="151"/>
      <c r="H13" s="150"/>
      <c r="I13" s="151"/>
      <c r="J13" s="152">
        <f t="shared" ref="J13:J21" si="0">H13+D13+B13+F13</f>
        <v>0</v>
      </c>
      <c r="K13" s="153"/>
      <c r="L13" s="150"/>
    </row>
    <row r="14" spans="1:13" ht="20.100000000000001" customHeight="1" x14ac:dyDescent="0.25">
      <c r="A14" s="85" t="s">
        <v>22</v>
      </c>
      <c r="B14" s="150"/>
      <c r="C14" s="151"/>
      <c r="D14" s="150">
        <v>146188</v>
      </c>
      <c r="E14" s="151"/>
      <c r="F14" s="150"/>
      <c r="G14" s="151"/>
      <c r="H14" s="150"/>
      <c r="I14" s="151"/>
      <c r="J14" s="152">
        <f t="shared" si="0"/>
        <v>146188</v>
      </c>
      <c r="K14" s="153"/>
      <c r="L14" s="150">
        <v>145069</v>
      </c>
    </row>
    <row r="15" spans="1:13" ht="20.100000000000001" customHeight="1" x14ac:dyDescent="0.25">
      <c r="A15" s="85" t="s">
        <v>23</v>
      </c>
      <c r="B15" s="150"/>
      <c r="C15" s="151"/>
      <c r="D15" s="150"/>
      <c r="E15" s="151"/>
      <c r="F15" s="150"/>
      <c r="G15" s="151"/>
      <c r="H15" s="150"/>
      <c r="I15" s="151"/>
      <c r="J15" s="152">
        <f t="shared" si="0"/>
        <v>0</v>
      </c>
      <c r="K15" s="153"/>
      <c r="L15" s="150"/>
    </row>
    <row r="16" spans="1:13" ht="20.100000000000001" customHeight="1" x14ac:dyDescent="0.25">
      <c r="A16" s="85" t="s">
        <v>24</v>
      </c>
      <c r="B16" s="150"/>
      <c r="C16" s="151"/>
      <c r="D16" s="150"/>
      <c r="E16" s="151"/>
      <c r="F16" s="150"/>
      <c r="G16" s="151"/>
      <c r="H16" s="150"/>
      <c r="I16" s="151"/>
      <c r="J16" s="152">
        <f t="shared" si="0"/>
        <v>0</v>
      </c>
      <c r="K16" s="153"/>
      <c r="L16" s="150"/>
    </row>
    <row r="17" spans="1:12" ht="29.25" x14ac:dyDescent="0.25">
      <c r="A17" s="85" t="s">
        <v>25</v>
      </c>
      <c r="B17" s="150"/>
      <c r="C17" s="151"/>
      <c r="D17" s="150"/>
      <c r="E17" s="151"/>
      <c r="F17" s="150"/>
      <c r="G17" s="151"/>
      <c r="H17" s="150"/>
      <c r="I17" s="151"/>
      <c r="J17" s="152">
        <f t="shared" si="0"/>
        <v>0</v>
      </c>
      <c r="K17" s="153"/>
      <c r="L17" s="150"/>
    </row>
    <row r="18" spans="1:12" ht="20.100000000000001" customHeight="1" x14ac:dyDescent="0.25">
      <c r="A18" s="85" t="s">
        <v>67</v>
      </c>
      <c r="B18" s="150"/>
      <c r="C18" s="151"/>
      <c r="D18" s="150"/>
      <c r="E18" s="151"/>
      <c r="F18" s="150"/>
      <c r="G18" s="151"/>
      <c r="H18" s="150"/>
      <c r="I18" s="151"/>
      <c r="J18" s="152">
        <f t="shared" si="0"/>
        <v>0</v>
      </c>
      <c r="K18" s="153"/>
      <c r="L18" s="150"/>
    </row>
    <row r="19" spans="1:12" ht="29.25" x14ac:dyDescent="0.25">
      <c r="A19" s="85" t="s">
        <v>68</v>
      </c>
      <c r="B19" s="150">
        <v>10500</v>
      </c>
      <c r="C19" s="151"/>
      <c r="D19" s="150">
        <v>892</v>
      </c>
      <c r="E19" s="151"/>
      <c r="F19" s="150"/>
      <c r="G19" s="151"/>
      <c r="H19" s="150"/>
      <c r="I19" s="151"/>
      <c r="J19" s="152">
        <f t="shared" si="0"/>
        <v>11392</v>
      </c>
      <c r="K19" s="153"/>
      <c r="L19" s="150">
        <v>5000</v>
      </c>
    </row>
    <row r="20" spans="1:12" ht="20.100000000000001" customHeight="1" x14ac:dyDescent="0.25">
      <c r="A20" s="85"/>
      <c r="B20" s="150"/>
      <c r="C20" s="151"/>
      <c r="D20" s="150"/>
      <c r="E20" s="151"/>
      <c r="F20" s="150"/>
      <c r="G20" s="151"/>
      <c r="H20" s="150"/>
      <c r="I20" s="151"/>
      <c r="J20" s="152">
        <f t="shared" si="0"/>
        <v>0</v>
      </c>
      <c r="K20" s="153"/>
      <c r="L20" s="150"/>
    </row>
    <row r="21" spans="1:12" ht="17.25" customHeight="1" thickBot="1" x14ac:dyDescent="0.3">
      <c r="A21" s="9" t="s">
        <v>85</v>
      </c>
      <c r="B21" s="154">
        <f>SUM(B12:B20)</f>
        <v>10500</v>
      </c>
      <c r="C21" s="155"/>
      <c r="D21" s="154">
        <f>SUM(D12:D20)</f>
        <v>147080</v>
      </c>
      <c r="E21" s="151"/>
      <c r="F21" s="154">
        <f>SUM(F12:F20)</f>
        <v>0</v>
      </c>
      <c r="G21" s="151"/>
      <c r="H21" s="154">
        <f>SUM(H12:H20)</f>
        <v>0</v>
      </c>
      <c r="I21" s="151"/>
      <c r="J21" s="156">
        <f t="shared" si="0"/>
        <v>157580</v>
      </c>
      <c r="K21" s="153"/>
      <c r="L21" s="154">
        <f>SUM(L12:L20)</f>
        <v>150069</v>
      </c>
    </row>
    <row r="22" spans="1:12" ht="16.5" customHeight="1" thickTop="1" x14ac:dyDescent="0.2">
      <c r="A22" s="10"/>
      <c r="B22" s="34"/>
      <c r="C22" s="53"/>
      <c r="D22" s="53"/>
      <c r="E22" s="53"/>
      <c r="F22" s="53"/>
      <c r="G22" s="53"/>
      <c r="H22" s="53"/>
      <c r="I22" s="53"/>
      <c r="J22" s="55" t="str">
        <f>IF(B21+D21+F21+H21-J21=0," ","error")</f>
        <v xml:space="preserve"> </v>
      </c>
      <c r="K22" s="53"/>
      <c r="L22" s="54"/>
    </row>
    <row r="23" spans="1:12" ht="30" x14ac:dyDescent="0.25">
      <c r="A23" s="67" t="s">
        <v>65</v>
      </c>
      <c r="B23" s="157"/>
      <c r="C23" s="8"/>
      <c r="D23" s="8"/>
      <c r="E23" s="8"/>
      <c r="F23" s="8"/>
      <c r="G23" s="8"/>
      <c r="H23" s="8"/>
      <c r="I23" s="8"/>
      <c r="J23" s="8"/>
      <c r="K23" s="8"/>
    </row>
    <row r="24" spans="1:12" ht="20.100000000000001" customHeight="1" x14ac:dyDescent="0.25">
      <c r="A24" s="85" t="s">
        <v>26</v>
      </c>
      <c r="B24" s="150"/>
      <c r="C24" s="151"/>
      <c r="D24" s="150"/>
      <c r="E24" s="151"/>
      <c r="F24" s="150"/>
      <c r="G24" s="151"/>
      <c r="H24" s="150"/>
      <c r="I24" s="151"/>
      <c r="J24" s="152">
        <f>H24+D24+B24+F24</f>
        <v>0</v>
      </c>
      <c r="K24" s="153"/>
      <c r="L24" s="150"/>
    </row>
    <row r="25" spans="1:12" ht="20.100000000000001" customHeight="1" x14ac:dyDescent="0.25">
      <c r="A25" s="85" t="s">
        <v>27</v>
      </c>
      <c r="B25" s="150"/>
      <c r="C25" s="151"/>
      <c r="D25" s="150"/>
      <c r="E25" s="151"/>
      <c r="F25" s="150"/>
      <c r="G25" s="151"/>
      <c r="H25" s="150"/>
      <c r="I25" s="151"/>
      <c r="J25" s="152">
        <f>H25+D25+B25+F25</f>
        <v>0</v>
      </c>
      <c r="K25" s="153"/>
      <c r="L25" s="150"/>
    </row>
    <row r="26" spans="1:12" ht="17.25" customHeight="1" thickBot="1" x14ac:dyDescent="0.3">
      <c r="A26" s="9" t="s">
        <v>86</v>
      </c>
      <c r="B26" s="154">
        <f>SUM(B24:B25)</f>
        <v>0</v>
      </c>
      <c r="C26" s="155"/>
      <c r="D26" s="154">
        <f>SUM(D24:D25)</f>
        <v>0</v>
      </c>
      <c r="E26" s="151"/>
      <c r="F26" s="154">
        <f>SUM(F24:F25)</f>
        <v>0</v>
      </c>
      <c r="G26" s="151"/>
      <c r="H26" s="154">
        <f>SUM(H24:H25)</f>
        <v>0</v>
      </c>
      <c r="I26" s="151"/>
      <c r="J26" s="154">
        <f>SUM(J24:J25)</f>
        <v>0</v>
      </c>
      <c r="K26" s="153"/>
      <c r="L26" s="154">
        <f>SUM(L24:L25)</f>
        <v>0</v>
      </c>
    </row>
    <row r="27" spans="1:12" ht="8.25" customHeight="1" thickTop="1" x14ac:dyDescent="0.25">
      <c r="A27" s="25"/>
      <c r="B27" s="158"/>
      <c r="C27" s="159"/>
      <c r="D27" s="158"/>
      <c r="E27" s="159"/>
      <c r="F27" s="158"/>
      <c r="G27" s="159"/>
      <c r="H27" s="158"/>
      <c r="I27" s="160"/>
      <c r="J27" s="141" t="str">
        <f>IF(B26+D26+F26+H26-J26=0," ","error")</f>
        <v xml:space="preserve"> </v>
      </c>
      <c r="K27" s="153"/>
      <c r="L27" s="141"/>
    </row>
    <row r="28" spans="1:12" ht="20.100000000000001" customHeight="1" thickBot="1" x14ac:dyDescent="0.3">
      <c r="A28" s="9" t="s">
        <v>11</v>
      </c>
      <c r="B28" s="161">
        <f>B26+B21</f>
        <v>10500</v>
      </c>
      <c r="C28" s="160"/>
      <c r="D28" s="161">
        <f>D26+D21</f>
        <v>147080</v>
      </c>
      <c r="E28" s="160"/>
      <c r="F28" s="161">
        <f>F26+F21</f>
        <v>0</v>
      </c>
      <c r="G28" s="160"/>
      <c r="H28" s="161">
        <f>H26+H21</f>
        <v>0</v>
      </c>
      <c r="I28" s="160"/>
      <c r="J28" s="161">
        <f>J26+J21</f>
        <v>157580</v>
      </c>
      <c r="K28" s="153"/>
      <c r="L28" s="161">
        <f>L26+L21</f>
        <v>150069</v>
      </c>
    </row>
    <row r="29" spans="1:12" ht="16.5" customHeight="1" thickTop="1" x14ac:dyDescent="0.2">
      <c r="B29" s="162"/>
      <c r="C29" s="54"/>
      <c r="D29" s="54"/>
      <c r="E29" s="54"/>
      <c r="F29" s="54"/>
      <c r="G29" s="54"/>
      <c r="H29" s="54"/>
      <c r="I29" s="54"/>
      <c r="J29" s="55" t="str">
        <f>IF(B28+D28+H28-J28=0," ","error")</f>
        <v xml:space="preserve"> </v>
      </c>
      <c r="K29" s="54"/>
      <c r="L29" s="54"/>
    </row>
    <row r="30" spans="1:12" ht="18" customHeight="1" x14ac:dyDescent="0.2">
      <c r="A30" s="27" t="s">
        <v>8</v>
      </c>
      <c r="B30" s="163"/>
      <c r="C30" s="164"/>
      <c r="D30" s="164"/>
      <c r="E30" s="164"/>
      <c r="F30" s="164"/>
      <c r="G30" s="164"/>
      <c r="H30" s="164"/>
      <c r="I30" s="164"/>
      <c r="J30" s="164"/>
      <c r="K30" s="164"/>
      <c r="L30" s="164"/>
    </row>
    <row r="31" spans="1:12" ht="20.100000000000001" customHeight="1" x14ac:dyDescent="0.25">
      <c r="A31" s="86" t="s">
        <v>28</v>
      </c>
      <c r="B31" s="150"/>
      <c r="C31" s="158"/>
      <c r="D31" s="150"/>
      <c r="E31" s="151"/>
      <c r="F31" s="150"/>
      <c r="G31" s="151"/>
      <c r="H31" s="150"/>
      <c r="I31" s="151"/>
      <c r="J31" s="152">
        <f>H31+D31+B31+F31</f>
        <v>0</v>
      </c>
      <c r="K31" s="141"/>
      <c r="L31" s="150"/>
    </row>
    <row r="32" spans="1:12" ht="20.100000000000001" customHeight="1" x14ac:dyDescent="0.25">
      <c r="A32" s="86" t="s">
        <v>96</v>
      </c>
      <c r="B32" s="150"/>
      <c r="C32" s="158"/>
      <c r="D32" s="150"/>
      <c r="E32" s="151"/>
      <c r="F32" s="150"/>
      <c r="G32" s="151"/>
      <c r="H32" s="150"/>
      <c r="I32" s="151"/>
      <c r="J32" s="152">
        <f t="shared" ref="J32:J41" si="1">H32+D32+B32+F32</f>
        <v>0</v>
      </c>
      <c r="K32" s="141"/>
      <c r="L32" s="150"/>
    </row>
    <row r="33" spans="1:12" ht="20.100000000000001" customHeight="1" x14ac:dyDescent="0.25">
      <c r="A33" s="86" t="s">
        <v>29</v>
      </c>
      <c r="B33" s="150"/>
      <c r="C33" s="158"/>
      <c r="D33" s="150"/>
      <c r="E33" s="151"/>
      <c r="F33" s="150"/>
      <c r="G33" s="151"/>
      <c r="H33" s="150"/>
      <c r="I33" s="151"/>
      <c r="J33" s="152">
        <f t="shared" si="1"/>
        <v>0</v>
      </c>
      <c r="K33" s="141"/>
      <c r="L33" s="150"/>
    </row>
    <row r="34" spans="1:12" ht="28.5" x14ac:dyDescent="0.25">
      <c r="A34" s="86" t="s">
        <v>30</v>
      </c>
      <c r="B34" s="150">
        <v>4682</v>
      </c>
      <c r="C34" s="158"/>
      <c r="D34" s="150">
        <v>144065</v>
      </c>
      <c r="E34" s="151"/>
      <c r="F34" s="150"/>
      <c r="G34" s="151"/>
      <c r="H34" s="150"/>
      <c r="I34" s="151"/>
      <c r="J34" s="152">
        <f t="shared" si="1"/>
        <v>148747</v>
      </c>
      <c r="K34" s="141"/>
      <c r="L34" s="150">
        <v>165050</v>
      </c>
    </row>
    <row r="35" spans="1:12" ht="20.100000000000001" customHeight="1" x14ac:dyDescent="0.25">
      <c r="A35" s="86" t="s">
        <v>31</v>
      </c>
      <c r="B35" s="150"/>
      <c r="C35" s="158"/>
      <c r="D35" s="150"/>
      <c r="E35" s="151"/>
      <c r="F35" s="150"/>
      <c r="G35" s="151"/>
      <c r="H35" s="150"/>
      <c r="I35" s="151"/>
      <c r="J35" s="152">
        <f t="shared" si="1"/>
        <v>0</v>
      </c>
      <c r="K35" s="141"/>
      <c r="L35" s="150"/>
    </row>
    <row r="36" spans="1:12" ht="20.100000000000001" customHeight="1" x14ac:dyDescent="0.25">
      <c r="A36" s="86" t="s">
        <v>32</v>
      </c>
      <c r="B36" s="150"/>
      <c r="C36" s="158"/>
      <c r="D36" s="150"/>
      <c r="E36" s="151"/>
      <c r="F36" s="150"/>
      <c r="G36" s="151"/>
      <c r="H36" s="150"/>
      <c r="I36" s="151"/>
      <c r="J36" s="152">
        <f t="shared" si="1"/>
        <v>0</v>
      </c>
      <c r="K36" s="141"/>
      <c r="L36" s="150"/>
    </row>
    <row r="37" spans="1:12" ht="20.100000000000001" customHeight="1" x14ac:dyDescent="0.25">
      <c r="A37" s="87" t="s">
        <v>33</v>
      </c>
      <c r="B37" s="150"/>
      <c r="C37" s="158"/>
      <c r="D37" s="150">
        <v>200</v>
      </c>
      <c r="E37" s="151"/>
      <c r="F37" s="150"/>
      <c r="G37" s="151"/>
      <c r="H37" s="150"/>
      <c r="I37" s="151"/>
      <c r="J37" s="152">
        <f t="shared" si="1"/>
        <v>200</v>
      </c>
      <c r="K37" s="141"/>
      <c r="L37" s="150">
        <v>180</v>
      </c>
    </row>
    <row r="38" spans="1:12" ht="20.100000000000001" customHeight="1" x14ac:dyDescent="0.25">
      <c r="A38" s="87" t="s">
        <v>34</v>
      </c>
      <c r="B38" s="150"/>
      <c r="C38" s="158"/>
      <c r="D38" s="150"/>
      <c r="E38" s="151"/>
      <c r="F38" s="150"/>
      <c r="G38" s="151"/>
      <c r="H38" s="150"/>
      <c r="I38" s="151"/>
      <c r="J38" s="152">
        <f t="shared" si="1"/>
        <v>0</v>
      </c>
      <c r="K38" s="141"/>
      <c r="L38" s="150"/>
    </row>
    <row r="39" spans="1:12" ht="20.100000000000001" customHeight="1" x14ac:dyDescent="0.25">
      <c r="A39" s="87" t="s">
        <v>35</v>
      </c>
      <c r="B39" s="150"/>
      <c r="C39" s="158"/>
      <c r="D39" s="150"/>
      <c r="E39" s="151"/>
      <c r="F39" s="150"/>
      <c r="G39" s="151"/>
      <c r="H39" s="150"/>
      <c r="I39" s="151"/>
      <c r="J39" s="152">
        <f t="shared" si="1"/>
        <v>0</v>
      </c>
      <c r="K39" s="141"/>
      <c r="L39" s="150"/>
    </row>
    <row r="40" spans="1:12" ht="20.100000000000001" customHeight="1" x14ac:dyDescent="0.25">
      <c r="A40" s="87" t="s">
        <v>103</v>
      </c>
      <c r="B40" s="150"/>
      <c r="C40" s="158"/>
      <c r="D40" s="150"/>
      <c r="E40" s="151"/>
      <c r="F40" s="150"/>
      <c r="G40" s="151"/>
      <c r="H40" s="150"/>
      <c r="I40" s="151"/>
      <c r="J40" s="152">
        <f t="shared" si="1"/>
        <v>0</v>
      </c>
      <c r="K40" s="141"/>
      <c r="L40" s="150"/>
    </row>
    <row r="41" spans="1:12" ht="20.100000000000001" customHeight="1" thickBot="1" x14ac:dyDescent="0.3">
      <c r="A41" s="86"/>
      <c r="B41" s="165"/>
      <c r="C41" s="158"/>
      <c r="D41" s="165"/>
      <c r="E41" s="151"/>
      <c r="F41" s="165"/>
      <c r="G41" s="151"/>
      <c r="H41" s="165"/>
      <c r="I41" s="151"/>
      <c r="J41" s="152">
        <f t="shared" si="1"/>
        <v>0</v>
      </c>
      <c r="K41" s="141"/>
      <c r="L41" s="165"/>
    </row>
    <row r="42" spans="1:12" ht="20.100000000000001" customHeight="1" thickTop="1" thickBot="1" x14ac:dyDescent="0.3">
      <c r="A42" s="13" t="s">
        <v>87</v>
      </c>
      <c r="B42" s="154">
        <f>SUM(B31:B41)</f>
        <v>4682</v>
      </c>
      <c r="C42" s="166"/>
      <c r="D42" s="154">
        <f>SUM(D31:D41)</f>
        <v>144265</v>
      </c>
      <c r="E42" s="151"/>
      <c r="F42" s="154">
        <f>SUM(F31:F41)</f>
        <v>0</v>
      </c>
      <c r="G42" s="151"/>
      <c r="H42" s="154">
        <f>SUM(H31:H41)</f>
        <v>0</v>
      </c>
      <c r="I42" s="151"/>
      <c r="J42" s="154">
        <f>SUM(J31:J41)</f>
        <v>148947</v>
      </c>
      <c r="K42" s="141"/>
      <c r="L42" s="154">
        <f>SUM(L31:L41)</f>
        <v>165230</v>
      </c>
    </row>
    <row r="43" spans="1:12" s="14" customFormat="1" ht="17.25" customHeight="1" thickTop="1" x14ac:dyDescent="0.2">
      <c r="B43" s="35"/>
      <c r="C43" s="55"/>
      <c r="D43" s="56"/>
      <c r="E43" s="55"/>
      <c r="F43" s="55"/>
      <c r="G43" s="55"/>
      <c r="H43" s="55"/>
      <c r="I43" s="55"/>
      <c r="J43" s="55" t="str">
        <f>IF(B42+D42+F42+H42-J42=0," ","error")</f>
        <v xml:space="preserve"> </v>
      </c>
      <c r="K43" s="55"/>
      <c r="L43" s="55"/>
    </row>
    <row r="44" spans="1:12" ht="30" x14ac:dyDescent="0.25">
      <c r="A44" s="67" t="s">
        <v>66</v>
      </c>
      <c r="B44" s="157"/>
      <c r="C44" s="8"/>
      <c r="D44" s="8"/>
      <c r="E44" s="8"/>
      <c r="F44" s="8"/>
      <c r="G44" s="8"/>
      <c r="H44" s="8"/>
      <c r="I44" s="8"/>
      <c r="J44" s="8"/>
      <c r="K44" s="8"/>
    </row>
    <row r="45" spans="1:12" ht="20.100000000000001" customHeight="1" x14ac:dyDescent="0.25">
      <c r="A45" s="86" t="s">
        <v>36</v>
      </c>
      <c r="B45" s="150"/>
      <c r="C45" s="158"/>
      <c r="D45" s="150"/>
      <c r="E45" s="151"/>
      <c r="F45" s="150"/>
      <c r="G45" s="151"/>
      <c r="H45" s="150"/>
      <c r="I45" s="151"/>
      <c r="J45" s="152">
        <f>H45+D45+F45+B45</f>
        <v>0</v>
      </c>
      <c r="K45" s="141"/>
      <c r="L45" s="150"/>
    </row>
    <row r="46" spans="1:12" ht="20.100000000000001" customHeight="1" thickBot="1" x14ac:dyDescent="0.3">
      <c r="A46" s="86" t="s">
        <v>37</v>
      </c>
      <c r="B46" s="165"/>
      <c r="C46" s="158"/>
      <c r="D46" s="165"/>
      <c r="E46" s="151"/>
      <c r="F46" s="165"/>
      <c r="G46" s="151"/>
      <c r="H46" s="165"/>
      <c r="I46" s="151"/>
      <c r="J46" s="152">
        <f>H46+D46+F46+B46</f>
        <v>0</v>
      </c>
      <c r="K46" s="141"/>
      <c r="L46" s="165"/>
    </row>
    <row r="47" spans="1:12" ht="20.100000000000001" customHeight="1" thickTop="1" thickBot="1" x14ac:dyDescent="0.3">
      <c r="A47" s="13" t="s">
        <v>88</v>
      </c>
      <c r="B47" s="154">
        <f>SUM(B45:B46)</f>
        <v>0</v>
      </c>
      <c r="C47" s="166"/>
      <c r="D47" s="154">
        <f>SUM(D45:D46)</f>
        <v>0</v>
      </c>
      <c r="E47" s="151"/>
      <c r="F47" s="154">
        <f>SUM(F45:F46)</f>
        <v>0</v>
      </c>
      <c r="G47" s="151"/>
      <c r="H47" s="154">
        <f>SUM(H45:H46)</f>
        <v>0</v>
      </c>
      <c r="I47" s="151"/>
      <c r="J47" s="154">
        <f>SUM(J45:J46)</f>
        <v>0</v>
      </c>
      <c r="K47" s="141"/>
      <c r="L47" s="154">
        <f>SUM(L45:L46)</f>
        <v>0</v>
      </c>
    </row>
    <row r="48" spans="1:12" ht="13.5" customHeight="1" thickTop="1" thickBot="1" x14ac:dyDescent="0.25">
      <c r="B48" s="36"/>
      <c r="C48" s="54"/>
      <c r="D48" s="36"/>
      <c r="E48" s="54"/>
      <c r="F48" s="54"/>
      <c r="G48" s="54"/>
      <c r="H48" s="36"/>
      <c r="I48" s="54"/>
      <c r="J48" s="55" t="str">
        <f>IF(B47+D47+F47+H47-J47=0," ","error")</f>
        <v xml:space="preserve"> </v>
      </c>
      <c r="K48" s="54"/>
      <c r="L48" s="54"/>
    </row>
    <row r="49" spans="1:13" s="15" customFormat="1" ht="20.100000000000001" customHeight="1" thickTop="1" thickBot="1" x14ac:dyDescent="0.3">
      <c r="A49" s="39" t="s">
        <v>12</v>
      </c>
      <c r="B49" s="167">
        <f>+B47+B42</f>
        <v>4682</v>
      </c>
      <c r="C49" s="153"/>
      <c r="D49" s="167">
        <f>+D47+D42</f>
        <v>144265</v>
      </c>
      <c r="E49" s="153"/>
      <c r="F49" s="167">
        <f>+F47+F42</f>
        <v>0</v>
      </c>
      <c r="G49" s="153"/>
      <c r="H49" s="167">
        <f>+H47+H42</f>
        <v>0</v>
      </c>
      <c r="I49" s="153"/>
      <c r="J49" s="167">
        <f>+J47+J42</f>
        <v>148947</v>
      </c>
      <c r="K49" s="153"/>
      <c r="L49" s="167">
        <f>+L47+L42</f>
        <v>165230</v>
      </c>
    </row>
    <row r="50" spans="1:13" ht="14.25" thickTop="1" thickBot="1" x14ac:dyDescent="0.25">
      <c r="B50" s="37"/>
      <c r="C50" s="57"/>
      <c r="D50" s="57"/>
      <c r="E50" s="57"/>
      <c r="F50" s="57"/>
      <c r="G50" s="57"/>
      <c r="H50" s="57"/>
      <c r="I50" s="57"/>
      <c r="J50" s="55" t="str">
        <f>IF(B49+D49+F49+H49-J49=0," ","error")</f>
        <v xml:space="preserve"> </v>
      </c>
      <c r="K50" s="58"/>
      <c r="L50" s="54"/>
    </row>
    <row r="51" spans="1:13" ht="20.100000000000001" customHeight="1" thickTop="1" thickBot="1" x14ac:dyDescent="0.3">
      <c r="A51" s="40" t="s">
        <v>90</v>
      </c>
      <c r="B51" s="130">
        <f>B28-B42</f>
        <v>5818</v>
      </c>
      <c r="C51" s="88"/>
      <c r="D51" s="130">
        <f>+D28-D49</f>
        <v>2815</v>
      </c>
      <c r="E51" s="88"/>
      <c r="F51" s="130">
        <f>+F28-F49</f>
        <v>0</v>
      </c>
      <c r="G51" s="88"/>
      <c r="H51" s="130">
        <f>+H28-H49</f>
        <v>0</v>
      </c>
      <c r="I51" s="88"/>
      <c r="J51" s="131">
        <f>IF((B51+D51+F51+H51)=(+J28-J49),H51+F51+D51+B51,"Cross Add Error")</f>
        <v>8633</v>
      </c>
      <c r="K51" s="120"/>
      <c r="L51" s="130">
        <f>+L28-L49</f>
        <v>-15161</v>
      </c>
      <c r="M51" s="89"/>
    </row>
    <row r="52" spans="1:13" ht="14.25" customHeight="1" thickBot="1" x14ac:dyDescent="0.3">
      <c r="A52" s="40"/>
      <c r="B52" s="175"/>
      <c r="C52" s="88"/>
      <c r="D52" s="175"/>
      <c r="E52" s="88"/>
      <c r="F52" s="175"/>
      <c r="G52" s="88"/>
      <c r="H52" s="175"/>
      <c r="I52" s="88"/>
      <c r="J52" s="175"/>
      <c r="K52" s="120"/>
      <c r="L52" s="175"/>
      <c r="M52" s="89"/>
    </row>
    <row r="53" spans="1:13" ht="19.5" customHeight="1" thickTop="1" thickBot="1" x14ac:dyDescent="0.3">
      <c r="A53" s="96" t="s">
        <v>102</v>
      </c>
      <c r="B53" s="140"/>
      <c r="C53" s="88"/>
      <c r="D53" s="140"/>
      <c r="E53" s="88"/>
      <c r="F53" s="140"/>
      <c r="G53" s="88"/>
      <c r="H53" s="140"/>
      <c r="I53" s="88"/>
      <c r="J53" s="129">
        <f>IF(H53+F53+D53+B53=0,0,"Transfer error")</f>
        <v>0</v>
      </c>
      <c r="K53" s="120"/>
      <c r="L53" s="140"/>
    </row>
    <row r="54" spans="1:13" ht="14.25" customHeight="1" thickTop="1" thickBot="1" x14ac:dyDescent="0.3">
      <c r="A54" s="11"/>
      <c r="B54" s="174"/>
      <c r="C54" s="88"/>
      <c r="D54" s="174"/>
      <c r="E54" s="88"/>
      <c r="F54" s="128"/>
      <c r="G54" s="88"/>
      <c r="H54" s="174"/>
      <c r="I54" s="88"/>
      <c r="J54" s="176"/>
      <c r="K54" s="120"/>
      <c r="L54" s="174"/>
    </row>
    <row r="55" spans="1:13" ht="29.25" customHeight="1" thickTop="1" thickBot="1" x14ac:dyDescent="0.3">
      <c r="A55" s="13" t="s">
        <v>41</v>
      </c>
      <c r="B55" s="127">
        <f>B51+B53</f>
        <v>5818</v>
      </c>
      <c r="C55" s="88"/>
      <c r="D55" s="127">
        <f>+D51+D53</f>
        <v>2815</v>
      </c>
      <c r="E55" s="88"/>
      <c r="F55" s="127">
        <f>+F51+F53</f>
        <v>0</v>
      </c>
      <c r="G55" s="88"/>
      <c r="H55" s="127">
        <f>+H51+H53</f>
        <v>0</v>
      </c>
      <c r="I55" s="88"/>
      <c r="J55" s="127">
        <f>+J51+J53</f>
        <v>8633</v>
      </c>
      <c r="K55" s="120"/>
      <c r="L55" s="127">
        <f>+L51+L53</f>
        <v>-15161</v>
      </c>
    </row>
    <row r="56" spans="1:13" ht="13.5" thickTop="1" x14ac:dyDescent="0.2">
      <c r="J56" s="55" t="str">
        <f>IF(B55+D55+H55-J55=0," ","error")</f>
        <v xml:space="preserve"> </v>
      </c>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7" fitToHeight="0" orientation="portrait" r:id="rId1"/>
  <headerFooter alignWithMargins="0">
    <oddHeader>&amp;LAPPENDIX 2</oddHeader>
    <oddFooter>&amp;LRelationships Scotland - Shetland   
SCO28899&amp;CPage 7 of 12&amp;RR and P Accounts
2025-26</oddFoot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6"/>
  <sheetViews>
    <sheetView tabSelected="1" zoomScale="75" zoomScaleNormal="75" zoomScaleSheetLayoutView="80" workbookViewId="0">
      <pane ySplit="2" topLeftCell="A3" activePane="bottomLeft" state="frozen"/>
      <selection activeCell="D45" sqref="D45"/>
      <selection pane="bottomLeft" activeCell="Q51" sqref="Q51"/>
    </sheetView>
  </sheetViews>
  <sheetFormatPr defaultColWidth="9.140625" defaultRowHeight="12.75" x14ac:dyDescent="0.2"/>
  <cols>
    <col min="1" max="1" width="28.85546875" style="1" customWidth="1"/>
    <col min="2" max="2" width="19" style="30" customWidth="1"/>
    <col min="3" max="3" width="3.855468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0" width="15.5703125" style="1" customWidth="1"/>
    <col min="11" max="11" width="1.5703125" style="1" customWidth="1"/>
    <col min="12" max="12" width="14.7109375" style="1" customWidth="1"/>
    <col min="13" max="13" width="1.5703125" style="1" customWidth="1"/>
    <col min="14" max="14" width="14.7109375" style="1" customWidth="1"/>
    <col min="15" max="15" width="1.5703125" style="1" customWidth="1"/>
    <col min="16" max="16" width="14.7109375" style="1" customWidth="1"/>
    <col min="17" max="16384" width="9.140625" style="1"/>
  </cols>
  <sheetData>
    <row r="1" spans="1:16" ht="27" customHeight="1" x14ac:dyDescent="0.3">
      <c r="B1" s="223" t="str">
        <f>'R&amp;P Accounts'!B2</f>
        <v>Relationships Scotland - Shetland</v>
      </c>
      <c r="C1" s="223"/>
      <c r="D1" s="223"/>
      <c r="E1" s="223"/>
      <c r="F1" s="223"/>
      <c r="G1" s="223"/>
      <c r="H1" s="223"/>
      <c r="I1" s="223"/>
      <c r="J1" s="223"/>
      <c r="K1" s="223"/>
      <c r="L1" s="223"/>
      <c r="N1" s="223" t="str">
        <f>'R&amp;P Accounts'!L2</f>
        <v>SCO28899</v>
      </c>
      <c r="O1" s="223"/>
      <c r="P1" s="223"/>
    </row>
    <row r="2" spans="1:16" s="46" customFormat="1" ht="26.25" customHeight="1" x14ac:dyDescent="0.2">
      <c r="A2" s="80" t="s">
        <v>101</v>
      </c>
      <c r="B2" s="43"/>
      <c r="C2" s="42"/>
      <c r="D2" s="42"/>
      <c r="E2" s="42"/>
      <c r="F2" s="249"/>
      <c r="G2" s="249"/>
      <c r="H2" s="249"/>
      <c r="I2" s="44"/>
      <c r="J2" s="44"/>
      <c r="K2" s="44"/>
      <c r="L2" s="45"/>
      <c r="M2" s="44"/>
      <c r="N2" s="45"/>
      <c r="O2" s="44"/>
      <c r="P2" s="45"/>
    </row>
    <row r="3" spans="1:16" ht="40.5" customHeight="1" x14ac:dyDescent="0.25">
      <c r="A3" s="50" t="s">
        <v>6</v>
      </c>
      <c r="B3" s="226" t="s">
        <v>5</v>
      </c>
      <c r="C3" s="226"/>
      <c r="D3" s="226"/>
      <c r="E3" s="18"/>
      <c r="F3" s="72" t="s">
        <v>2</v>
      </c>
      <c r="G3" s="15"/>
      <c r="H3" s="72" t="s">
        <v>3</v>
      </c>
      <c r="I3" s="82"/>
      <c r="J3" s="72" t="s">
        <v>79</v>
      </c>
      <c r="K3" s="82"/>
      <c r="L3" s="72" t="s">
        <v>81</v>
      </c>
      <c r="M3" s="82"/>
      <c r="N3" s="72" t="s">
        <v>75</v>
      </c>
      <c r="O3" s="82"/>
      <c r="P3" s="72" t="s">
        <v>76</v>
      </c>
    </row>
    <row r="4" spans="1:16" x14ac:dyDescent="0.2">
      <c r="B4" s="227"/>
      <c r="C4" s="227"/>
      <c r="D4" s="227"/>
      <c r="E4" s="68"/>
      <c r="F4" s="17" t="s">
        <v>4</v>
      </c>
      <c r="H4" s="17" t="s">
        <v>4</v>
      </c>
      <c r="I4" s="12"/>
      <c r="J4" s="17" t="s">
        <v>4</v>
      </c>
      <c r="K4" s="12"/>
      <c r="L4" s="17" t="s">
        <v>4</v>
      </c>
      <c r="M4" s="12"/>
      <c r="N4" s="17" t="s">
        <v>4</v>
      </c>
      <c r="O4" s="12"/>
      <c r="P4" s="17" t="s">
        <v>4</v>
      </c>
    </row>
    <row r="5" spans="1:16" ht="30" customHeight="1" x14ac:dyDescent="0.2">
      <c r="A5" s="244" t="s">
        <v>9</v>
      </c>
      <c r="B5" s="228" t="s">
        <v>39</v>
      </c>
      <c r="C5" s="228"/>
      <c r="D5" s="228"/>
      <c r="E5" s="23"/>
      <c r="F5" s="132">
        <v>16162</v>
      </c>
      <c r="G5" s="133"/>
      <c r="H5" s="132">
        <v>5986</v>
      </c>
      <c r="I5" s="133"/>
      <c r="J5" s="132"/>
      <c r="K5" s="133"/>
      <c r="L5" s="132"/>
      <c r="M5" s="133"/>
      <c r="N5" s="134">
        <f>F5+H5+J5+L5</f>
        <v>22148</v>
      </c>
      <c r="O5" s="133"/>
      <c r="P5" s="132">
        <v>37309</v>
      </c>
    </row>
    <row r="6" spans="1:16" ht="30" customHeight="1" x14ac:dyDescent="0.2">
      <c r="A6" s="245"/>
      <c r="B6" s="228" t="s">
        <v>40</v>
      </c>
      <c r="C6" s="228"/>
      <c r="D6" s="228"/>
      <c r="E6" s="23"/>
      <c r="F6" s="132">
        <f>'R&amp;P Accounts'!B55</f>
        <v>5818</v>
      </c>
      <c r="G6" s="133"/>
      <c r="H6" s="132">
        <f>'R&amp;P Accounts'!D55</f>
        <v>2815</v>
      </c>
      <c r="I6" s="133"/>
      <c r="J6" s="132"/>
      <c r="K6" s="133"/>
      <c r="L6" s="132"/>
      <c r="M6" s="133"/>
      <c r="N6" s="134">
        <f>F6+H6+J6+L6</f>
        <v>8633</v>
      </c>
      <c r="O6" s="133"/>
      <c r="P6" s="132">
        <v>-15161</v>
      </c>
    </row>
    <row r="7" spans="1:16" ht="26.25" customHeight="1" x14ac:dyDescent="0.2">
      <c r="A7" s="245"/>
      <c r="B7" s="250"/>
      <c r="C7" s="251"/>
      <c r="D7" s="252"/>
      <c r="E7" s="23"/>
      <c r="F7" s="135"/>
      <c r="G7" s="133"/>
      <c r="H7" s="135"/>
      <c r="I7" s="133"/>
      <c r="J7" s="135"/>
      <c r="K7" s="133"/>
      <c r="L7" s="135"/>
      <c r="M7" s="133"/>
      <c r="N7" s="134">
        <f>F7+H7+J7+L7</f>
        <v>0</v>
      </c>
      <c r="O7" s="133"/>
      <c r="P7" s="135"/>
    </row>
    <row r="8" spans="1:16" ht="26.25" customHeight="1" thickBot="1" x14ac:dyDescent="0.25">
      <c r="A8" s="245"/>
      <c r="B8" s="228"/>
      <c r="C8" s="228"/>
      <c r="D8" s="228"/>
      <c r="E8" s="23"/>
      <c r="F8" s="136"/>
      <c r="G8" s="133"/>
      <c r="H8" s="136"/>
      <c r="I8" s="133"/>
      <c r="J8" s="136"/>
      <c r="K8" s="133"/>
      <c r="L8" s="136"/>
      <c r="M8" s="133"/>
      <c r="N8" s="137">
        <f>F8+H8+J8+L8</f>
        <v>0</v>
      </c>
      <c r="O8" s="133"/>
      <c r="P8" s="136"/>
    </row>
    <row r="9" spans="1:16" ht="30" customHeight="1" thickTop="1" thickBot="1" x14ac:dyDescent="0.25">
      <c r="B9" s="247" t="s">
        <v>38</v>
      </c>
      <c r="C9" s="247"/>
      <c r="D9" s="247"/>
      <c r="E9" s="41"/>
      <c r="F9" s="138">
        <f>SUM(F5:F8)</f>
        <v>21980</v>
      </c>
      <c r="G9" s="121"/>
      <c r="H9" s="138">
        <f>SUM(H5:H8)</f>
        <v>8801</v>
      </c>
      <c r="I9" s="100"/>
      <c r="J9" s="138">
        <f>SUM(J5:J8)</f>
        <v>0</v>
      </c>
      <c r="K9" s="100"/>
      <c r="L9" s="138">
        <f>SUM(L5:L8)</f>
        <v>0</v>
      </c>
      <c r="M9" s="224"/>
      <c r="N9" s="139">
        <f>F9+H9+J9+L9</f>
        <v>30781</v>
      </c>
      <c r="O9" s="224"/>
      <c r="P9" s="138">
        <f>SUM(P5:P8)</f>
        <v>22148</v>
      </c>
    </row>
    <row r="10" spans="1:16" ht="26.25" customHeight="1" thickTop="1" x14ac:dyDescent="0.2">
      <c r="B10" s="248" t="s">
        <v>77</v>
      </c>
      <c r="C10" s="248"/>
      <c r="D10" s="248"/>
      <c r="E10" s="22"/>
      <c r="F10" s="122">
        <f>F6-'R&amp;P Accounts'!B55</f>
        <v>0</v>
      </c>
      <c r="G10" s="100"/>
      <c r="H10" s="122">
        <f>H6-'R&amp;P Accounts'!D55</f>
        <v>0</v>
      </c>
      <c r="I10" s="100"/>
      <c r="J10" s="122">
        <f>J6-'R&amp;P Accounts'!F55</f>
        <v>0</v>
      </c>
      <c r="K10" s="100"/>
      <c r="L10" s="122">
        <f>L6-'R&amp;P Accounts'!H55</f>
        <v>0</v>
      </c>
      <c r="M10" s="224"/>
      <c r="N10" s="122">
        <f>N6-'R&amp;P Accounts'!J55</f>
        <v>0</v>
      </c>
      <c r="O10" s="224"/>
      <c r="P10" s="122">
        <f>P6-'R&amp;P Accounts'!L55</f>
        <v>0</v>
      </c>
    </row>
    <row r="11" spans="1:16" x14ac:dyDescent="0.2">
      <c r="B11" s="240"/>
      <c r="C11" s="240"/>
      <c r="D11" s="240"/>
      <c r="E11" s="19"/>
      <c r="G11" s="225"/>
      <c r="I11" s="225"/>
      <c r="J11" s="12"/>
      <c r="K11" s="12"/>
      <c r="M11" s="225"/>
      <c r="O11" s="225"/>
    </row>
    <row r="12" spans="1:16" ht="30.75" customHeight="1" x14ac:dyDescent="0.25">
      <c r="B12" s="232" t="s">
        <v>19</v>
      </c>
      <c r="C12" s="232"/>
      <c r="D12" s="232"/>
      <c r="E12" s="20"/>
      <c r="G12" s="225"/>
      <c r="H12" s="5"/>
      <c r="I12" s="225"/>
      <c r="J12" s="229" t="s">
        <v>14</v>
      </c>
      <c r="K12" s="229"/>
      <c r="L12" s="229"/>
      <c r="M12" s="225"/>
      <c r="N12" s="5" t="s">
        <v>45</v>
      </c>
      <c r="O12" s="225"/>
      <c r="P12" s="5" t="s">
        <v>10</v>
      </c>
    </row>
    <row r="13" spans="1:16" s="61" customFormat="1" x14ac:dyDescent="0.2">
      <c r="B13" s="233"/>
      <c r="C13" s="233"/>
      <c r="D13" s="233"/>
      <c r="E13" s="62"/>
      <c r="F13" s="63"/>
      <c r="H13" s="63"/>
      <c r="I13" s="64"/>
      <c r="J13" s="64"/>
      <c r="K13" s="64"/>
      <c r="M13" s="64"/>
      <c r="N13" s="17" t="s">
        <v>4</v>
      </c>
      <c r="O13" s="12"/>
      <c r="P13" s="17" t="s">
        <v>4</v>
      </c>
    </row>
    <row r="14" spans="1:16" ht="20.100000000000001" customHeight="1" x14ac:dyDescent="0.2">
      <c r="A14" s="244" t="s">
        <v>42</v>
      </c>
      <c r="B14" s="234"/>
      <c r="C14" s="234"/>
      <c r="D14" s="234"/>
      <c r="E14" s="24"/>
      <c r="G14" s="225"/>
      <c r="I14" s="12"/>
      <c r="J14" s="253"/>
      <c r="K14" s="254"/>
      <c r="L14" s="255"/>
      <c r="M14" s="18"/>
      <c r="N14" s="123"/>
      <c r="O14" s="100"/>
      <c r="P14" s="123"/>
    </row>
    <row r="15" spans="1:16" ht="20.100000000000001" customHeight="1" x14ac:dyDescent="0.2">
      <c r="A15" s="245"/>
      <c r="B15" s="234"/>
      <c r="C15" s="234"/>
      <c r="D15" s="234"/>
      <c r="E15" s="24"/>
      <c r="G15" s="225"/>
      <c r="H15" s="5"/>
      <c r="I15" s="12"/>
      <c r="J15" s="253"/>
      <c r="K15" s="254"/>
      <c r="L15" s="255"/>
      <c r="M15" s="18"/>
      <c r="N15" s="123"/>
      <c r="O15" s="100"/>
      <c r="P15" s="123"/>
    </row>
    <row r="16" spans="1:16" ht="20.100000000000001" customHeight="1" x14ac:dyDescent="0.2">
      <c r="A16" s="245"/>
      <c r="B16" s="234"/>
      <c r="C16" s="234"/>
      <c r="D16" s="234"/>
      <c r="E16" s="24"/>
      <c r="F16" s="12"/>
      <c r="G16" s="12"/>
      <c r="H16" s="59"/>
      <c r="I16" s="12"/>
      <c r="J16" s="253"/>
      <c r="K16" s="254"/>
      <c r="L16" s="255"/>
      <c r="M16" s="18"/>
      <c r="N16" s="123"/>
      <c r="O16" s="100"/>
      <c r="P16" s="123"/>
    </row>
    <row r="17" spans="1:16" ht="20.100000000000001" customHeight="1" x14ac:dyDescent="0.2">
      <c r="A17" s="245"/>
      <c r="B17" s="234"/>
      <c r="C17" s="234"/>
      <c r="D17" s="234"/>
      <c r="E17" s="24"/>
      <c r="F17" s="12"/>
      <c r="G17" s="12"/>
      <c r="H17" s="59"/>
      <c r="I17" s="12"/>
      <c r="J17" s="253"/>
      <c r="K17" s="254"/>
      <c r="L17" s="255"/>
      <c r="M17" s="18"/>
      <c r="N17" s="123"/>
      <c r="O17" s="100"/>
      <c r="P17" s="123"/>
    </row>
    <row r="18" spans="1:16" ht="20.100000000000001" customHeight="1" thickBot="1" x14ac:dyDescent="0.25">
      <c r="A18" s="245"/>
      <c r="B18" s="234"/>
      <c r="C18" s="234"/>
      <c r="D18" s="234"/>
      <c r="E18" s="24"/>
      <c r="F18" s="12"/>
      <c r="G18" s="12"/>
      <c r="H18" s="59"/>
      <c r="I18" s="12"/>
      <c r="J18" s="253"/>
      <c r="K18" s="254"/>
      <c r="L18" s="255"/>
      <c r="M18" s="18"/>
      <c r="N18" s="124"/>
      <c r="O18" s="100"/>
      <c r="P18" s="124"/>
    </row>
    <row r="19" spans="1:16" ht="20.100000000000001" customHeight="1" thickBot="1" x14ac:dyDescent="0.25">
      <c r="A19" s="70"/>
      <c r="B19" s="71"/>
      <c r="C19" s="71"/>
      <c r="D19" s="71"/>
      <c r="E19" s="24"/>
      <c r="F19" s="12"/>
      <c r="G19" s="12"/>
      <c r="H19" s="59"/>
      <c r="I19" s="12"/>
      <c r="K19" s="12"/>
      <c r="L19" s="83" t="s">
        <v>83</v>
      </c>
      <c r="M19" s="18"/>
      <c r="N19" s="125">
        <f>SUM(N14:N18)</f>
        <v>0</v>
      </c>
      <c r="O19" s="100"/>
      <c r="P19" s="125">
        <f>SUM(P14:P18)</f>
        <v>0</v>
      </c>
    </row>
    <row r="20" spans="1:16" x14ac:dyDescent="0.2">
      <c r="B20" s="246"/>
      <c r="C20" s="246"/>
      <c r="D20" s="246"/>
      <c r="E20" s="12"/>
      <c r="G20" s="12"/>
      <c r="I20" s="12"/>
      <c r="J20" s="12"/>
      <c r="K20" s="12"/>
      <c r="L20" s="17"/>
      <c r="M20" s="12"/>
      <c r="N20" s="17"/>
      <c r="O20" s="12"/>
      <c r="P20" s="17"/>
    </row>
    <row r="21" spans="1:16" ht="27" customHeight="1" x14ac:dyDescent="0.25">
      <c r="B21" s="232" t="s">
        <v>19</v>
      </c>
      <c r="C21" s="232"/>
      <c r="D21" s="232"/>
      <c r="E21" s="21"/>
      <c r="G21" s="12"/>
      <c r="H21" s="229" t="s">
        <v>14</v>
      </c>
      <c r="I21" s="229"/>
      <c r="J21" s="229"/>
      <c r="K21" s="12"/>
      <c r="L21" s="5" t="s">
        <v>46</v>
      </c>
      <c r="M21" s="12"/>
      <c r="N21" s="5" t="s">
        <v>54</v>
      </c>
      <c r="O21" s="12"/>
      <c r="P21" s="5" t="s">
        <v>10</v>
      </c>
    </row>
    <row r="22" spans="1:16" s="61" customFormat="1" x14ac:dyDescent="0.2">
      <c r="B22" s="233"/>
      <c r="C22" s="233"/>
      <c r="D22" s="233"/>
      <c r="E22" s="62"/>
      <c r="I22" s="64"/>
      <c r="J22" s="63"/>
      <c r="K22" s="64"/>
      <c r="L22" s="17" t="s">
        <v>4</v>
      </c>
      <c r="M22" s="12"/>
      <c r="N22" s="17" t="s">
        <v>4</v>
      </c>
      <c r="O22" s="12"/>
      <c r="P22" s="17" t="s">
        <v>4</v>
      </c>
    </row>
    <row r="23" spans="1:16" ht="20.100000000000001" customHeight="1" x14ac:dyDescent="0.2">
      <c r="A23" s="244" t="s">
        <v>43</v>
      </c>
      <c r="B23" s="234"/>
      <c r="C23" s="234"/>
      <c r="D23" s="234"/>
      <c r="E23" s="24"/>
      <c r="G23" s="12"/>
      <c r="H23" s="241"/>
      <c r="I23" s="242"/>
      <c r="J23" s="243"/>
      <c r="K23" s="18"/>
      <c r="L23" s="123"/>
      <c r="M23" s="100"/>
      <c r="N23" s="123"/>
      <c r="O23" s="100"/>
      <c r="P23" s="123"/>
    </row>
    <row r="24" spans="1:16" ht="20.100000000000001" customHeight="1" x14ac:dyDescent="0.2">
      <c r="A24" s="245"/>
      <c r="B24" s="234"/>
      <c r="C24" s="234"/>
      <c r="D24" s="234"/>
      <c r="E24" s="24"/>
      <c r="G24" s="12"/>
      <c r="H24" s="241"/>
      <c r="I24" s="242"/>
      <c r="J24" s="243"/>
      <c r="K24" s="18"/>
      <c r="L24" s="123"/>
      <c r="M24" s="100"/>
      <c r="N24" s="123"/>
      <c r="O24" s="100"/>
      <c r="P24" s="123"/>
    </row>
    <row r="25" spans="1:16" ht="20.100000000000001" customHeight="1" x14ac:dyDescent="0.2">
      <c r="A25" s="245"/>
      <c r="B25" s="234"/>
      <c r="C25" s="234"/>
      <c r="D25" s="234"/>
      <c r="E25" s="24"/>
      <c r="G25" s="12"/>
      <c r="H25" s="241"/>
      <c r="I25" s="242"/>
      <c r="J25" s="243"/>
      <c r="K25" s="18"/>
      <c r="L25" s="123"/>
      <c r="M25" s="100"/>
      <c r="N25" s="123"/>
      <c r="O25" s="100"/>
      <c r="P25" s="123"/>
    </row>
    <row r="26" spans="1:16" ht="20.100000000000001" customHeight="1" x14ac:dyDescent="0.2">
      <c r="A26" s="245"/>
      <c r="B26" s="234"/>
      <c r="C26" s="234"/>
      <c r="D26" s="234"/>
      <c r="E26" s="24"/>
      <c r="G26" s="12"/>
      <c r="H26" s="241"/>
      <c r="I26" s="242"/>
      <c r="J26" s="243"/>
      <c r="K26" s="18"/>
      <c r="L26" s="123"/>
      <c r="M26" s="100"/>
      <c r="N26" s="123"/>
      <c r="O26" s="100"/>
      <c r="P26" s="123"/>
    </row>
    <row r="27" spans="1:16" ht="20.100000000000001" customHeight="1" x14ac:dyDescent="0.2">
      <c r="A27" s="245"/>
      <c r="B27" s="234"/>
      <c r="C27" s="234"/>
      <c r="D27" s="234"/>
      <c r="E27" s="24"/>
      <c r="G27" s="12"/>
      <c r="H27" s="241"/>
      <c r="I27" s="242"/>
      <c r="J27" s="243"/>
      <c r="K27" s="18"/>
      <c r="L27" s="123"/>
      <c r="M27" s="100"/>
      <c r="N27" s="123"/>
      <c r="O27" s="100"/>
      <c r="P27" s="123"/>
    </row>
    <row r="28" spans="1:16" ht="20.100000000000001" customHeight="1" x14ac:dyDescent="0.2">
      <c r="A28" s="245"/>
      <c r="B28" s="234"/>
      <c r="C28" s="234"/>
      <c r="D28" s="234"/>
      <c r="E28" s="24"/>
      <c r="G28" s="12"/>
      <c r="H28" s="241"/>
      <c r="I28" s="242"/>
      <c r="J28" s="243"/>
      <c r="K28" s="18"/>
      <c r="L28" s="123"/>
      <c r="M28" s="100"/>
      <c r="N28" s="123"/>
      <c r="O28" s="100"/>
      <c r="P28" s="123"/>
    </row>
    <row r="29" spans="1:16" ht="20.100000000000001" customHeight="1" x14ac:dyDescent="0.2">
      <c r="A29" s="245"/>
      <c r="B29" s="234"/>
      <c r="C29" s="234"/>
      <c r="D29" s="234"/>
      <c r="E29" s="24"/>
      <c r="G29" s="12"/>
      <c r="H29" s="241"/>
      <c r="I29" s="242"/>
      <c r="J29" s="243"/>
      <c r="K29" s="18"/>
      <c r="L29" s="123"/>
      <c r="M29" s="100"/>
      <c r="N29" s="123"/>
      <c r="O29" s="100"/>
      <c r="P29" s="123"/>
    </row>
    <row r="30" spans="1:16" ht="20.100000000000001" customHeight="1" x14ac:dyDescent="0.2">
      <c r="A30" s="245"/>
      <c r="B30" s="234"/>
      <c r="C30" s="234"/>
      <c r="D30" s="234"/>
      <c r="E30" s="24"/>
      <c r="G30" s="12"/>
      <c r="H30" s="241"/>
      <c r="I30" s="242"/>
      <c r="J30" s="243"/>
      <c r="K30" s="18"/>
      <c r="L30" s="123"/>
      <c r="M30" s="100"/>
      <c r="N30" s="123"/>
      <c r="O30" s="100"/>
      <c r="P30" s="123"/>
    </row>
    <row r="31" spans="1:16" ht="20.100000000000001" customHeight="1" thickBot="1" x14ac:dyDescent="0.25">
      <c r="A31" s="245"/>
      <c r="B31" s="234"/>
      <c r="C31" s="234"/>
      <c r="D31" s="234"/>
      <c r="E31" s="24"/>
      <c r="G31" s="12"/>
      <c r="H31" s="241"/>
      <c r="I31" s="242"/>
      <c r="J31" s="243"/>
      <c r="K31" s="18"/>
      <c r="L31" s="124"/>
      <c r="M31" s="100"/>
      <c r="N31" s="124"/>
      <c r="O31" s="100"/>
      <c r="P31" s="124"/>
    </row>
    <row r="32" spans="1:16" ht="20.100000000000001" customHeight="1" thickBot="1" x14ac:dyDescent="0.25">
      <c r="A32" s="70"/>
      <c r="B32" s="71"/>
      <c r="C32" s="71"/>
      <c r="D32" s="71"/>
      <c r="E32" s="24"/>
      <c r="G32" s="12"/>
      <c r="I32" s="12"/>
      <c r="J32" s="72" t="s">
        <v>84</v>
      </c>
      <c r="K32" s="12"/>
      <c r="L32" s="125">
        <f>SUM(L23:L31)</f>
        <v>0</v>
      </c>
      <c r="M32" s="100"/>
      <c r="N32" s="125">
        <f>SUM(N23:N31)</f>
        <v>0</v>
      </c>
      <c r="O32" s="100"/>
      <c r="P32" s="125">
        <f>SUM(P23:P31)</f>
        <v>0</v>
      </c>
    </row>
    <row r="33" spans="1:16" ht="10.5" customHeight="1" x14ac:dyDescent="0.2">
      <c r="B33" s="240"/>
      <c r="C33" s="240"/>
      <c r="D33" s="240"/>
      <c r="E33" s="238"/>
      <c r="G33" s="238"/>
      <c r="H33" s="17"/>
      <c r="I33" s="225"/>
      <c r="J33" s="12"/>
      <c r="K33" s="12"/>
      <c r="L33" s="66"/>
      <c r="M33" s="225"/>
      <c r="N33" s="66"/>
      <c r="O33" s="239"/>
      <c r="P33" s="66"/>
    </row>
    <row r="34" spans="1:16" ht="19.5" customHeight="1" x14ac:dyDescent="0.25">
      <c r="B34" s="232" t="s">
        <v>19</v>
      </c>
      <c r="C34" s="232"/>
      <c r="D34" s="232"/>
      <c r="E34" s="238"/>
      <c r="G34" s="238"/>
      <c r="H34" s="17"/>
      <c r="I34" s="225"/>
      <c r="J34" s="229" t="s">
        <v>15</v>
      </c>
      <c r="K34" s="229"/>
      <c r="L34" s="229"/>
      <c r="M34" s="225"/>
      <c r="N34" s="5" t="s">
        <v>55</v>
      </c>
      <c r="O34" s="239"/>
      <c r="P34" s="5" t="s">
        <v>10</v>
      </c>
    </row>
    <row r="35" spans="1:16" s="61" customFormat="1" x14ac:dyDescent="0.2">
      <c r="B35" s="233"/>
      <c r="C35" s="233"/>
      <c r="D35" s="233"/>
      <c r="E35" s="62"/>
      <c r="F35" s="1"/>
      <c r="H35" s="63"/>
      <c r="I35" s="64"/>
      <c r="J35" s="64"/>
      <c r="K35" s="64"/>
      <c r="M35" s="64"/>
      <c r="N35" s="17" t="s">
        <v>4</v>
      </c>
      <c r="O35" s="12"/>
      <c r="P35" s="17" t="s">
        <v>4</v>
      </c>
    </row>
    <row r="36" spans="1:16" ht="20.100000000000001" customHeight="1" x14ac:dyDescent="0.2">
      <c r="A36" s="244" t="s">
        <v>44</v>
      </c>
      <c r="B36" s="234" t="s">
        <v>112</v>
      </c>
      <c r="C36" s="234"/>
      <c r="D36" s="234"/>
      <c r="E36" s="24"/>
      <c r="G36" s="12"/>
      <c r="H36" s="17"/>
      <c r="I36" s="12"/>
      <c r="J36" s="235"/>
      <c r="K36" s="236"/>
      <c r="L36" s="237"/>
      <c r="M36" s="12"/>
      <c r="N36" s="114"/>
      <c r="O36" s="120"/>
      <c r="P36" s="114">
        <v>231</v>
      </c>
    </row>
    <row r="37" spans="1:16" ht="20.100000000000001" customHeight="1" x14ac:dyDescent="0.2">
      <c r="A37" s="245"/>
      <c r="B37" s="234" t="s">
        <v>113</v>
      </c>
      <c r="C37" s="234"/>
      <c r="D37" s="234"/>
      <c r="E37" s="24"/>
      <c r="G37" s="12"/>
      <c r="H37" s="17"/>
      <c r="I37" s="12"/>
      <c r="J37" s="235"/>
      <c r="K37" s="236"/>
      <c r="L37" s="237"/>
      <c r="M37" s="12"/>
      <c r="N37" s="114"/>
      <c r="O37" s="120"/>
      <c r="P37" s="114"/>
    </row>
    <row r="38" spans="1:16" ht="20.100000000000001" customHeight="1" x14ac:dyDescent="0.2">
      <c r="A38" s="245"/>
      <c r="B38" s="234"/>
      <c r="C38" s="234"/>
      <c r="D38" s="234"/>
      <c r="E38" s="24"/>
      <c r="G38" s="12"/>
      <c r="H38" s="17"/>
      <c r="I38" s="12"/>
      <c r="J38" s="235"/>
      <c r="K38" s="236"/>
      <c r="L38" s="237"/>
      <c r="M38" s="12"/>
      <c r="N38" s="114"/>
      <c r="O38" s="120"/>
      <c r="P38" s="114"/>
    </row>
    <row r="39" spans="1:16" ht="20.100000000000001" customHeight="1" x14ac:dyDescent="0.2">
      <c r="A39" s="245"/>
      <c r="B39" s="234"/>
      <c r="C39" s="234"/>
      <c r="D39" s="234"/>
      <c r="E39" s="24"/>
      <c r="G39" s="12"/>
      <c r="H39" s="17"/>
      <c r="I39" s="12"/>
      <c r="J39" s="235"/>
      <c r="K39" s="236"/>
      <c r="L39" s="237"/>
      <c r="M39" s="12"/>
      <c r="N39" s="114"/>
      <c r="O39" s="120"/>
      <c r="P39" s="114"/>
    </row>
    <row r="40" spans="1:16" ht="20.100000000000001" customHeight="1" thickBot="1" x14ac:dyDescent="0.25">
      <c r="A40" s="245"/>
      <c r="B40" s="234"/>
      <c r="C40" s="234"/>
      <c r="D40" s="234"/>
      <c r="E40" s="24"/>
      <c r="G40" s="12"/>
      <c r="H40" s="17"/>
      <c r="I40" s="12"/>
      <c r="J40" s="235"/>
      <c r="K40" s="236"/>
      <c r="L40" s="237"/>
      <c r="M40" s="12"/>
      <c r="N40" s="168"/>
      <c r="O40" s="120"/>
      <c r="P40" s="168"/>
    </row>
    <row r="41" spans="1:16" ht="20.100000000000001" customHeight="1" thickBot="1" x14ac:dyDescent="0.25">
      <c r="A41" s="70"/>
      <c r="B41" s="71"/>
      <c r="C41" s="71"/>
      <c r="D41" s="71"/>
      <c r="E41" s="24"/>
      <c r="G41" s="12"/>
      <c r="H41" s="17"/>
      <c r="I41" s="12"/>
      <c r="K41" s="12"/>
      <c r="L41" s="72" t="s">
        <v>84</v>
      </c>
      <c r="M41" s="12"/>
      <c r="N41" s="169">
        <f>SUM(N36:N40)</f>
        <v>0</v>
      </c>
      <c r="O41" s="120"/>
      <c r="P41" s="169">
        <f>SUM(P36:P40)</f>
        <v>231</v>
      </c>
    </row>
    <row r="42" spans="1:16" x14ac:dyDescent="0.2">
      <c r="A42" s="16"/>
      <c r="B42" s="38"/>
      <c r="C42" s="12"/>
      <c r="D42" s="12"/>
      <c r="E42" s="12"/>
      <c r="F42" s="12"/>
      <c r="G42" s="12"/>
      <c r="H42" s="12"/>
      <c r="I42" s="12"/>
      <c r="J42" s="12"/>
      <c r="K42" s="12"/>
      <c r="M42" s="12"/>
      <c r="O42" s="12"/>
    </row>
    <row r="43" spans="1:16" ht="24" x14ac:dyDescent="0.25">
      <c r="B43" s="232" t="s">
        <v>19</v>
      </c>
      <c r="C43" s="232"/>
      <c r="D43" s="232"/>
      <c r="E43" s="12"/>
      <c r="G43" s="12"/>
      <c r="H43" s="12"/>
      <c r="I43" s="12"/>
      <c r="J43" s="229" t="s">
        <v>15</v>
      </c>
      <c r="K43" s="229"/>
      <c r="L43" s="229"/>
      <c r="M43" s="12"/>
      <c r="N43" s="17" t="s">
        <v>56</v>
      </c>
      <c r="O43" s="12"/>
      <c r="P43" s="5" t="s">
        <v>10</v>
      </c>
    </row>
    <row r="44" spans="1:16" s="61" customFormat="1" x14ac:dyDescent="0.2">
      <c r="B44" s="233"/>
      <c r="C44" s="233"/>
      <c r="D44" s="233"/>
      <c r="E44" s="62"/>
      <c r="F44" s="63"/>
      <c r="H44" s="63"/>
      <c r="I44" s="64"/>
      <c r="J44" s="64"/>
      <c r="K44" s="64"/>
      <c r="L44" s="63"/>
      <c r="M44" s="64"/>
      <c r="N44" s="17" t="s">
        <v>4</v>
      </c>
      <c r="O44" s="12"/>
      <c r="P44" s="17" t="s">
        <v>4</v>
      </c>
    </row>
    <row r="45" spans="1:16" ht="20.100000000000001" customHeight="1" x14ac:dyDescent="0.2">
      <c r="A45" s="244" t="s">
        <v>69</v>
      </c>
      <c r="B45" s="234"/>
      <c r="C45" s="234"/>
      <c r="D45" s="234"/>
      <c r="E45" s="24"/>
      <c r="G45" s="12"/>
      <c r="H45" s="12"/>
      <c r="I45" s="12"/>
      <c r="J45" s="235"/>
      <c r="K45" s="236"/>
      <c r="L45" s="237"/>
      <c r="M45" s="12"/>
      <c r="N45" s="101"/>
      <c r="O45" s="100"/>
      <c r="P45" s="101"/>
    </row>
    <row r="46" spans="1:16" ht="20.100000000000001" customHeight="1" x14ac:dyDescent="0.2">
      <c r="A46" s="245"/>
      <c r="B46" s="234"/>
      <c r="C46" s="234"/>
      <c r="D46" s="234"/>
      <c r="E46" s="24"/>
      <c r="G46" s="12"/>
      <c r="H46" s="12"/>
      <c r="I46" s="12"/>
      <c r="J46" s="235"/>
      <c r="K46" s="236"/>
      <c r="L46" s="237"/>
      <c r="M46" s="12"/>
      <c r="N46" s="101"/>
      <c r="O46" s="100"/>
      <c r="P46" s="101"/>
    </row>
    <row r="47" spans="1:16" ht="20.100000000000001" customHeight="1" thickBot="1" x14ac:dyDescent="0.25">
      <c r="A47" s="245"/>
      <c r="B47" s="234"/>
      <c r="C47" s="234"/>
      <c r="D47" s="234"/>
      <c r="E47" s="24"/>
      <c r="G47" s="12"/>
      <c r="H47" s="12"/>
      <c r="I47" s="12"/>
      <c r="J47" s="235"/>
      <c r="K47" s="236"/>
      <c r="L47" s="237"/>
      <c r="M47" s="12"/>
      <c r="N47" s="126"/>
      <c r="O47" s="100"/>
      <c r="P47" s="126"/>
    </row>
    <row r="48" spans="1:16" ht="20.100000000000001" customHeight="1" thickBot="1" x14ac:dyDescent="0.25">
      <c r="A48" s="70"/>
      <c r="B48" s="71"/>
      <c r="C48" s="71"/>
      <c r="D48" s="71"/>
      <c r="E48" s="24"/>
      <c r="G48" s="12"/>
      <c r="H48" s="12"/>
      <c r="I48" s="12"/>
      <c r="K48" s="12"/>
      <c r="L48" s="72" t="s">
        <v>84</v>
      </c>
      <c r="M48" s="12"/>
      <c r="N48" s="125">
        <f>SUM(N45:N47)</f>
        <v>0</v>
      </c>
      <c r="O48" s="100"/>
      <c r="P48" s="125">
        <f>SUM(P45:P47)</f>
        <v>0</v>
      </c>
    </row>
    <row r="49" spans="1:16" x14ac:dyDescent="0.2">
      <c r="A49" s="16"/>
      <c r="B49" s="38"/>
      <c r="C49" s="12"/>
      <c r="D49" s="12"/>
      <c r="E49" s="12"/>
      <c r="F49" s="12"/>
      <c r="G49" s="12"/>
      <c r="H49" s="12"/>
      <c r="I49" s="12"/>
      <c r="J49" s="12"/>
      <c r="K49" s="12"/>
      <c r="M49" s="12"/>
      <c r="O49" s="12"/>
    </row>
    <row r="50" spans="1:16" ht="40.5" customHeight="1" x14ac:dyDescent="0.25">
      <c r="A50" s="73" t="s">
        <v>78</v>
      </c>
      <c r="B50" s="230" t="s">
        <v>108</v>
      </c>
      <c r="C50" s="230"/>
      <c r="D50" s="230"/>
      <c r="E50" s="230"/>
      <c r="F50" s="230"/>
      <c r="G50" s="74"/>
      <c r="H50" s="231" t="s">
        <v>16</v>
      </c>
      <c r="I50" s="231"/>
      <c r="J50" s="231"/>
      <c r="K50" s="231"/>
      <c r="L50" s="231"/>
      <c r="M50" s="75"/>
      <c r="N50" s="75"/>
      <c r="O50" s="76"/>
      <c r="P50" s="77" t="s">
        <v>17</v>
      </c>
    </row>
    <row r="51" spans="1:16" ht="72" customHeight="1" x14ac:dyDescent="0.2">
      <c r="A51" s="51"/>
      <c r="B51" s="256"/>
      <c r="C51" s="257"/>
      <c r="D51" s="257"/>
      <c r="E51" s="257"/>
      <c r="F51" s="258"/>
      <c r="G51" s="65"/>
      <c r="H51" s="262" t="s">
        <v>159</v>
      </c>
      <c r="I51" s="257"/>
      <c r="J51" s="257"/>
      <c r="K51" s="257"/>
      <c r="L51" s="257"/>
      <c r="M51" s="257"/>
      <c r="N51" s="258"/>
      <c r="P51" s="78">
        <v>46213</v>
      </c>
    </row>
    <row r="52" spans="1:16" ht="33.75" customHeight="1" x14ac:dyDescent="0.2">
      <c r="A52" s="51"/>
      <c r="B52" s="259"/>
      <c r="C52" s="260"/>
      <c r="D52" s="260"/>
      <c r="E52" s="260"/>
      <c r="F52" s="261"/>
      <c r="G52" s="65"/>
      <c r="H52" s="263"/>
      <c r="I52" s="264"/>
      <c r="J52" s="264"/>
      <c r="K52" s="264"/>
      <c r="L52" s="264"/>
      <c r="M52" s="264"/>
      <c r="N52" s="265"/>
      <c r="P52" s="79"/>
    </row>
    <row r="53" spans="1:16" ht="14.25" x14ac:dyDescent="0.2">
      <c r="F53" s="65"/>
      <c r="G53" s="65"/>
    </row>
    <row r="54" spans="1:16" x14ac:dyDescent="0.2">
      <c r="B54" s="177" t="s">
        <v>109</v>
      </c>
    </row>
    <row r="56" spans="1:16" x14ac:dyDescent="0.2">
      <c r="B56" s="213"/>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39370078740157483" header="0.47244094488188981" footer="0.19685039370078741"/>
  <pageSetup paperSize="9" scale="59" fitToHeight="3" orientation="portrait" r:id="rId1"/>
  <headerFooter alignWithMargins="0">
    <oddHeader>&amp;LAPPENDIX 2</oddHeader>
    <oddFooter>&amp;LRelationships Scotland - Shetland   
SCO28899&amp;CPage 8 of 12&amp;RStatement of Balances
2025-26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3"/>
  <sheetViews>
    <sheetView zoomScale="92" zoomScaleNormal="92" zoomScaleSheetLayoutView="80" workbookViewId="0">
      <selection activeCell="B5" sqref="B5:K9"/>
    </sheetView>
  </sheetViews>
  <sheetFormatPr defaultColWidth="9.140625" defaultRowHeight="12.75" x14ac:dyDescent="0.2"/>
  <cols>
    <col min="1" max="1" width="31.7109375" style="1" customWidth="1"/>
    <col min="2" max="2" width="15.42578125" style="30" customWidth="1"/>
    <col min="3" max="3" width="1.71093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1" width="14.7109375" style="1" customWidth="1"/>
    <col min="12" max="16384" width="9.140625" style="1"/>
  </cols>
  <sheetData>
    <row r="1" spans="1:12" ht="27.75" customHeight="1" x14ac:dyDescent="0.3">
      <c r="B1" s="223" t="str">
        <f>'R&amp;P Accounts'!B2</f>
        <v>Relationships Scotland - Shetland</v>
      </c>
      <c r="C1" s="223"/>
      <c r="D1" s="223"/>
      <c r="E1" s="223"/>
      <c r="F1" s="223"/>
      <c r="G1" s="223"/>
      <c r="H1" s="223"/>
      <c r="I1" s="223"/>
      <c r="J1" s="223"/>
      <c r="K1" s="319" t="str">
        <f>'R&amp;P Accounts'!L2</f>
        <v>SCO28899</v>
      </c>
      <c r="L1" s="319"/>
    </row>
    <row r="2" spans="1:12" ht="10.5" customHeight="1" x14ac:dyDescent="0.2">
      <c r="A2" s="284"/>
      <c r="B2" s="284"/>
      <c r="C2" s="284"/>
      <c r="D2" s="284"/>
      <c r="E2" s="284"/>
      <c r="F2" s="284"/>
      <c r="G2" s="284"/>
      <c r="H2" s="284"/>
      <c r="I2" s="284"/>
      <c r="J2" s="284"/>
      <c r="K2" s="284"/>
    </row>
    <row r="3" spans="1:12" s="46" customFormat="1" ht="26.25" customHeight="1" x14ac:dyDescent="0.2">
      <c r="A3" s="42" t="s">
        <v>91</v>
      </c>
      <c r="B3" s="43"/>
      <c r="C3" s="42"/>
      <c r="D3" s="42"/>
      <c r="E3" s="42"/>
      <c r="F3" s="42"/>
      <c r="G3" s="320"/>
      <c r="H3" s="320"/>
      <c r="I3" s="320"/>
      <c r="J3" s="320"/>
      <c r="K3" s="81"/>
    </row>
    <row r="4" spans="1:12" ht="15" customHeight="1" x14ac:dyDescent="0.2">
      <c r="A4" s="284"/>
      <c r="B4" s="284"/>
      <c r="C4" s="284"/>
      <c r="D4" s="284"/>
      <c r="E4" s="284"/>
      <c r="F4" s="284"/>
      <c r="G4" s="284"/>
      <c r="H4" s="284"/>
      <c r="I4" s="284"/>
      <c r="J4" s="284"/>
      <c r="K4" s="284"/>
    </row>
    <row r="5" spans="1:12" s="180" customFormat="1" ht="20.100000000000001" customHeight="1" x14ac:dyDescent="0.2">
      <c r="A5" s="285" t="s">
        <v>92</v>
      </c>
      <c r="B5" s="321" t="s">
        <v>158</v>
      </c>
      <c r="C5" s="322"/>
      <c r="D5" s="322"/>
      <c r="E5" s="322"/>
      <c r="F5" s="322"/>
      <c r="G5" s="322"/>
      <c r="H5" s="322"/>
      <c r="I5" s="322"/>
      <c r="J5" s="322"/>
      <c r="K5" s="323"/>
    </row>
    <row r="6" spans="1:12" s="180" customFormat="1" ht="20.100000000000001" customHeight="1" x14ac:dyDescent="0.2">
      <c r="A6" s="286"/>
      <c r="B6" s="324"/>
      <c r="C6" s="325"/>
      <c r="D6" s="325"/>
      <c r="E6" s="325"/>
      <c r="F6" s="325"/>
      <c r="G6" s="325"/>
      <c r="H6" s="325"/>
      <c r="I6" s="325"/>
      <c r="J6" s="325"/>
      <c r="K6" s="326"/>
    </row>
    <row r="7" spans="1:12" s="180" customFormat="1" ht="29.25" customHeight="1" x14ac:dyDescent="0.2">
      <c r="A7" s="286"/>
      <c r="B7" s="324"/>
      <c r="C7" s="325"/>
      <c r="D7" s="325"/>
      <c r="E7" s="325"/>
      <c r="F7" s="325"/>
      <c r="G7" s="325"/>
      <c r="H7" s="325"/>
      <c r="I7" s="325"/>
      <c r="J7" s="325"/>
      <c r="K7" s="326"/>
    </row>
    <row r="8" spans="1:12" s="180" customFormat="1" ht="41.25" customHeight="1" x14ac:dyDescent="0.2">
      <c r="A8" s="286"/>
      <c r="B8" s="324"/>
      <c r="C8" s="325"/>
      <c r="D8" s="325"/>
      <c r="E8" s="325"/>
      <c r="F8" s="325"/>
      <c r="G8" s="325"/>
      <c r="H8" s="325"/>
      <c r="I8" s="325"/>
      <c r="J8" s="325"/>
      <c r="K8" s="326"/>
    </row>
    <row r="9" spans="1:12" s="180" customFormat="1" ht="189" customHeight="1" x14ac:dyDescent="0.2">
      <c r="A9" s="286"/>
      <c r="B9" s="327"/>
      <c r="C9" s="328"/>
      <c r="D9" s="328"/>
      <c r="E9" s="328"/>
      <c r="F9" s="328"/>
      <c r="G9" s="328"/>
      <c r="H9" s="328"/>
      <c r="I9" s="328"/>
      <c r="J9" s="328"/>
      <c r="K9" s="329"/>
    </row>
    <row r="10" spans="1:12" x14ac:dyDescent="0.2">
      <c r="A10" s="238"/>
      <c r="B10" s="238"/>
      <c r="C10" s="238"/>
      <c r="D10" s="238"/>
      <c r="E10" s="238"/>
      <c r="F10" s="238"/>
      <c r="G10" s="238"/>
      <c r="H10" s="238"/>
      <c r="I10" s="238"/>
      <c r="J10" s="238"/>
      <c r="K10" s="238"/>
    </row>
    <row r="11" spans="1:12" ht="27" customHeight="1" x14ac:dyDescent="0.2">
      <c r="B11" s="318" t="s">
        <v>49</v>
      </c>
      <c r="C11" s="318"/>
      <c r="D11" s="318"/>
      <c r="E11" s="318"/>
      <c r="F11" s="318"/>
      <c r="G11" s="12"/>
      <c r="H11" s="17" t="s">
        <v>48</v>
      </c>
      <c r="I11" s="12"/>
      <c r="J11" s="17" t="s">
        <v>89</v>
      </c>
      <c r="K11" s="17" t="s">
        <v>47</v>
      </c>
    </row>
    <row r="12" spans="1:12" ht="20.100000000000001" customHeight="1" x14ac:dyDescent="0.25">
      <c r="A12" s="285" t="s">
        <v>58</v>
      </c>
      <c r="B12" s="287"/>
      <c r="C12" s="288"/>
      <c r="D12" s="288"/>
      <c r="E12" s="288"/>
      <c r="F12" s="289"/>
      <c r="G12" s="18"/>
      <c r="H12" s="146"/>
      <c r="I12" s="147"/>
      <c r="J12" s="148"/>
      <c r="K12" s="149"/>
    </row>
    <row r="13" spans="1:12" ht="20.100000000000001" customHeight="1" x14ac:dyDescent="0.25">
      <c r="A13" s="286"/>
      <c r="B13" s="287"/>
      <c r="C13" s="288"/>
      <c r="D13" s="288"/>
      <c r="E13" s="288"/>
      <c r="F13" s="289"/>
      <c r="G13" s="18"/>
      <c r="H13" s="146"/>
      <c r="I13" s="147"/>
      <c r="J13" s="148"/>
      <c r="K13" s="149"/>
    </row>
    <row r="14" spans="1:12" ht="20.100000000000001" customHeight="1" x14ac:dyDescent="0.25">
      <c r="A14" s="286"/>
      <c r="B14" s="287"/>
      <c r="C14" s="288"/>
      <c r="D14" s="288"/>
      <c r="E14" s="288"/>
      <c r="F14" s="289"/>
      <c r="G14" s="18"/>
      <c r="H14" s="146"/>
      <c r="I14" s="147"/>
      <c r="J14" s="148"/>
      <c r="K14" s="149"/>
    </row>
    <row r="15" spans="1:12" ht="20.25" customHeight="1" x14ac:dyDescent="0.25">
      <c r="A15" s="12"/>
      <c r="B15" s="307" t="s">
        <v>83</v>
      </c>
      <c r="C15" s="307"/>
      <c r="D15" s="307"/>
      <c r="E15" s="307"/>
      <c r="F15" s="307"/>
      <c r="G15" s="307"/>
      <c r="H15" s="307"/>
      <c r="I15" s="307"/>
      <c r="J15" s="307"/>
      <c r="K15" s="170">
        <f>SUM(K12:K14)</f>
        <v>0</v>
      </c>
    </row>
    <row r="16" spans="1:12" ht="15.75" customHeight="1" x14ac:dyDescent="0.2">
      <c r="A16" s="12"/>
      <c r="B16" s="12"/>
      <c r="C16" s="12"/>
      <c r="D16" s="12"/>
      <c r="E16" s="12"/>
      <c r="F16" s="12"/>
      <c r="G16" s="12"/>
      <c r="H16" s="12"/>
      <c r="I16" s="12"/>
      <c r="J16" s="12"/>
      <c r="K16" s="12"/>
    </row>
    <row r="17" spans="1:11" ht="20.100000000000001" customHeight="1" x14ac:dyDescent="0.2">
      <c r="A17" s="60" t="s">
        <v>59</v>
      </c>
      <c r="B17" s="308" t="s">
        <v>94</v>
      </c>
      <c r="C17" s="309"/>
      <c r="D17" s="309"/>
      <c r="E17" s="309"/>
      <c r="F17" s="309"/>
      <c r="G17" s="309"/>
      <c r="H17" s="309"/>
      <c r="I17" s="309"/>
      <c r="J17" s="310"/>
      <c r="K17" s="316" t="s">
        <v>114</v>
      </c>
    </row>
    <row r="18" spans="1:11" ht="17.25" customHeight="1" x14ac:dyDescent="0.2">
      <c r="A18" s="16"/>
      <c r="B18" s="311"/>
      <c r="C18" s="312"/>
      <c r="D18" s="312"/>
      <c r="E18" s="312"/>
      <c r="F18" s="312"/>
      <c r="G18" s="312"/>
      <c r="H18" s="312"/>
      <c r="I18" s="312"/>
      <c r="J18" s="313"/>
      <c r="K18" s="317"/>
    </row>
    <row r="19" spans="1:11" ht="12.75" customHeight="1" x14ac:dyDescent="0.2">
      <c r="A19" s="238"/>
      <c r="B19" s="238"/>
      <c r="C19" s="238"/>
      <c r="D19" s="238"/>
      <c r="E19" s="238"/>
      <c r="F19" s="238"/>
      <c r="G19" s="238"/>
      <c r="H19" s="238"/>
      <c r="I19" s="238"/>
      <c r="J19" s="238"/>
      <c r="K19" s="238"/>
    </row>
    <row r="20" spans="1:11" ht="27" customHeight="1" x14ac:dyDescent="0.2">
      <c r="B20" s="318" t="s">
        <v>50</v>
      </c>
      <c r="C20" s="318"/>
      <c r="D20" s="318"/>
      <c r="E20" s="318"/>
      <c r="F20" s="318"/>
      <c r="G20" s="318"/>
      <c r="H20" s="318"/>
      <c r="I20" s="318"/>
      <c r="J20" s="318"/>
      <c r="K20" s="17" t="s">
        <v>47</v>
      </c>
    </row>
    <row r="21" spans="1:11" ht="19.5" customHeight="1" x14ac:dyDescent="0.2">
      <c r="A21" s="285" t="s">
        <v>60</v>
      </c>
      <c r="B21" s="287"/>
      <c r="C21" s="288"/>
      <c r="D21" s="288"/>
      <c r="E21" s="288"/>
      <c r="F21" s="288"/>
      <c r="G21" s="288"/>
      <c r="H21" s="288"/>
      <c r="I21" s="288"/>
      <c r="J21" s="289"/>
      <c r="K21" s="90"/>
    </row>
    <row r="22" spans="1:11" ht="20.100000000000001" customHeight="1" x14ac:dyDescent="0.2">
      <c r="A22" s="286"/>
      <c r="B22" s="287"/>
      <c r="C22" s="288"/>
      <c r="D22" s="288"/>
      <c r="E22" s="288"/>
      <c r="F22" s="288"/>
      <c r="G22" s="288"/>
      <c r="H22" s="288"/>
      <c r="I22" s="288"/>
      <c r="J22" s="289"/>
      <c r="K22" s="90"/>
    </row>
    <row r="23" spans="1:11" ht="20.100000000000001" customHeight="1" x14ac:dyDescent="0.2">
      <c r="A23" s="286"/>
      <c r="B23" s="287"/>
      <c r="C23" s="288"/>
      <c r="D23" s="288"/>
      <c r="E23" s="288"/>
      <c r="F23" s="288"/>
      <c r="G23" s="288"/>
      <c r="H23" s="288"/>
      <c r="I23" s="288"/>
      <c r="J23" s="289"/>
      <c r="K23" s="90"/>
    </row>
    <row r="24" spans="1:11" x14ac:dyDescent="0.2">
      <c r="A24" s="238"/>
      <c r="B24" s="238"/>
      <c r="C24" s="238"/>
      <c r="D24" s="238"/>
      <c r="E24" s="238"/>
      <c r="F24" s="238"/>
      <c r="G24" s="238"/>
      <c r="H24" s="238"/>
      <c r="I24" s="238"/>
      <c r="J24" s="238"/>
      <c r="K24" s="238"/>
    </row>
    <row r="25" spans="1:11" ht="20.100000000000001" customHeight="1" x14ac:dyDescent="0.2">
      <c r="A25" s="60" t="s">
        <v>61</v>
      </c>
      <c r="B25" s="308" t="s">
        <v>95</v>
      </c>
      <c r="C25" s="309"/>
      <c r="D25" s="309"/>
      <c r="E25" s="309"/>
      <c r="F25" s="309"/>
      <c r="G25" s="309"/>
      <c r="H25" s="309"/>
      <c r="I25" s="309"/>
      <c r="J25" s="310"/>
      <c r="K25" s="314" t="s">
        <v>114</v>
      </c>
    </row>
    <row r="26" spans="1:11" ht="17.25" customHeight="1" x14ac:dyDescent="0.2">
      <c r="A26" s="16"/>
      <c r="B26" s="311"/>
      <c r="C26" s="312"/>
      <c r="D26" s="312"/>
      <c r="E26" s="312"/>
      <c r="F26" s="312"/>
      <c r="G26" s="312"/>
      <c r="H26" s="312"/>
      <c r="I26" s="312"/>
      <c r="J26" s="313"/>
      <c r="K26" s="315"/>
    </row>
    <row r="27" spans="1:11" ht="12.75" customHeight="1" x14ac:dyDescent="0.2">
      <c r="A27" s="238"/>
      <c r="B27" s="238"/>
      <c r="C27" s="238"/>
      <c r="D27" s="238"/>
      <c r="E27" s="238"/>
      <c r="F27" s="238"/>
      <c r="G27" s="238"/>
      <c r="H27" s="238"/>
      <c r="I27" s="238"/>
      <c r="J27" s="238"/>
      <c r="K27" s="238"/>
    </row>
    <row r="28" spans="1:11" ht="27" customHeight="1" x14ac:dyDescent="0.2">
      <c r="A28" s="284"/>
      <c r="B28" s="284"/>
      <c r="C28" s="284"/>
      <c r="D28" s="284"/>
      <c r="E28" s="284"/>
      <c r="F28" s="284"/>
      <c r="G28" s="284"/>
      <c r="H28" s="284"/>
      <c r="I28" s="12"/>
      <c r="J28" s="17" t="s">
        <v>82</v>
      </c>
      <c r="K28" s="17" t="s">
        <v>47</v>
      </c>
    </row>
    <row r="29" spans="1:11" ht="20.100000000000001" customHeight="1" x14ac:dyDescent="0.2">
      <c r="A29" s="285" t="s">
        <v>62</v>
      </c>
      <c r="B29" s="287"/>
      <c r="C29" s="288"/>
      <c r="D29" s="288"/>
      <c r="E29" s="288"/>
      <c r="F29" s="288"/>
      <c r="G29" s="288"/>
      <c r="H29" s="289"/>
      <c r="I29" s="18"/>
      <c r="J29" s="90"/>
      <c r="K29" s="90"/>
    </row>
    <row r="30" spans="1:11" ht="20.100000000000001" customHeight="1" x14ac:dyDescent="0.2">
      <c r="A30" s="286"/>
      <c r="B30" s="287"/>
      <c r="C30" s="288"/>
      <c r="D30" s="288"/>
      <c r="E30" s="288"/>
      <c r="F30" s="288"/>
      <c r="G30" s="288"/>
      <c r="H30" s="289"/>
      <c r="I30" s="18"/>
      <c r="J30" s="90"/>
      <c r="K30" s="90"/>
    </row>
    <row r="31" spans="1:11" ht="20.100000000000001" customHeight="1" x14ac:dyDescent="0.2">
      <c r="A31" s="286"/>
      <c r="B31" s="287"/>
      <c r="C31" s="288"/>
      <c r="D31" s="288"/>
      <c r="E31" s="288"/>
      <c r="F31" s="288"/>
      <c r="G31" s="288"/>
      <c r="H31" s="289"/>
      <c r="I31" s="18"/>
      <c r="J31" s="90"/>
      <c r="K31" s="90"/>
    </row>
    <row r="32" spans="1:11" x14ac:dyDescent="0.2">
      <c r="A32" s="238"/>
      <c r="B32" s="238"/>
      <c r="C32" s="238"/>
      <c r="D32" s="238"/>
      <c r="E32" s="238"/>
      <c r="F32" s="238"/>
      <c r="G32" s="238"/>
      <c r="H32" s="238"/>
      <c r="I32" s="238"/>
      <c r="J32" s="238"/>
      <c r="K32" s="238"/>
    </row>
    <row r="33" spans="1:11" ht="36" x14ac:dyDescent="0.25">
      <c r="B33" s="283" t="s">
        <v>51</v>
      </c>
      <c r="C33" s="283"/>
      <c r="D33" s="283"/>
      <c r="E33" s="12"/>
      <c r="F33" s="283" t="s">
        <v>57</v>
      </c>
      <c r="G33" s="283"/>
      <c r="H33" s="283"/>
      <c r="I33" s="12"/>
      <c r="J33" s="17" t="s">
        <v>52</v>
      </c>
      <c r="K33" s="17" t="s">
        <v>53</v>
      </c>
    </row>
    <row r="34" spans="1:11" ht="20.100000000000001" customHeight="1" x14ac:dyDescent="0.2">
      <c r="A34" s="285" t="s">
        <v>63</v>
      </c>
      <c r="B34" s="287"/>
      <c r="C34" s="288"/>
      <c r="D34" s="289"/>
      <c r="E34" s="91"/>
      <c r="F34" s="304"/>
      <c r="G34" s="305"/>
      <c r="H34" s="306"/>
      <c r="I34" s="18"/>
      <c r="J34" s="90"/>
      <c r="K34" s="90"/>
    </row>
    <row r="35" spans="1:11" ht="20.100000000000001" customHeight="1" x14ac:dyDescent="0.2">
      <c r="A35" s="286"/>
      <c r="B35" s="301"/>
      <c r="C35" s="302"/>
      <c r="D35" s="303"/>
      <c r="E35" s="91"/>
      <c r="F35" s="304"/>
      <c r="G35" s="305"/>
      <c r="H35" s="306"/>
      <c r="I35" s="18"/>
      <c r="J35" s="90"/>
      <c r="K35" s="90"/>
    </row>
    <row r="36" spans="1:11" ht="20.100000000000001" customHeight="1" x14ac:dyDescent="0.2">
      <c r="A36" s="286"/>
      <c r="B36" s="287"/>
      <c r="C36" s="288"/>
      <c r="D36" s="289"/>
      <c r="E36" s="91"/>
      <c r="F36" s="304"/>
      <c r="G36" s="305"/>
      <c r="H36" s="306"/>
      <c r="I36" s="18"/>
      <c r="J36" s="90"/>
      <c r="K36" s="90"/>
    </row>
    <row r="37" spans="1:11" x14ac:dyDescent="0.2">
      <c r="A37" s="284"/>
      <c r="B37" s="300"/>
      <c r="C37" s="300"/>
      <c r="D37" s="300"/>
      <c r="E37" s="300"/>
      <c r="F37" s="300"/>
      <c r="G37" s="300"/>
      <c r="H37" s="300"/>
      <c r="I37" s="300"/>
      <c r="J37" s="300"/>
      <c r="K37" s="300"/>
    </row>
    <row r="38" spans="1:11" ht="19.5" customHeight="1" x14ac:dyDescent="0.2">
      <c r="A38" s="290" t="s">
        <v>64</v>
      </c>
      <c r="B38" s="291"/>
      <c r="C38" s="292"/>
      <c r="D38" s="292"/>
      <c r="E38" s="292"/>
      <c r="F38" s="292"/>
      <c r="G38" s="292"/>
      <c r="H38" s="292"/>
      <c r="I38" s="292"/>
      <c r="J38" s="292"/>
      <c r="K38" s="293"/>
    </row>
    <row r="39" spans="1:11" ht="19.5" customHeight="1" x14ac:dyDescent="0.2">
      <c r="A39" s="290"/>
      <c r="B39" s="294"/>
      <c r="C39" s="295"/>
      <c r="D39" s="295"/>
      <c r="E39" s="295"/>
      <c r="F39" s="295"/>
      <c r="G39" s="295"/>
      <c r="H39" s="295"/>
      <c r="I39" s="295"/>
      <c r="J39" s="295"/>
      <c r="K39" s="296"/>
    </row>
    <row r="40" spans="1:11" ht="19.5" customHeight="1" x14ac:dyDescent="0.2">
      <c r="A40" s="290"/>
      <c r="B40" s="294"/>
      <c r="C40" s="295"/>
      <c r="D40" s="295"/>
      <c r="E40" s="295"/>
      <c r="F40" s="295"/>
      <c r="G40" s="295"/>
      <c r="H40" s="295"/>
      <c r="I40" s="295"/>
      <c r="J40" s="295"/>
      <c r="K40" s="296"/>
    </row>
    <row r="41" spans="1:11" ht="18.75" customHeight="1" x14ac:dyDescent="0.2">
      <c r="A41" s="290"/>
      <c r="B41" s="294"/>
      <c r="C41" s="295"/>
      <c r="D41" s="295"/>
      <c r="E41" s="295"/>
      <c r="F41" s="295"/>
      <c r="G41" s="295"/>
      <c r="H41" s="295"/>
      <c r="I41" s="295"/>
      <c r="J41" s="295"/>
      <c r="K41" s="296"/>
    </row>
    <row r="42" spans="1:11" ht="10.5" customHeight="1" x14ac:dyDescent="0.2">
      <c r="A42" s="290"/>
      <c r="B42" s="297"/>
      <c r="C42" s="298"/>
      <c r="D42" s="298"/>
      <c r="E42" s="298"/>
      <c r="F42" s="298"/>
      <c r="G42" s="298"/>
      <c r="H42" s="298"/>
      <c r="I42" s="298"/>
      <c r="J42" s="298"/>
      <c r="K42" s="299"/>
    </row>
    <row r="43" spans="1:11" x14ac:dyDescent="0.2">
      <c r="B43" s="52"/>
    </row>
  </sheetData>
  <mergeCells count="44">
    <mergeCell ref="B14:F14"/>
    <mergeCell ref="K1:L1"/>
    <mergeCell ref="G3:J3"/>
    <mergeCell ref="A10:K10"/>
    <mergeCell ref="B1:J1"/>
    <mergeCell ref="A4:K4"/>
    <mergeCell ref="A5:A9"/>
    <mergeCell ref="A2:K2"/>
    <mergeCell ref="B5:K9"/>
    <mergeCell ref="B11:F11"/>
    <mergeCell ref="A12:A14"/>
    <mergeCell ref="B12:F12"/>
    <mergeCell ref="B13:F13"/>
    <mergeCell ref="B15:J15"/>
    <mergeCell ref="B17:J18"/>
    <mergeCell ref="K25:K26"/>
    <mergeCell ref="A24:K24"/>
    <mergeCell ref="B21:J21"/>
    <mergeCell ref="B22:J22"/>
    <mergeCell ref="B23:J23"/>
    <mergeCell ref="B25:J26"/>
    <mergeCell ref="A21:A23"/>
    <mergeCell ref="K17:K18"/>
    <mergeCell ref="A19:K19"/>
    <mergeCell ref="B20:J20"/>
    <mergeCell ref="A38:A42"/>
    <mergeCell ref="B38:K42"/>
    <mergeCell ref="A37:K37"/>
    <mergeCell ref="A34:A36"/>
    <mergeCell ref="B34:D34"/>
    <mergeCell ref="B35:D35"/>
    <mergeCell ref="B36:D36"/>
    <mergeCell ref="F35:H35"/>
    <mergeCell ref="F36:H36"/>
    <mergeCell ref="F34:H34"/>
    <mergeCell ref="B33:D33"/>
    <mergeCell ref="F33:H33"/>
    <mergeCell ref="A32:K32"/>
    <mergeCell ref="A28:H28"/>
    <mergeCell ref="A27:K27"/>
    <mergeCell ref="A29:A31"/>
    <mergeCell ref="B30:H30"/>
    <mergeCell ref="B29:H29"/>
    <mergeCell ref="B31:H31"/>
  </mergeCells>
  <phoneticPr fontId="14" type="noConversion"/>
  <pageMargins left="0.35433070866141736" right="0.31496062992125984" top="0.47244094488188981" bottom="0.39370078740157483" header="0.47244094488188981" footer="0.19685039370078741"/>
  <pageSetup paperSize="9" scale="71" fitToHeight="3" orientation="portrait" r:id="rId1"/>
  <headerFooter alignWithMargins="0">
    <oddHeader>&amp;LAPPENDIX 2</oddHeader>
    <oddFooter>&amp;LRelationships Scotland - Shetland   
SCO28899&amp;CPage 9 of 12&amp;RNotes
2025-26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5"/>
  <sheetViews>
    <sheetView view="pageLayout" zoomScale="74" zoomScaleNormal="80" zoomScalePageLayoutView="74" workbookViewId="0">
      <selection activeCell="G68" sqref="G68"/>
    </sheetView>
  </sheetViews>
  <sheetFormatPr defaultColWidth="9.140625" defaultRowHeight="12.75" x14ac:dyDescent="0.2"/>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23" t="str">
        <f>'R&amp;P Accounts'!B2</f>
        <v>Relationships Scotland - Shetland</v>
      </c>
      <c r="D1" s="223"/>
      <c r="E1" s="223"/>
      <c r="F1" s="223"/>
      <c r="G1" s="223"/>
      <c r="H1" s="223"/>
      <c r="I1" s="223"/>
      <c r="J1" s="223"/>
      <c r="K1" s="223"/>
      <c r="M1" s="319" t="str">
        <f>'R&amp;P Accounts'!L2</f>
        <v>SCO28899</v>
      </c>
      <c r="N1" s="319"/>
    </row>
    <row r="2" spans="1:14" ht="10.5" customHeight="1" x14ac:dyDescent="0.2">
      <c r="A2" s="104"/>
      <c r="B2" s="104"/>
      <c r="C2" s="104"/>
      <c r="D2" s="104"/>
      <c r="E2" s="104"/>
      <c r="F2" s="104"/>
      <c r="G2" s="104"/>
      <c r="H2" s="104"/>
      <c r="I2" s="104"/>
      <c r="J2" s="104"/>
      <c r="K2" s="104"/>
      <c r="L2" s="104"/>
    </row>
    <row r="3" spans="1:14" s="46" customFormat="1" ht="26.25" customHeight="1" x14ac:dyDescent="0.2">
      <c r="A3" s="42" t="s">
        <v>93</v>
      </c>
      <c r="B3" s="42"/>
      <c r="C3" s="43"/>
      <c r="D3" s="42"/>
      <c r="E3" s="42"/>
      <c r="F3" s="42"/>
      <c r="G3" s="42"/>
      <c r="H3" s="103"/>
      <c r="I3" s="103"/>
      <c r="J3" s="103"/>
      <c r="K3" s="103"/>
      <c r="L3" s="81"/>
      <c r="M3" s="45"/>
    </row>
    <row r="4" spans="1:14" ht="15" customHeight="1" x14ac:dyDescent="0.2">
      <c r="A4" s="284"/>
      <c r="B4" s="284"/>
      <c r="C4" s="284"/>
      <c r="D4" s="284"/>
      <c r="E4" s="284"/>
      <c r="F4" s="284"/>
      <c r="G4" s="284"/>
      <c r="H4" s="284"/>
      <c r="I4" s="284"/>
      <c r="J4" s="284"/>
      <c r="K4" s="284"/>
      <c r="L4" s="284"/>
    </row>
    <row r="5" spans="1:14" ht="20.100000000000001" customHeight="1" x14ac:dyDescent="0.2">
      <c r="A5" s="332" t="s">
        <v>107</v>
      </c>
      <c r="B5" s="332"/>
      <c r="C5" s="332"/>
      <c r="D5" s="332"/>
      <c r="E5" s="332"/>
      <c r="F5" s="332"/>
      <c r="G5" s="332"/>
      <c r="H5" s="332"/>
      <c r="I5" s="332"/>
      <c r="J5" s="332"/>
      <c r="K5" s="332"/>
      <c r="L5" s="332"/>
    </row>
    <row r="6" spans="1:14" ht="20.100000000000001" customHeight="1" x14ac:dyDescent="0.2">
      <c r="A6" s="60"/>
      <c r="B6" s="60"/>
      <c r="C6" s="60"/>
      <c r="D6" s="60"/>
      <c r="E6" s="60"/>
      <c r="F6" s="60"/>
      <c r="G6" s="60"/>
      <c r="H6" s="60"/>
      <c r="I6" s="60"/>
      <c r="J6" s="60"/>
      <c r="K6" s="60"/>
      <c r="L6" s="60"/>
    </row>
    <row r="7" spans="1:14" ht="20.100000000000001" customHeight="1" x14ac:dyDescent="0.2">
      <c r="A7" s="60" t="s">
        <v>99</v>
      </c>
      <c r="B7" s="60"/>
      <c r="C7" s="60"/>
      <c r="D7" s="60"/>
      <c r="E7" s="60"/>
      <c r="F7" s="60"/>
      <c r="G7" s="60"/>
      <c r="H7" s="60"/>
      <c r="I7" s="60"/>
      <c r="J7" s="60"/>
      <c r="K7" s="60"/>
      <c r="L7" s="60"/>
      <c r="M7" s="60"/>
    </row>
    <row r="8" spans="1:14" ht="40.5" customHeight="1" x14ac:dyDescent="0.2">
      <c r="C8" s="72" t="s">
        <v>2</v>
      </c>
      <c r="D8" s="15"/>
      <c r="E8" s="72" t="s">
        <v>3</v>
      </c>
      <c r="F8" s="82"/>
      <c r="G8" s="72" t="s">
        <v>79</v>
      </c>
      <c r="H8" s="82"/>
      <c r="I8" s="72" t="s">
        <v>81</v>
      </c>
      <c r="J8" s="82"/>
      <c r="K8" s="72" t="s">
        <v>75</v>
      </c>
      <c r="L8" s="82"/>
      <c r="M8" s="72" t="s">
        <v>76</v>
      </c>
    </row>
    <row r="9" spans="1:14" ht="20.100000000000001" customHeight="1" x14ac:dyDescent="0.2">
      <c r="A9" s="69"/>
      <c r="B9" s="69"/>
      <c r="C9" s="17" t="s">
        <v>4</v>
      </c>
      <c r="E9" s="17" t="s">
        <v>4</v>
      </c>
      <c r="F9" s="12"/>
      <c r="G9" s="17" t="s">
        <v>4</v>
      </c>
      <c r="H9" s="12"/>
      <c r="I9" s="17" t="s">
        <v>4</v>
      </c>
      <c r="J9" s="12"/>
      <c r="K9" s="17" t="s">
        <v>4</v>
      </c>
      <c r="L9" s="12"/>
      <c r="M9" s="17" t="s">
        <v>4</v>
      </c>
    </row>
    <row r="10" spans="1:14" ht="16.5" customHeight="1" x14ac:dyDescent="0.25">
      <c r="A10" s="97"/>
      <c r="B10" s="18"/>
      <c r="C10" s="107"/>
      <c r="D10" s="108"/>
      <c r="E10" s="107"/>
      <c r="F10" s="108"/>
      <c r="G10" s="107"/>
      <c r="H10" s="111"/>
      <c r="I10" s="107"/>
      <c r="J10" s="111"/>
      <c r="K10" s="107">
        <f>SUM(C10:I10)</f>
        <v>0</v>
      </c>
      <c r="L10" s="108"/>
      <c r="M10" s="112"/>
    </row>
    <row r="11" spans="1:14" ht="16.5" customHeight="1" x14ac:dyDescent="0.25">
      <c r="A11" s="97"/>
      <c r="B11" s="18"/>
      <c r="C11" s="107"/>
      <c r="D11" s="108"/>
      <c r="E11" s="107"/>
      <c r="F11" s="108"/>
      <c r="G11" s="107"/>
      <c r="H11" s="111"/>
      <c r="I11" s="107"/>
      <c r="J11" s="111"/>
      <c r="K11" s="107">
        <f>SUM(C11:I11)</f>
        <v>0</v>
      </c>
      <c r="L11" s="108"/>
      <c r="M11" s="112"/>
    </row>
    <row r="12" spans="1:14" ht="16.5" customHeight="1" x14ac:dyDescent="0.25">
      <c r="A12" s="97"/>
      <c r="B12" s="18"/>
      <c r="C12" s="107"/>
      <c r="D12" s="108"/>
      <c r="E12" s="107"/>
      <c r="F12" s="108"/>
      <c r="G12" s="107"/>
      <c r="H12" s="111"/>
      <c r="I12" s="107"/>
      <c r="J12" s="111"/>
      <c r="K12" s="107">
        <f>SUM(C12:I12)</f>
        <v>0</v>
      </c>
      <c r="L12" s="108"/>
      <c r="M12" s="112"/>
    </row>
    <row r="13" spans="1:14" ht="16.5" customHeight="1" x14ac:dyDescent="0.25">
      <c r="A13" s="98"/>
      <c r="B13" s="93"/>
      <c r="C13" s="109"/>
      <c r="D13" s="108"/>
      <c r="E13" s="107"/>
      <c r="F13" s="108"/>
      <c r="G13" s="107"/>
      <c r="H13" s="108"/>
      <c r="I13" s="107"/>
      <c r="J13" s="108"/>
      <c r="K13" s="107">
        <f>SUM(C13:I13)</f>
        <v>0</v>
      </c>
      <c r="L13" s="171"/>
      <c r="M13" s="112"/>
    </row>
    <row r="14" spans="1:14" ht="20.25" customHeight="1" thickBot="1" x14ac:dyDescent="0.25">
      <c r="A14" s="95" t="s">
        <v>83</v>
      </c>
      <c r="B14" s="95"/>
      <c r="C14" s="110">
        <f>SUM(C10:C13)</f>
        <v>0</v>
      </c>
      <c r="D14" s="108"/>
      <c r="E14" s="110">
        <f>SUM(E10:E13)</f>
        <v>0</v>
      </c>
      <c r="F14" s="108"/>
      <c r="G14" s="110">
        <f>SUM(G10:G13)</f>
        <v>0</v>
      </c>
      <c r="H14" s="108"/>
      <c r="I14" s="110">
        <f>SUM(I10:I13)</f>
        <v>0</v>
      </c>
      <c r="J14" s="108"/>
      <c r="K14" s="110">
        <f>SUM(K10:K13)</f>
        <v>0</v>
      </c>
      <c r="L14" s="171"/>
      <c r="M14" s="110">
        <f>SUM(M10:M13)</f>
        <v>0</v>
      </c>
    </row>
    <row r="15" spans="1:14" ht="13.5" customHeight="1" x14ac:dyDescent="0.2">
      <c r="A15" s="60"/>
      <c r="B15" s="60"/>
      <c r="C15" s="60"/>
      <c r="D15" s="60"/>
      <c r="E15" s="60"/>
      <c r="F15" s="60"/>
      <c r="G15" s="60"/>
      <c r="H15" s="60"/>
      <c r="I15" s="60"/>
      <c r="J15" s="60"/>
      <c r="K15" s="60"/>
      <c r="L15" s="60"/>
    </row>
    <row r="16" spans="1:14" ht="15" customHeight="1" x14ac:dyDescent="0.2">
      <c r="A16" s="60"/>
      <c r="B16" s="60"/>
      <c r="C16" s="172">
        <f>IF('R&amp;P Accounts'!B12-'Additional notes (1)  '!C14=0,0,"reference error")</f>
        <v>0</v>
      </c>
      <c r="D16" s="172"/>
      <c r="E16" s="172">
        <f>IF('R&amp;P Accounts'!D12-'Additional notes (1)  '!E14=0,0,"reference error")</f>
        <v>0</v>
      </c>
      <c r="F16" s="172">
        <f>IF('R&amp;P Accounts'!E12-'Additional notes (1)  '!F14=0,0,"reference error")</f>
        <v>0</v>
      </c>
      <c r="G16" s="172">
        <f>IF('R&amp;P Accounts'!F12-'Additional notes (1)  '!G14=0,0,"reference error")</f>
        <v>0</v>
      </c>
      <c r="H16" s="172">
        <f>IF('R&amp;P Accounts'!G12-'Additional notes (1)  '!H14=0,0,"reference error")</f>
        <v>0</v>
      </c>
      <c r="I16" s="172">
        <f>IF('R&amp;P Accounts'!H12-'Additional notes (1)  '!I14=0,0,"reference error")</f>
        <v>0</v>
      </c>
      <c r="J16" s="172">
        <f>IF('R&amp;P Accounts'!I12-'Additional notes (1)  '!J14=0,0,"reference error")</f>
        <v>0</v>
      </c>
      <c r="K16" s="172">
        <f>IF('R&amp;P Accounts'!J12-'Additional notes (1)  '!K14=0,0,"reference error")</f>
        <v>0</v>
      </c>
      <c r="L16" s="172">
        <f>IF('R&amp;P Accounts'!K12-'Additional notes (1)  '!L14=0,0,"reference error")</f>
        <v>0</v>
      </c>
      <c r="M16" s="172">
        <f>IF('R&amp;P Accounts'!L12-'Additional notes (1)  '!M14=0,0,"reference error")</f>
        <v>0</v>
      </c>
    </row>
    <row r="17" spans="1:13" ht="13.5" customHeight="1" x14ac:dyDescent="0.2">
      <c r="A17" s="60"/>
      <c r="B17" s="60"/>
      <c r="C17" s="60"/>
      <c r="D17" s="60"/>
      <c r="E17" s="60"/>
      <c r="F17" s="60"/>
      <c r="G17" s="60"/>
      <c r="H17" s="60"/>
      <c r="I17" s="60"/>
      <c r="J17" s="60"/>
      <c r="K17" s="60"/>
      <c r="L17" s="60"/>
    </row>
    <row r="18" spans="1:13" ht="20.100000000000001" customHeight="1" x14ac:dyDescent="0.2">
      <c r="A18" s="332" t="s">
        <v>100</v>
      </c>
      <c r="B18" s="332"/>
      <c r="C18" s="332"/>
      <c r="D18" s="332"/>
      <c r="E18" s="332"/>
      <c r="F18" s="332"/>
      <c r="G18" s="332"/>
      <c r="H18" s="332"/>
      <c r="I18" s="332"/>
      <c r="J18" s="332"/>
      <c r="K18" s="332"/>
      <c r="L18" s="332"/>
      <c r="M18" s="332"/>
    </row>
    <row r="19" spans="1:13" ht="40.5" customHeight="1" x14ac:dyDescent="0.2">
      <c r="C19" s="72" t="s">
        <v>2</v>
      </c>
      <c r="D19" s="15"/>
      <c r="E19" s="72" t="s">
        <v>3</v>
      </c>
      <c r="F19" s="82"/>
      <c r="G19" s="72"/>
      <c r="H19" s="82"/>
      <c r="I19" s="72"/>
      <c r="J19" s="82"/>
      <c r="K19" s="72" t="s">
        <v>75</v>
      </c>
      <c r="L19" s="82"/>
      <c r="M19" s="72" t="s">
        <v>76</v>
      </c>
    </row>
    <row r="20" spans="1:13" ht="20.100000000000001" customHeight="1" x14ac:dyDescent="0.2">
      <c r="A20" s="69"/>
      <c r="B20" s="69"/>
      <c r="C20" s="17" t="s">
        <v>4</v>
      </c>
      <c r="E20" s="17" t="s">
        <v>4</v>
      </c>
      <c r="F20" s="12"/>
      <c r="G20" s="17"/>
      <c r="H20" s="12"/>
      <c r="I20" s="17"/>
      <c r="J20" s="12"/>
      <c r="K20" s="17" t="s">
        <v>4</v>
      </c>
      <c r="L20" s="12"/>
      <c r="M20" s="17" t="s">
        <v>4</v>
      </c>
    </row>
    <row r="21" spans="1:13" ht="20.100000000000001" customHeight="1" x14ac:dyDescent="0.25">
      <c r="A21" s="97" t="s">
        <v>127</v>
      </c>
      <c r="B21" s="18"/>
      <c r="C21" s="107"/>
      <c r="D21" s="108"/>
      <c r="E21" s="107">
        <v>42588</v>
      </c>
      <c r="F21" s="108"/>
      <c r="G21" s="108"/>
      <c r="H21" s="111"/>
      <c r="I21" s="108"/>
      <c r="J21" s="111"/>
      <c r="K21" s="107">
        <f>SUM(C21:I21)</f>
        <v>42588</v>
      </c>
      <c r="L21" s="108"/>
      <c r="M21" s="112">
        <v>42588</v>
      </c>
    </row>
    <row r="22" spans="1:13" ht="20.100000000000001" customHeight="1" x14ac:dyDescent="0.25">
      <c r="A22" s="97" t="s">
        <v>128</v>
      </c>
      <c r="B22" s="18"/>
      <c r="C22" s="107"/>
      <c r="D22" s="108"/>
      <c r="E22" s="107">
        <v>73600</v>
      </c>
      <c r="F22" s="108"/>
      <c r="G22" s="108"/>
      <c r="H22" s="111"/>
      <c r="I22" s="108"/>
      <c r="J22" s="111"/>
      <c r="K22" s="107">
        <f>SUM(C22:I22)</f>
        <v>73600</v>
      </c>
      <c r="L22" s="108"/>
      <c r="M22" s="112">
        <v>73600</v>
      </c>
    </row>
    <row r="23" spans="1:13" ht="20.100000000000001" customHeight="1" x14ac:dyDescent="0.25">
      <c r="A23" s="97" t="s">
        <v>130</v>
      </c>
      <c r="B23" s="18"/>
      <c r="C23" s="107"/>
      <c r="D23" s="108"/>
      <c r="E23" s="107">
        <v>5000</v>
      </c>
      <c r="F23" s="108"/>
      <c r="G23" s="108"/>
      <c r="H23" s="111"/>
      <c r="I23" s="108"/>
      <c r="J23" s="111"/>
      <c r="K23" s="107">
        <f>SUM(C23:I23)</f>
        <v>5000</v>
      </c>
      <c r="L23" s="108"/>
      <c r="M23" s="112">
        <v>3881</v>
      </c>
    </row>
    <row r="24" spans="1:13" ht="20.100000000000001" customHeight="1" x14ac:dyDescent="0.25">
      <c r="A24" s="97" t="s">
        <v>129</v>
      </c>
      <c r="B24" s="18"/>
      <c r="C24" s="107"/>
      <c r="D24" s="108"/>
      <c r="E24" s="107">
        <v>25000</v>
      </c>
      <c r="F24" s="108"/>
      <c r="G24" s="108"/>
      <c r="H24" s="111"/>
      <c r="I24" s="108"/>
      <c r="J24" s="111"/>
      <c r="K24" s="107">
        <f>SUM(C24:I24)</f>
        <v>25000</v>
      </c>
      <c r="L24" s="108"/>
      <c r="M24" s="112">
        <v>25000</v>
      </c>
    </row>
    <row r="25" spans="1:13" ht="20.100000000000001" customHeight="1" x14ac:dyDescent="0.25">
      <c r="A25" s="98"/>
      <c r="B25" s="93"/>
      <c r="C25" s="109"/>
      <c r="D25" s="108"/>
      <c r="E25" s="107"/>
      <c r="F25" s="108"/>
      <c r="G25" s="108"/>
      <c r="H25" s="108"/>
      <c r="I25" s="108"/>
      <c r="J25" s="108"/>
      <c r="K25" s="107">
        <f>SUM(C25:I25)</f>
        <v>0</v>
      </c>
      <c r="L25" s="331"/>
      <c r="M25" s="112"/>
    </row>
    <row r="26" spans="1:13" ht="20.100000000000001" customHeight="1" thickBot="1" x14ac:dyDescent="0.25">
      <c r="A26" s="95" t="s">
        <v>83</v>
      </c>
      <c r="B26" s="95"/>
      <c r="C26" s="110">
        <f>SUM(C21:C25)</f>
        <v>0</v>
      </c>
      <c r="D26" s="108"/>
      <c r="E26" s="110">
        <f>SUM(E21:E25)</f>
        <v>146188</v>
      </c>
      <c r="F26" s="108"/>
      <c r="G26" s="173"/>
      <c r="H26" s="173"/>
      <c r="I26" s="173"/>
      <c r="J26" s="108"/>
      <c r="K26" s="110">
        <f>SUM(K21:K25)</f>
        <v>146188</v>
      </c>
      <c r="L26" s="331"/>
      <c r="M26" s="110">
        <f>SUM(M21:M25)</f>
        <v>145069</v>
      </c>
    </row>
    <row r="27" spans="1:13" ht="12" customHeight="1" x14ac:dyDescent="0.2">
      <c r="A27" s="60"/>
      <c r="B27" s="60"/>
      <c r="C27" s="60"/>
      <c r="D27" s="60"/>
      <c r="E27" s="60"/>
      <c r="F27" s="60"/>
      <c r="G27" s="60"/>
      <c r="H27" s="60"/>
      <c r="I27" s="60"/>
      <c r="J27" s="60"/>
      <c r="K27" s="60"/>
      <c r="L27" s="60"/>
    </row>
    <row r="28" spans="1:13" ht="13.5" customHeight="1" x14ac:dyDescent="0.2">
      <c r="A28" s="60"/>
      <c r="B28" s="60"/>
      <c r="C28" s="172">
        <f>IF('R&amp;P Accounts'!B14-'Additional notes (1)  '!C26=0,0,"reference error")</f>
        <v>0</v>
      </c>
      <c r="D28" s="172"/>
      <c r="E28" s="172">
        <f>IF('R&amp;P Accounts'!D14-'Additional notes (1)  '!E26=0,0,"reference error")</f>
        <v>0</v>
      </c>
      <c r="F28" s="172">
        <f>IF('R&amp;P Accounts'!E14-'Additional notes (1)  '!F26=0,0,"reference error")</f>
        <v>0</v>
      </c>
      <c r="G28" s="172"/>
      <c r="H28" s="172"/>
      <c r="I28" s="172"/>
      <c r="J28" s="172">
        <f>IF('R&amp;P Accounts'!I14-'Additional notes (1)  '!J26=0,0,"reference error")</f>
        <v>0</v>
      </c>
      <c r="K28" s="172">
        <f>IF('R&amp;P Accounts'!J14-'Additional notes (1)  '!K26=0,0,"reference error")</f>
        <v>0</v>
      </c>
      <c r="L28" s="172">
        <f>IF('R&amp;P Accounts'!K14-'Additional notes (1)  '!L26=0,0,"reference error")</f>
        <v>0</v>
      </c>
      <c r="M28" s="172">
        <f>IF('R&amp;P Accounts'!L14-'Additional notes (1)  '!M26=0,0,"reference error")</f>
        <v>0</v>
      </c>
    </row>
    <row r="29" spans="1:13" ht="11.25" customHeight="1" x14ac:dyDescent="0.2">
      <c r="A29" s="60"/>
      <c r="B29" s="60"/>
      <c r="C29" s="60"/>
      <c r="D29" s="60"/>
      <c r="E29" s="60"/>
      <c r="F29" s="60"/>
      <c r="G29" s="60"/>
      <c r="H29" s="60"/>
      <c r="I29" s="60"/>
      <c r="J29" s="60"/>
      <c r="K29" s="60"/>
      <c r="L29" s="60"/>
    </row>
    <row r="30" spans="1:13" ht="20.100000000000001" customHeight="1" x14ac:dyDescent="0.2">
      <c r="A30" s="332" t="s">
        <v>98</v>
      </c>
      <c r="B30" s="332"/>
      <c r="C30" s="332"/>
      <c r="D30" s="332"/>
      <c r="E30" s="332"/>
      <c r="F30" s="332"/>
      <c r="G30" s="332"/>
      <c r="H30" s="332"/>
      <c r="I30" s="332"/>
      <c r="J30" s="332"/>
      <c r="K30" s="332"/>
      <c r="L30" s="332"/>
    </row>
    <row r="31" spans="1:13" ht="40.5" customHeight="1" x14ac:dyDescent="0.2">
      <c r="C31" s="72" t="s">
        <v>2</v>
      </c>
      <c r="D31" s="15"/>
      <c r="E31" s="72" t="s">
        <v>3</v>
      </c>
      <c r="F31" s="82"/>
      <c r="G31" s="72" t="s">
        <v>79</v>
      </c>
      <c r="H31" s="82"/>
      <c r="I31" s="72" t="s">
        <v>81</v>
      </c>
      <c r="J31" s="82"/>
      <c r="K31" s="72" t="s">
        <v>75</v>
      </c>
      <c r="L31" s="82"/>
      <c r="M31" s="72" t="s">
        <v>76</v>
      </c>
    </row>
    <row r="32" spans="1:13" ht="20.100000000000001" customHeight="1" x14ac:dyDescent="0.2">
      <c r="A32" s="69"/>
      <c r="B32" s="69"/>
      <c r="C32" s="17" t="s">
        <v>4</v>
      </c>
      <c r="E32" s="17" t="s">
        <v>4</v>
      </c>
      <c r="F32" s="12"/>
      <c r="G32" s="17" t="s">
        <v>4</v>
      </c>
      <c r="H32" s="12"/>
      <c r="I32" s="17" t="s">
        <v>4</v>
      </c>
      <c r="J32" s="12"/>
      <c r="K32" s="17" t="s">
        <v>4</v>
      </c>
      <c r="L32" s="12"/>
      <c r="M32" s="17" t="s">
        <v>4</v>
      </c>
    </row>
    <row r="33" spans="1:13" ht="16.5" customHeight="1" x14ac:dyDescent="0.25">
      <c r="A33" s="97" t="s">
        <v>115</v>
      </c>
      <c r="B33" s="18"/>
      <c r="C33" s="107">
        <v>10500</v>
      </c>
      <c r="D33" s="108"/>
      <c r="E33" s="107"/>
      <c r="F33" s="108"/>
      <c r="G33" s="107"/>
      <c r="H33" s="111"/>
      <c r="I33" s="107"/>
      <c r="J33" s="111"/>
      <c r="K33" s="107">
        <f>SUM(C33:I33)</f>
        <v>10500</v>
      </c>
      <c r="L33" s="108"/>
      <c r="M33" s="112">
        <v>5000</v>
      </c>
    </row>
    <row r="34" spans="1:13" ht="16.5" customHeight="1" x14ac:dyDescent="0.25">
      <c r="A34" s="97" t="s">
        <v>149</v>
      </c>
      <c r="B34" s="18"/>
      <c r="C34" s="107"/>
      <c r="D34" s="108"/>
      <c r="E34" s="107">
        <v>892</v>
      </c>
      <c r="F34" s="108"/>
      <c r="G34" s="107"/>
      <c r="H34" s="111"/>
      <c r="I34" s="107"/>
      <c r="J34" s="111"/>
      <c r="K34" s="107">
        <f t="shared" ref="K34:K40" si="0">SUM(C34:I34)</f>
        <v>892</v>
      </c>
      <c r="L34" s="108"/>
      <c r="M34" s="112"/>
    </row>
    <row r="35" spans="1:13" ht="16.5" customHeight="1" x14ac:dyDescent="0.25">
      <c r="A35" s="97"/>
      <c r="B35" s="18"/>
      <c r="C35" s="107"/>
      <c r="D35" s="108"/>
      <c r="E35" s="107"/>
      <c r="F35" s="108"/>
      <c r="G35" s="107"/>
      <c r="H35" s="111"/>
      <c r="I35" s="107"/>
      <c r="J35" s="111"/>
      <c r="K35" s="107">
        <f t="shared" si="0"/>
        <v>0</v>
      </c>
      <c r="L35" s="108"/>
      <c r="M35" s="112"/>
    </row>
    <row r="36" spans="1:13" ht="16.5" customHeight="1" x14ac:dyDescent="0.25">
      <c r="A36" s="97"/>
      <c r="B36" s="18"/>
      <c r="C36" s="107"/>
      <c r="D36" s="108"/>
      <c r="E36" s="107"/>
      <c r="F36" s="108"/>
      <c r="G36" s="107"/>
      <c r="H36" s="111"/>
      <c r="I36" s="107"/>
      <c r="J36" s="111"/>
      <c r="K36" s="107">
        <f t="shared" si="0"/>
        <v>0</v>
      </c>
      <c r="L36" s="108"/>
      <c r="M36" s="112"/>
    </row>
    <row r="37" spans="1:13" ht="16.5" customHeight="1" x14ac:dyDescent="0.25">
      <c r="A37" s="97"/>
      <c r="B37" s="18"/>
      <c r="C37" s="113"/>
      <c r="D37" s="111"/>
      <c r="E37" s="113"/>
      <c r="F37" s="111"/>
      <c r="G37" s="113"/>
      <c r="H37" s="111"/>
      <c r="I37" s="113"/>
      <c r="J37" s="111"/>
      <c r="K37" s="107">
        <f t="shared" si="0"/>
        <v>0</v>
      </c>
      <c r="L37" s="111"/>
      <c r="M37" s="112"/>
    </row>
    <row r="38" spans="1:13" ht="16.5" customHeight="1" x14ac:dyDescent="0.25">
      <c r="A38" s="97"/>
      <c r="B38" s="18"/>
      <c r="C38" s="113"/>
      <c r="D38" s="111"/>
      <c r="E38" s="113"/>
      <c r="F38" s="111"/>
      <c r="G38" s="113"/>
      <c r="H38" s="111"/>
      <c r="I38" s="113"/>
      <c r="J38" s="111"/>
      <c r="K38" s="107">
        <f t="shared" si="0"/>
        <v>0</v>
      </c>
      <c r="L38" s="111"/>
      <c r="M38" s="112"/>
    </row>
    <row r="39" spans="1:13" ht="16.5" customHeight="1" x14ac:dyDescent="0.25">
      <c r="A39" s="97"/>
      <c r="B39" s="18"/>
      <c r="C39" s="113"/>
      <c r="D39" s="111"/>
      <c r="E39" s="113"/>
      <c r="F39" s="111"/>
      <c r="G39" s="113"/>
      <c r="H39" s="111"/>
      <c r="I39" s="113"/>
      <c r="J39" s="111"/>
      <c r="K39" s="107">
        <f t="shared" si="0"/>
        <v>0</v>
      </c>
      <c r="L39" s="111"/>
      <c r="M39" s="112"/>
    </row>
    <row r="40" spans="1:13" ht="16.5" customHeight="1" x14ac:dyDescent="0.25">
      <c r="A40" s="98"/>
      <c r="B40" s="93"/>
      <c r="C40" s="109"/>
      <c r="D40" s="108"/>
      <c r="E40" s="107"/>
      <c r="F40" s="108"/>
      <c r="G40" s="107"/>
      <c r="H40" s="108"/>
      <c r="I40" s="107"/>
      <c r="J40" s="108"/>
      <c r="K40" s="107">
        <f t="shared" si="0"/>
        <v>0</v>
      </c>
      <c r="L40" s="331"/>
      <c r="M40" s="112"/>
    </row>
    <row r="41" spans="1:13" ht="20.25" customHeight="1" thickBot="1" x14ac:dyDescent="0.25">
      <c r="A41" s="95" t="s">
        <v>83</v>
      </c>
      <c r="B41" s="95"/>
      <c r="C41" s="110">
        <f>SUM(C33:C40)</f>
        <v>10500</v>
      </c>
      <c r="D41" s="108"/>
      <c r="E41" s="110">
        <f>SUM(E33:E40)</f>
        <v>892</v>
      </c>
      <c r="F41" s="108"/>
      <c r="G41" s="110">
        <f>SUM(G33:G40)</f>
        <v>0</v>
      </c>
      <c r="H41" s="108"/>
      <c r="I41" s="110">
        <f>SUM(I33:I40)</f>
        <v>0</v>
      </c>
      <c r="J41" s="108"/>
      <c r="K41" s="110">
        <f>SUM(K33:K40)</f>
        <v>11392</v>
      </c>
      <c r="L41" s="331"/>
      <c r="M41" s="110">
        <f>SUM(M33:M40)</f>
        <v>5000</v>
      </c>
    </row>
    <row r="42" spans="1:13" ht="10.5" customHeight="1" x14ac:dyDescent="0.2">
      <c r="A42" s="95"/>
      <c r="B42" s="95"/>
      <c r="C42" s="105"/>
      <c r="D42" s="92"/>
      <c r="E42" s="105"/>
      <c r="F42" s="92"/>
      <c r="G42" s="105"/>
      <c r="H42" s="92"/>
      <c r="I42" s="105"/>
      <c r="J42" s="92"/>
      <c r="K42" s="105"/>
      <c r="L42" s="94"/>
      <c r="M42" s="105"/>
    </row>
    <row r="43" spans="1:13" ht="12.75" customHeight="1" x14ac:dyDescent="0.2">
      <c r="A43" s="12"/>
      <c r="B43" s="12"/>
      <c r="C43" s="58">
        <f>IF(C41-'R&amp;P Accounts'!B19=0,0,"reference error")</f>
        <v>0</v>
      </c>
      <c r="D43" s="12"/>
      <c r="E43" s="58">
        <f>IF(E41-'R&amp;P Accounts'!D19=0,0,"reference error")</f>
        <v>0</v>
      </c>
      <c r="F43" s="58"/>
      <c r="G43" s="58">
        <f>IF(G41-'R&amp;P Accounts'!F19=0,0,"reference error")</f>
        <v>0</v>
      </c>
      <c r="H43" s="58"/>
      <c r="I43" s="58">
        <f>IF(I41-'R&amp;P Accounts'!H19=0,0,"reference error")</f>
        <v>0</v>
      </c>
      <c r="J43" s="58"/>
      <c r="K43" s="58">
        <f>IF(K41-'R&amp;P Accounts'!J19=0,0,"reference error")</f>
        <v>0</v>
      </c>
      <c r="L43" s="58"/>
      <c r="M43" s="58">
        <f>IF(M41-'R&amp;P Accounts'!L19=0,0,"reference error")</f>
        <v>0</v>
      </c>
    </row>
    <row r="44" spans="1:13" ht="12.75" customHeight="1" x14ac:dyDescent="0.2">
      <c r="A44" s="12"/>
      <c r="B44" s="12"/>
      <c r="C44" s="58"/>
      <c r="D44" s="12"/>
      <c r="E44" s="58"/>
      <c r="F44" s="58"/>
      <c r="G44" s="58"/>
      <c r="H44" s="58"/>
      <c r="I44" s="58"/>
      <c r="J44" s="58"/>
      <c r="K44" s="58"/>
      <c r="L44" s="58"/>
      <c r="M44" s="58"/>
    </row>
    <row r="45" spans="1:13" ht="19.5" customHeight="1" x14ac:dyDescent="0.25">
      <c r="A45" s="330" t="s">
        <v>97</v>
      </c>
      <c r="B45" s="330"/>
      <c r="C45" s="330"/>
      <c r="D45" s="330"/>
      <c r="E45" s="330"/>
      <c r="F45" s="330"/>
      <c r="G45" s="330"/>
      <c r="H45" s="330"/>
      <c r="I45" s="330"/>
      <c r="J45" s="330"/>
      <c r="K45" s="330"/>
      <c r="L45" s="330"/>
      <c r="M45" s="330"/>
    </row>
    <row r="46" spans="1:13" ht="40.5" customHeight="1" x14ac:dyDescent="0.2">
      <c r="C46" s="72" t="s">
        <v>2</v>
      </c>
      <c r="D46" s="15"/>
      <c r="E46" s="72" t="s">
        <v>3</v>
      </c>
      <c r="F46" s="82"/>
      <c r="G46" s="72" t="s">
        <v>79</v>
      </c>
      <c r="H46" s="82"/>
      <c r="I46" s="72" t="s">
        <v>81</v>
      </c>
      <c r="J46" s="82"/>
      <c r="K46" s="72" t="s">
        <v>75</v>
      </c>
      <c r="L46" s="82"/>
      <c r="M46" s="72" t="s">
        <v>76</v>
      </c>
    </row>
    <row r="47" spans="1:13" ht="20.100000000000001" customHeight="1" x14ac:dyDescent="0.2">
      <c r="A47" s="69"/>
      <c r="B47" s="69"/>
      <c r="C47" s="17" t="s">
        <v>4</v>
      </c>
      <c r="E47" s="17" t="s">
        <v>4</v>
      </c>
      <c r="F47" s="12"/>
      <c r="G47" s="17" t="s">
        <v>4</v>
      </c>
      <c r="H47" s="12"/>
      <c r="I47" s="17" t="s">
        <v>4</v>
      </c>
      <c r="J47" s="12"/>
      <c r="K47" s="17" t="s">
        <v>4</v>
      </c>
      <c r="L47" s="12"/>
      <c r="M47" s="17" t="s">
        <v>4</v>
      </c>
    </row>
    <row r="48" spans="1:13" ht="16.5" customHeight="1" x14ac:dyDescent="0.25">
      <c r="A48" s="97" t="s">
        <v>116</v>
      </c>
      <c r="B48" s="18"/>
      <c r="C48" s="114">
        <v>1711</v>
      </c>
      <c r="D48" s="115"/>
      <c r="E48" s="178">
        <v>111627</v>
      </c>
      <c r="F48" s="115"/>
      <c r="G48" s="114"/>
      <c r="H48" s="117"/>
      <c r="I48" s="114"/>
      <c r="J48" s="117"/>
      <c r="K48" s="114">
        <f>SUM(C48:I48)</f>
        <v>113338</v>
      </c>
      <c r="L48" s="115"/>
      <c r="M48" s="118">
        <v>126690</v>
      </c>
    </row>
    <row r="49" spans="1:13" ht="16.5" customHeight="1" x14ac:dyDescent="0.25">
      <c r="A49" s="97" t="s">
        <v>117</v>
      </c>
      <c r="B49" s="18"/>
      <c r="C49" s="114"/>
      <c r="D49" s="115"/>
      <c r="E49" s="178">
        <v>3396</v>
      </c>
      <c r="F49" s="115"/>
      <c r="G49" s="114"/>
      <c r="H49" s="117"/>
      <c r="I49" s="114"/>
      <c r="J49" s="117"/>
      <c r="K49" s="114">
        <f t="shared" ref="K49:K61" si="1">SUM(C49:I49)</f>
        <v>3396</v>
      </c>
      <c r="L49" s="115"/>
      <c r="M49" s="118">
        <v>1981</v>
      </c>
    </row>
    <row r="50" spans="1:13" ht="16.5" customHeight="1" x14ac:dyDescent="0.25">
      <c r="A50" s="97" t="s">
        <v>118</v>
      </c>
      <c r="B50" s="18"/>
      <c r="C50" s="114"/>
      <c r="D50" s="115"/>
      <c r="E50" s="178">
        <v>3378</v>
      </c>
      <c r="F50" s="115"/>
      <c r="G50" s="114"/>
      <c r="H50" s="117"/>
      <c r="I50" s="114"/>
      <c r="J50" s="117"/>
      <c r="K50" s="114">
        <f t="shared" si="1"/>
        <v>3378</v>
      </c>
      <c r="L50" s="115"/>
      <c r="M50" s="118">
        <v>4038</v>
      </c>
    </row>
    <row r="51" spans="1:13" ht="16.5" customHeight="1" x14ac:dyDescent="0.25">
      <c r="A51" s="97" t="s">
        <v>119</v>
      </c>
      <c r="B51" s="18"/>
      <c r="C51" s="114"/>
      <c r="D51" s="115"/>
      <c r="E51" s="178">
        <v>77</v>
      </c>
      <c r="F51" s="115"/>
      <c r="G51" s="114"/>
      <c r="H51" s="117"/>
      <c r="I51" s="114"/>
      <c r="J51" s="117"/>
      <c r="K51" s="114">
        <f t="shared" si="1"/>
        <v>77</v>
      </c>
      <c r="L51" s="115"/>
      <c r="M51" s="118">
        <v>146</v>
      </c>
    </row>
    <row r="52" spans="1:13" ht="16.5" customHeight="1" x14ac:dyDescent="0.25">
      <c r="A52" s="97" t="s">
        <v>120</v>
      </c>
      <c r="B52" s="18"/>
      <c r="C52" s="119">
        <v>600</v>
      </c>
      <c r="D52" s="117"/>
      <c r="E52" s="179"/>
      <c r="F52" s="117"/>
      <c r="G52" s="119"/>
      <c r="H52" s="117"/>
      <c r="I52" s="119"/>
      <c r="J52" s="117"/>
      <c r="K52" s="114">
        <f t="shared" si="1"/>
        <v>600</v>
      </c>
      <c r="L52" s="117"/>
      <c r="M52" s="118">
        <v>37</v>
      </c>
    </row>
    <row r="53" spans="1:13" ht="16.5" customHeight="1" x14ac:dyDescent="0.25">
      <c r="A53" s="97" t="s">
        <v>131</v>
      </c>
      <c r="B53" s="18"/>
      <c r="C53" s="119"/>
      <c r="D53" s="117"/>
      <c r="E53" s="179">
        <v>289</v>
      </c>
      <c r="F53" s="117"/>
      <c r="G53" s="119"/>
      <c r="H53" s="117"/>
      <c r="I53" s="119"/>
      <c r="J53" s="117"/>
      <c r="K53" s="114">
        <f t="shared" si="1"/>
        <v>289</v>
      </c>
      <c r="L53" s="117"/>
      <c r="M53" s="118">
        <v>555</v>
      </c>
    </row>
    <row r="54" spans="1:13" ht="16.5" customHeight="1" x14ac:dyDescent="0.25">
      <c r="A54" s="97" t="s">
        <v>121</v>
      </c>
      <c r="B54" s="18"/>
      <c r="C54" s="119"/>
      <c r="D54" s="117"/>
      <c r="E54" s="179">
        <v>592</v>
      </c>
      <c r="F54" s="117"/>
      <c r="G54" s="119"/>
      <c r="H54" s="117"/>
      <c r="I54" s="119"/>
      <c r="J54" s="117"/>
      <c r="K54" s="114">
        <f t="shared" si="1"/>
        <v>592</v>
      </c>
      <c r="L54" s="117"/>
      <c r="M54" s="118">
        <v>555</v>
      </c>
    </row>
    <row r="55" spans="1:13" ht="16.5" customHeight="1" x14ac:dyDescent="0.25">
      <c r="A55" s="97" t="s">
        <v>122</v>
      </c>
      <c r="B55" s="18"/>
      <c r="C55" s="119"/>
      <c r="D55" s="117"/>
      <c r="E55" s="179">
        <v>1925</v>
      </c>
      <c r="F55" s="117"/>
      <c r="G55" s="119"/>
      <c r="H55" s="117"/>
      <c r="I55" s="119"/>
      <c r="J55" s="117"/>
      <c r="K55" s="114">
        <f t="shared" si="1"/>
        <v>1925</v>
      </c>
      <c r="L55" s="117"/>
      <c r="M55" s="118">
        <v>1740</v>
      </c>
    </row>
    <row r="56" spans="1:13" ht="16.5" customHeight="1" x14ac:dyDescent="0.25">
      <c r="A56" s="97" t="s">
        <v>123</v>
      </c>
      <c r="B56" s="18"/>
      <c r="C56" s="119"/>
      <c r="D56" s="117"/>
      <c r="E56" s="119">
        <v>13200</v>
      </c>
      <c r="F56" s="117"/>
      <c r="G56" s="119"/>
      <c r="H56" s="117"/>
      <c r="I56" s="119"/>
      <c r="J56" s="117"/>
      <c r="K56" s="114">
        <f t="shared" si="1"/>
        <v>13200</v>
      </c>
      <c r="L56" s="117"/>
      <c r="M56" s="118">
        <v>11354</v>
      </c>
    </row>
    <row r="57" spans="1:13" ht="16.5" customHeight="1" x14ac:dyDescent="0.25">
      <c r="A57" s="97" t="s">
        <v>124</v>
      </c>
      <c r="B57" s="18"/>
      <c r="C57" s="119"/>
      <c r="D57" s="117"/>
      <c r="E57" s="119">
        <v>7311</v>
      </c>
      <c r="F57" s="117"/>
      <c r="G57" s="119"/>
      <c r="H57" s="117"/>
      <c r="I57" s="119"/>
      <c r="J57" s="117"/>
      <c r="K57" s="114">
        <f t="shared" si="1"/>
        <v>7311</v>
      </c>
      <c r="L57" s="117"/>
      <c r="M57" s="118">
        <v>14765</v>
      </c>
    </row>
    <row r="58" spans="1:13" ht="16.5" customHeight="1" x14ac:dyDescent="0.25">
      <c r="A58" s="97" t="s">
        <v>150</v>
      </c>
      <c r="B58" s="18"/>
      <c r="C58" s="119">
        <v>2252</v>
      </c>
      <c r="D58" s="117"/>
      <c r="E58" s="119">
        <v>116</v>
      </c>
      <c r="F58" s="117"/>
      <c r="G58" s="119"/>
      <c r="H58" s="117"/>
      <c r="I58" s="119"/>
      <c r="J58" s="117"/>
      <c r="K58" s="114">
        <f t="shared" si="1"/>
        <v>2368</v>
      </c>
      <c r="L58" s="117"/>
      <c r="M58" s="118">
        <v>175</v>
      </c>
    </row>
    <row r="59" spans="1:13" ht="16.5" customHeight="1" x14ac:dyDescent="0.25">
      <c r="A59" s="97" t="s">
        <v>125</v>
      </c>
      <c r="B59" s="18"/>
      <c r="C59" s="119">
        <v>39</v>
      </c>
      <c r="D59" s="117"/>
      <c r="E59" s="119">
        <v>2154</v>
      </c>
      <c r="F59" s="117"/>
      <c r="G59" s="119"/>
      <c r="H59" s="117"/>
      <c r="I59" s="119"/>
      <c r="J59" s="117"/>
      <c r="K59" s="114">
        <f t="shared" si="1"/>
        <v>2193</v>
      </c>
      <c r="L59" s="117"/>
      <c r="M59" s="118">
        <v>2236</v>
      </c>
    </row>
    <row r="60" spans="1:13" ht="16.5" customHeight="1" x14ac:dyDescent="0.25">
      <c r="A60" s="97" t="s">
        <v>126</v>
      </c>
      <c r="B60" s="18"/>
      <c r="C60" s="119">
        <v>80</v>
      </c>
      <c r="D60" s="117"/>
      <c r="E60" s="179"/>
      <c r="F60" s="117"/>
      <c r="G60" s="119"/>
      <c r="H60" s="117"/>
      <c r="I60" s="119"/>
      <c r="J60" s="117"/>
      <c r="K60" s="114">
        <f t="shared" si="1"/>
        <v>80</v>
      </c>
      <c r="L60" s="117"/>
      <c r="M60" s="118">
        <v>778</v>
      </c>
    </row>
    <row r="61" spans="1:13" ht="16.5" customHeight="1" x14ac:dyDescent="0.25">
      <c r="A61" s="97"/>
      <c r="B61" s="18"/>
      <c r="C61" s="119"/>
      <c r="D61" s="117"/>
      <c r="E61" s="119"/>
      <c r="F61" s="117"/>
      <c r="G61" s="119"/>
      <c r="H61" s="117"/>
      <c r="I61" s="119"/>
      <c r="J61" s="117"/>
      <c r="K61" s="114">
        <f t="shared" si="1"/>
        <v>0</v>
      </c>
      <c r="L61" s="117"/>
      <c r="M61" s="118"/>
    </row>
    <row r="62" spans="1:13" ht="20.100000000000001" customHeight="1" thickBot="1" x14ac:dyDescent="0.25">
      <c r="A62" s="95" t="s">
        <v>83</v>
      </c>
      <c r="B62" s="95"/>
      <c r="C62" s="116">
        <f>SUM(C48:C61)</f>
        <v>4682</v>
      </c>
      <c r="D62" s="115"/>
      <c r="E62" s="116">
        <f>SUM(E48:E61)</f>
        <v>144065</v>
      </c>
      <c r="F62" s="115"/>
      <c r="G62" s="116">
        <f>SUM(G48:G61)</f>
        <v>0</v>
      </c>
      <c r="H62" s="115"/>
      <c r="I62" s="116">
        <f>SUM(I48:I61)</f>
        <v>0</v>
      </c>
      <c r="J62" s="115"/>
      <c r="K62" s="116">
        <f>SUM(K48:K61)</f>
        <v>148747</v>
      </c>
      <c r="L62" s="115"/>
      <c r="M62" s="116">
        <f>SUM(M48:M61)</f>
        <v>165050</v>
      </c>
    </row>
    <row r="63" spans="1:13" ht="9" customHeight="1" x14ac:dyDescent="0.2">
      <c r="A63" s="95"/>
      <c r="B63" s="95"/>
      <c r="C63" s="106"/>
      <c r="D63" s="99"/>
      <c r="E63" s="106"/>
      <c r="F63" s="99"/>
      <c r="G63" s="106"/>
      <c r="H63" s="99"/>
      <c r="I63" s="106"/>
      <c r="J63" s="99"/>
      <c r="K63" s="106"/>
      <c r="L63" s="102"/>
      <c r="M63" s="106"/>
    </row>
    <row r="64" spans="1:13" ht="11.25" customHeight="1" x14ac:dyDescent="0.2">
      <c r="A64" s="70"/>
      <c r="B64" s="70"/>
      <c r="C64" s="58">
        <f>IF(C62-'R&amp;P Accounts'!B34=0,0,"reference error")</f>
        <v>0</v>
      </c>
      <c r="D64" s="38"/>
      <c r="E64" s="58">
        <f>IF(E62-'R&amp;P Accounts'!D34=0,0,"reference error")</f>
        <v>0</v>
      </c>
      <c r="F64" s="58"/>
      <c r="G64" s="58">
        <f>IF(G62-'R&amp;P Accounts'!F34=0,0,"reference error")</f>
        <v>0</v>
      </c>
      <c r="H64" s="58"/>
      <c r="I64" s="58">
        <f>IF(I62-'R&amp;P Accounts'!H34=0,0,"reference error")</f>
        <v>0</v>
      </c>
      <c r="J64" s="58"/>
      <c r="K64" s="58">
        <f>IF(K62-'R&amp;P Accounts'!J34=0,0,"reference error")</f>
        <v>0</v>
      </c>
      <c r="L64" s="58"/>
      <c r="M64" s="58">
        <f>IF(M62-'R&amp;P Accounts'!L34=0,0,"reference error")</f>
        <v>0</v>
      </c>
    </row>
    <row r="65" spans="1:13" ht="11.25" customHeight="1" x14ac:dyDescent="0.2">
      <c r="A65" s="70"/>
      <c r="B65" s="70"/>
      <c r="C65" s="58"/>
      <c r="D65" s="38"/>
      <c r="E65" s="58"/>
      <c r="F65" s="58"/>
      <c r="G65" s="58"/>
      <c r="H65" s="58"/>
      <c r="I65" s="58"/>
      <c r="J65" s="58"/>
      <c r="K65" s="58"/>
      <c r="L65" s="58"/>
      <c r="M65" s="58"/>
    </row>
    <row r="66" spans="1:13" ht="20.100000000000001" customHeight="1" x14ac:dyDescent="0.2">
      <c r="A66" s="70"/>
      <c r="B66" s="70"/>
      <c r="C66" s="38"/>
      <c r="D66" s="38"/>
      <c r="E66" s="38"/>
      <c r="F66" s="38"/>
      <c r="G66" s="38"/>
      <c r="H66" s="38"/>
      <c r="I66" s="38"/>
      <c r="J66" s="12"/>
      <c r="K66" s="84"/>
      <c r="L66" s="84"/>
    </row>
    <row r="67" spans="1:13" ht="20.100000000000001" customHeight="1" x14ac:dyDescent="0.2"/>
    <row r="68" spans="1:13" ht="54" customHeight="1" x14ac:dyDescent="0.2"/>
    <row r="69" spans="1:13" ht="54" customHeight="1" x14ac:dyDescent="0.2"/>
    <row r="70" spans="1:13" ht="19.5" customHeight="1" x14ac:dyDescent="0.2"/>
    <row r="71" spans="1:13" ht="17.25" customHeight="1" x14ac:dyDescent="0.2"/>
    <row r="72" spans="1:13" ht="17.25" customHeight="1" x14ac:dyDescent="0.2"/>
    <row r="73" spans="1:13" ht="18" customHeight="1" x14ac:dyDescent="0.2"/>
    <row r="74" spans="1:13" ht="17.25" customHeight="1" x14ac:dyDescent="0.2"/>
    <row r="75" spans="1:13" ht="16.5" customHeight="1" x14ac:dyDescent="0.2"/>
    <row r="76" spans="1:13" ht="29.25" customHeight="1" x14ac:dyDescent="0.2"/>
    <row r="77" spans="1:13" ht="18" customHeight="1" x14ac:dyDescent="0.2"/>
    <row r="78" spans="1:13" ht="17.25" customHeight="1" x14ac:dyDescent="0.2"/>
    <row r="79" spans="1:13" ht="19.5" customHeight="1" x14ac:dyDescent="0.2"/>
    <row r="80" spans="1:13" ht="16.5" customHeight="1" x14ac:dyDescent="0.2"/>
    <row r="81" ht="29.25" customHeight="1" x14ac:dyDescent="0.2"/>
    <row r="82" ht="16.5" customHeight="1" x14ac:dyDescent="0.2"/>
    <row r="83" ht="17.25" customHeight="1" x14ac:dyDescent="0.2"/>
    <row r="84" ht="19.5" customHeight="1" x14ac:dyDescent="0.2"/>
    <row r="85" ht="5.25" customHeight="1" x14ac:dyDescent="0.2"/>
    <row r="86" ht="19.5" customHeight="1" x14ac:dyDescent="0.2"/>
    <row r="87" ht="19.5" customHeight="1" x14ac:dyDescent="0.2"/>
    <row r="88" ht="19.5" customHeight="1" x14ac:dyDescent="0.2"/>
    <row r="89" ht="19.5" customHeight="1" x14ac:dyDescent="0.2"/>
    <row r="90" ht="17.25" customHeight="1" x14ac:dyDescent="0.2"/>
    <row r="91" ht="16.5" customHeight="1" x14ac:dyDescent="0.2"/>
    <row r="92" ht="17.25" customHeight="1" x14ac:dyDescent="0.2"/>
    <row r="93" ht="17.25" customHeight="1" x14ac:dyDescent="0.2"/>
    <row r="94" ht="17.25" customHeight="1" x14ac:dyDescent="0.2"/>
    <row r="95" ht="17.25" customHeight="1" x14ac:dyDescent="0.2"/>
    <row r="96" ht="17.25" customHeight="1" x14ac:dyDescent="0.2"/>
    <row r="97" ht="17.25" customHeight="1" x14ac:dyDescent="0.2"/>
    <row r="98" ht="17.25" customHeight="1" x14ac:dyDescent="0.2"/>
    <row r="99" ht="17.25" customHeight="1" x14ac:dyDescent="0.2"/>
    <row r="100" ht="17.25" customHeight="1" x14ac:dyDescent="0.2"/>
    <row r="104" ht="17.25" customHeight="1" x14ac:dyDescent="0.2"/>
    <row r="105" ht="17.25" customHeight="1" x14ac:dyDescent="0.2"/>
  </sheetData>
  <mergeCells count="9">
    <mergeCell ref="A45:M45"/>
    <mergeCell ref="M1:N1"/>
    <mergeCell ref="C1:K1"/>
    <mergeCell ref="L40:L41"/>
    <mergeCell ref="A4:L4"/>
    <mergeCell ref="A5:L5"/>
    <mergeCell ref="A30:L30"/>
    <mergeCell ref="A18:M18"/>
    <mergeCell ref="L25:L26"/>
  </mergeCells>
  <phoneticPr fontId="14" type="noConversion"/>
  <pageMargins left="0.75" right="0.75" top="1" bottom="1" header="0.5" footer="0.5"/>
  <pageSetup paperSize="9" scale="58" orientation="portrait" r:id="rId1"/>
  <headerFooter alignWithMargins="0">
    <oddFooter>&amp;LRelationships Scotland - Shetland   
SCO28899&amp;CPage 10 of 12&amp;RAddittional Notes 1
2025-26</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807D5-9A8B-4481-8A96-7A2D8B5E2BC2}">
  <sheetPr>
    <pageSetUpPr fitToPage="1"/>
  </sheetPr>
  <dimension ref="A1:N64"/>
  <sheetViews>
    <sheetView view="pageLayout" zoomScale="70" zoomScaleNormal="100" zoomScalePageLayoutView="70" workbookViewId="0">
      <selection activeCell="E72" sqref="E72"/>
    </sheetView>
  </sheetViews>
  <sheetFormatPr defaultRowHeight="12.75" x14ac:dyDescent="0.2"/>
  <cols>
    <col min="1" max="1" width="49" customWidth="1"/>
    <col min="2" max="2" width="1.5703125" customWidth="1"/>
    <col min="3" max="3" width="15.42578125" customWidth="1"/>
    <col min="4" max="4" width="1.85546875" customWidth="1"/>
    <col min="5" max="5" width="15.42578125" customWidth="1"/>
    <col min="6" max="6" width="1.5703125" customWidth="1"/>
    <col min="7" max="7" width="15.42578125" customWidth="1"/>
    <col min="8" max="8" width="1.5703125" customWidth="1"/>
    <col min="9" max="9" width="15.42578125" customWidth="1"/>
    <col min="10" max="10" width="1.5703125" customWidth="1"/>
    <col min="11" max="11" width="15.28515625" customWidth="1"/>
    <col min="12" max="12" width="1.5703125" customWidth="1"/>
    <col min="13" max="13" width="15.28515625" customWidth="1"/>
    <col min="257" max="257" width="49" customWidth="1"/>
    <col min="258" max="258" width="1.5703125" customWidth="1"/>
    <col min="259" max="259" width="15.42578125" customWidth="1"/>
    <col min="260" max="260" width="1.85546875" customWidth="1"/>
    <col min="261" max="261" width="15.42578125" customWidth="1"/>
    <col min="262" max="262" width="1.5703125" customWidth="1"/>
    <col min="263" max="263" width="15.42578125" customWidth="1"/>
    <col min="264" max="264" width="1.5703125" customWidth="1"/>
    <col min="265" max="265" width="15.42578125" customWidth="1"/>
    <col min="266" max="266" width="1.5703125" customWidth="1"/>
    <col min="267" max="267" width="15.28515625" customWidth="1"/>
    <col min="268" max="268" width="1.5703125" customWidth="1"/>
    <col min="269" max="269" width="15.28515625" customWidth="1"/>
    <col min="513" max="513" width="49" customWidth="1"/>
    <col min="514" max="514" width="1.5703125" customWidth="1"/>
    <col min="515" max="515" width="15.42578125" customWidth="1"/>
    <col min="516" max="516" width="1.85546875" customWidth="1"/>
    <col min="517" max="517" width="15.42578125" customWidth="1"/>
    <col min="518" max="518" width="1.5703125" customWidth="1"/>
    <col min="519" max="519" width="15.42578125" customWidth="1"/>
    <col min="520" max="520" width="1.5703125" customWidth="1"/>
    <col min="521" max="521" width="15.42578125" customWidth="1"/>
    <col min="522" max="522" width="1.5703125" customWidth="1"/>
    <col min="523" max="523" width="15.28515625" customWidth="1"/>
    <col min="524" max="524" width="1.5703125" customWidth="1"/>
    <col min="525" max="525" width="15.28515625" customWidth="1"/>
    <col min="769" max="769" width="49" customWidth="1"/>
    <col min="770" max="770" width="1.5703125" customWidth="1"/>
    <col min="771" max="771" width="15.42578125" customWidth="1"/>
    <col min="772" max="772" width="1.85546875" customWidth="1"/>
    <col min="773" max="773" width="15.42578125" customWidth="1"/>
    <col min="774" max="774" width="1.5703125" customWidth="1"/>
    <col min="775" max="775" width="15.42578125" customWidth="1"/>
    <col min="776" max="776" width="1.5703125" customWidth="1"/>
    <col min="777" max="777" width="15.42578125" customWidth="1"/>
    <col min="778" max="778" width="1.5703125" customWidth="1"/>
    <col min="779" max="779" width="15.28515625" customWidth="1"/>
    <col min="780" max="780" width="1.5703125" customWidth="1"/>
    <col min="781" max="781" width="15.28515625" customWidth="1"/>
    <col min="1025" max="1025" width="49" customWidth="1"/>
    <col min="1026" max="1026" width="1.5703125" customWidth="1"/>
    <col min="1027" max="1027" width="15.42578125" customWidth="1"/>
    <col min="1028" max="1028" width="1.85546875" customWidth="1"/>
    <col min="1029" max="1029" width="15.42578125" customWidth="1"/>
    <col min="1030" max="1030" width="1.5703125" customWidth="1"/>
    <col min="1031" max="1031" width="15.42578125" customWidth="1"/>
    <col min="1032" max="1032" width="1.5703125" customWidth="1"/>
    <col min="1033" max="1033" width="15.42578125" customWidth="1"/>
    <col min="1034" max="1034" width="1.5703125" customWidth="1"/>
    <col min="1035" max="1035" width="15.28515625" customWidth="1"/>
    <col min="1036" max="1036" width="1.5703125" customWidth="1"/>
    <col min="1037" max="1037" width="15.28515625" customWidth="1"/>
    <col min="1281" max="1281" width="49" customWidth="1"/>
    <col min="1282" max="1282" width="1.5703125" customWidth="1"/>
    <col min="1283" max="1283" width="15.42578125" customWidth="1"/>
    <col min="1284" max="1284" width="1.85546875" customWidth="1"/>
    <col min="1285" max="1285" width="15.42578125" customWidth="1"/>
    <col min="1286" max="1286" width="1.5703125" customWidth="1"/>
    <col min="1287" max="1287" width="15.42578125" customWidth="1"/>
    <col min="1288" max="1288" width="1.5703125" customWidth="1"/>
    <col min="1289" max="1289" width="15.42578125" customWidth="1"/>
    <col min="1290" max="1290" width="1.5703125" customWidth="1"/>
    <col min="1291" max="1291" width="15.28515625" customWidth="1"/>
    <col min="1292" max="1292" width="1.5703125" customWidth="1"/>
    <col min="1293" max="1293" width="15.28515625" customWidth="1"/>
    <col min="1537" max="1537" width="49" customWidth="1"/>
    <col min="1538" max="1538" width="1.5703125" customWidth="1"/>
    <col min="1539" max="1539" width="15.42578125" customWidth="1"/>
    <col min="1540" max="1540" width="1.85546875" customWidth="1"/>
    <col min="1541" max="1541" width="15.42578125" customWidth="1"/>
    <col min="1542" max="1542" width="1.5703125" customWidth="1"/>
    <col min="1543" max="1543" width="15.42578125" customWidth="1"/>
    <col min="1544" max="1544" width="1.5703125" customWidth="1"/>
    <col min="1545" max="1545" width="15.42578125" customWidth="1"/>
    <col min="1546" max="1546" width="1.5703125" customWidth="1"/>
    <col min="1547" max="1547" width="15.28515625" customWidth="1"/>
    <col min="1548" max="1548" width="1.5703125" customWidth="1"/>
    <col min="1549" max="1549" width="15.28515625" customWidth="1"/>
    <col min="1793" max="1793" width="49" customWidth="1"/>
    <col min="1794" max="1794" width="1.5703125" customWidth="1"/>
    <col min="1795" max="1795" width="15.42578125" customWidth="1"/>
    <col min="1796" max="1796" width="1.85546875" customWidth="1"/>
    <col min="1797" max="1797" width="15.42578125" customWidth="1"/>
    <col min="1798" max="1798" width="1.5703125" customWidth="1"/>
    <col min="1799" max="1799" width="15.42578125" customWidth="1"/>
    <col min="1800" max="1800" width="1.5703125" customWidth="1"/>
    <col min="1801" max="1801" width="15.42578125" customWidth="1"/>
    <col min="1802" max="1802" width="1.5703125" customWidth="1"/>
    <col min="1803" max="1803" width="15.28515625" customWidth="1"/>
    <col min="1804" max="1804" width="1.5703125" customWidth="1"/>
    <col min="1805" max="1805" width="15.28515625" customWidth="1"/>
    <col min="2049" max="2049" width="49" customWidth="1"/>
    <col min="2050" max="2050" width="1.5703125" customWidth="1"/>
    <col min="2051" max="2051" width="15.42578125" customWidth="1"/>
    <col min="2052" max="2052" width="1.85546875" customWidth="1"/>
    <col min="2053" max="2053" width="15.42578125" customWidth="1"/>
    <col min="2054" max="2054" width="1.5703125" customWidth="1"/>
    <col min="2055" max="2055" width="15.42578125" customWidth="1"/>
    <col min="2056" max="2056" width="1.5703125" customWidth="1"/>
    <col min="2057" max="2057" width="15.42578125" customWidth="1"/>
    <col min="2058" max="2058" width="1.5703125" customWidth="1"/>
    <col min="2059" max="2059" width="15.28515625" customWidth="1"/>
    <col min="2060" max="2060" width="1.5703125" customWidth="1"/>
    <col min="2061" max="2061" width="15.28515625" customWidth="1"/>
    <col min="2305" max="2305" width="49" customWidth="1"/>
    <col min="2306" max="2306" width="1.5703125" customWidth="1"/>
    <col min="2307" max="2307" width="15.42578125" customWidth="1"/>
    <col min="2308" max="2308" width="1.85546875" customWidth="1"/>
    <col min="2309" max="2309" width="15.42578125" customWidth="1"/>
    <col min="2310" max="2310" width="1.5703125" customWidth="1"/>
    <col min="2311" max="2311" width="15.42578125" customWidth="1"/>
    <col min="2312" max="2312" width="1.5703125" customWidth="1"/>
    <col min="2313" max="2313" width="15.42578125" customWidth="1"/>
    <col min="2314" max="2314" width="1.5703125" customWidth="1"/>
    <col min="2315" max="2315" width="15.28515625" customWidth="1"/>
    <col min="2316" max="2316" width="1.5703125" customWidth="1"/>
    <col min="2317" max="2317" width="15.28515625" customWidth="1"/>
    <col min="2561" max="2561" width="49" customWidth="1"/>
    <col min="2562" max="2562" width="1.5703125" customWidth="1"/>
    <col min="2563" max="2563" width="15.42578125" customWidth="1"/>
    <col min="2564" max="2564" width="1.85546875" customWidth="1"/>
    <col min="2565" max="2565" width="15.42578125" customWidth="1"/>
    <col min="2566" max="2566" width="1.5703125" customWidth="1"/>
    <col min="2567" max="2567" width="15.42578125" customWidth="1"/>
    <col min="2568" max="2568" width="1.5703125" customWidth="1"/>
    <col min="2569" max="2569" width="15.42578125" customWidth="1"/>
    <col min="2570" max="2570" width="1.5703125" customWidth="1"/>
    <col min="2571" max="2571" width="15.28515625" customWidth="1"/>
    <col min="2572" max="2572" width="1.5703125" customWidth="1"/>
    <col min="2573" max="2573" width="15.28515625" customWidth="1"/>
    <col min="2817" max="2817" width="49" customWidth="1"/>
    <col min="2818" max="2818" width="1.5703125" customWidth="1"/>
    <col min="2819" max="2819" width="15.42578125" customWidth="1"/>
    <col min="2820" max="2820" width="1.85546875" customWidth="1"/>
    <col min="2821" max="2821" width="15.42578125" customWidth="1"/>
    <col min="2822" max="2822" width="1.5703125" customWidth="1"/>
    <col min="2823" max="2823" width="15.42578125" customWidth="1"/>
    <col min="2824" max="2824" width="1.5703125" customWidth="1"/>
    <col min="2825" max="2825" width="15.42578125" customWidth="1"/>
    <col min="2826" max="2826" width="1.5703125" customWidth="1"/>
    <col min="2827" max="2827" width="15.28515625" customWidth="1"/>
    <col min="2828" max="2828" width="1.5703125" customWidth="1"/>
    <col min="2829" max="2829" width="15.28515625" customWidth="1"/>
    <col min="3073" max="3073" width="49" customWidth="1"/>
    <col min="3074" max="3074" width="1.5703125" customWidth="1"/>
    <col min="3075" max="3075" width="15.42578125" customWidth="1"/>
    <col min="3076" max="3076" width="1.85546875" customWidth="1"/>
    <col min="3077" max="3077" width="15.42578125" customWidth="1"/>
    <col min="3078" max="3078" width="1.5703125" customWidth="1"/>
    <col min="3079" max="3079" width="15.42578125" customWidth="1"/>
    <col min="3080" max="3080" width="1.5703125" customWidth="1"/>
    <col min="3081" max="3081" width="15.42578125" customWidth="1"/>
    <col min="3082" max="3082" width="1.5703125" customWidth="1"/>
    <col min="3083" max="3083" width="15.28515625" customWidth="1"/>
    <col min="3084" max="3084" width="1.5703125" customWidth="1"/>
    <col min="3085" max="3085" width="15.28515625" customWidth="1"/>
    <col min="3329" max="3329" width="49" customWidth="1"/>
    <col min="3330" max="3330" width="1.5703125" customWidth="1"/>
    <col min="3331" max="3331" width="15.42578125" customWidth="1"/>
    <col min="3332" max="3332" width="1.85546875" customWidth="1"/>
    <col min="3333" max="3333" width="15.42578125" customWidth="1"/>
    <col min="3334" max="3334" width="1.5703125" customWidth="1"/>
    <col min="3335" max="3335" width="15.42578125" customWidth="1"/>
    <col min="3336" max="3336" width="1.5703125" customWidth="1"/>
    <col min="3337" max="3337" width="15.42578125" customWidth="1"/>
    <col min="3338" max="3338" width="1.5703125" customWidth="1"/>
    <col min="3339" max="3339" width="15.28515625" customWidth="1"/>
    <col min="3340" max="3340" width="1.5703125" customWidth="1"/>
    <col min="3341" max="3341" width="15.28515625" customWidth="1"/>
    <col min="3585" max="3585" width="49" customWidth="1"/>
    <col min="3586" max="3586" width="1.5703125" customWidth="1"/>
    <col min="3587" max="3587" width="15.42578125" customWidth="1"/>
    <col min="3588" max="3588" width="1.85546875" customWidth="1"/>
    <col min="3589" max="3589" width="15.42578125" customWidth="1"/>
    <col min="3590" max="3590" width="1.5703125" customWidth="1"/>
    <col min="3591" max="3591" width="15.42578125" customWidth="1"/>
    <col min="3592" max="3592" width="1.5703125" customWidth="1"/>
    <col min="3593" max="3593" width="15.42578125" customWidth="1"/>
    <col min="3594" max="3594" width="1.5703125" customWidth="1"/>
    <col min="3595" max="3595" width="15.28515625" customWidth="1"/>
    <col min="3596" max="3596" width="1.5703125" customWidth="1"/>
    <col min="3597" max="3597" width="15.28515625" customWidth="1"/>
    <col min="3841" max="3841" width="49" customWidth="1"/>
    <col min="3842" max="3842" width="1.5703125" customWidth="1"/>
    <col min="3843" max="3843" width="15.42578125" customWidth="1"/>
    <col min="3844" max="3844" width="1.85546875" customWidth="1"/>
    <col min="3845" max="3845" width="15.42578125" customWidth="1"/>
    <col min="3846" max="3846" width="1.5703125" customWidth="1"/>
    <col min="3847" max="3847" width="15.42578125" customWidth="1"/>
    <col min="3848" max="3848" width="1.5703125" customWidth="1"/>
    <col min="3849" max="3849" width="15.42578125" customWidth="1"/>
    <col min="3850" max="3850" width="1.5703125" customWidth="1"/>
    <col min="3851" max="3851" width="15.28515625" customWidth="1"/>
    <col min="3852" max="3852" width="1.5703125" customWidth="1"/>
    <col min="3853" max="3853" width="15.28515625" customWidth="1"/>
    <col min="4097" max="4097" width="49" customWidth="1"/>
    <col min="4098" max="4098" width="1.5703125" customWidth="1"/>
    <col min="4099" max="4099" width="15.42578125" customWidth="1"/>
    <col min="4100" max="4100" width="1.85546875" customWidth="1"/>
    <col min="4101" max="4101" width="15.42578125" customWidth="1"/>
    <col min="4102" max="4102" width="1.5703125" customWidth="1"/>
    <col min="4103" max="4103" width="15.42578125" customWidth="1"/>
    <col min="4104" max="4104" width="1.5703125" customWidth="1"/>
    <col min="4105" max="4105" width="15.42578125" customWidth="1"/>
    <col min="4106" max="4106" width="1.5703125" customWidth="1"/>
    <col min="4107" max="4107" width="15.28515625" customWidth="1"/>
    <col min="4108" max="4108" width="1.5703125" customWidth="1"/>
    <col min="4109" max="4109" width="15.28515625" customWidth="1"/>
    <col min="4353" max="4353" width="49" customWidth="1"/>
    <col min="4354" max="4354" width="1.5703125" customWidth="1"/>
    <col min="4355" max="4355" width="15.42578125" customWidth="1"/>
    <col min="4356" max="4356" width="1.85546875" customWidth="1"/>
    <col min="4357" max="4357" width="15.42578125" customWidth="1"/>
    <col min="4358" max="4358" width="1.5703125" customWidth="1"/>
    <col min="4359" max="4359" width="15.42578125" customWidth="1"/>
    <col min="4360" max="4360" width="1.5703125" customWidth="1"/>
    <col min="4361" max="4361" width="15.42578125" customWidth="1"/>
    <col min="4362" max="4362" width="1.5703125" customWidth="1"/>
    <col min="4363" max="4363" width="15.28515625" customWidth="1"/>
    <col min="4364" max="4364" width="1.5703125" customWidth="1"/>
    <col min="4365" max="4365" width="15.28515625" customWidth="1"/>
    <col min="4609" max="4609" width="49" customWidth="1"/>
    <col min="4610" max="4610" width="1.5703125" customWidth="1"/>
    <col min="4611" max="4611" width="15.42578125" customWidth="1"/>
    <col min="4612" max="4612" width="1.85546875" customWidth="1"/>
    <col min="4613" max="4613" width="15.42578125" customWidth="1"/>
    <col min="4614" max="4614" width="1.5703125" customWidth="1"/>
    <col min="4615" max="4615" width="15.42578125" customWidth="1"/>
    <col min="4616" max="4616" width="1.5703125" customWidth="1"/>
    <col min="4617" max="4617" width="15.42578125" customWidth="1"/>
    <col min="4618" max="4618" width="1.5703125" customWidth="1"/>
    <col min="4619" max="4619" width="15.28515625" customWidth="1"/>
    <col min="4620" max="4620" width="1.5703125" customWidth="1"/>
    <col min="4621" max="4621" width="15.28515625" customWidth="1"/>
    <col min="4865" max="4865" width="49" customWidth="1"/>
    <col min="4866" max="4866" width="1.5703125" customWidth="1"/>
    <col min="4867" max="4867" width="15.42578125" customWidth="1"/>
    <col min="4868" max="4868" width="1.85546875" customWidth="1"/>
    <col min="4869" max="4869" width="15.42578125" customWidth="1"/>
    <col min="4870" max="4870" width="1.5703125" customWidth="1"/>
    <col min="4871" max="4871" width="15.42578125" customWidth="1"/>
    <col min="4872" max="4872" width="1.5703125" customWidth="1"/>
    <col min="4873" max="4873" width="15.42578125" customWidth="1"/>
    <col min="4874" max="4874" width="1.5703125" customWidth="1"/>
    <col min="4875" max="4875" width="15.28515625" customWidth="1"/>
    <col min="4876" max="4876" width="1.5703125" customWidth="1"/>
    <col min="4877" max="4877" width="15.28515625" customWidth="1"/>
    <col min="5121" max="5121" width="49" customWidth="1"/>
    <col min="5122" max="5122" width="1.5703125" customWidth="1"/>
    <col min="5123" max="5123" width="15.42578125" customWidth="1"/>
    <col min="5124" max="5124" width="1.85546875" customWidth="1"/>
    <col min="5125" max="5125" width="15.42578125" customWidth="1"/>
    <col min="5126" max="5126" width="1.5703125" customWidth="1"/>
    <col min="5127" max="5127" width="15.42578125" customWidth="1"/>
    <col min="5128" max="5128" width="1.5703125" customWidth="1"/>
    <col min="5129" max="5129" width="15.42578125" customWidth="1"/>
    <col min="5130" max="5130" width="1.5703125" customWidth="1"/>
    <col min="5131" max="5131" width="15.28515625" customWidth="1"/>
    <col min="5132" max="5132" width="1.5703125" customWidth="1"/>
    <col min="5133" max="5133" width="15.28515625" customWidth="1"/>
    <col min="5377" max="5377" width="49" customWidth="1"/>
    <col min="5378" max="5378" width="1.5703125" customWidth="1"/>
    <col min="5379" max="5379" width="15.42578125" customWidth="1"/>
    <col min="5380" max="5380" width="1.85546875" customWidth="1"/>
    <col min="5381" max="5381" width="15.42578125" customWidth="1"/>
    <col min="5382" max="5382" width="1.5703125" customWidth="1"/>
    <col min="5383" max="5383" width="15.42578125" customWidth="1"/>
    <col min="5384" max="5384" width="1.5703125" customWidth="1"/>
    <col min="5385" max="5385" width="15.42578125" customWidth="1"/>
    <col min="5386" max="5386" width="1.5703125" customWidth="1"/>
    <col min="5387" max="5387" width="15.28515625" customWidth="1"/>
    <col min="5388" max="5388" width="1.5703125" customWidth="1"/>
    <col min="5389" max="5389" width="15.28515625" customWidth="1"/>
    <col min="5633" max="5633" width="49" customWidth="1"/>
    <col min="5634" max="5634" width="1.5703125" customWidth="1"/>
    <col min="5635" max="5635" width="15.42578125" customWidth="1"/>
    <col min="5636" max="5636" width="1.85546875" customWidth="1"/>
    <col min="5637" max="5637" width="15.42578125" customWidth="1"/>
    <col min="5638" max="5638" width="1.5703125" customWidth="1"/>
    <col min="5639" max="5639" width="15.42578125" customWidth="1"/>
    <col min="5640" max="5640" width="1.5703125" customWidth="1"/>
    <col min="5641" max="5641" width="15.42578125" customWidth="1"/>
    <col min="5642" max="5642" width="1.5703125" customWidth="1"/>
    <col min="5643" max="5643" width="15.28515625" customWidth="1"/>
    <col min="5644" max="5644" width="1.5703125" customWidth="1"/>
    <col min="5645" max="5645" width="15.28515625" customWidth="1"/>
    <col min="5889" max="5889" width="49" customWidth="1"/>
    <col min="5890" max="5890" width="1.5703125" customWidth="1"/>
    <col min="5891" max="5891" width="15.42578125" customWidth="1"/>
    <col min="5892" max="5892" width="1.85546875" customWidth="1"/>
    <col min="5893" max="5893" width="15.42578125" customWidth="1"/>
    <col min="5894" max="5894" width="1.5703125" customWidth="1"/>
    <col min="5895" max="5895" width="15.42578125" customWidth="1"/>
    <col min="5896" max="5896" width="1.5703125" customWidth="1"/>
    <col min="5897" max="5897" width="15.42578125" customWidth="1"/>
    <col min="5898" max="5898" width="1.5703125" customWidth="1"/>
    <col min="5899" max="5899" width="15.28515625" customWidth="1"/>
    <col min="5900" max="5900" width="1.5703125" customWidth="1"/>
    <col min="5901" max="5901" width="15.28515625" customWidth="1"/>
    <col min="6145" max="6145" width="49" customWidth="1"/>
    <col min="6146" max="6146" width="1.5703125" customWidth="1"/>
    <col min="6147" max="6147" width="15.42578125" customWidth="1"/>
    <col min="6148" max="6148" width="1.85546875" customWidth="1"/>
    <col min="6149" max="6149" width="15.42578125" customWidth="1"/>
    <col min="6150" max="6150" width="1.5703125" customWidth="1"/>
    <col min="6151" max="6151" width="15.42578125" customWidth="1"/>
    <col min="6152" max="6152" width="1.5703125" customWidth="1"/>
    <col min="6153" max="6153" width="15.42578125" customWidth="1"/>
    <col min="6154" max="6154" width="1.5703125" customWidth="1"/>
    <col min="6155" max="6155" width="15.28515625" customWidth="1"/>
    <col min="6156" max="6156" width="1.5703125" customWidth="1"/>
    <col min="6157" max="6157" width="15.28515625" customWidth="1"/>
    <col min="6401" max="6401" width="49" customWidth="1"/>
    <col min="6402" max="6402" width="1.5703125" customWidth="1"/>
    <col min="6403" max="6403" width="15.42578125" customWidth="1"/>
    <col min="6404" max="6404" width="1.85546875" customWidth="1"/>
    <col min="6405" max="6405" width="15.42578125" customWidth="1"/>
    <col min="6406" max="6406" width="1.5703125" customWidth="1"/>
    <col min="6407" max="6407" width="15.42578125" customWidth="1"/>
    <col min="6408" max="6408" width="1.5703125" customWidth="1"/>
    <col min="6409" max="6409" width="15.42578125" customWidth="1"/>
    <col min="6410" max="6410" width="1.5703125" customWidth="1"/>
    <col min="6411" max="6411" width="15.28515625" customWidth="1"/>
    <col min="6412" max="6412" width="1.5703125" customWidth="1"/>
    <col min="6413" max="6413" width="15.28515625" customWidth="1"/>
    <col min="6657" max="6657" width="49" customWidth="1"/>
    <col min="6658" max="6658" width="1.5703125" customWidth="1"/>
    <col min="6659" max="6659" width="15.42578125" customWidth="1"/>
    <col min="6660" max="6660" width="1.85546875" customWidth="1"/>
    <col min="6661" max="6661" width="15.42578125" customWidth="1"/>
    <col min="6662" max="6662" width="1.5703125" customWidth="1"/>
    <col min="6663" max="6663" width="15.42578125" customWidth="1"/>
    <col min="6664" max="6664" width="1.5703125" customWidth="1"/>
    <col min="6665" max="6665" width="15.42578125" customWidth="1"/>
    <col min="6666" max="6666" width="1.5703125" customWidth="1"/>
    <col min="6667" max="6667" width="15.28515625" customWidth="1"/>
    <col min="6668" max="6668" width="1.5703125" customWidth="1"/>
    <col min="6669" max="6669" width="15.28515625" customWidth="1"/>
    <col min="6913" max="6913" width="49" customWidth="1"/>
    <col min="6914" max="6914" width="1.5703125" customWidth="1"/>
    <col min="6915" max="6915" width="15.42578125" customWidth="1"/>
    <col min="6916" max="6916" width="1.85546875" customWidth="1"/>
    <col min="6917" max="6917" width="15.42578125" customWidth="1"/>
    <col min="6918" max="6918" width="1.5703125" customWidth="1"/>
    <col min="6919" max="6919" width="15.42578125" customWidth="1"/>
    <col min="6920" max="6920" width="1.5703125" customWidth="1"/>
    <col min="6921" max="6921" width="15.42578125" customWidth="1"/>
    <col min="6922" max="6922" width="1.5703125" customWidth="1"/>
    <col min="6923" max="6923" width="15.28515625" customWidth="1"/>
    <col min="6924" max="6924" width="1.5703125" customWidth="1"/>
    <col min="6925" max="6925" width="15.28515625" customWidth="1"/>
    <col min="7169" max="7169" width="49" customWidth="1"/>
    <col min="7170" max="7170" width="1.5703125" customWidth="1"/>
    <col min="7171" max="7171" width="15.42578125" customWidth="1"/>
    <col min="7172" max="7172" width="1.85546875" customWidth="1"/>
    <col min="7173" max="7173" width="15.42578125" customWidth="1"/>
    <col min="7174" max="7174" width="1.5703125" customWidth="1"/>
    <col min="7175" max="7175" width="15.42578125" customWidth="1"/>
    <col min="7176" max="7176" width="1.5703125" customWidth="1"/>
    <col min="7177" max="7177" width="15.42578125" customWidth="1"/>
    <col min="7178" max="7178" width="1.5703125" customWidth="1"/>
    <col min="7179" max="7179" width="15.28515625" customWidth="1"/>
    <col min="7180" max="7180" width="1.5703125" customWidth="1"/>
    <col min="7181" max="7181" width="15.28515625" customWidth="1"/>
    <col min="7425" max="7425" width="49" customWidth="1"/>
    <col min="7426" max="7426" width="1.5703125" customWidth="1"/>
    <col min="7427" max="7427" width="15.42578125" customWidth="1"/>
    <col min="7428" max="7428" width="1.85546875" customWidth="1"/>
    <col min="7429" max="7429" width="15.42578125" customWidth="1"/>
    <col min="7430" max="7430" width="1.5703125" customWidth="1"/>
    <col min="7431" max="7431" width="15.42578125" customWidth="1"/>
    <col min="7432" max="7432" width="1.5703125" customWidth="1"/>
    <col min="7433" max="7433" width="15.42578125" customWidth="1"/>
    <col min="7434" max="7434" width="1.5703125" customWidth="1"/>
    <col min="7435" max="7435" width="15.28515625" customWidth="1"/>
    <col min="7436" max="7436" width="1.5703125" customWidth="1"/>
    <col min="7437" max="7437" width="15.28515625" customWidth="1"/>
    <col min="7681" max="7681" width="49" customWidth="1"/>
    <col min="7682" max="7682" width="1.5703125" customWidth="1"/>
    <col min="7683" max="7683" width="15.42578125" customWidth="1"/>
    <col min="7684" max="7684" width="1.85546875" customWidth="1"/>
    <col min="7685" max="7685" width="15.42578125" customWidth="1"/>
    <col min="7686" max="7686" width="1.5703125" customWidth="1"/>
    <col min="7687" max="7687" width="15.42578125" customWidth="1"/>
    <col min="7688" max="7688" width="1.5703125" customWidth="1"/>
    <col min="7689" max="7689" width="15.42578125" customWidth="1"/>
    <col min="7690" max="7690" width="1.5703125" customWidth="1"/>
    <col min="7691" max="7691" width="15.28515625" customWidth="1"/>
    <col min="7692" max="7692" width="1.5703125" customWidth="1"/>
    <col min="7693" max="7693" width="15.28515625" customWidth="1"/>
    <col min="7937" max="7937" width="49" customWidth="1"/>
    <col min="7938" max="7938" width="1.5703125" customWidth="1"/>
    <col min="7939" max="7939" width="15.42578125" customWidth="1"/>
    <col min="7940" max="7940" width="1.85546875" customWidth="1"/>
    <col min="7941" max="7941" width="15.42578125" customWidth="1"/>
    <col min="7942" max="7942" width="1.5703125" customWidth="1"/>
    <col min="7943" max="7943" width="15.42578125" customWidth="1"/>
    <col min="7944" max="7944" width="1.5703125" customWidth="1"/>
    <col min="7945" max="7945" width="15.42578125" customWidth="1"/>
    <col min="7946" max="7946" width="1.5703125" customWidth="1"/>
    <col min="7947" max="7947" width="15.28515625" customWidth="1"/>
    <col min="7948" max="7948" width="1.5703125" customWidth="1"/>
    <col min="7949" max="7949" width="15.28515625" customWidth="1"/>
    <col min="8193" max="8193" width="49" customWidth="1"/>
    <col min="8194" max="8194" width="1.5703125" customWidth="1"/>
    <col min="8195" max="8195" width="15.42578125" customWidth="1"/>
    <col min="8196" max="8196" width="1.85546875" customWidth="1"/>
    <col min="8197" max="8197" width="15.42578125" customWidth="1"/>
    <col min="8198" max="8198" width="1.5703125" customWidth="1"/>
    <col min="8199" max="8199" width="15.42578125" customWidth="1"/>
    <col min="8200" max="8200" width="1.5703125" customWidth="1"/>
    <col min="8201" max="8201" width="15.42578125" customWidth="1"/>
    <col min="8202" max="8202" width="1.5703125" customWidth="1"/>
    <col min="8203" max="8203" width="15.28515625" customWidth="1"/>
    <col min="8204" max="8204" width="1.5703125" customWidth="1"/>
    <col min="8205" max="8205" width="15.28515625" customWidth="1"/>
    <col min="8449" max="8449" width="49" customWidth="1"/>
    <col min="8450" max="8450" width="1.5703125" customWidth="1"/>
    <col min="8451" max="8451" width="15.42578125" customWidth="1"/>
    <col min="8452" max="8452" width="1.85546875" customWidth="1"/>
    <col min="8453" max="8453" width="15.42578125" customWidth="1"/>
    <col min="8454" max="8454" width="1.5703125" customWidth="1"/>
    <col min="8455" max="8455" width="15.42578125" customWidth="1"/>
    <col min="8456" max="8456" width="1.5703125" customWidth="1"/>
    <col min="8457" max="8457" width="15.42578125" customWidth="1"/>
    <col min="8458" max="8458" width="1.5703125" customWidth="1"/>
    <col min="8459" max="8459" width="15.28515625" customWidth="1"/>
    <col min="8460" max="8460" width="1.5703125" customWidth="1"/>
    <col min="8461" max="8461" width="15.28515625" customWidth="1"/>
    <col min="8705" max="8705" width="49" customWidth="1"/>
    <col min="8706" max="8706" width="1.5703125" customWidth="1"/>
    <col min="8707" max="8707" width="15.42578125" customWidth="1"/>
    <col min="8708" max="8708" width="1.85546875" customWidth="1"/>
    <col min="8709" max="8709" width="15.42578125" customWidth="1"/>
    <col min="8710" max="8710" width="1.5703125" customWidth="1"/>
    <col min="8711" max="8711" width="15.42578125" customWidth="1"/>
    <col min="8712" max="8712" width="1.5703125" customWidth="1"/>
    <col min="8713" max="8713" width="15.42578125" customWidth="1"/>
    <col min="8714" max="8714" width="1.5703125" customWidth="1"/>
    <col min="8715" max="8715" width="15.28515625" customWidth="1"/>
    <col min="8716" max="8716" width="1.5703125" customWidth="1"/>
    <col min="8717" max="8717" width="15.28515625" customWidth="1"/>
    <col min="8961" max="8961" width="49" customWidth="1"/>
    <col min="8962" max="8962" width="1.5703125" customWidth="1"/>
    <col min="8963" max="8963" width="15.42578125" customWidth="1"/>
    <col min="8964" max="8964" width="1.85546875" customWidth="1"/>
    <col min="8965" max="8965" width="15.42578125" customWidth="1"/>
    <col min="8966" max="8966" width="1.5703125" customWidth="1"/>
    <col min="8967" max="8967" width="15.42578125" customWidth="1"/>
    <col min="8968" max="8968" width="1.5703125" customWidth="1"/>
    <col min="8969" max="8969" width="15.42578125" customWidth="1"/>
    <col min="8970" max="8970" width="1.5703125" customWidth="1"/>
    <col min="8971" max="8971" width="15.28515625" customWidth="1"/>
    <col min="8972" max="8972" width="1.5703125" customWidth="1"/>
    <col min="8973" max="8973" width="15.28515625" customWidth="1"/>
    <col min="9217" max="9217" width="49" customWidth="1"/>
    <col min="9218" max="9218" width="1.5703125" customWidth="1"/>
    <col min="9219" max="9219" width="15.42578125" customWidth="1"/>
    <col min="9220" max="9220" width="1.85546875" customWidth="1"/>
    <col min="9221" max="9221" width="15.42578125" customWidth="1"/>
    <col min="9222" max="9222" width="1.5703125" customWidth="1"/>
    <col min="9223" max="9223" width="15.42578125" customWidth="1"/>
    <col min="9224" max="9224" width="1.5703125" customWidth="1"/>
    <col min="9225" max="9225" width="15.42578125" customWidth="1"/>
    <col min="9226" max="9226" width="1.5703125" customWidth="1"/>
    <col min="9227" max="9227" width="15.28515625" customWidth="1"/>
    <col min="9228" max="9228" width="1.5703125" customWidth="1"/>
    <col min="9229" max="9229" width="15.28515625" customWidth="1"/>
    <col min="9473" max="9473" width="49" customWidth="1"/>
    <col min="9474" max="9474" width="1.5703125" customWidth="1"/>
    <col min="9475" max="9475" width="15.42578125" customWidth="1"/>
    <col min="9476" max="9476" width="1.85546875" customWidth="1"/>
    <col min="9477" max="9477" width="15.42578125" customWidth="1"/>
    <col min="9478" max="9478" width="1.5703125" customWidth="1"/>
    <col min="9479" max="9479" width="15.42578125" customWidth="1"/>
    <col min="9480" max="9480" width="1.5703125" customWidth="1"/>
    <col min="9481" max="9481" width="15.42578125" customWidth="1"/>
    <col min="9482" max="9482" width="1.5703125" customWidth="1"/>
    <col min="9483" max="9483" width="15.28515625" customWidth="1"/>
    <col min="9484" max="9484" width="1.5703125" customWidth="1"/>
    <col min="9485" max="9485" width="15.28515625" customWidth="1"/>
    <col min="9729" max="9729" width="49" customWidth="1"/>
    <col min="9730" max="9730" width="1.5703125" customWidth="1"/>
    <col min="9731" max="9731" width="15.42578125" customWidth="1"/>
    <col min="9732" max="9732" width="1.85546875" customWidth="1"/>
    <col min="9733" max="9733" width="15.42578125" customWidth="1"/>
    <col min="9734" max="9734" width="1.5703125" customWidth="1"/>
    <col min="9735" max="9735" width="15.42578125" customWidth="1"/>
    <col min="9736" max="9736" width="1.5703125" customWidth="1"/>
    <col min="9737" max="9737" width="15.42578125" customWidth="1"/>
    <col min="9738" max="9738" width="1.5703125" customWidth="1"/>
    <col min="9739" max="9739" width="15.28515625" customWidth="1"/>
    <col min="9740" max="9740" width="1.5703125" customWidth="1"/>
    <col min="9741" max="9741" width="15.28515625" customWidth="1"/>
    <col min="9985" max="9985" width="49" customWidth="1"/>
    <col min="9986" max="9986" width="1.5703125" customWidth="1"/>
    <col min="9987" max="9987" width="15.42578125" customWidth="1"/>
    <col min="9988" max="9988" width="1.85546875" customWidth="1"/>
    <col min="9989" max="9989" width="15.42578125" customWidth="1"/>
    <col min="9990" max="9990" width="1.5703125" customWidth="1"/>
    <col min="9991" max="9991" width="15.42578125" customWidth="1"/>
    <col min="9992" max="9992" width="1.5703125" customWidth="1"/>
    <col min="9993" max="9993" width="15.42578125" customWidth="1"/>
    <col min="9994" max="9994" width="1.5703125" customWidth="1"/>
    <col min="9995" max="9995" width="15.28515625" customWidth="1"/>
    <col min="9996" max="9996" width="1.5703125" customWidth="1"/>
    <col min="9997" max="9997" width="15.28515625" customWidth="1"/>
    <col min="10241" max="10241" width="49" customWidth="1"/>
    <col min="10242" max="10242" width="1.5703125" customWidth="1"/>
    <col min="10243" max="10243" width="15.42578125" customWidth="1"/>
    <col min="10244" max="10244" width="1.85546875" customWidth="1"/>
    <col min="10245" max="10245" width="15.42578125" customWidth="1"/>
    <col min="10246" max="10246" width="1.5703125" customWidth="1"/>
    <col min="10247" max="10247" width="15.42578125" customWidth="1"/>
    <col min="10248" max="10248" width="1.5703125" customWidth="1"/>
    <col min="10249" max="10249" width="15.42578125" customWidth="1"/>
    <col min="10250" max="10250" width="1.5703125" customWidth="1"/>
    <col min="10251" max="10251" width="15.28515625" customWidth="1"/>
    <col min="10252" max="10252" width="1.5703125" customWidth="1"/>
    <col min="10253" max="10253" width="15.28515625" customWidth="1"/>
    <col min="10497" max="10497" width="49" customWidth="1"/>
    <col min="10498" max="10498" width="1.5703125" customWidth="1"/>
    <col min="10499" max="10499" width="15.42578125" customWidth="1"/>
    <col min="10500" max="10500" width="1.85546875" customWidth="1"/>
    <col min="10501" max="10501" width="15.42578125" customWidth="1"/>
    <col min="10502" max="10502" width="1.5703125" customWidth="1"/>
    <col min="10503" max="10503" width="15.42578125" customWidth="1"/>
    <col min="10504" max="10504" width="1.5703125" customWidth="1"/>
    <col min="10505" max="10505" width="15.42578125" customWidth="1"/>
    <col min="10506" max="10506" width="1.5703125" customWidth="1"/>
    <col min="10507" max="10507" width="15.28515625" customWidth="1"/>
    <col min="10508" max="10508" width="1.5703125" customWidth="1"/>
    <col min="10509" max="10509" width="15.28515625" customWidth="1"/>
    <col min="10753" max="10753" width="49" customWidth="1"/>
    <col min="10754" max="10754" width="1.5703125" customWidth="1"/>
    <col min="10755" max="10755" width="15.42578125" customWidth="1"/>
    <col min="10756" max="10756" width="1.85546875" customWidth="1"/>
    <col min="10757" max="10757" width="15.42578125" customWidth="1"/>
    <col min="10758" max="10758" width="1.5703125" customWidth="1"/>
    <col min="10759" max="10759" width="15.42578125" customWidth="1"/>
    <col min="10760" max="10760" width="1.5703125" customWidth="1"/>
    <col min="10761" max="10761" width="15.42578125" customWidth="1"/>
    <col min="10762" max="10762" width="1.5703125" customWidth="1"/>
    <col min="10763" max="10763" width="15.28515625" customWidth="1"/>
    <col min="10764" max="10764" width="1.5703125" customWidth="1"/>
    <col min="10765" max="10765" width="15.28515625" customWidth="1"/>
    <col min="11009" max="11009" width="49" customWidth="1"/>
    <col min="11010" max="11010" width="1.5703125" customWidth="1"/>
    <col min="11011" max="11011" width="15.42578125" customWidth="1"/>
    <col min="11012" max="11012" width="1.85546875" customWidth="1"/>
    <col min="11013" max="11013" width="15.42578125" customWidth="1"/>
    <col min="11014" max="11014" width="1.5703125" customWidth="1"/>
    <col min="11015" max="11015" width="15.42578125" customWidth="1"/>
    <col min="11016" max="11016" width="1.5703125" customWidth="1"/>
    <col min="11017" max="11017" width="15.42578125" customWidth="1"/>
    <col min="11018" max="11018" width="1.5703125" customWidth="1"/>
    <col min="11019" max="11019" width="15.28515625" customWidth="1"/>
    <col min="11020" max="11020" width="1.5703125" customWidth="1"/>
    <col min="11021" max="11021" width="15.28515625" customWidth="1"/>
    <col min="11265" max="11265" width="49" customWidth="1"/>
    <col min="11266" max="11266" width="1.5703125" customWidth="1"/>
    <col min="11267" max="11267" width="15.42578125" customWidth="1"/>
    <col min="11268" max="11268" width="1.85546875" customWidth="1"/>
    <col min="11269" max="11269" width="15.42578125" customWidth="1"/>
    <col min="11270" max="11270" width="1.5703125" customWidth="1"/>
    <col min="11271" max="11271" width="15.42578125" customWidth="1"/>
    <col min="11272" max="11272" width="1.5703125" customWidth="1"/>
    <col min="11273" max="11273" width="15.42578125" customWidth="1"/>
    <col min="11274" max="11274" width="1.5703125" customWidth="1"/>
    <col min="11275" max="11275" width="15.28515625" customWidth="1"/>
    <col min="11276" max="11276" width="1.5703125" customWidth="1"/>
    <col min="11277" max="11277" width="15.28515625" customWidth="1"/>
    <col min="11521" max="11521" width="49" customWidth="1"/>
    <col min="11522" max="11522" width="1.5703125" customWidth="1"/>
    <col min="11523" max="11523" width="15.42578125" customWidth="1"/>
    <col min="11524" max="11524" width="1.85546875" customWidth="1"/>
    <col min="11525" max="11525" width="15.42578125" customWidth="1"/>
    <col min="11526" max="11526" width="1.5703125" customWidth="1"/>
    <col min="11527" max="11527" width="15.42578125" customWidth="1"/>
    <col min="11528" max="11528" width="1.5703125" customWidth="1"/>
    <col min="11529" max="11529" width="15.42578125" customWidth="1"/>
    <col min="11530" max="11530" width="1.5703125" customWidth="1"/>
    <col min="11531" max="11531" width="15.28515625" customWidth="1"/>
    <col min="11532" max="11532" width="1.5703125" customWidth="1"/>
    <col min="11533" max="11533" width="15.28515625" customWidth="1"/>
    <col min="11777" max="11777" width="49" customWidth="1"/>
    <col min="11778" max="11778" width="1.5703125" customWidth="1"/>
    <col min="11779" max="11779" width="15.42578125" customWidth="1"/>
    <col min="11780" max="11780" width="1.85546875" customWidth="1"/>
    <col min="11781" max="11781" width="15.42578125" customWidth="1"/>
    <col min="11782" max="11782" width="1.5703125" customWidth="1"/>
    <col min="11783" max="11783" width="15.42578125" customWidth="1"/>
    <col min="11784" max="11784" width="1.5703125" customWidth="1"/>
    <col min="11785" max="11785" width="15.42578125" customWidth="1"/>
    <col min="11786" max="11786" width="1.5703125" customWidth="1"/>
    <col min="11787" max="11787" width="15.28515625" customWidth="1"/>
    <col min="11788" max="11788" width="1.5703125" customWidth="1"/>
    <col min="11789" max="11789" width="15.28515625" customWidth="1"/>
    <col min="12033" max="12033" width="49" customWidth="1"/>
    <col min="12034" max="12034" width="1.5703125" customWidth="1"/>
    <col min="12035" max="12035" width="15.42578125" customWidth="1"/>
    <col min="12036" max="12036" width="1.85546875" customWidth="1"/>
    <col min="12037" max="12037" width="15.42578125" customWidth="1"/>
    <col min="12038" max="12038" width="1.5703125" customWidth="1"/>
    <col min="12039" max="12039" width="15.42578125" customWidth="1"/>
    <col min="12040" max="12040" width="1.5703125" customWidth="1"/>
    <col min="12041" max="12041" width="15.42578125" customWidth="1"/>
    <col min="12042" max="12042" width="1.5703125" customWidth="1"/>
    <col min="12043" max="12043" width="15.28515625" customWidth="1"/>
    <col min="12044" max="12044" width="1.5703125" customWidth="1"/>
    <col min="12045" max="12045" width="15.28515625" customWidth="1"/>
    <col min="12289" max="12289" width="49" customWidth="1"/>
    <col min="12290" max="12290" width="1.5703125" customWidth="1"/>
    <col min="12291" max="12291" width="15.42578125" customWidth="1"/>
    <col min="12292" max="12292" width="1.85546875" customWidth="1"/>
    <col min="12293" max="12293" width="15.42578125" customWidth="1"/>
    <col min="12294" max="12294" width="1.5703125" customWidth="1"/>
    <col min="12295" max="12295" width="15.42578125" customWidth="1"/>
    <col min="12296" max="12296" width="1.5703125" customWidth="1"/>
    <col min="12297" max="12297" width="15.42578125" customWidth="1"/>
    <col min="12298" max="12298" width="1.5703125" customWidth="1"/>
    <col min="12299" max="12299" width="15.28515625" customWidth="1"/>
    <col min="12300" max="12300" width="1.5703125" customWidth="1"/>
    <col min="12301" max="12301" width="15.28515625" customWidth="1"/>
    <col min="12545" max="12545" width="49" customWidth="1"/>
    <col min="12546" max="12546" width="1.5703125" customWidth="1"/>
    <col min="12547" max="12547" width="15.42578125" customWidth="1"/>
    <col min="12548" max="12548" width="1.85546875" customWidth="1"/>
    <col min="12549" max="12549" width="15.42578125" customWidth="1"/>
    <col min="12550" max="12550" width="1.5703125" customWidth="1"/>
    <col min="12551" max="12551" width="15.42578125" customWidth="1"/>
    <col min="12552" max="12552" width="1.5703125" customWidth="1"/>
    <col min="12553" max="12553" width="15.42578125" customWidth="1"/>
    <col min="12554" max="12554" width="1.5703125" customWidth="1"/>
    <col min="12555" max="12555" width="15.28515625" customWidth="1"/>
    <col min="12556" max="12556" width="1.5703125" customWidth="1"/>
    <col min="12557" max="12557" width="15.28515625" customWidth="1"/>
    <col min="12801" max="12801" width="49" customWidth="1"/>
    <col min="12802" max="12802" width="1.5703125" customWidth="1"/>
    <col min="12803" max="12803" width="15.42578125" customWidth="1"/>
    <col min="12804" max="12804" width="1.85546875" customWidth="1"/>
    <col min="12805" max="12805" width="15.42578125" customWidth="1"/>
    <col min="12806" max="12806" width="1.5703125" customWidth="1"/>
    <col min="12807" max="12807" width="15.42578125" customWidth="1"/>
    <col min="12808" max="12808" width="1.5703125" customWidth="1"/>
    <col min="12809" max="12809" width="15.42578125" customWidth="1"/>
    <col min="12810" max="12810" width="1.5703125" customWidth="1"/>
    <col min="12811" max="12811" width="15.28515625" customWidth="1"/>
    <col min="12812" max="12812" width="1.5703125" customWidth="1"/>
    <col min="12813" max="12813" width="15.28515625" customWidth="1"/>
    <col min="13057" max="13057" width="49" customWidth="1"/>
    <col min="13058" max="13058" width="1.5703125" customWidth="1"/>
    <col min="13059" max="13059" width="15.42578125" customWidth="1"/>
    <col min="13060" max="13060" width="1.85546875" customWidth="1"/>
    <col min="13061" max="13061" width="15.42578125" customWidth="1"/>
    <col min="13062" max="13062" width="1.5703125" customWidth="1"/>
    <col min="13063" max="13063" width="15.42578125" customWidth="1"/>
    <col min="13064" max="13064" width="1.5703125" customWidth="1"/>
    <col min="13065" max="13065" width="15.42578125" customWidth="1"/>
    <col min="13066" max="13066" width="1.5703125" customWidth="1"/>
    <col min="13067" max="13067" width="15.28515625" customWidth="1"/>
    <col min="13068" max="13068" width="1.5703125" customWidth="1"/>
    <col min="13069" max="13069" width="15.28515625" customWidth="1"/>
    <col min="13313" max="13313" width="49" customWidth="1"/>
    <col min="13314" max="13314" width="1.5703125" customWidth="1"/>
    <col min="13315" max="13315" width="15.42578125" customWidth="1"/>
    <col min="13316" max="13316" width="1.85546875" customWidth="1"/>
    <col min="13317" max="13317" width="15.42578125" customWidth="1"/>
    <col min="13318" max="13318" width="1.5703125" customWidth="1"/>
    <col min="13319" max="13319" width="15.42578125" customWidth="1"/>
    <col min="13320" max="13320" width="1.5703125" customWidth="1"/>
    <col min="13321" max="13321" width="15.42578125" customWidth="1"/>
    <col min="13322" max="13322" width="1.5703125" customWidth="1"/>
    <col min="13323" max="13323" width="15.28515625" customWidth="1"/>
    <col min="13324" max="13324" width="1.5703125" customWidth="1"/>
    <col min="13325" max="13325" width="15.28515625" customWidth="1"/>
    <col min="13569" max="13569" width="49" customWidth="1"/>
    <col min="13570" max="13570" width="1.5703125" customWidth="1"/>
    <col min="13571" max="13571" width="15.42578125" customWidth="1"/>
    <col min="13572" max="13572" width="1.85546875" customWidth="1"/>
    <col min="13573" max="13573" width="15.42578125" customWidth="1"/>
    <col min="13574" max="13574" width="1.5703125" customWidth="1"/>
    <col min="13575" max="13575" width="15.42578125" customWidth="1"/>
    <col min="13576" max="13576" width="1.5703125" customWidth="1"/>
    <col min="13577" max="13577" width="15.42578125" customWidth="1"/>
    <col min="13578" max="13578" width="1.5703125" customWidth="1"/>
    <col min="13579" max="13579" width="15.28515625" customWidth="1"/>
    <col min="13580" max="13580" width="1.5703125" customWidth="1"/>
    <col min="13581" max="13581" width="15.28515625" customWidth="1"/>
    <col min="13825" max="13825" width="49" customWidth="1"/>
    <col min="13826" max="13826" width="1.5703125" customWidth="1"/>
    <col min="13827" max="13827" width="15.42578125" customWidth="1"/>
    <col min="13828" max="13828" width="1.85546875" customWidth="1"/>
    <col min="13829" max="13829" width="15.42578125" customWidth="1"/>
    <col min="13830" max="13830" width="1.5703125" customWidth="1"/>
    <col min="13831" max="13831" width="15.42578125" customWidth="1"/>
    <col min="13832" max="13832" width="1.5703125" customWidth="1"/>
    <col min="13833" max="13833" width="15.42578125" customWidth="1"/>
    <col min="13834" max="13834" width="1.5703125" customWidth="1"/>
    <col min="13835" max="13835" width="15.28515625" customWidth="1"/>
    <col min="13836" max="13836" width="1.5703125" customWidth="1"/>
    <col min="13837" max="13837" width="15.28515625" customWidth="1"/>
    <col min="14081" max="14081" width="49" customWidth="1"/>
    <col min="14082" max="14082" width="1.5703125" customWidth="1"/>
    <col min="14083" max="14083" width="15.42578125" customWidth="1"/>
    <col min="14084" max="14084" width="1.85546875" customWidth="1"/>
    <col min="14085" max="14085" width="15.42578125" customWidth="1"/>
    <col min="14086" max="14086" width="1.5703125" customWidth="1"/>
    <col min="14087" max="14087" width="15.42578125" customWidth="1"/>
    <col min="14088" max="14088" width="1.5703125" customWidth="1"/>
    <col min="14089" max="14089" width="15.42578125" customWidth="1"/>
    <col min="14090" max="14090" width="1.5703125" customWidth="1"/>
    <col min="14091" max="14091" width="15.28515625" customWidth="1"/>
    <col min="14092" max="14092" width="1.5703125" customWidth="1"/>
    <col min="14093" max="14093" width="15.28515625" customWidth="1"/>
    <col min="14337" max="14337" width="49" customWidth="1"/>
    <col min="14338" max="14338" width="1.5703125" customWidth="1"/>
    <col min="14339" max="14339" width="15.42578125" customWidth="1"/>
    <col min="14340" max="14340" width="1.85546875" customWidth="1"/>
    <col min="14341" max="14341" width="15.42578125" customWidth="1"/>
    <col min="14342" max="14342" width="1.5703125" customWidth="1"/>
    <col min="14343" max="14343" width="15.42578125" customWidth="1"/>
    <col min="14344" max="14344" width="1.5703125" customWidth="1"/>
    <col min="14345" max="14345" width="15.42578125" customWidth="1"/>
    <col min="14346" max="14346" width="1.5703125" customWidth="1"/>
    <col min="14347" max="14347" width="15.28515625" customWidth="1"/>
    <col min="14348" max="14348" width="1.5703125" customWidth="1"/>
    <col min="14349" max="14349" width="15.28515625" customWidth="1"/>
    <col min="14593" max="14593" width="49" customWidth="1"/>
    <col min="14594" max="14594" width="1.5703125" customWidth="1"/>
    <col min="14595" max="14595" width="15.42578125" customWidth="1"/>
    <col min="14596" max="14596" width="1.85546875" customWidth="1"/>
    <col min="14597" max="14597" width="15.42578125" customWidth="1"/>
    <col min="14598" max="14598" width="1.5703125" customWidth="1"/>
    <col min="14599" max="14599" width="15.42578125" customWidth="1"/>
    <col min="14600" max="14600" width="1.5703125" customWidth="1"/>
    <col min="14601" max="14601" width="15.42578125" customWidth="1"/>
    <col min="14602" max="14602" width="1.5703125" customWidth="1"/>
    <col min="14603" max="14603" width="15.28515625" customWidth="1"/>
    <col min="14604" max="14604" width="1.5703125" customWidth="1"/>
    <col min="14605" max="14605" width="15.28515625" customWidth="1"/>
    <col min="14849" max="14849" width="49" customWidth="1"/>
    <col min="14850" max="14850" width="1.5703125" customWidth="1"/>
    <col min="14851" max="14851" width="15.42578125" customWidth="1"/>
    <col min="14852" max="14852" width="1.85546875" customWidth="1"/>
    <col min="14853" max="14853" width="15.42578125" customWidth="1"/>
    <col min="14854" max="14854" width="1.5703125" customWidth="1"/>
    <col min="14855" max="14855" width="15.42578125" customWidth="1"/>
    <col min="14856" max="14856" width="1.5703125" customWidth="1"/>
    <col min="14857" max="14857" width="15.42578125" customWidth="1"/>
    <col min="14858" max="14858" width="1.5703125" customWidth="1"/>
    <col min="14859" max="14859" width="15.28515625" customWidth="1"/>
    <col min="14860" max="14860" width="1.5703125" customWidth="1"/>
    <col min="14861" max="14861" width="15.28515625" customWidth="1"/>
    <col min="15105" max="15105" width="49" customWidth="1"/>
    <col min="15106" max="15106" width="1.5703125" customWidth="1"/>
    <col min="15107" max="15107" width="15.42578125" customWidth="1"/>
    <col min="15108" max="15108" width="1.85546875" customWidth="1"/>
    <col min="15109" max="15109" width="15.42578125" customWidth="1"/>
    <col min="15110" max="15110" width="1.5703125" customWidth="1"/>
    <col min="15111" max="15111" width="15.42578125" customWidth="1"/>
    <col min="15112" max="15112" width="1.5703125" customWidth="1"/>
    <col min="15113" max="15113" width="15.42578125" customWidth="1"/>
    <col min="15114" max="15114" width="1.5703125" customWidth="1"/>
    <col min="15115" max="15115" width="15.28515625" customWidth="1"/>
    <col min="15116" max="15116" width="1.5703125" customWidth="1"/>
    <col min="15117" max="15117" width="15.28515625" customWidth="1"/>
    <col min="15361" max="15361" width="49" customWidth="1"/>
    <col min="15362" max="15362" width="1.5703125" customWidth="1"/>
    <col min="15363" max="15363" width="15.42578125" customWidth="1"/>
    <col min="15364" max="15364" width="1.85546875" customWidth="1"/>
    <col min="15365" max="15365" width="15.42578125" customWidth="1"/>
    <col min="15366" max="15366" width="1.5703125" customWidth="1"/>
    <col min="15367" max="15367" width="15.42578125" customWidth="1"/>
    <col min="15368" max="15368" width="1.5703125" customWidth="1"/>
    <col min="15369" max="15369" width="15.42578125" customWidth="1"/>
    <col min="15370" max="15370" width="1.5703125" customWidth="1"/>
    <col min="15371" max="15371" width="15.28515625" customWidth="1"/>
    <col min="15372" max="15372" width="1.5703125" customWidth="1"/>
    <col min="15373" max="15373" width="15.28515625" customWidth="1"/>
    <col min="15617" max="15617" width="49" customWidth="1"/>
    <col min="15618" max="15618" width="1.5703125" customWidth="1"/>
    <col min="15619" max="15619" width="15.42578125" customWidth="1"/>
    <col min="15620" max="15620" width="1.85546875" customWidth="1"/>
    <col min="15621" max="15621" width="15.42578125" customWidth="1"/>
    <col min="15622" max="15622" width="1.5703125" customWidth="1"/>
    <col min="15623" max="15623" width="15.42578125" customWidth="1"/>
    <col min="15624" max="15624" width="1.5703125" customWidth="1"/>
    <col min="15625" max="15625" width="15.42578125" customWidth="1"/>
    <col min="15626" max="15626" width="1.5703125" customWidth="1"/>
    <col min="15627" max="15627" width="15.28515625" customWidth="1"/>
    <col min="15628" max="15628" width="1.5703125" customWidth="1"/>
    <col min="15629" max="15629" width="15.28515625" customWidth="1"/>
    <col min="15873" max="15873" width="49" customWidth="1"/>
    <col min="15874" max="15874" width="1.5703125" customWidth="1"/>
    <col min="15875" max="15875" width="15.42578125" customWidth="1"/>
    <col min="15876" max="15876" width="1.85546875" customWidth="1"/>
    <col min="15877" max="15877" width="15.42578125" customWidth="1"/>
    <col min="15878" max="15878" width="1.5703125" customWidth="1"/>
    <col min="15879" max="15879" width="15.42578125" customWidth="1"/>
    <col min="15880" max="15880" width="1.5703125" customWidth="1"/>
    <col min="15881" max="15881" width="15.42578125" customWidth="1"/>
    <col min="15882" max="15882" width="1.5703125" customWidth="1"/>
    <col min="15883" max="15883" width="15.28515625" customWidth="1"/>
    <col min="15884" max="15884" width="1.5703125" customWidth="1"/>
    <col min="15885" max="15885" width="15.28515625" customWidth="1"/>
    <col min="16129" max="16129" width="49" customWidth="1"/>
    <col min="16130" max="16130" width="1.5703125" customWidth="1"/>
    <col min="16131" max="16131" width="15.42578125" customWidth="1"/>
    <col min="16132" max="16132" width="1.85546875" customWidth="1"/>
    <col min="16133" max="16133" width="15.42578125" customWidth="1"/>
    <col min="16134" max="16134" width="1.5703125" customWidth="1"/>
    <col min="16135" max="16135" width="15.42578125" customWidth="1"/>
    <col min="16136" max="16136" width="1.5703125" customWidth="1"/>
    <col min="16137" max="16137" width="15.42578125" customWidth="1"/>
    <col min="16138" max="16138" width="1.5703125" customWidth="1"/>
    <col min="16139" max="16139" width="15.28515625" customWidth="1"/>
    <col min="16140" max="16140" width="1.5703125" customWidth="1"/>
    <col min="16141" max="16141" width="15.28515625" customWidth="1"/>
  </cols>
  <sheetData>
    <row r="1" spans="1:14" ht="27.75" customHeight="1" x14ac:dyDescent="0.3">
      <c r="A1" s="181"/>
      <c r="B1" s="181"/>
      <c r="C1" s="223" t="s">
        <v>110</v>
      </c>
      <c r="D1" s="223"/>
      <c r="E1" s="223"/>
      <c r="F1" s="223"/>
      <c r="G1" s="223"/>
      <c r="H1" s="223"/>
      <c r="I1" s="223"/>
      <c r="J1" s="223"/>
      <c r="K1" s="223"/>
      <c r="L1" s="181"/>
      <c r="M1" s="319" t="s">
        <v>157</v>
      </c>
      <c r="N1" s="319"/>
    </row>
    <row r="2" spans="1:14" x14ac:dyDescent="0.2">
      <c r="A2" s="342"/>
      <c r="B2" s="342"/>
      <c r="C2" s="342"/>
      <c r="D2" s="342"/>
      <c r="E2" s="342"/>
      <c r="F2" s="342"/>
      <c r="G2" s="342"/>
      <c r="H2" s="342"/>
      <c r="I2" s="342"/>
      <c r="J2" s="342"/>
      <c r="K2" s="342"/>
      <c r="L2" s="342"/>
    </row>
    <row r="3" spans="1:14" ht="26.25" customHeight="1" x14ac:dyDescent="0.2">
      <c r="A3" s="42" t="s">
        <v>132</v>
      </c>
      <c r="B3" s="42"/>
      <c r="C3" s="43"/>
      <c r="D3" s="42"/>
      <c r="E3" s="42"/>
      <c r="F3" s="42"/>
      <c r="G3" s="42"/>
      <c r="H3" s="320"/>
      <c r="I3" s="320"/>
      <c r="J3" s="320"/>
      <c r="K3" s="320"/>
      <c r="L3" s="81"/>
      <c r="M3" s="182"/>
    </row>
    <row r="5" spans="1:14" ht="15.75" x14ac:dyDescent="0.2">
      <c r="A5" s="332" t="s">
        <v>133</v>
      </c>
      <c r="B5" s="332"/>
      <c r="C5" s="332"/>
      <c r="D5" s="332"/>
      <c r="E5" s="332"/>
      <c r="F5" s="38"/>
      <c r="G5" s="38"/>
      <c r="H5" s="38"/>
      <c r="I5" s="38"/>
      <c r="J5" s="12"/>
      <c r="K5" s="84"/>
      <c r="L5" s="84"/>
      <c r="M5" s="181"/>
    </row>
    <row r="6" spans="1:14" ht="54.75" customHeight="1" x14ac:dyDescent="0.2">
      <c r="A6" s="70"/>
      <c r="B6" s="70"/>
      <c r="C6" s="183" t="s">
        <v>134</v>
      </c>
      <c r="D6" s="184"/>
      <c r="E6" s="183" t="s">
        <v>135</v>
      </c>
      <c r="F6" s="185"/>
      <c r="G6" s="183" t="s">
        <v>136</v>
      </c>
      <c r="H6" s="185"/>
      <c r="I6" s="183" t="s">
        <v>137</v>
      </c>
      <c r="J6" s="186"/>
      <c r="K6" s="181"/>
      <c r="L6" s="181"/>
      <c r="M6" s="181"/>
    </row>
    <row r="7" spans="1:14" ht="54" customHeight="1" x14ac:dyDescent="0.2">
      <c r="A7" s="70"/>
      <c r="B7" s="70"/>
      <c r="C7" s="184" t="s">
        <v>151</v>
      </c>
      <c r="D7" s="184"/>
      <c r="E7" s="184"/>
      <c r="F7" s="185"/>
      <c r="G7" s="184"/>
      <c r="H7" s="185"/>
      <c r="I7" s="184"/>
      <c r="J7" s="186"/>
      <c r="K7" s="187" t="s">
        <v>138</v>
      </c>
      <c r="L7" s="84"/>
      <c r="M7" s="188" t="s">
        <v>139</v>
      </c>
    </row>
    <row r="8" spans="1:14" ht="16.5" customHeight="1" x14ac:dyDescent="0.2">
      <c r="A8" s="189" t="s">
        <v>140</v>
      </c>
      <c r="B8" s="12"/>
      <c r="C8" s="12"/>
      <c r="D8" s="12"/>
      <c r="E8" s="12"/>
      <c r="F8" s="12"/>
      <c r="G8" s="12"/>
      <c r="H8" s="12"/>
      <c r="I8" s="12"/>
      <c r="J8" s="12"/>
      <c r="K8" s="12"/>
      <c r="L8" s="12"/>
      <c r="M8" s="181"/>
    </row>
    <row r="9" spans="1:14" ht="17.25" customHeight="1" x14ac:dyDescent="0.25">
      <c r="A9" s="85" t="s">
        <v>20</v>
      </c>
      <c r="B9" s="181"/>
      <c r="C9" s="190"/>
      <c r="D9" s="191"/>
      <c r="E9" s="190"/>
      <c r="F9" s="192"/>
      <c r="G9" s="190"/>
      <c r="H9" s="191"/>
      <c r="I9" s="190"/>
      <c r="J9" s="192"/>
      <c r="K9" s="190">
        <f t="shared" ref="K9:K16" si="0">SUM(C9:I9)</f>
        <v>0</v>
      </c>
      <c r="L9" s="192"/>
      <c r="M9" s="190"/>
    </row>
    <row r="10" spans="1:14" ht="17.25" customHeight="1" x14ac:dyDescent="0.25">
      <c r="A10" s="85" t="s">
        <v>21</v>
      </c>
      <c r="B10" s="69"/>
      <c r="C10" s="193"/>
      <c r="D10" s="194"/>
      <c r="E10" s="193"/>
      <c r="F10" s="194"/>
      <c r="G10" s="193"/>
      <c r="H10" s="192"/>
      <c r="I10" s="193"/>
      <c r="J10" s="192"/>
      <c r="K10" s="190">
        <f t="shared" si="0"/>
        <v>0</v>
      </c>
      <c r="L10" s="194"/>
      <c r="M10" s="193"/>
    </row>
    <row r="11" spans="1:14" ht="17.25" customHeight="1" x14ac:dyDescent="0.25">
      <c r="A11" s="85" t="s">
        <v>22</v>
      </c>
      <c r="B11" s="70"/>
      <c r="C11" s="193"/>
      <c r="D11" s="194"/>
      <c r="E11" s="193"/>
      <c r="F11" s="194"/>
      <c r="G11" s="193"/>
      <c r="H11" s="192"/>
      <c r="I11" s="193"/>
      <c r="J11" s="192"/>
      <c r="K11" s="190">
        <f t="shared" si="0"/>
        <v>0</v>
      </c>
      <c r="L11" s="194"/>
      <c r="M11" s="193"/>
    </row>
    <row r="12" spans="1:14" ht="16.5" customHeight="1" x14ac:dyDescent="0.25">
      <c r="A12" s="85" t="s">
        <v>23</v>
      </c>
      <c r="B12" s="70"/>
      <c r="C12" s="193"/>
      <c r="D12" s="194"/>
      <c r="E12" s="193"/>
      <c r="F12" s="194"/>
      <c r="G12" s="193"/>
      <c r="H12" s="192"/>
      <c r="I12" s="193"/>
      <c r="J12" s="192"/>
      <c r="K12" s="190">
        <f t="shared" si="0"/>
        <v>0</v>
      </c>
      <c r="L12" s="194"/>
      <c r="M12" s="193"/>
    </row>
    <row r="13" spans="1:14" ht="17.25" customHeight="1" x14ac:dyDescent="0.25">
      <c r="A13" s="85" t="s">
        <v>24</v>
      </c>
      <c r="B13" s="70"/>
      <c r="C13" s="193"/>
      <c r="D13" s="194"/>
      <c r="E13" s="193"/>
      <c r="F13" s="194"/>
      <c r="G13" s="193"/>
      <c r="H13" s="192"/>
      <c r="I13" s="193"/>
      <c r="J13" s="192"/>
      <c r="K13" s="190">
        <f t="shared" si="0"/>
        <v>0</v>
      </c>
      <c r="L13" s="194"/>
      <c r="M13" s="193"/>
    </row>
    <row r="14" spans="1:14" ht="17.25" customHeight="1" x14ac:dyDescent="0.25">
      <c r="A14" s="85" t="s">
        <v>25</v>
      </c>
      <c r="B14" s="70"/>
      <c r="C14" s="193"/>
      <c r="D14" s="194"/>
      <c r="E14" s="193"/>
      <c r="F14" s="194"/>
      <c r="G14" s="193"/>
      <c r="H14" s="192"/>
      <c r="I14" s="193"/>
      <c r="J14" s="192"/>
      <c r="K14" s="190">
        <f t="shared" si="0"/>
        <v>0</v>
      </c>
      <c r="L14" s="194"/>
      <c r="M14" s="193"/>
    </row>
    <row r="15" spans="1:14" ht="16.5" customHeight="1" x14ac:dyDescent="0.25">
      <c r="A15" s="85" t="s">
        <v>67</v>
      </c>
      <c r="B15" s="181"/>
      <c r="C15" s="195"/>
      <c r="D15" s="196"/>
      <c r="E15" s="195"/>
      <c r="F15" s="196"/>
      <c r="G15" s="195"/>
      <c r="H15" s="196"/>
      <c r="I15" s="195"/>
      <c r="J15" s="196"/>
      <c r="K15" s="190">
        <f t="shared" si="0"/>
        <v>0</v>
      </c>
      <c r="L15" s="196"/>
      <c r="M15" s="195"/>
    </row>
    <row r="16" spans="1:14" ht="16.5" customHeight="1" thickBot="1" x14ac:dyDescent="0.3">
      <c r="A16" s="85" t="s">
        <v>68</v>
      </c>
      <c r="B16" s="181"/>
      <c r="C16" s="197">
        <v>10500</v>
      </c>
      <c r="D16" s="196"/>
      <c r="E16" s="197"/>
      <c r="F16" s="196"/>
      <c r="G16" s="197"/>
      <c r="H16" s="196"/>
      <c r="I16" s="197"/>
      <c r="J16" s="196"/>
      <c r="K16" s="190">
        <f t="shared" si="0"/>
        <v>10500</v>
      </c>
      <c r="L16" s="196"/>
      <c r="M16" s="197"/>
    </row>
    <row r="17" spans="1:13" ht="16.5" thickBot="1" x14ac:dyDescent="0.3">
      <c r="A17" s="198" t="s">
        <v>141</v>
      </c>
      <c r="B17" s="96"/>
      <c r="C17" s="199">
        <f>SUM(C9:C16)</f>
        <v>10500</v>
      </c>
      <c r="D17" s="200"/>
      <c r="E17" s="199">
        <f>SUM(E9:E16)</f>
        <v>0</v>
      </c>
      <c r="F17" s="200"/>
      <c r="G17" s="199">
        <f>SUM(G9:G16)</f>
        <v>0</v>
      </c>
      <c r="H17" s="200"/>
      <c r="I17" s="199">
        <f>SUM(I9:I16)</f>
        <v>0</v>
      </c>
      <c r="J17" s="200"/>
      <c r="K17" s="199">
        <f>SUM(K9:K16)</f>
        <v>10500</v>
      </c>
      <c r="L17" s="200"/>
      <c r="M17" s="199">
        <f>SUM(M9:M16)</f>
        <v>0</v>
      </c>
    </row>
    <row r="18" spans="1:13" ht="15" x14ac:dyDescent="0.2">
      <c r="A18" s="201"/>
      <c r="B18" s="201"/>
      <c r="C18" s="201"/>
      <c r="D18" s="201"/>
      <c r="E18" s="201"/>
      <c r="F18" s="201"/>
      <c r="G18" s="201"/>
      <c r="H18" s="201"/>
      <c r="I18" s="201"/>
      <c r="J18" s="201"/>
      <c r="K18" s="202"/>
      <c r="L18" s="201"/>
      <c r="M18" s="181"/>
    </row>
    <row r="19" spans="1:13" ht="16.5" customHeight="1" x14ac:dyDescent="0.25">
      <c r="A19" s="67" t="s">
        <v>142</v>
      </c>
      <c r="B19" s="181"/>
      <c r="C19" s="181"/>
      <c r="D19" s="181"/>
      <c r="E19" s="181"/>
      <c r="F19" s="181"/>
      <c r="G19" s="181"/>
      <c r="H19" s="181"/>
      <c r="I19" s="181"/>
      <c r="J19" s="181"/>
      <c r="K19" s="181"/>
      <c r="L19" s="181"/>
      <c r="M19" s="181"/>
    </row>
    <row r="20" spans="1:13" ht="16.5" customHeight="1" x14ac:dyDescent="0.25">
      <c r="A20" s="85" t="s">
        <v>26</v>
      </c>
      <c r="B20" s="181"/>
      <c r="C20" s="112"/>
      <c r="D20" s="203"/>
      <c r="E20" s="112"/>
      <c r="F20" s="203"/>
      <c r="G20" s="112"/>
      <c r="H20" s="203"/>
      <c r="I20" s="112"/>
      <c r="J20" s="203"/>
      <c r="K20" s="204">
        <f>SUM(C20:I20)</f>
        <v>0</v>
      </c>
      <c r="L20" s="203"/>
      <c r="M20" s="112"/>
    </row>
    <row r="21" spans="1:13" ht="16.5" customHeight="1" thickBot="1" x14ac:dyDescent="0.3">
      <c r="A21" s="85" t="s">
        <v>27</v>
      </c>
      <c r="B21" s="181"/>
      <c r="C21" s="205"/>
      <c r="D21" s="203"/>
      <c r="E21" s="205"/>
      <c r="F21" s="203"/>
      <c r="G21" s="205"/>
      <c r="H21" s="203"/>
      <c r="I21" s="205"/>
      <c r="J21" s="203"/>
      <c r="K21" s="204">
        <f>SUM(C21:I21)</f>
        <v>0</v>
      </c>
      <c r="L21" s="203"/>
      <c r="M21" s="205"/>
    </row>
    <row r="22" spans="1:13" ht="16.5" thickBot="1" x14ac:dyDescent="0.3">
      <c r="A22" s="198" t="s">
        <v>141</v>
      </c>
      <c r="B22" s="181"/>
      <c r="C22" s="206">
        <f>SUM(C20:C21)</f>
        <v>0</v>
      </c>
      <c r="D22" s="203"/>
      <c r="E22" s="207">
        <f>SUM(E20:E21)</f>
        <v>0</v>
      </c>
      <c r="F22" s="203"/>
      <c r="G22" s="207">
        <f>SUM(G20:G21)</f>
        <v>0</v>
      </c>
      <c r="H22" s="203"/>
      <c r="I22" s="207">
        <f>SUM(I20:I21)</f>
        <v>0</v>
      </c>
      <c r="J22" s="203"/>
      <c r="K22" s="207">
        <f>SUM(K20:K21)</f>
        <v>0</v>
      </c>
      <c r="L22" s="203"/>
      <c r="M22" s="207">
        <f>SUM(M20:M21)</f>
        <v>0</v>
      </c>
    </row>
    <row r="23" spans="1:13" ht="9" customHeight="1" thickBot="1" x14ac:dyDescent="0.3">
      <c r="A23" s="198"/>
      <c r="B23" s="181"/>
      <c r="C23" s="203"/>
      <c r="D23" s="203"/>
      <c r="E23" s="203"/>
      <c r="F23" s="203"/>
      <c r="G23" s="203"/>
      <c r="H23" s="203"/>
      <c r="I23" s="203"/>
      <c r="J23" s="203"/>
      <c r="K23" s="203"/>
      <c r="L23" s="203"/>
      <c r="M23" s="203"/>
    </row>
    <row r="24" spans="1:13" ht="16.5" thickBot="1" x14ac:dyDescent="0.3">
      <c r="A24" s="198" t="s">
        <v>143</v>
      </c>
      <c r="B24" s="181"/>
      <c r="C24" s="207">
        <f>C17+C22</f>
        <v>10500</v>
      </c>
      <c r="D24" s="203"/>
      <c r="E24" s="207">
        <f>E17+E22</f>
        <v>0</v>
      </c>
      <c r="F24" s="203"/>
      <c r="G24" s="207">
        <f>G17+G22</f>
        <v>0</v>
      </c>
      <c r="H24" s="203"/>
      <c r="I24" s="207">
        <f>I17+I22</f>
        <v>0</v>
      </c>
      <c r="J24" s="203"/>
      <c r="K24" s="207">
        <f>K17+K22</f>
        <v>10500</v>
      </c>
      <c r="L24" s="203"/>
      <c r="M24" s="207">
        <f>M17+M22</f>
        <v>0</v>
      </c>
    </row>
    <row r="25" spans="1:13" x14ac:dyDescent="0.2">
      <c r="A25" s="181"/>
      <c r="B25" s="181"/>
      <c r="C25" s="181"/>
      <c r="D25" s="181"/>
      <c r="E25" s="181"/>
      <c r="F25" s="181"/>
      <c r="G25" s="181"/>
      <c r="H25" s="181"/>
      <c r="I25" s="181"/>
      <c r="J25" s="181"/>
      <c r="K25" s="208">
        <f>IF(K24='R&amp;P Accounts'!B28,0,"cross ref error")</f>
        <v>0</v>
      </c>
      <c r="L25" s="181"/>
      <c r="M25" s="181"/>
    </row>
    <row r="26" spans="1:13" x14ac:dyDescent="0.2">
      <c r="A26" s="181"/>
      <c r="B26" s="181"/>
      <c r="C26" s="181"/>
      <c r="D26" s="181"/>
      <c r="E26" s="181"/>
      <c r="F26" s="181"/>
      <c r="G26" s="181"/>
      <c r="H26" s="181"/>
      <c r="I26" s="181"/>
      <c r="J26" s="181"/>
      <c r="K26" s="181"/>
      <c r="L26" s="181"/>
      <c r="M26" s="181"/>
    </row>
    <row r="27" spans="1:13" ht="15" x14ac:dyDescent="0.2">
      <c r="A27" s="27" t="s">
        <v>144</v>
      </c>
      <c r="B27" s="181"/>
      <c r="C27" s="181"/>
      <c r="D27" s="181"/>
      <c r="E27" s="181"/>
      <c r="F27" s="181"/>
      <c r="G27" s="181"/>
      <c r="H27" s="181"/>
      <c r="I27" s="181"/>
      <c r="J27" s="181"/>
      <c r="K27" s="181"/>
      <c r="L27" s="181"/>
      <c r="M27" s="181"/>
    </row>
    <row r="28" spans="1:13" ht="16.5" customHeight="1" x14ac:dyDescent="0.25">
      <c r="A28" s="86" t="s">
        <v>28</v>
      </c>
      <c r="B28" s="181"/>
      <c r="C28" s="112"/>
      <c r="D28" s="203"/>
      <c r="E28" s="112"/>
      <c r="F28" s="203"/>
      <c r="G28" s="112"/>
      <c r="H28" s="203"/>
      <c r="I28" s="112"/>
      <c r="J28" s="203"/>
      <c r="K28" s="204">
        <f t="shared" ref="K28:K38" si="1">SUM(C28:I28)</f>
        <v>0</v>
      </c>
      <c r="L28" s="203"/>
      <c r="M28" s="112"/>
    </row>
    <row r="29" spans="1:13" ht="16.5" customHeight="1" x14ac:dyDescent="0.25">
      <c r="A29" s="86" t="s">
        <v>96</v>
      </c>
      <c r="B29" s="181"/>
      <c r="C29" s="112"/>
      <c r="D29" s="203"/>
      <c r="E29" s="112"/>
      <c r="F29" s="203"/>
      <c r="G29" s="112"/>
      <c r="H29" s="203"/>
      <c r="I29" s="112"/>
      <c r="J29" s="203"/>
      <c r="K29" s="204">
        <f t="shared" si="1"/>
        <v>0</v>
      </c>
      <c r="L29" s="203"/>
      <c r="M29" s="112"/>
    </row>
    <row r="30" spans="1:13" ht="16.5" customHeight="1" x14ac:dyDescent="0.25">
      <c r="A30" s="86" t="s">
        <v>29</v>
      </c>
      <c r="B30" s="181"/>
      <c r="C30" s="209"/>
      <c r="D30" s="203"/>
      <c r="E30" s="209"/>
      <c r="F30" s="203"/>
      <c r="G30" s="209"/>
      <c r="H30" s="203"/>
      <c r="I30" s="209"/>
      <c r="J30" s="203"/>
      <c r="K30" s="204">
        <f t="shared" si="1"/>
        <v>0</v>
      </c>
      <c r="L30" s="203"/>
      <c r="M30" s="209"/>
    </row>
    <row r="31" spans="1:13" ht="16.5" customHeight="1" x14ac:dyDescent="0.25">
      <c r="A31" s="86" t="s">
        <v>30</v>
      </c>
      <c r="B31" s="181"/>
      <c r="C31" s="209">
        <v>4682</v>
      </c>
      <c r="D31" s="203"/>
      <c r="E31" s="209"/>
      <c r="F31" s="203"/>
      <c r="G31" s="209"/>
      <c r="H31" s="203"/>
      <c r="I31" s="209"/>
      <c r="J31" s="203"/>
      <c r="K31" s="204">
        <f t="shared" si="1"/>
        <v>4682</v>
      </c>
      <c r="L31" s="203"/>
      <c r="M31" s="209"/>
    </row>
    <row r="32" spans="1:13" ht="16.5" customHeight="1" x14ac:dyDescent="0.25">
      <c r="A32" s="86" t="s">
        <v>31</v>
      </c>
      <c r="B32" s="181"/>
      <c r="C32" s="209"/>
      <c r="D32" s="203"/>
      <c r="E32" s="209"/>
      <c r="F32" s="203"/>
      <c r="G32" s="209"/>
      <c r="H32" s="203"/>
      <c r="I32" s="209"/>
      <c r="J32" s="203"/>
      <c r="K32" s="204">
        <f t="shared" si="1"/>
        <v>0</v>
      </c>
      <c r="L32" s="203"/>
      <c r="M32" s="209"/>
    </row>
    <row r="33" spans="1:14" ht="16.5" customHeight="1" x14ac:dyDescent="0.25">
      <c r="A33" s="86" t="s">
        <v>32</v>
      </c>
      <c r="B33" s="181"/>
      <c r="C33" s="209"/>
      <c r="D33" s="203"/>
      <c r="E33" s="209"/>
      <c r="F33" s="203"/>
      <c r="G33" s="209"/>
      <c r="H33" s="203"/>
      <c r="I33" s="209"/>
      <c r="J33" s="203"/>
      <c r="K33" s="204">
        <f t="shared" si="1"/>
        <v>0</v>
      </c>
      <c r="L33" s="203"/>
      <c r="M33" s="209"/>
    </row>
    <row r="34" spans="1:14" ht="16.5" customHeight="1" x14ac:dyDescent="0.25">
      <c r="A34" s="87" t="s">
        <v>33</v>
      </c>
      <c r="B34" s="181"/>
      <c r="C34" s="209"/>
      <c r="D34" s="203"/>
      <c r="E34" s="209"/>
      <c r="F34" s="203"/>
      <c r="G34" s="209"/>
      <c r="H34" s="203"/>
      <c r="I34" s="209"/>
      <c r="J34" s="203"/>
      <c r="K34" s="204">
        <f t="shared" si="1"/>
        <v>0</v>
      </c>
      <c r="L34" s="203"/>
      <c r="M34" s="209"/>
    </row>
    <row r="35" spans="1:14" ht="17.25" customHeight="1" x14ac:dyDescent="0.25">
      <c r="A35" s="87" t="s">
        <v>34</v>
      </c>
      <c r="B35" s="181"/>
      <c r="C35" s="209"/>
      <c r="D35" s="203"/>
      <c r="E35" s="209"/>
      <c r="F35" s="203"/>
      <c r="G35" s="209"/>
      <c r="H35" s="203"/>
      <c r="I35" s="209"/>
      <c r="J35" s="203"/>
      <c r="K35" s="204">
        <f t="shared" si="1"/>
        <v>0</v>
      </c>
      <c r="L35" s="203"/>
      <c r="M35" s="209"/>
    </row>
    <row r="36" spans="1:14" ht="17.25" customHeight="1" x14ac:dyDescent="0.25">
      <c r="A36" s="87" t="s">
        <v>35</v>
      </c>
      <c r="B36" s="181"/>
      <c r="C36" s="209"/>
      <c r="D36" s="203"/>
      <c r="E36" s="209"/>
      <c r="F36" s="203"/>
      <c r="G36" s="209"/>
      <c r="H36" s="203"/>
      <c r="I36" s="209"/>
      <c r="J36" s="203"/>
      <c r="K36" s="204">
        <f t="shared" si="1"/>
        <v>0</v>
      </c>
      <c r="L36" s="203"/>
      <c r="M36" s="209"/>
    </row>
    <row r="37" spans="1:14" ht="15" x14ac:dyDescent="0.25">
      <c r="A37" s="86"/>
      <c r="B37" s="181"/>
      <c r="C37" s="209"/>
      <c r="D37" s="203"/>
      <c r="E37" s="209"/>
      <c r="F37" s="203"/>
      <c r="G37" s="209"/>
      <c r="H37" s="203"/>
      <c r="I37" s="209"/>
      <c r="J37" s="203"/>
      <c r="K37" s="204">
        <f t="shared" si="1"/>
        <v>0</v>
      </c>
      <c r="L37" s="203"/>
      <c r="M37" s="209"/>
    </row>
    <row r="38" spans="1:14" ht="15.75" thickBot="1" x14ac:dyDescent="0.3">
      <c r="A38" s="210"/>
      <c r="B38" s="181"/>
      <c r="C38" s="209"/>
      <c r="D38" s="203"/>
      <c r="E38" s="209"/>
      <c r="F38" s="203"/>
      <c r="G38" s="209"/>
      <c r="H38" s="203"/>
      <c r="I38" s="209"/>
      <c r="J38" s="203"/>
      <c r="K38" s="204">
        <f t="shared" si="1"/>
        <v>0</v>
      </c>
      <c r="L38" s="203"/>
      <c r="M38" s="209"/>
    </row>
    <row r="39" spans="1:14" ht="16.5" customHeight="1" thickBot="1" x14ac:dyDescent="0.3">
      <c r="A39" s="13" t="s">
        <v>141</v>
      </c>
      <c r="B39" s="181"/>
      <c r="C39" s="211">
        <f>SUM(C28:C38)</f>
        <v>4682</v>
      </c>
      <c r="D39" s="203"/>
      <c r="E39" s="212">
        <f>SUM(E28:E38)</f>
        <v>0</v>
      </c>
      <c r="F39" s="203"/>
      <c r="G39" s="212">
        <f>SUM(G28:G38)</f>
        <v>0</v>
      </c>
      <c r="H39" s="203"/>
      <c r="I39" s="212">
        <f>SUM(I28:I38)</f>
        <v>0</v>
      </c>
      <c r="J39" s="203"/>
      <c r="K39" s="212">
        <f>SUM(K28:K38)</f>
        <v>4682</v>
      </c>
      <c r="L39" s="203"/>
      <c r="M39" s="212">
        <f>SUM(M28:M38)</f>
        <v>0</v>
      </c>
    </row>
    <row r="40" spans="1:14" x14ac:dyDescent="0.2">
      <c r="A40" s="181"/>
      <c r="B40" s="181"/>
      <c r="C40" s="213"/>
      <c r="D40" s="181"/>
      <c r="E40" s="181"/>
      <c r="F40" s="181"/>
      <c r="G40" s="181"/>
      <c r="H40" s="181"/>
      <c r="I40" s="181"/>
      <c r="J40" s="181"/>
      <c r="K40" s="208">
        <f>IF(K39='R&amp;P Accounts'!B42,0,"cross ref error")</f>
        <v>0</v>
      </c>
      <c r="L40" s="181"/>
      <c r="M40" s="181"/>
    </row>
    <row r="41" spans="1:14" ht="30" customHeight="1" x14ac:dyDescent="0.25">
      <c r="A41" s="67" t="s">
        <v>145</v>
      </c>
      <c r="B41" s="181"/>
      <c r="C41" s="213"/>
      <c r="D41" s="181"/>
      <c r="E41" s="181"/>
      <c r="F41" s="181"/>
      <c r="G41" s="181"/>
      <c r="H41" s="181"/>
      <c r="I41" s="181"/>
      <c r="J41" s="181"/>
      <c r="K41" s="181"/>
      <c r="L41" s="181"/>
      <c r="M41" s="181"/>
    </row>
    <row r="42" spans="1:14" ht="17.25" customHeight="1" x14ac:dyDescent="0.25">
      <c r="A42" s="86" t="s">
        <v>36</v>
      </c>
      <c r="B42" s="181"/>
      <c r="C42" s="209"/>
      <c r="D42" s="203"/>
      <c r="E42" s="209"/>
      <c r="F42" s="203"/>
      <c r="G42" s="209"/>
      <c r="H42" s="203"/>
      <c r="I42" s="209"/>
      <c r="J42" s="203"/>
      <c r="K42" s="204">
        <f>SUM(C42:I42)</f>
        <v>0</v>
      </c>
      <c r="L42" s="203"/>
      <c r="M42" s="209"/>
    </row>
    <row r="43" spans="1:14" ht="16.5" customHeight="1" thickBot="1" x14ac:dyDescent="0.3">
      <c r="A43" s="86" t="s">
        <v>37</v>
      </c>
      <c r="B43" s="181"/>
      <c r="C43" s="209"/>
      <c r="D43" s="203"/>
      <c r="E43" s="209"/>
      <c r="F43" s="203"/>
      <c r="G43" s="209"/>
      <c r="H43" s="203"/>
      <c r="I43" s="209"/>
      <c r="J43" s="203"/>
      <c r="K43" s="204">
        <f>SUM(C43:I43)</f>
        <v>0</v>
      </c>
      <c r="L43" s="203"/>
      <c r="M43" s="209"/>
    </row>
    <row r="44" spans="1:14" ht="16.5" customHeight="1" thickBot="1" x14ac:dyDescent="0.3">
      <c r="A44" s="13" t="s">
        <v>146</v>
      </c>
      <c r="B44" s="181"/>
      <c r="C44" s="211">
        <f>C42+C43</f>
        <v>0</v>
      </c>
      <c r="D44" s="203"/>
      <c r="E44" s="212">
        <f>E42+E43</f>
        <v>0</v>
      </c>
      <c r="F44" s="203"/>
      <c r="G44" s="212">
        <f>G42+G43</f>
        <v>0</v>
      </c>
      <c r="H44" s="203"/>
      <c r="I44" s="212">
        <f>I42+I43</f>
        <v>0</v>
      </c>
      <c r="J44" s="203"/>
      <c r="K44" s="212">
        <f>K42+K43</f>
        <v>0</v>
      </c>
      <c r="L44" s="203"/>
      <c r="M44" s="212">
        <f>M42+M43</f>
        <v>0</v>
      </c>
    </row>
    <row r="45" spans="1:14" ht="17.25" customHeight="1" thickBot="1" x14ac:dyDescent="0.25">
      <c r="A45" s="181"/>
      <c r="B45" s="181"/>
      <c r="C45" s="214"/>
      <c r="D45" s="215"/>
      <c r="E45" s="215"/>
      <c r="F45" s="215"/>
      <c r="G45" s="215"/>
      <c r="H45" s="215"/>
      <c r="I45" s="215"/>
      <c r="J45" s="215"/>
      <c r="K45" s="208">
        <f>IF(K44='[1]R&amp;P Accounts'!B47,0,"cross ref error")</f>
        <v>0</v>
      </c>
      <c r="L45" s="215"/>
      <c r="M45" s="215"/>
    </row>
    <row r="46" spans="1:14" ht="16.5" customHeight="1" thickBot="1" x14ac:dyDescent="0.3">
      <c r="A46" s="216" t="s">
        <v>12</v>
      </c>
      <c r="B46" s="181"/>
      <c r="C46" s="212">
        <f>+C44+C39</f>
        <v>4682</v>
      </c>
      <c r="D46" s="203"/>
      <c r="E46" s="212">
        <f>+E44+E39</f>
        <v>0</v>
      </c>
      <c r="F46" s="203"/>
      <c r="G46" s="212">
        <f>+G44+G39</f>
        <v>0</v>
      </c>
      <c r="H46" s="203"/>
      <c r="I46" s="212">
        <f>+I44+I39</f>
        <v>0</v>
      </c>
      <c r="J46" s="203"/>
      <c r="K46" s="212">
        <f>+K44+K39</f>
        <v>4682</v>
      </c>
      <c r="L46" s="203"/>
      <c r="M46" s="212">
        <f>+M44+M39</f>
        <v>0</v>
      </c>
      <c r="N46" s="217"/>
    </row>
    <row r="47" spans="1:14" ht="17.25" customHeight="1" thickBot="1" x14ac:dyDescent="0.25">
      <c r="A47" s="181"/>
      <c r="B47" s="181"/>
      <c r="C47" s="214"/>
      <c r="D47" s="215"/>
      <c r="E47" s="215"/>
      <c r="F47" s="215"/>
      <c r="G47" s="215"/>
      <c r="H47" s="215"/>
      <c r="I47" s="215"/>
      <c r="J47" s="215"/>
      <c r="K47" s="208">
        <f>IF(K46='R&amp;P Accounts'!B49,0,"cross ref error")</f>
        <v>0</v>
      </c>
      <c r="L47" s="215"/>
      <c r="M47" s="215"/>
    </row>
    <row r="48" spans="1:14" ht="18.75" customHeight="1" thickBot="1" x14ac:dyDescent="0.3">
      <c r="A48" s="40" t="s">
        <v>90</v>
      </c>
      <c r="B48" s="181"/>
      <c r="C48" s="140">
        <f>+C24-C46</f>
        <v>5818</v>
      </c>
      <c r="D48" s="218"/>
      <c r="E48" s="140">
        <f>+E24-E46</f>
        <v>0</v>
      </c>
      <c r="F48" s="218"/>
      <c r="G48" s="140">
        <f>+G24-G46</f>
        <v>0</v>
      </c>
      <c r="H48" s="218"/>
      <c r="I48" s="140">
        <f>+I24-I46</f>
        <v>0</v>
      </c>
      <c r="J48" s="218"/>
      <c r="K48" s="140">
        <f>+K24-K46</f>
        <v>5818</v>
      </c>
      <c r="L48" s="218"/>
      <c r="M48" s="140">
        <f>+M24-M46</f>
        <v>0</v>
      </c>
    </row>
    <row r="49" spans="1:13" ht="14.25" customHeight="1" thickBot="1" x14ac:dyDescent="0.3">
      <c r="A49" s="40"/>
      <c r="B49" s="181"/>
      <c r="C49" s="219"/>
      <c r="D49" s="218"/>
      <c r="E49" s="219"/>
      <c r="F49" s="218"/>
      <c r="G49" s="219"/>
      <c r="H49" s="218"/>
      <c r="I49" s="219"/>
      <c r="J49" s="218"/>
      <c r="K49" s="219"/>
      <c r="L49" s="218"/>
      <c r="M49" s="219"/>
    </row>
    <row r="50" spans="1:13" ht="18.75" customHeight="1" thickBot="1" x14ac:dyDescent="0.3">
      <c r="A50" s="96" t="s">
        <v>147</v>
      </c>
      <c r="B50" s="181"/>
      <c r="C50" s="140"/>
      <c r="D50" s="218"/>
      <c r="E50" s="220"/>
      <c r="F50" s="218"/>
      <c r="G50" s="220"/>
      <c r="H50" s="218"/>
      <c r="I50" s="220"/>
      <c r="J50" s="218"/>
      <c r="K50" s="220">
        <f>SUM(C50:I50)</f>
        <v>0</v>
      </c>
      <c r="L50" s="218"/>
      <c r="M50" s="220"/>
    </row>
    <row r="51" spans="1:13" ht="14.25" customHeight="1" thickBot="1" x14ac:dyDescent="0.3">
      <c r="A51" s="96"/>
      <c r="B51" s="181"/>
      <c r="C51" s="128"/>
      <c r="D51" s="218"/>
      <c r="E51" s="218"/>
      <c r="F51" s="218"/>
      <c r="G51" s="218"/>
      <c r="H51" s="218"/>
      <c r="I51" s="218"/>
      <c r="J51" s="218"/>
      <c r="K51" s="218"/>
      <c r="L51" s="218"/>
      <c r="M51" s="218"/>
    </row>
    <row r="52" spans="1:13" ht="18.75" customHeight="1" thickBot="1" x14ac:dyDescent="0.3">
      <c r="A52" s="13" t="s">
        <v>41</v>
      </c>
      <c r="B52" s="181"/>
      <c r="C52" s="140">
        <f>C48+C50</f>
        <v>5818</v>
      </c>
      <c r="D52" s="218"/>
      <c r="E52" s="140">
        <f>E48+E50</f>
        <v>0</v>
      </c>
      <c r="F52" s="218"/>
      <c r="G52" s="140">
        <f>G48+G50</f>
        <v>0</v>
      </c>
      <c r="H52" s="218"/>
      <c r="I52" s="140">
        <f>I48+I50</f>
        <v>0</v>
      </c>
      <c r="J52" s="218"/>
      <c r="K52" s="140">
        <f>K48+K50</f>
        <v>5818</v>
      </c>
      <c r="L52" s="218"/>
      <c r="M52" s="140">
        <f>M48+M50</f>
        <v>0</v>
      </c>
    </row>
    <row r="53" spans="1:13" x14ac:dyDescent="0.2">
      <c r="A53" s="181"/>
      <c r="B53" s="181"/>
      <c r="C53" s="213"/>
      <c r="D53" s="181"/>
      <c r="E53" s="181"/>
      <c r="F53" s="181"/>
      <c r="G53" s="181"/>
      <c r="H53" s="181"/>
      <c r="I53" s="181"/>
      <c r="J53" s="181"/>
      <c r="K53" s="208">
        <f>IF(K52='R&amp;P Accounts'!B55,0,"cross ref error")</f>
        <v>0</v>
      </c>
      <c r="L53" s="181"/>
      <c r="M53" s="181"/>
    </row>
    <row r="55" spans="1:13" ht="15.75" x14ac:dyDescent="0.25">
      <c r="A55" s="221" t="s">
        <v>148</v>
      </c>
    </row>
    <row r="56" spans="1:13" s="222" customFormat="1" x14ac:dyDescent="0.2">
      <c r="A56" s="333" t="s">
        <v>155</v>
      </c>
      <c r="B56" s="334"/>
      <c r="C56" s="334"/>
      <c r="D56" s="334"/>
      <c r="E56" s="334"/>
      <c r="F56" s="334"/>
      <c r="G56" s="334"/>
      <c r="H56" s="334"/>
      <c r="I56" s="334"/>
      <c r="J56" s="334"/>
      <c r="K56" s="334"/>
      <c r="L56" s="334"/>
      <c r="M56" s="335"/>
    </row>
    <row r="57" spans="1:13" s="222" customFormat="1" x14ac:dyDescent="0.2">
      <c r="A57" s="336"/>
      <c r="B57" s="337"/>
      <c r="C57" s="337"/>
      <c r="D57" s="337"/>
      <c r="E57" s="337"/>
      <c r="F57" s="337"/>
      <c r="G57" s="337"/>
      <c r="H57" s="337"/>
      <c r="I57" s="337"/>
      <c r="J57" s="337"/>
      <c r="K57" s="337"/>
      <c r="L57" s="337"/>
      <c r="M57" s="338"/>
    </row>
    <row r="58" spans="1:13" s="222" customFormat="1" x14ac:dyDescent="0.2">
      <c r="A58" s="336"/>
      <c r="B58" s="337"/>
      <c r="C58" s="337"/>
      <c r="D58" s="337"/>
      <c r="E58" s="337"/>
      <c r="F58" s="337"/>
      <c r="G58" s="337"/>
      <c r="H58" s="337"/>
      <c r="I58" s="337"/>
      <c r="J58" s="337"/>
      <c r="K58" s="337"/>
      <c r="L58" s="337"/>
      <c r="M58" s="338"/>
    </row>
    <row r="59" spans="1:13" s="222" customFormat="1" x14ac:dyDescent="0.2">
      <c r="A59" s="336"/>
      <c r="B59" s="337"/>
      <c r="C59" s="337"/>
      <c r="D59" s="337"/>
      <c r="E59" s="337"/>
      <c r="F59" s="337"/>
      <c r="G59" s="337"/>
      <c r="H59" s="337"/>
      <c r="I59" s="337"/>
      <c r="J59" s="337"/>
      <c r="K59" s="337"/>
      <c r="L59" s="337"/>
      <c r="M59" s="338"/>
    </row>
    <row r="60" spans="1:13" s="222" customFormat="1" x14ac:dyDescent="0.2">
      <c r="A60" s="336"/>
      <c r="B60" s="337"/>
      <c r="C60" s="337"/>
      <c r="D60" s="337"/>
      <c r="E60" s="337"/>
      <c r="F60" s="337"/>
      <c r="G60" s="337"/>
      <c r="H60" s="337"/>
      <c r="I60" s="337"/>
      <c r="J60" s="337"/>
      <c r="K60" s="337"/>
      <c r="L60" s="337"/>
      <c r="M60" s="338"/>
    </row>
    <row r="61" spans="1:13" s="222" customFormat="1" x14ac:dyDescent="0.2">
      <c r="A61" s="336"/>
      <c r="B61" s="337"/>
      <c r="C61" s="337"/>
      <c r="D61" s="337"/>
      <c r="E61" s="337"/>
      <c r="F61" s="337"/>
      <c r="G61" s="337"/>
      <c r="H61" s="337"/>
      <c r="I61" s="337"/>
      <c r="J61" s="337"/>
      <c r="K61" s="337"/>
      <c r="L61" s="337"/>
      <c r="M61" s="338"/>
    </row>
    <row r="62" spans="1:13" s="222" customFormat="1" x14ac:dyDescent="0.2">
      <c r="A62" s="336"/>
      <c r="B62" s="337"/>
      <c r="C62" s="337"/>
      <c r="D62" s="337"/>
      <c r="E62" s="337"/>
      <c r="F62" s="337"/>
      <c r="G62" s="337"/>
      <c r="H62" s="337"/>
      <c r="I62" s="337"/>
      <c r="J62" s="337"/>
      <c r="K62" s="337"/>
      <c r="L62" s="337"/>
      <c r="M62" s="338"/>
    </row>
    <row r="63" spans="1:13" s="222" customFormat="1" x14ac:dyDescent="0.2">
      <c r="A63" s="336"/>
      <c r="B63" s="337"/>
      <c r="C63" s="337"/>
      <c r="D63" s="337"/>
      <c r="E63" s="337"/>
      <c r="F63" s="337"/>
      <c r="G63" s="337"/>
      <c r="H63" s="337"/>
      <c r="I63" s="337"/>
      <c r="J63" s="337"/>
      <c r="K63" s="337"/>
      <c r="L63" s="337"/>
      <c r="M63" s="338"/>
    </row>
    <row r="64" spans="1:13" s="222" customFormat="1" x14ac:dyDescent="0.2">
      <c r="A64" s="339"/>
      <c r="B64" s="340"/>
      <c r="C64" s="340"/>
      <c r="D64" s="340"/>
      <c r="E64" s="340"/>
      <c r="F64" s="340"/>
      <c r="G64" s="340"/>
      <c r="H64" s="340"/>
      <c r="I64" s="340"/>
      <c r="J64" s="340"/>
      <c r="K64" s="340"/>
      <c r="L64" s="340"/>
      <c r="M64" s="341"/>
    </row>
  </sheetData>
  <mergeCells count="6">
    <mergeCell ref="A56:M64"/>
    <mergeCell ref="C1:K1"/>
    <mergeCell ref="M1:N1"/>
    <mergeCell ref="A2:L2"/>
    <mergeCell ref="H3:K3"/>
    <mergeCell ref="A5:E5"/>
  </mergeCells>
  <pageMargins left="0.70866141732283472" right="0.70866141732283472" top="0.74803149606299213" bottom="0.74803149606299213" header="0.31496062992125984" footer="0.31496062992125984"/>
  <pageSetup paperSize="9" scale="55" orientation="portrait" r:id="rId1"/>
  <headerFooter>
    <oddFooter>&amp;LRelationships Scotland - Shetland   
SCO28899&amp;CPage 11 of 12&amp;RUnrestricted Funds
2025-26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7E88-20CB-49D1-806A-372ACBDB8EA7}">
  <sheetPr>
    <pageSetUpPr fitToPage="1"/>
  </sheetPr>
  <dimension ref="A1:N64"/>
  <sheetViews>
    <sheetView topLeftCell="A2" zoomScale="70" zoomScaleNormal="70" workbookViewId="0">
      <selection activeCell="P7" sqref="P7"/>
    </sheetView>
  </sheetViews>
  <sheetFormatPr defaultRowHeight="12.75" x14ac:dyDescent="0.2"/>
  <cols>
    <col min="1" max="1" width="49" customWidth="1"/>
    <col min="2" max="2" width="1.5703125" customWidth="1"/>
    <col min="3" max="3" width="15.42578125" customWidth="1"/>
    <col min="4" max="4" width="1.85546875" customWidth="1"/>
    <col min="5" max="5" width="15.42578125" customWidth="1"/>
    <col min="6" max="6" width="1.5703125" customWidth="1"/>
    <col min="7" max="7" width="15.42578125" customWidth="1"/>
    <col min="8" max="8" width="1.5703125" customWidth="1"/>
    <col min="9" max="9" width="15.42578125" customWidth="1"/>
    <col min="10" max="10" width="1.5703125" customWidth="1"/>
    <col min="11" max="11" width="15.28515625" customWidth="1"/>
    <col min="12" max="12" width="1.5703125" customWidth="1"/>
    <col min="13" max="13" width="15.28515625" customWidth="1"/>
    <col min="257" max="257" width="49" customWidth="1"/>
    <col min="258" max="258" width="1.5703125" customWidth="1"/>
    <col min="259" max="259" width="15.42578125" customWidth="1"/>
    <col min="260" max="260" width="1.85546875" customWidth="1"/>
    <col min="261" max="261" width="15.42578125" customWidth="1"/>
    <col min="262" max="262" width="1.5703125" customWidth="1"/>
    <col min="263" max="263" width="15.42578125" customWidth="1"/>
    <col min="264" max="264" width="1.5703125" customWidth="1"/>
    <col min="265" max="265" width="15.42578125" customWidth="1"/>
    <col min="266" max="266" width="1.5703125" customWidth="1"/>
    <col min="267" max="267" width="15.28515625" customWidth="1"/>
    <col min="268" max="268" width="1.5703125" customWidth="1"/>
    <col min="269" max="269" width="15.28515625" customWidth="1"/>
    <col min="513" max="513" width="49" customWidth="1"/>
    <col min="514" max="514" width="1.5703125" customWidth="1"/>
    <col min="515" max="515" width="15.42578125" customWidth="1"/>
    <col min="516" max="516" width="1.85546875" customWidth="1"/>
    <col min="517" max="517" width="15.42578125" customWidth="1"/>
    <col min="518" max="518" width="1.5703125" customWidth="1"/>
    <col min="519" max="519" width="15.42578125" customWidth="1"/>
    <col min="520" max="520" width="1.5703125" customWidth="1"/>
    <col min="521" max="521" width="15.42578125" customWidth="1"/>
    <col min="522" max="522" width="1.5703125" customWidth="1"/>
    <col min="523" max="523" width="15.28515625" customWidth="1"/>
    <col min="524" max="524" width="1.5703125" customWidth="1"/>
    <col min="525" max="525" width="15.28515625" customWidth="1"/>
    <col min="769" max="769" width="49" customWidth="1"/>
    <col min="770" max="770" width="1.5703125" customWidth="1"/>
    <col min="771" max="771" width="15.42578125" customWidth="1"/>
    <col min="772" max="772" width="1.85546875" customWidth="1"/>
    <col min="773" max="773" width="15.42578125" customWidth="1"/>
    <col min="774" max="774" width="1.5703125" customWidth="1"/>
    <col min="775" max="775" width="15.42578125" customWidth="1"/>
    <col min="776" max="776" width="1.5703125" customWidth="1"/>
    <col min="777" max="777" width="15.42578125" customWidth="1"/>
    <col min="778" max="778" width="1.5703125" customWidth="1"/>
    <col min="779" max="779" width="15.28515625" customWidth="1"/>
    <col min="780" max="780" width="1.5703125" customWidth="1"/>
    <col min="781" max="781" width="15.28515625" customWidth="1"/>
    <col min="1025" max="1025" width="49" customWidth="1"/>
    <col min="1026" max="1026" width="1.5703125" customWidth="1"/>
    <col min="1027" max="1027" width="15.42578125" customWidth="1"/>
    <col min="1028" max="1028" width="1.85546875" customWidth="1"/>
    <col min="1029" max="1029" width="15.42578125" customWidth="1"/>
    <col min="1030" max="1030" width="1.5703125" customWidth="1"/>
    <col min="1031" max="1031" width="15.42578125" customWidth="1"/>
    <col min="1032" max="1032" width="1.5703125" customWidth="1"/>
    <col min="1033" max="1033" width="15.42578125" customWidth="1"/>
    <col min="1034" max="1034" width="1.5703125" customWidth="1"/>
    <col min="1035" max="1035" width="15.28515625" customWidth="1"/>
    <col min="1036" max="1036" width="1.5703125" customWidth="1"/>
    <col min="1037" max="1037" width="15.28515625" customWidth="1"/>
    <col min="1281" max="1281" width="49" customWidth="1"/>
    <col min="1282" max="1282" width="1.5703125" customWidth="1"/>
    <col min="1283" max="1283" width="15.42578125" customWidth="1"/>
    <col min="1284" max="1284" width="1.85546875" customWidth="1"/>
    <col min="1285" max="1285" width="15.42578125" customWidth="1"/>
    <col min="1286" max="1286" width="1.5703125" customWidth="1"/>
    <col min="1287" max="1287" width="15.42578125" customWidth="1"/>
    <col min="1288" max="1288" width="1.5703125" customWidth="1"/>
    <col min="1289" max="1289" width="15.42578125" customWidth="1"/>
    <col min="1290" max="1290" width="1.5703125" customWidth="1"/>
    <col min="1291" max="1291" width="15.28515625" customWidth="1"/>
    <col min="1292" max="1292" width="1.5703125" customWidth="1"/>
    <col min="1293" max="1293" width="15.28515625" customWidth="1"/>
    <col min="1537" max="1537" width="49" customWidth="1"/>
    <col min="1538" max="1538" width="1.5703125" customWidth="1"/>
    <col min="1539" max="1539" width="15.42578125" customWidth="1"/>
    <col min="1540" max="1540" width="1.85546875" customWidth="1"/>
    <col min="1541" max="1541" width="15.42578125" customWidth="1"/>
    <col min="1542" max="1542" width="1.5703125" customWidth="1"/>
    <col min="1543" max="1543" width="15.42578125" customWidth="1"/>
    <col min="1544" max="1544" width="1.5703125" customWidth="1"/>
    <col min="1545" max="1545" width="15.42578125" customWidth="1"/>
    <col min="1546" max="1546" width="1.5703125" customWidth="1"/>
    <col min="1547" max="1547" width="15.28515625" customWidth="1"/>
    <col min="1548" max="1548" width="1.5703125" customWidth="1"/>
    <col min="1549" max="1549" width="15.28515625" customWidth="1"/>
    <col min="1793" max="1793" width="49" customWidth="1"/>
    <col min="1794" max="1794" width="1.5703125" customWidth="1"/>
    <col min="1795" max="1795" width="15.42578125" customWidth="1"/>
    <col min="1796" max="1796" width="1.85546875" customWidth="1"/>
    <col min="1797" max="1797" width="15.42578125" customWidth="1"/>
    <col min="1798" max="1798" width="1.5703125" customWidth="1"/>
    <col min="1799" max="1799" width="15.42578125" customWidth="1"/>
    <col min="1800" max="1800" width="1.5703125" customWidth="1"/>
    <col min="1801" max="1801" width="15.42578125" customWidth="1"/>
    <col min="1802" max="1802" width="1.5703125" customWidth="1"/>
    <col min="1803" max="1803" width="15.28515625" customWidth="1"/>
    <col min="1804" max="1804" width="1.5703125" customWidth="1"/>
    <col min="1805" max="1805" width="15.28515625" customWidth="1"/>
    <col min="2049" max="2049" width="49" customWidth="1"/>
    <col min="2050" max="2050" width="1.5703125" customWidth="1"/>
    <col min="2051" max="2051" width="15.42578125" customWidth="1"/>
    <col min="2052" max="2052" width="1.85546875" customWidth="1"/>
    <col min="2053" max="2053" width="15.42578125" customWidth="1"/>
    <col min="2054" max="2054" width="1.5703125" customWidth="1"/>
    <col min="2055" max="2055" width="15.42578125" customWidth="1"/>
    <col min="2056" max="2056" width="1.5703125" customWidth="1"/>
    <col min="2057" max="2057" width="15.42578125" customWidth="1"/>
    <col min="2058" max="2058" width="1.5703125" customWidth="1"/>
    <col min="2059" max="2059" width="15.28515625" customWidth="1"/>
    <col min="2060" max="2060" width="1.5703125" customWidth="1"/>
    <col min="2061" max="2061" width="15.28515625" customWidth="1"/>
    <col min="2305" max="2305" width="49" customWidth="1"/>
    <col min="2306" max="2306" width="1.5703125" customWidth="1"/>
    <col min="2307" max="2307" width="15.42578125" customWidth="1"/>
    <col min="2308" max="2308" width="1.85546875" customWidth="1"/>
    <col min="2309" max="2309" width="15.42578125" customWidth="1"/>
    <col min="2310" max="2310" width="1.5703125" customWidth="1"/>
    <col min="2311" max="2311" width="15.42578125" customWidth="1"/>
    <col min="2312" max="2312" width="1.5703125" customWidth="1"/>
    <col min="2313" max="2313" width="15.42578125" customWidth="1"/>
    <col min="2314" max="2314" width="1.5703125" customWidth="1"/>
    <col min="2315" max="2315" width="15.28515625" customWidth="1"/>
    <col min="2316" max="2316" width="1.5703125" customWidth="1"/>
    <col min="2317" max="2317" width="15.28515625" customWidth="1"/>
    <col min="2561" max="2561" width="49" customWidth="1"/>
    <col min="2562" max="2562" width="1.5703125" customWidth="1"/>
    <col min="2563" max="2563" width="15.42578125" customWidth="1"/>
    <col min="2564" max="2564" width="1.85546875" customWidth="1"/>
    <col min="2565" max="2565" width="15.42578125" customWidth="1"/>
    <col min="2566" max="2566" width="1.5703125" customWidth="1"/>
    <col min="2567" max="2567" width="15.42578125" customWidth="1"/>
    <col min="2568" max="2568" width="1.5703125" customWidth="1"/>
    <col min="2569" max="2569" width="15.42578125" customWidth="1"/>
    <col min="2570" max="2570" width="1.5703125" customWidth="1"/>
    <col min="2571" max="2571" width="15.28515625" customWidth="1"/>
    <col min="2572" max="2572" width="1.5703125" customWidth="1"/>
    <col min="2573" max="2573" width="15.28515625" customWidth="1"/>
    <col min="2817" max="2817" width="49" customWidth="1"/>
    <col min="2818" max="2818" width="1.5703125" customWidth="1"/>
    <col min="2819" max="2819" width="15.42578125" customWidth="1"/>
    <col min="2820" max="2820" width="1.85546875" customWidth="1"/>
    <col min="2821" max="2821" width="15.42578125" customWidth="1"/>
    <col min="2822" max="2822" width="1.5703125" customWidth="1"/>
    <col min="2823" max="2823" width="15.42578125" customWidth="1"/>
    <col min="2824" max="2824" width="1.5703125" customWidth="1"/>
    <col min="2825" max="2825" width="15.42578125" customWidth="1"/>
    <col min="2826" max="2826" width="1.5703125" customWidth="1"/>
    <col min="2827" max="2827" width="15.28515625" customWidth="1"/>
    <col min="2828" max="2828" width="1.5703125" customWidth="1"/>
    <col min="2829" max="2829" width="15.28515625" customWidth="1"/>
    <col min="3073" max="3073" width="49" customWidth="1"/>
    <col min="3074" max="3074" width="1.5703125" customWidth="1"/>
    <col min="3075" max="3075" width="15.42578125" customWidth="1"/>
    <col min="3076" max="3076" width="1.85546875" customWidth="1"/>
    <col min="3077" max="3077" width="15.42578125" customWidth="1"/>
    <col min="3078" max="3078" width="1.5703125" customWidth="1"/>
    <col min="3079" max="3079" width="15.42578125" customWidth="1"/>
    <col min="3080" max="3080" width="1.5703125" customWidth="1"/>
    <col min="3081" max="3081" width="15.42578125" customWidth="1"/>
    <col min="3082" max="3082" width="1.5703125" customWidth="1"/>
    <col min="3083" max="3083" width="15.28515625" customWidth="1"/>
    <col min="3084" max="3084" width="1.5703125" customWidth="1"/>
    <col min="3085" max="3085" width="15.28515625" customWidth="1"/>
    <col min="3329" max="3329" width="49" customWidth="1"/>
    <col min="3330" max="3330" width="1.5703125" customWidth="1"/>
    <col min="3331" max="3331" width="15.42578125" customWidth="1"/>
    <col min="3332" max="3332" width="1.85546875" customWidth="1"/>
    <col min="3333" max="3333" width="15.42578125" customWidth="1"/>
    <col min="3334" max="3334" width="1.5703125" customWidth="1"/>
    <col min="3335" max="3335" width="15.42578125" customWidth="1"/>
    <col min="3336" max="3336" width="1.5703125" customWidth="1"/>
    <col min="3337" max="3337" width="15.42578125" customWidth="1"/>
    <col min="3338" max="3338" width="1.5703125" customWidth="1"/>
    <col min="3339" max="3339" width="15.28515625" customWidth="1"/>
    <col min="3340" max="3340" width="1.5703125" customWidth="1"/>
    <col min="3341" max="3341" width="15.28515625" customWidth="1"/>
    <col min="3585" max="3585" width="49" customWidth="1"/>
    <col min="3586" max="3586" width="1.5703125" customWidth="1"/>
    <col min="3587" max="3587" width="15.42578125" customWidth="1"/>
    <col min="3588" max="3588" width="1.85546875" customWidth="1"/>
    <col min="3589" max="3589" width="15.42578125" customWidth="1"/>
    <col min="3590" max="3590" width="1.5703125" customWidth="1"/>
    <col min="3591" max="3591" width="15.42578125" customWidth="1"/>
    <col min="3592" max="3592" width="1.5703125" customWidth="1"/>
    <col min="3593" max="3593" width="15.42578125" customWidth="1"/>
    <col min="3594" max="3594" width="1.5703125" customWidth="1"/>
    <col min="3595" max="3595" width="15.28515625" customWidth="1"/>
    <col min="3596" max="3596" width="1.5703125" customWidth="1"/>
    <col min="3597" max="3597" width="15.28515625" customWidth="1"/>
    <col min="3841" max="3841" width="49" customWidth="1"/>
    <col min="3842" max="3842" width="1.5703125" customWidth="1"/>
    <col min="3843" max="3843" width="15.42578125" customWidth="1"/>
    <col min="3844" max="3844" width="1.85546875" customWidth="1"/>
    <col min="3845" max="3845" width="15.42578125" customWidth="1"/>
    <col min="3846" max="3846" width="1.5703125" customWidth="1"/>
    <col min="3847" max="3847" width="15.42578125" customWidth="1"/>
    <col min="3848" max="3848" width="1.5703125" customWidth="1"/>
    <col min="3849" max="3849" width="15.42578125" customWidth="1"/>
    <col min="3850" max="3850" width="1.5703125" customWidth="1"/>
    <col min="3851" max="3851" width="15.28515625" customWidth="1"/>
    <col min="3852" max="3852" width="1.5703125" customWidth="1"/>
    <col min="3853" max="3853" width="15.28515625" customWidth="1"/>
    <col min="4097" max="4097" width="49" customWidth="1"/>
    <col min="4098" max="4098" width="1.5703125" customWidth="1"/>
    <col min="4099" max="4099" width="15.42578125" customWidth="1"/>
    <col min="4100" max="4100" width="1.85546875" customWidth="1"/>
    <col min="4101" max="4101" width="15.42578125" customWidth="1"/>
    <col min="4102" max="4102" width="1.5703125" customWidth="1"/>
    <col min="4103" max="4103" width="15.42578125" customWidth="1"/>
    <col min="4104" max="4104" width="1.5703125" customWidth="1"/>
    <col min="4105" max="4105" width="15.42578125" customWidth="1"/>
    <col min="4106" max="4106" width="1.5703125" customWidth="1"/>
    <col min="4107" max="4107" width="15.28515625" customWidth="1"/>
    <col min="4108" max="4108" width="1.5703125" customWidth="1"/>
    <col min="4109" max="4109" width="15.28515625" customWidth="1"/>
    <col min="4353" max="4353" width="49" customWidth="1"/>
    <col min="4354" max="4354" width="1.5703125" customWidth="1"/>
    <col min="4355" max="4355" width="15.42578125" customWidth="1"/>
    <col min="4356" max="4356" width="1.85546875" customWidth="1"/>
    <col min="4357" max="4357" width="15.42578125" customWidth="1"/>
    <col min="4358" max="4358" width="1.5703125" customWidth="1"/>
    <col min="4359" max="4359" width="15.42578125" customWidth="1"/>
    <col min="4360" max="4360" width="1.5703125" customWidth="1"/>
    <col min="4361" max="4361" width="15.42578125" customWidth="1"/>
    <col min="4362" max="4362" width="1.5703125" customWidth="1"/>
    <col min="4363" max="4363" width="15.28515625" customWidth="1"/>
    <col min="4364" max="4364" width="1.5703125" customWidth="1"/>
    <col min="4365" max="4365" width="15.28515625" customWidth="1"/>
    <col min="4609" max="4609" width="49" customWidth="1"/>
    <col min="4610" max="4610" width="1.5703125" customWidth="1"/>
    <col min="4611" max="4611" width="15.42578125" customWidth="1"/>
    <col min="4612" max="4612" width="1.85546875" customWidth="1"/>
    <col min="4613" max="4613" width="15.42578125" customWidth="1"/>
    <col min="4614" max="4614" width="1.5703125" customWidth="1"/>
    <col min="4615" max="4615" width="15.42578125" customWidth="1"/>
    <col min="4616" max="4616" width="1.5703125" customWidth="1"/>
    <col min="4617" max="4617" width="15.42578125" customWidth="1"/>
    <col min="4618" max="4618" width="1.5703125" customWidth="1"/>
    <col min="4619" max="4619" width="15.28515625" customWidth="1"/>
    <col min="4620" max="4620" width="1.5703125" customWidth="1"/>
    <col min="4621" max="4621" width="15.28515625" customWidth="1"/>
    <col min="4865" max="4865" width="49" customWidth="1"/>
    <col min="4866" max="4866" width="1.5703125" customWidth="1"/>
    <col min="4867" max="4867" width="15.42578125" customWidth="1"/>
    <col min="4868" max="4868" width="1.85546875" customWidth="1"/>
    <col min="4869" max="4869" width="15.42578125" customWidth="1"/>
    <col min="4870" max="4870" width="1.5703125" customWidth="1"/>
    <col min="4871" max="4871" width="15.42578125" customWidth="1"/>
    <col min="4872" max="4872" width="1.5703125" customWidth="1"/>
    <col min="4873" max="4873" width="15.42578125" customWidth="1"/>
    <col min="4874" max="4874" width="1.5703125" customWidth="1"/>
    <col min="4875" max="4875" width="15.28515625" customWidth="1"/>
    <col min="4876" max="4876" width="1.5703125" customWidth="1"/>
    <col min="4877" max="4877" width="15.28515625" customWidth="1"/>
    <col min="5121" max="5121" width="49" customWidth="1"/>
    <col min="5122" max="5122" width="1.5703125" customWidth="1"/>
    <col min="5123" max="5123" width="15.42578125" customWidth="1"/>
    <col min="5124" max="5124" width="1.85546875" customWidth="1"/>
    <col min="5125" max="5125" width="15.42578125" customWidth="1"/>
    <col min="5126" max="5126" width="1.5703125" customWidth="1"/>
    <col min="5127" max="5127" width="15.42578125" customWidth="1"/>
    <col min="5128" max="5128" width="1.5703125" customWidth="1"/>
    <col min="5129" max="5129" width="15.42578125" customWidth="1"/>
    <col min="5130" max="5130" width="1.5703125" customWidth="1"/>
    <col min="5131" max="5131" width="15.28515625" customWidth="1"/>
    <col min="5132" max="5132" width="1.5703125" customWidth="1"/>
    <col min="5133" max="5133" width="15.28515625" customWidth="1"/>
    <col min="5377" max="5377" width="49" customWidth="1"/>
    <col min="5378" max="5378" width="1.5703125" customWidth="1"/>
    <col min="5379" max="5379" width="15.42578125" customWidth="1"/>
    <col min="5380" max="5380" width="1.85546875" customWidth="1"/>
    <col min="5381" max="5381" width="15.42578125" customWidth="1"/>
    <col min="5382" max="5382" width="1.5703125" customWidth="1"/>
    <col min="5383" max="5383" width="15.42578125" customWidth="1"/>
    <col min="5384" max="5384" width="1.5703125" customWidth="1"/>
    <col min="5385" max="5385" width="15.42578125" customWidth="1"/>
    <col min="5386" max="5386" width="1.5703125" customWidth="1"/>
    <col min="5387" max="5387" width="15.28515625" customWidth="1"/>
    <col min="5388" max="5388" width="1.5703125" customWidth="1"/>
    <col min="5389" max="5389" width="15.28515625" customWidth="1"/>
    <col min="5633" max="5633" width="49" customWidth="1"/>
    <col min="5634" max="5634" width="1.5703125" customWidth="1"/>
    <col min="5635" max="5635" width="15.42578125" customWidth="1"/>
    <col min="5636" max="5636" width="1.85546875" customWidth="1"/>
    <col min="5637" max="5637" width="15.42578125" customWidth="1"/>
    <col min="5638" max="5638" width="1.5703125" customWidth="1"/>
    <col min="5639" max="5639" width="15.42578125" customWidth="1"/>
    <col min="5640" max="5640" width="1.5703125" customWidth="1"/>
    <col min="5641" max="5641" width="15.42578125" customWidth="1"/>
    <col min="5642" max="5642" width="1.5703125" customWidth="1"/>
    <col min="5643" max="5643" width="15.28515625" customWidth="1"/>
    <col min="5644" max="5644" width="1.5703125" customWidth="1"/>
    <col min="5645" max="5645" width="15.28515625" customWidth="1"/>
    <col min="5889" max="5889" width="49" customWidth="1"/>
    <col min="5890" max="5890" width="1.5703125" customWidth="1"/>
    <col min="5891" max="5891" width="15.42578125" customWidth="1"/>
    <col min="5892" max="5892" width="1.85546875" customWidth="1"/>
    <col min="5893" max="5893" width="15.42578125" customWidth="1"/>
    <col min="5894" max="5894" width="1.5703125" customWidth="1"/>
    <col min="5895" max="5895" width="15.42578125" customWidth="1"/>
    <col min="5896" max="5896" width="1.5703125" customWidth="1"/>
    <col min="5897" max="5897" width="15.42578125" customWidth="1"/>
    <col min="5898" max="5898" width="1.5703125" customWidth="1"/>
    <col min="5899" max="5899" width="15.28515625" customWidth="1"/>
    <col min="5900" max="5900" width="1.5703125" customWidth="1"/>
    <col min="5901" max="5901" width="15.28515625" customWidth="1"/>
    <col min="6145" max="6145" width="49" customWidth="1"/>
    <col min="6146" max="6146" width="1.5703125" customWidth="1"/>
    <col min="6147" max="6147" width="15.42578125" customWidth="1"/>
    <col min="6148" max="6148" width="1.85546875" customWidth="1"/>
    <col min="6149" max="6149" width="15.42578125" customWidth="1"/>
    <col min="6150" max="6150" width="1.5703125" customWidth="1"/>
    <col min="6151" max="6151" width="15.42578125" customWidth="1"/>
    <col min="6152" max="6152" width="1.5703125" customWidth="1"/>
    <col min="6153" max="6153" width="15.42578125" customWidth="1"/>
    <col min="6154" max="6154" width="1.5703125" customWidth="1"/>
    <col min="6155" max="6155" width="15.28515625" customWidth="1"/>
    <col min="6156" max="6156" width="1.5703125" customWidth="1"/>
    <col min="6157" max="6157" width="15.28515625" customWidth="1"/>
    <col min="6401" max="6401" width="49" customWidth="1"/>
    <col min="6402" max="6402" width="1.5703125" customWidth="1"/>
    <col min="6403" max="6403" width="15.42578125" customWidth="1"/>
    <col min="6404" max="6404" width="1.85546875" customWidth="1"/>
    <col min="6405" max="6405" width="15.42578125" customWidth="1"/>
    <col min="6406" max="6406" width="1.5703125" customWidth="1"/>
    <col min="6407" max="6407" width="15.42578125" customWidth="1"/>
    <col min="6408" max="6408" width="1.5703125" customWidth="1"/>
    <col min="6409" max="6409" width="15.42578125" customWidth="1"/>
    <col min="6410" max="6410" width="1.5703125" customWidth="1"/>
    <col min="6411" max="6411" width="15.28515625" customWidth="1"/>
    <col min="6412" max="6412" width="1.5703125" customWidth="1"/>
    <col min="6413" max="6413" width="15.28515625" customWidth="1"/>
    <col min="6657" max="6657" width="49" customWidth="1"/>
    <col min="6658" max="6658" width="1.5703125" customWidth="1"/>
    <col min="6659" max="6659" width="15.42578125" customWidth="1"/>
    <col min="6660" max="6660" width="1.85546875" customWidth="1"/>
    <col min="6661" max="6661" width="15.42578125" customWidth="1"/>
    <col min="6662" max="6662" width="1.5703125" customWidth="1"/>
    <col min="6663" max="6663" width="15.42578125" customWidth="1"/>
    <col min="6664" max="6664" width="1.5703125" customWidth="1"/>
    <col min="6665" max="6665" width="15.42578125" customWidth="1"/>
    <col min="6666" max="6666" width="1.5703125" customWidth="1"/>
    <col min="6667" max="6667" width="15.28515625" customWidth="1"/>
    <col min="6668" max="6668" width="1.5703125" customWidth="1"/>
    <col min="6669" max="6669" width="15.28515625" customWidth="1"/>
    <col min="6913" max="6913" width="49" customWidth="1"/>
    <col min="6914" max="6914" width="1.5703125" customWidth="1"/>
    <col min="6915" max="6915" width="15.42578125" customWidth="1"/>
    <col min="6916" max="6916" width="1.85546875" customWidth="1"/>
    <col min="6917" max="6917" width="15.42578125" customWidth="1"/>
    <col min="6918" max="6918" width="1.5703125" customWidth="1"/>
    <col min="6919" max="6919" width="15.42578125" customWidth="1"/>
    <col min="6920" max="6920" width="1.5703125" customWidth="1"/>
    <col min="6921" max="6921" width="15.42578125" customWidth="1"/>
    <col min="6922" max="6922" width="1.5703125" customWidth="1"/>
    <col min="6923" max="6923" width="15.28515625" customWidth="1"/>
    <col min="6924" max="6924" width="1.5703125" customWidth="1"/>
    <col min="6925" max="6925" width="15.28515625" customWidth="1"/>
    <col min="7169" max="7169" width="49" customWidth="1"/>
    <col min="7170" max="7170" width="1.5703125" customWidth="1"/>
    <col min="7171" max="7171" width="15.42578125" customWidth="1"/>
    <col min="7172" max="7172" width="1.85546875" customWidth="1"/>
    <col min="7173" max="7173" width="15.42578125" customWidth="1"/>
    <col min="7174" max="7174" width="1.5703125" customWidth="1"/>
    <col min="7175" max="7175" width="15.42578125" customWidth="1"/>
    <col min="7176" max="7176" width="1.5703125" customWidth="1"/>
    <col min="7177" max="7177" width="15.42578125" customWidth="1"/>
    <col min="7178" max="7178" width="1.5703125" customWidth="1"/>
    <col min="7179" max="7179" width="15.28515625" customWidth="1"/>
    <col min="7180" max="7180" width="1.5703125" customWidth="1"/>
    <col min="7181" max="7181" width="15.28515625" customWidth="1"/>
    <col min="7425" max="7425" width="49" customWidth="1"/>
    <col min="7426" max="7426" width="1.5703125" customWidth="1"/>
    <col min="7427" max="7427" width="15.42578125" customWidth="1"/>
    <col min="7428" max="7428" width="1.85546875" customWidth="1"/>
    <col min="7429" max="7429" width="15.42578125" customWidth="1"/>
    <col min="7430" max="7430" width="1.5703125" customWidth="1"/>
    <col min="7431" max="7431" width="15.42578125" customWidth="1"/>
    <col min="7432" max="7432" width="1.5703125" customWidth="1"/>
    <col min="7433" max="7433" width="15.42578125" customWidth="1"/>
    <col min="7434" max="7434" width="1.5703125" customWidth="1"/>
    <col min="7435" max="7435" width="15.28515625" customWidth="1"/>
    <col min="7436" max="7436" width="1.5703125" customWidth="1"/>
    <col min="7437" max="7437" width="15.28515625" customWidth="1"/>
    <col min="7681" max="7681" width="49" customWidth="1"/>
    <col min="7682" max="7682" width="1.5703125" customWidth="1"/>
    <col min="7683" max="7683" width="15.42578125" customWidth="1"/>
    <col min="7684" max="7684" width="1.85546875" customWidth="1"/>
    <col min="7685" max="7685" width="15.42578125" customWidth="1"/>
    <col min="7686" max="7686" width="1.5703125" customWidth="1"/>
    <col min="7687" max="7687" width="15.42578125" customWidth="1"/>
    <col min="7688" max="7688" width="1.5703125" customWidth="1"/>
    <col min="7689" max="7689" width="15.42578125" customWidth="1"/>
    <col min="7690" max="7690" width="1.5703125" customWidth="1"/>
    <col min="7691" max="7691" width="15.28515625" customWidth="1"/>
    <col min="7692" max="7692" width="1.5703125" customWidth="1"/>
    <col min="7693" max="7693" width="15.28515625" customWidth="1"/>
    <col min="7937" max="7937" width="49" customWidth="1"/>
    <col min="7938" max="7938" width="1.5703125" customWidth="1"/>
    <col min="7939" max="7939" width="15.42578125" customWidth="1"/>
    <col min="7940" max="7940" width="1.85546875" customWidth="1"/>
    <col min="7941" max="7941" width="15.42578125" customWidth="1"/>
    <col min="7942" max="7942" width="1.5703125" customWidth="1"/>
    <col min="7943" max="7943" width="15.42578125" customWidth="1"/>
    <col min="7944" max="7944" width="1.5703125" customWidth="1"/>
    <col min="7945" max="7945" width="15.42578125" customWidth="1"/>
    <col min="7946" max="7946" width="1.5703125" customWidth="1"/>
    <col min="7947" max="7947" width="15.28515625" customWidth="1"/>
    <col min="7948" max="7948" width="1.5703125" customWidth="1"/>
    <col min="7949" max="7949" width="15.28515625" customWidth="1"/>
    <col min="8193" max="8193" width="49" customWidth="1"/>
    <col min="8194" max="8194" width="1.5703125" customWidth="1"/>
    <col min="8195" max="8195" width="15.42578125" customWidth="1"/>
    <col min="8196" max="8196" width="1.85546875" customWidth="1"/>
    <col min="8197" max="8197" width="15.42578125" customWidth="1"/>
    <col min="8198" max="8198" width="1.5703125" customWidth="1"/>
    <col min="8199" max="8199" width="15.42578125" customWidth="1"/>
    <col min="8200" max="8200" width="1.5703125" customWidth="1"/>
    <col min="8201" max="8201" width="15.42578125" customWidth="1"/>
    <col min="8202" max="8202" width="1.5703125" customWidth="1"/>
    <col min="8203" max="8203" width="15.28515625" customWidth="1"/>
    <col min="8204" max="8204" width="1.5703125" customWidth="1"/>
    <col min="8205" max="8205" width="15.28515625" customWidth="1"/>
    <col min="8449" max="8449" width="49" customWidth="1"/>
    <col min="8450" max="8450" width="1.5703125" customWidth="1"/>
    <col min="8451" max="8451" width="15.42578125" customWidth="1"/>
    <col min="8452" max="8452" width="1.85546875" customWidth="1"/>
    <col min="8453" max="8453" width="15.42578125" customWidth="1"/>
    <col min="8454" max="8454" width="1.5703125" customWidth="1"/>
    <col min="8455" max="8455" width="15.42578125" customWidth="1"/>
    <col min="8456" max="8456" width="1.5703125" customWidth="1"/>
    <col min="8457" max="8457" width="15.42578125" customWidth="1"/>
    <col min="8458" max="8458" width="1.5703125" customWidth="1"/>
    <col min="8459" max="8459" width="15.28515625" customWidth="1"/>
    <col min="8460" max="8460" width="1.5703125" customWidth="1"/>
    <col min="8461" max="8461" width="15.28515625" customWidth="1"/>
    <col min="8705" max="8705" width="49" customWidth="1"/>
    <col min="8706" max="8706" width="1.5703125" customWidth="1"/>
    <col min="8707" max="8707" width="15.42578125" customWidth="1"/>
    <col min="8708" max="8708" width="1.85546875" customWidth="1"/>
    <col min="8709" max="8709" width="15.42578125" customWidth="1"/>
    <col min="8710" max="8710" width="1.5703125" customWidth="1"/>
    <col min="8711" max="8711" width="15.42578125" customWidth="1"/>
    <col min="8712" max="8712" width="1.5703125" customWidth="1"/>
    <col min="8713" max="8713" width="15.42578125" customWidth="1"/>
    <col min="8714" max="8714" width="1.5703125" customWidth="1"/>
    <col min="8715" max="8715" width="15.28515625" customWidth="1"/>
    <col min="8716" max="8716" width="1.5703125" customWidth="1"/>
    <col min="8717" max="8717" width="15.28515625" customWidth="1"/>
    <col min="8961" max="8961" width="49" customWidth="1"/>
    <col min="8962" max="8962" width="1.5703125" customWidth="1"/>
    <col min="8963" max="8963" width="15.42578125" customWidth="1"/>
    <col min="8964" max="8964" width="1.85546875" customWidth="1"/>
    <col min="8965" max="8965" width="15.42578125" customWidth="1"/>
    <col min="8966" max="8966" width="1.5703125" customWidth="1"/>
    <col min="8967" max="8967" width="15.42578125" customWidth="1"/>
    <col min="8968" max="8968" width="1.5703125" customWidth="1"/>
    <col min="8969" max="8969" width="15.42578125" customWidth="1"/>
    <col min="8970" max="8970" width="1.5703125" customWidth="1"/>
    <col min="8971" max="8971" width="15.28515625" customWidth="1"/>
    <col min="8972" max="8972" width="1.5703125" customWidth="1"/>
    <col min="8973" max="8973" width="15.28515625" customWidth="1"/>
    <col min="9217" max="9217" width="49" customWidth="1"/>
    <col min="9218" max="9218" width="1.5703125" customWidth="1"/>
    <col min="9219" max="9219" width="15.42578125" customWidth="1"/>
    <col min="9220" max="9220" width="1.85546875" customWidth="1"/>
    <col min="9221" max="9221" width="15.42578125" customWidth="1"/>
    <col min="9222" max="9222" width="1.5703125" customWidth="1"/>
    <col min="9223" max="9223" width="15.42578125" customWidth="1"/>
    <col min="9224" max="9224" width="1.5703125" customWidth="1"/>
    <col min="9225" max="9225" width="15.42578125" customWidth="1"/>
    <col min="9226" max="9226" width="1.5703125" customWidth="1"/>
    <col min="9227" max="9227" width="15.28515625" customWidth="1"/>
    <col min="9228" max="9228" width="1.5703125" customWidth="1"/>
    <col min="9229" max="9229" width="15.28515625" customWidth="1"/>
    <col min="9473" max="9473" width="49" customWidth="1"/>
    <col min="9474" max="9474" width="1.5703125" customWidth="1"/>
    <col min="9475" max="9475" width="15.42578125" customWidth="1"/>
    <col min="9476" max="9476" width="1.85546875" customWidth="1"/>
    <col min="9477" max="9477" width="15.42578125" customWidth="1"/>
    <col min="9478" max="9478" width="1.5703125" customWidth="1"/>
    <col min="9479" max="9479" width="15.42578125" customWidth="1"/>
    <col min="9480" max="9480" width="1.5703125" customWidth="1"/>
    <col min="9481" max="9481" width="15.42578125" customWidth="1"/>
    <col min="9482" max="9482" width="1.5703125" customWidth="1"/>
    <col min="9483" max="9483" width="15.28515625" customWidth="1"/>
    <col min="9484" max="9484" width="1.5703125" customWidth="1"/>
    <col min="9485" max="9485" width="15.28515625" customWidth="1"/>
    <col min="9729" max="9729" width="49" customWidth="1"/>
    <col min="9730" max="9730" width="1.5703125" customWidth="1"/>
    <col min="9731" max="9731" width="15.42578125" customWidth="1"/>
    <col min="9732" max="9732" width="1.85546875" customWidth="1"/>
    <col min="9733" max="9733" width="15.42578125" customWidth="1"/>
    <col min="9734" max="9734" width="1.5703125" customWidth="1"/>
    <col min="9735" max="9735" width="15.42578125" customWidth="1"/>
    <col min="9736" max="9736" width="1.5703125" customWidth="1"/>
    <col min="9737" max="9737" width="15.42578125" customWidth="1"/>
    <col min="9738" max="9738" width="1.5703125" customWidth="1"/>
    <col min="9739" max="9739" width="15.28515625" customWidth="1"/>
    <col min="9740" max="9740" width="1.5703125" customWidth="1"/>
    <col min="9741" max="9741" width="15.28515625" customWidth="1"/>
    <col min="9985" max="9985" width="49" customWidth="1"/>
    <col min="9986" max="9986" width="1.5703125" customWidth="1"/>
    <col min="9987" max="9987" width="15.42578125" customWidth="1"/>
    <col min="9988" max="9988" width="1.85546875" customWidth="1"/>
    <col min="9989" max="9989" width="15.42578125" customWidth="1"/>
    <col min="9990" max="9990" width="1.5703125" customWidth="1"/>
    <col min="9991" max="9991" width="15.42578125" customWidth="1"/>
    <col min="9992" max="9992" width="1.5703125" customWidth="1"/>
    <col min="9993" max="9993" width="15.42578125" customWidth="1"/>
    <col min="9994" max="9994" width="1.5703125" customWidth="1"/>
    <col min="9995" max="9995" width="15.28515625" customWidth="1"/>
    <col min="9996" max="9996" width="1.5703125" customWidth="1"/>
    <col min="9997" max="9997" width="15.28515625" customWidth="1"/>
    <col min="10241" max="10241" width="49" customWidth="1"/>
    <col min="10242" max="10242" width="1.5703125" customWidth="1"/>
    <col min="10243" max="10243" width="15.42578125" customWidth="1"/>
    <col min="10244" max="10244" width="1.85546875" customWidth="1"/>
    <col min="10245" max="10245" width="15.42578125" customWidth="1"/>
    <col min="10246" max="10246" width="1.5703125" customWidth="1"/>
    <col min="10247" max="10247" width="15.42578125" customWidth="1"/>
    <col min="10248" max="10248" width="1.5703125" customWidth="1"/>
    <col min="10249" max="10249" width="15.42578125" customWidth="1"/>
    <col min="10250" max="10250" width="1.5703125" customWidth="1"/>
    <col min="10251" max="10251" width="15.28515625" customWidth="1"/>
    <col min="10252" max="10252" width="1.5703125" customWidth="1"/>
    <col min="10253" max="10253" width="15.28515625" customWidth="1"/>
    <col min="10497" max="10497" width="49" customWidth="1"/>
    <col min="10498" max="10498" width="1.5703125" customWidth="1"/>
    <col min="10499" max="10499" width="15.42578125" customWidth="1"/>
    <col min="10500" max="10500" width="1.85546875" customWidth="1"/>
    <col min="10501" max="10501" width="15.42578125" customWidth="1"/>
    <col min="10502" max="10502" width="1.5703125" customWidth="1"/>
    <col min="10503" max="10503" width="15.42578125" customWidth="1"/>
    <col min="10504" max="10504" width="1.5703125" customWidth="1"/>
    <col min="10505" max="10505" width="15.42578125" customWidth="1"/>
    <col min="10506" max="10506" width="1.5703125" customWidth="1"/>
    <col min="10507" max="10507" width="15.28515625" customWidth="1"/>
    <col min="10508" max="10508" width="1.5703125" customWidth="1"/>
    <col min="10509" max="10509" width="15.28515625" customWidth="1"/>
    <col min="10753" max="10753" width="49" customWidth="1"/>
    <col min="10754" max="10754" width="1.5703125" customWidth="1"/>
    <col min="10755" max="10755" width="15.42578125" customWidth="1"/>
    <col min="10756" max="10756" width="1.85546875" customWidth="1"/>
    <col min="10757" max="10757" width="15.42578125" customWidth="1"/>
    <col min="10758" max="10758" width="1.5703125" customWidth="1"/>
    <col min="10759" max="10759" width="15.42578125" customWidth="1"/>
    <col min="10760" max="10760" width="1.5703125" customWidth="1"/>
    <col min="10761" max="10761" width="15.42578125" customWidth="1"/>
    <col min="10762" max="10762" width="1.5703125" customWidth="1"/>
    <col min="10763" max="10763" width="15.28515625" customWidth="1"/>
    <col min="10764" max="10764" width="1.5703125" customWidth="1"/>
    <col min="10765" max="10765" width="15.28515625" customWidth="1"/>
    <col min="11009" max="11009" width="49" customWidth="1"/>
    <col min="11010" max="11010" width="1.5703125" customWidth="1"/>
    <col min="11011" max="11011" width="15.42578125" customWidth="1"/>
    <col min="11012" max="11012" width="1.85546875" customWidth="1"/>
    <col min="11013" max="11013" width="15.42578125" customWidth="1"/>
    <col min="11014" max="11014" width="1.5703125" customWidth="1"/>
    <col min="11015" max="11015" width="15.42578125" customWidth="1"/>
    <col min="11016" max="11016" width="1.5703125" customWidth="1"/>
    <col min="11017" max="11017" width="15.42578125" customWidth="1"/>
    <col min="11018" max="11018" width="1.5703125" customWidth="1"/>
    <col min="11019" max="11019" width="15.28515625" customWidth="1"/>
    <col min="11020" max="11020" width="1.5703125" customWidth="1"/>
    <col min="11021" max="11021" width="15.28515625" customWidth="1"/>
    <col min="11265" max="11265" width="49" customWidth="1"/>
    <col min="11266" max="11266" width="1.5703125" customWidth="1"/>
    <col min="11267" max="11267" width="15.42578125" customWidth="1"/>
    <col min="11268" max="11268" width="1.85546875" customWidth="1"/>
    <col min="11269" max="11269" width="15.42578125" customWidth="1"/>
    <col min="11270" max="11270" width="1.5703125" customWidth="1"/>
    <col min="11271" max="11271" width="15.42578125" customWidth="1"/>
    <col min="11272" max="11272" width="1.5703125" customWidth="1"/>
    <col min="11273" max="11273" width="15.42578125" customWidth="1"/>
    <col min="11274" max="11274" width="1.5703125" customWidth="1"/>
    <col min="11275" max="11275" width="15.28515625" customWidth="1"/>
    <col min="11276" max="11276" width="1.5703125" customWidth="1"/>
    <col min="11277" max="11277" width="15.28515625" customWidth="1"/>
    <col min="11521" max="11521" width="49" customWidth="1"/>
    <col min="11522" max="11522" width="1.5703125" customWidth="1"/>
    <col min="11523" max="11523" width="15.42578125" customWidth="1"/>
    <col min="11524" max="11524" width="1.85546875" customWidth="1"/>
    <col min="11525" max="11525" width="15.42578125" customWidth="1"/>
    <col min="11526" max="11526" width="1.5703125" customWidth="1"/>
    <col min="11527" max="11527" width="15.42578125" customWidth="1"/>
    <col min="11528" max="11528" width="1.5703125" customWidth="1"/>
    <col min="11529" max="11529" width="15.42578125" customWidth="1"/>
    <col min="11530" max="11530" width="1.5703125" customWidth="1"/>
    <col min="11531" max="11531" width="15.28515625" customWidth="1"/>
    <col min="11532" max="11532" width="1.5703125" customWidth="1"/>
    <col min="11533" max="11533" width="15.28515625" customWidth="1"/>
    <col min="11777" max="11777" width="49" customWidth="1"/>
    <col min="11778" max="11778" width="1.5703125" customWidth="1"/>
    <col min="11779" max="11779" width="15.42578125" customWidth="1"/>
    <col min="11780" max="11780" width="1.85546875" customWidth="1"/>
    <col min="11781" max="11781" width="15.42578125" customWidth="1"/>
    <col min="11782" max="11782" width="1.5703125" customWidth="1"/>
    <col min="11783" max="11783" width="15.42578125" customWidth="1"/>
    <col min="11784" max="11784" width="1.5703125" customWidth="1"/>
    <col min="11785" max="11785" width="15.42578125" customWidth="1"/>
    <col min="11786" max="11786" width="1.5703125" customWidth="1"/>
    <col min="11787" max="11787" width="15.28515625" customWidth="1"/>
    <col min="11788" max="11788" width="1.5703125" customWidth="1"/>
    <col min="11789" max="11789" width="15.28515625" customWidth="1"/>
    <col min="12033" max="12033" width="49" customWidth="1"/>
    <col min="12034" max="12034" width="1.5703125" customWidth="1"/>
    <col min="12035" max="12035" width="15.42578125" customWidth="1"/>
    <col min="12036" max="12036" width="1.85546875" customWidth="1"/>
    <col min="12037" max="12037" width="15.42578125" customWidth="1"/>
    <col min="12038" max="12038" width="1.5703125" customWidth="1"/>
    <col min="12039" max="12039" width="15.42578125" customWidth="1"/>
    <col min="12040" max="12040" width="1.5703125" customWidth="1"/>
    <col min="12041" max="12041" width="15.42578125" customWidth="1"/>
    <col min="12042" max="12042" width="1.5703125" customWidth="1"/>
    <col min="12043" max="12043" width="15.28515625" customWidth="1"/>
    <col min="12044" max="12044" width="1.5703125" customWidth="1"/>
    <col min="12045" max="12045" width="15.28515625" customWidth="1"/>
    <col min="12289" max="12289" width="49" customWidth="1"/>
    <col min="12290" max="12290" width="1.5703125" customWidth="1"/>
    <col min="12291" max="12291" width="15.42578125" customWidth="1"/>
    <col min="12292" max="12292" width="1.85546875" customWidth="1"/>
    <col min="12293" max="12293" width="15.42578125" customWidth="1"/>
    <col min="12294" max="12294" width="1.5703125" customWidth="1"/>
    <col min="12295" max="12295" width="15.42578125" customWidth="1"/>
    <col min="12296" max="12296" width="1.5703125" customWidth="1"/>
    <col min="12297" max="12297" width="15.42578125" customWidth="1"/>
    <col min="12298" max="12298" width="1.5703125" customWidth="1"/>
    <col min="12299" max="12299" width="15.28515625" customWidth="1"/>
    <col min="12300" max="12300" width="1.5703125" customWidth="1"/>
    <col min="12301" max="12301" width="15.28515625" customWidth="1"/>
    <col min="12545" max="12545" width="49" customWidth="1"/>
    <col min="12546" max="12546" width="1.5703125" customWidth="1"/>
    <col min="12547" max="12547" width="15.42578125" customWidth="1"/>
    <col min="12548" max="12548" width="1.85546875" customWidth="1"/>
    <col min="12549" max="12549" width="15.42578125" customWidth="1"/>
    <col min="12550" max="12550" width="1.5703125" customWidth="1"/>
    <col min="12551" max="12551" width="15.42578125" customWidth="1"/>
    <col min="12552" max="12552" width="1.5703125" customWidth="1"/>
    <col min="12553" max="12553" width="15.42578125" customWidth="1"/>
    <col min="12554" max="12554" width="1.5703125" customWidth="1"/>
    <col min="12555" max="12555" width="15.28515625" customWidth="1"/>
    <col min="12556" max="12556" width="1.5703125" customWidth="1"/>
    <col min="12557" max="12557" width="15.28515625" customWidth="1"/>
    <col min="12801" max="12801" width="49" customWidth="1"/>
    <col min="12802" max="12802" width="1.5703125" customWidth="1"/>
    <col min="12803" max="12803" width="15.42578125" customWidth="1"/>
    <col min="12804" max="12804" width="1.85546875" customWidth="1"/>
    <col min="12805" max="12805" width="15.42578125" customWidth="1"/>
    <col min="12806" max="12806" width="1.5703125" customWidth="1"/>
    <col min="12807" max="12807" width="15.42578125" customWidth="1"/>
    <col min="12808" max="12808" width="1.5703125" customWidth="1"/>
    <col min="12809" max="12809" width="15.42578125" customWidth="1"/>
    <col min="12810" max="12810" width="1.5703125" customWidth="1"/>
    <col min="12811" max="12811" width="15.28515625" customWidth="1"/>
    <col min="12812" max="12812" width="1.5703125" customWidth="1"/>
    <col min="12813" max="12813" width="15.28515625" customWidth="1"/>
    <col min="13057" max="13057" width="49" customWidth="1"/>
    <col min="13058" max="13058" width="1.5703125" customWidth="1"/>
    <col min="13059" max="13059" width="15.42578125" customWidth="1"/>
    <col min="13060" max="13060" width="1.85546875" customWidth="1"/>
    <col min="13061" max="13061" width="15.42578125" customWidth="1"/>
    <col min="13062" max="13062" width="1.5703125" customWidth="1"/>
    <col min="13063" max="13063" width="15.42578125" customWidth="1"/>
    <col min="13064" max="13064" width="1.5703125" customWidth="1"/>
    <col min="13065" max="13065" width="15.42578125" customWidth="1"/>
    <col min="13066" max="13066" width="1.5703125" customWidth="1"/>
    <col min="13067" max="13067" width="15.28515625" customWidth="1"/>
    <col min="13068" max="13068" width="1.5703125" customWidth="1"/>
    <col min="13069" max="13069" width="15.28515625" customWidth="1"/>
    <col min="13313" max="13313" width="49" customWidth="1"/>
    <col min="13314" max="13314" width="1.5703125" customWidth="1"/>
    <col min="13315" max="13315" width="15.42578125" customWidth="1"/>
    <col min="13316" max="13316" width="1.85546875" customWidth="1"/>
    <col min="13317" max="13317" width="15.42578125" customWidth="1"/>
    <col min="13318" max="13318" width="1.5703125" customWidth="1"/>
    <col min="13319" max="13319" width="15.42578125" customWidth="1"/>
    <col min="13320" max="13320" width="1.5703125" customWidth="1"/>
    <col min="13321" max="13321" width="15.42578125" customWidth="1"/>
    <col min="13322" max="13322" width="1.5703125" customWidth="1"/>
    <col min="13323" max="13323" width="15.28515625" customWidth="1"/>
    <col min="13324" max="13324" width="1.5703125" customWidth="1"/>
    <col min="13325" max="13325" width="15.28515625" customWidth="1"/>
    <col min="13569" max="13569" width="49" customWidth="1"/>
    <col min="13570" max="13570" width="1.5703125" customWidth="1"/>
    <col min="13571" max="13571" width="15.42578125" customWidth="1"/>
    <col min="13572" max="13572" width="1.85546875" customWidth="1"/>
    <col min="13573" max="13573" width="15.42578125" customWidth="1"/>
    <col min="13574" max="13574" width="1.5703125" customWidth="1"/>
    <col min="13575" max="13575" width="15.42578125" customWidth="1"/>
    <col min="13576" max="13576" width="1.5703125" customWidth="1"/>
    <col min="13577" max="13577" width="15.42578125" customWidth="1"/>
    <col min="13578" max="13578" width="1.5703125" customWidth="1"/>
    <col min="13579" max="13579" width="15.28515625" customWidth="1"/>
    <col min="13580" max="13580" width="1.5703125" customWidth="1"/>
    <col min="13581" max="13581" width="15.28515625" customWidth="1"/>
    <col min="13825" max="13825" width="49" customWidth="1"/>
    <col min="13826" max="13826" width="1.5703125" customWidth="1"/>
    <col min="13827" max="13827" width="15.42578125" customWidth="1"/>
    <col min="13828" max="13828" width="1.85546875" customWidth="1"/>
    <col min="13829" max="13829" width="15.42578125" customWidth="1"/>
    <col min="13830" max="13830" width="1.5703125" customWidth="1"/>
    <col min="13831" max="13831" width="15.42578125" customWidth="1"/>
    <col min="13832" max="13832" width="1.5703125" customWidth="1"/>
    <col min="13833" max="13833" width="15.42578125" customWidth="1"/>
    <col min="13834" max="13834" width="1.5703125" customWidth="1"/>
    <col min="13835" max="13835" width="15.28515625" customWidth="1"/>
    <col min="13836" max="13836" width="1.5703125" customWidth="1"/>
    <col min="13837" max="13837" width="15.28515625" customWidth="1"/>
    <col min="14081" max="14081" width="49" customWidth="1"/>
    <col min="14082" max="14082" width="1.5703125" customWidth="1"/>
    <col min="14083" max="14083" width="15.42578125" customWidth="1"/>
    <col min="14084" max="14084" width="1.85546875" customWidth="1"/>
    <col min="14085" max="14085" width="15.42578125" customWidth="1"/>
    <col min="14086" max="14086" width="1.5703125" customWidth="1"/>
    <col min="14087" max="14087" width="15.42578125" customWidth="1"/>
    <col min="14088" max="14088" width="1.5703125" customWidth="1"/>
    <col min="14089" max="14089" width="15.42578125" customWidth="1"/>
    <col min="14090" max="14090" width="1.5703125" customWidth="1"/>
    <col min="14091" max="14091" width="15.28515625" customWidth="1"/>
    <col min="14092" max="14092" width="1.5703125" customWidth="1"/>
    <col min="14093" max="14093" width="15.28515625" customWidth="1"/>
    <col min="14337" max="14337" width="49" customWidth="1"/>
    <col min="14338" max="14338" width="1.5703125" customWidth="1"/>
    <col min="14339" max="14339" width="15.42578125" customWidth="1"/>
    <col min="14340" max="14340" width="1.85546875" customWidth="1"/>
    <col min="14341" max="14341" width="15.42578125" customWidth="1"/>
    <col min="14342" max="14342" width="1.5703125" customWidth="1"/>
    <col min="14343" max="14343" width="15.42578125" customWidth="1"/>
    <col min="14344" max="14344" width="1.5703125" customWidth="1"/>
    <col min="14345" max="14345" width="15.42578125" customWidth="1"/>
    <col min="14346" max="14346" width="1.5703125" customWidth="1"/>
    <col min="14347" max="14347" width="15.28515625" customWidth="1"/>
    <col min="14348" max="14348" width="1.5703125" customWidth="1"/>
    <col min="14349" max="14349" width="15.28515625" customWidth="1"/>
    <col min="14593" max="14593" width="49" customWidth="1"/>
    <col min="14594" max="14594" width="1.5703125" customWidth="1"/>
    <col min="14595" max="14595" width="15.42578125" customWidth="1"/>
    <col min="14596" max="14596" width="1.85546875" customWidth="1"/>
    <col min="14597" max="14597" width="15.42578125" customWidth="1"/>
    <col min="14598" max="14598" width="1.5703125" customWidth="1"/>
    <col min="14599" max="14599" width="15.42578125" customWidth="1"/>
    <col min="14600" max="14600" width="1.5703125" customWidth="1"/>
    <col min="14601" max="14601" width="15.42578125" customWidth="1"/>
    <col min="14602" max="14602" width="1.5703125" customWidth="1"/>
    <col min="14603" max="14603" width="15.28515625" customWidth="1"/>
    <col min="14604" max="14604" width="1.5703125" customWidth="1"/>
    <col min="14605" max="14605" width="15.28515625" customWidth="1"/>
    <col min="14849" max="14849" width="49" customWidth="1"/>
    <col min="14850" max="14850" width="1.5703125" customWidth="1"/>
    <col min="14851" max="14851" width="15.42578125" customWidth="1"/>
    <col min="14852" max="14852" width="1.85546875" customWidth="1"/>
    <col min="14853" max="14853" width="15.42578125" customWidth="1"/>
    <col min="14854" max="14854" width="1.5703125" customWidth="1"/>
    <col min="14855" max="14855" width="15.42578125" customWidth="1"/>
    <col min="14856" max="14856" width="1.5703125" customWidth="1"/>
    <col min="14857" max="14857" width="15.42578125" customWidth="1"/>
    <col min="14858" max="14858" width="1.5703125" customWidth="1"/>
    <col min="14859" max="14859" width="15.28515625" customWidth="1"/>
    <col min="14860" max="14860" width="1.5703125" customWidth="1"/>
    <col min="14861" max="14861" width="15.28515625" customWidth="1"/>
    <col min="15105" max="15105" width="49" customWidth="1"/>
    <col min="15106" max="15106" width="1.5703125" customWidth="1"/>
    <col min="15107" max="15107" width="15.42578125" customWidth="1"/>
    <col min="15108" max="15108" width="1.85546875" customWidth="1"/>
    <col min="15109" max="15109" width="15.42578125" customWidth="1"/>
    <col min="15110" max="15110" width="1.5703125" customWidth="1"/>
    <col min="15111" max="15111" width="15.42578125" customWidth="1"/>
    <col min="15112" max="15112" width="1.5703125" customWidth="1"/>
    <col min="15113" max="15113" width="15.42578125" customWidth="1"/>
    <col min="15114" max="15114" width="1.5703125" customWidth="1"/>
    <col min="15115" max="15115" width="15.28515625" customWidth="1"/>
    <col min="15116" max="15116" width="1.5703125" customWidth="1"/>
    <col min="15117" max="15117" width="15.28515625" customWidth="1"/>
    <col min="15361" max="15361" width="49" customWidth="1"/>
    <col min="15362" max="15362" width="1.5703125" customWidth="1"/>
    <col min="15363" max="15363" width="15.42578125" customWidth="1"/>
    <col min="15364" max="15364" width="1.85546875" customWidth="1"/>
    <col min="15365" max="15365" width="15.42578125" customWidth="1"/>
    <col min="15366" max="15366" width="1.5703125" customWidth="1"/>
    <col min="15367" max="15367" width="15.42578125" customWidth="1"/>
    <col min="15368" max="15368" width="1.5703125" customWidth="1"/>
    <col min="15369" max="15369" width="15.42578125" customWidth="1"/>
    <col min="15370" max="15370" width="1.5703125" customWidth="1"/>
    <col min="15371" max="15371" width="15.28515625" customWidth="1"/>
    <col min="15372" max="15372" width="1.5703125" customWidth="1"/>
    <col min="15373" max="15373" width="15.28515625" customWidth="1"/>
    <col min="15617" max="15617" width="49" customWidth="1"/>
    <col min="15618" max="15618" width="1.5703125" customWidth="1"/>
    <col min="15619" max="15619" width="15.42578125" customWidth="1"/>
    <col min="15620" max="15620" width="1.85546875" customWidth="1"/>
    <col min="15621" max="15621" width="15.42578125" customWidth="1"/>
    <col min="15622" max="15622" width="1.5703125" customWidth="1"/>
    <col min="15623" max="15623" width="15.42578125" customWidth="1"/>
    <col min="15624" max="15624" width="1.5703125" customWidth="1"/>
    <col min="15625" max="15625" width="15.42578125" customWidth="1"/>
    <col min="15626" max="15626" width="1.5703125" customWidth="1"/>
    <col min="15627" max="15627" width="15.28515625" customWidth="1"/>
    <col min="15628" max="15628" width="1.5703125" customWidth="1"/>
    <col min="15629" max="15629" width="15.28515625" customWidth="1"/>
    <col min="15873" max="15873" width="49" customWidth="1"/>
    <col min="15874" max="15874" width="1.5703125" customWidth="1"/>
    <col min="15875" max="15875" width="15.42578125" customWidth="1"/>
    <col min="15876" max="15876" width="1.85546875" customWidth="1"/>
    <col min="15877" max="15877" width="15.42578125" customWidth="1"/>
    <col min="15878" max="15878" width="1.5703125" customWidth="1"/>
    <col min="15879" max="15879" width="15.42578125" customWidth="1"/>
    <col min="15880" max="15880" width="1.5703125" customWidth="1"/>
    <col min="15881" max="15881" width="15.42578125" customWidth="1"/>
    <col min="15882" max="15882" width="1.5703125" customWidth="1"/>
    <col min="15883" max="15883" width="15.28515625" customWidth="1"/>
    <col min="15884" max="15884" width="1.5703125" customWidth="1"/>
    <col min="15885" max="15885" width="15.28515625" customWidth="1"/>
    <col min="16129" max="16129" width="49" customWidth="1"/>
    <col min="16130" max="16130" width="1.5703125" customWidth="1"/>
    <col min="16131" max="16131" width="15.42578125" customWidth="1"/>
    <col min="16132" max="16132" width="1.85546875" customWidth="1"/>
    <col min="16133" max="16133" width="15.42578125" customWidth="1"/>
    <col min="16134" max="16134" width="1.5703125" customWidth="1"/>
    <col min="16135" max="16135" width="15.42578125" customWidth="1"/>
    <col min="16136" max="16136" width="1.5703125" customWidth="1"/>
    <col min="16137" max="16137" width="15.42578125" customWidth="1"/>
    <col min="16138" max="16138" width="1.5703125" customWidth="1"/>
    <col min="16139" max="16139" width="15.28515625" customWidth="1"/>
    <col min="16140" max="16140" width="1.5703125" customWidth="1"/>
    <col min="16141" max="16141" width="15.28515625" customWidth="1"/>
  </cols>
  <sheetData>
    <row r="1" spans="1:14" ht="27.75" customHeight="1" x14ac:dyDescent="0.3">
      <c r="A1" s="181"/>
      <c r="B1" s="181"/>
      <c r="C1" s="223" t="s">
        <v>110</v>
      </c>
      <c r="D1" s="343"/>
      <c r="E1" s="343"/>
      <c r="F1" s="343"/>
      <c r="G1" s="343"/>
      <c r="H1" s="343"/>
      <c r="I1" s="343"/>
      <c r="J1" s="343"/>
      <c r="K1" s="343"/>
      <c r="L1" s="181"/>
      <c r="M1" s="319" t="str">
        <f>'R&amp;P Accounts'!L2</f>
        <v>SCO28899</v>
      </c>
      <c r="N1" s="319"/>
    </row>
    <row r="2" spans="1:14" x14ac:dyDescent="0.2">
      <c r="A2" s="342"/>
      <c r="B2" s="342"/>
      <c r="C2" s="342"/>
      <c r="D2" s="342"/>
      <c r="E2" s="342"/>
      <c r="F2" s="342"/>
      <c r="G2" s="342"/>
      <c r="H2" s="342"/>
      <c r="I2" s="342"/>
      <c r="J2" s="342"/>
      <c r="K2" s="342"/>
      <c r="L2" s="342"/>
    </row>
    <row r="3" spans="1:14" ht="26.25" customHeight="1" x14ac:dyDescent="0.2">
      <c r="A3" s="42" t="s">
        <v>132</v>
      </c>
      <c r="B3" s="42"/>
      <c r="C3" s="43"/>
      <c r="D3" s="42"/>
      <c r="E3" s="42"/>
      <c r="F3" s="42"/>
      <c r="G3" s="42"/>
      <c r="H3" s="320"/>
      <c r="I3" s="320"/>
      <c r="J3" s="320"/>
      <c r="K3" s="320"/>
      <c r="L3" s="81"/>
      <c r="M3" s="182"/>
    </row>
    <row r="5" spans="1:14" ht="15.75" x14ac:dyDescent="0.2">
      <c r="A5" s="332" t="s">
        <v>133</v>
      </c>
      <c r="B5" s="332"/>
      <c r="C5" s="332"/>
      <c r="D5" s="332"/>
      <c r="E5" s="332"/>
      <c r="F5" s="38"/>
      <c r="G5" s="38"/>
      <c r="H5" s="38"/>
      <c r="I5" s="38"/>
      <c r="J5" s="12"/>
      <c r="K5" s="84"/>
      <c r="L5" s="84"/>
      <c r="M5" s="181"/>
    </row>
    <row r="6" spans="1:14" ht="54.75" customHeight="1" x14ac:dyDescent="0.2">
      <c r="A6" s="70"/>
      <c r="B6" s="70"/>
      <c r="C6" s="183" t="s">
        <v>134</v>
      </c>
      <c r="D6" s="184"/>
      <c r="E6" s="183" t="s">
        <v>135</v>
      </c>
      <c r="F6" s="185"/>
      <c r="G6" s="183" t="s">
        <v>136</v>
      </c>
      <c r="H6" s="185"/>
      <c r="I6" s="183" t="s">
        <v>137</v>
      </c>
      <c r="J6" s="186"/>
      <c r="K6" s="181"/>
      <c r="L6" s="181"/>
      <c r="M6" s="181"/>
    </row>
    <row r="7" spans="1:14" ht="54" customHeight="1" x14ac:dyDescent="0.2">
      <c r="A7" s="70"/>
      <c r="B7" s="70"/>
      <c r="C7" s="184" t="s">
        <v>152</v>
      </c>
      <c r="D7" s="184"/>
      <c r="E7" s="184" t="s">
        <v>153</v>
      </c>
      <c r="F7" s="185"/>
      <c r="G7" s="184" t="s">
        <v>129</v>
      </c>
      <c r="H7" s="185"/>
      <c r="I7" s="184" t="s">
        <v>154</v>
      </c>
      <c r="J7" s="186"/>
      <c r="K7" s="187" t="s">
        <v>138</v>
      </c>
      <c r="L7" s="84"/>
      <c r="M7" s="188" t="s">
        <v>139</v>
      </c>
    </row>
    <row r="8" spans="1:14" ht="16.5" customHeight="1" x14ac:dyDescent="0.2">
      <c r="A8" s="189" t="s">
        <v>140</v>
      </c>
      <c r="B8" s="12"/>
      <c r="C8" s="12"/>
      <c r="D8" s="12"/>
      <c r="E8" s="12"/>
      <c r="F8" s="12"/>
      <c r="G8" s="12"/>
      <c r="H8" s="12"/>
      <c r="I8" s="12"/>
      <c r="J8" s="12"/>
      <c r="K8" s="12"/>
      <c r="L8" s="12"/>
      <c r="M8" s="181"/>
    </row>
    <row r="9" spans="1:14" ht="17.25" customHeight="1" x14ac:dyDescent="0.25">
      <c r="A9" s="85" t="s">
        <v>20</v>
      </c>
      <c r="B9" s="181"/>
      <c r="C9" s="190"/>
      <c r="D9" s="191"/>
      <c r="E9" s="190"/>
      <c r="F9" s="192"/>
      <c r="G9" s="190"/>
      <c r="H9" s="191"/>
      <c r="I9" s="190"/>
      <c r="J9" s="192"/>
      <c r="K9" s="190">
        <f t="shared" ref="K9:K16" si="0">SUM(C9:I9)</f>
        <v>0</v>
      </c>
      <c r="L9" s="192"/>
      <c r="M9" s="190"/>
    </row>
    <row r="10" spans="1:14" ht="17.25" customHeight="1" x14ac:dyDescent="0.25">
      <c r="A10" s="85" t="s">
        <v>21</v>
      </c>
      <c r="B10" s="69"/>
      <c r="C10" s="193"/>
      <c r="D10" s="194"/>
      <c r="E10" s="193"/>
      <c r="F10" s="194"/>
      <c r="G10" s="193"/>
      <c r="H10" s="192"/>
      <c r="I10" s="193"/>
      <c r="J10" s="192"/>
      <c r="K10" s="190">
        <f t="shared" si="0"/>
        <v>0</v>
      </c>
      <c r="L10" s="194"/>
      <c r="M10" s="193"/>
    </row>
    <row r="11" spans="1:14" ht="17.25" customHeight="1" x14ac:dyDescent="0.25">
      <c r="A11" s="85" t="s">
        <v>22</v>
      </c>
      <c r="B11" s="70"/>
      <c r="C11" s="193">
        <v>42588</v>
      </c>
      <c r="D11" s="194"/>
      <c r="E11" s="193">
        <v>73600</v>
      </c>
      <c r="F11" s="194"/>
      <c r="G11" s="193">
        <v>25000</v>
      </c>
      <c r="H11" s="192"/>
      <c r="I11" s="193">
        <v>5000</v>
      </c>
      <c r="J11" s="192"/>
      <c r="K11" s="190">
        <f t="shared" si="0"/>
        <v>146188</v>
      </c>
      <c r="L11" s="194"/>
      <c r="M11" s="193"/>
    </row>
    <row r="12" spans="1:14" ht="16.5" customHeight="1" x14ac:dyDescent="0.25">
      <c r="A12" s="85" t="s">
        <v>23</v>
      </c>
      <c r="B12" s="70"/>
      <c r="C12" s="193"/>
      <c r="D12" s="194"/>
      <c r="E12" s="193"/>
      <c r="F12" s="194"/>
      <c r="G12" s="193"/>
      <c r="H12" s="192"/>
      <c r="I12" s="193"/>
      <c r="J12" s="192"/>
      <c r="K12" s="190">
        <f t="shared" si="0"/>
        <v>0</v>
      </c>
      <c r="L12" s="194"/>
      <c r="M12" s="193"/>
    </row>
    <row r="13" spans="1:14" ht="17.25" customHeight="1" x14ac:dyDescent="0.25">
      <c r="A13" s="85" t="s">
        <v>24</v>
      </c>
      <c r="B13" s="70"/>
      <c r="C13" s="193"/>
      <c r="D13" s="194"/>
      <c r="E13" s="193"/>
      <c r="F13" s="194"/>
      <c r="G13" s="193"/>
      <c r="H13" s="192"/>
      <c r="I13" s="193"/>
      <c r="J13" s="192"/>
      <c r="K13" s="190">
        <f t="shared" si="0"/>
        <v>0</v>
      </c>
      <c r="L13" s="194"/>
      <c r="M13" s="193"/>
    </row>
    <row r="14" spans="1:14" ht="17.25" customHeight="1" x14ac:dyDescent="0.25">
      <c r="A14" s="85" t="s">
        <v>25</v>
      </c>
      <c r="B14" s="70"/>
      <c r="C14" s="193"/>
      <c r="D14" s="194"/>
      <c r="E14" s="193"/>
      <c r="F14" s="194"/>
      <c r="G14" s="193"/>
      <c r="H14" s="192"/>
      <c r="I14" s="193"/>
      <c r="J14" s="192"/>
      <c r="K14" s="190">
        <f t="shared" si="0"/>
        <v>0</v>
      </c>
      <c r="L14" s="194"/>
      <c r="M14" s="193"/>
    </row>
    <row r="15" spans="1:14" ht="16.5" customHeight="1" x14ac:dyDescent="0.25">
      <c r="A15" s="85" t="s">
        <v>67</v>
      </c>
      <c r="B15" s="181"/>
      <c r="C15" s="195"/>
      <c r="D15" s="196"/>
      <c r="E15" s="195"/>
      <c r="F15" s="196"/>
      <c r="G15" s="195"/>
      <c r="H15" s="196"/>
      <c r="I15" s="195"/>
      <c r="J15" s="196"/>
      <c r="K15" s="190">
        <f t="shared" si="0"/>
        <v>0</v>
      </c>
      <c r="L15" s="196"/>
      <c r="M15" s="195"/>
    </row>
    <row r="16" spans="1:14" ht="16.5" customHeight="1" thickBot="1" x14ac:dyDescent="0.3">
      <c r="A16" s="85" t="s">
        <v>68</v>
      </c>
      <c r="B16" s="181"/>
      <c r="C16" s="197">
        <v>892</v>
      </c>
      <c r="D16" s="196"/>
      <c r="E16" s="197"/>
      <c r="F16" s="196"/>
      <c r="G16" s="197"/>
      <c r="H16" s="196"/>
      <c r="I16" s="197"/>
      <c r="J16" s="196"/>
      <c r="K16" s="190">
        <f t="shared" si="0"/>
        <v>892</v>
      </c>
      <c r="L16" s="196"/>
      <c r="M16" s="197"/>
    </row>
    <row r="17" spans="1:13" ht="16.5" thickBot="1" x14ac:dyDescent="0.3">
      <c r="A17" s="198" t="s">
        <v>141</v>
      </c>
      <c r="B17" s="96"/>
      <c r="C17" s="199">
        <f>SUM(C9:C16)</f>
        <v>43480</v>
      </c>
      <c r="D17" s="200"/>
      <c r="E17" s="199">
        <f>SUM(E9:E16)</f>
        <v>73600</v>
      </c>
      <c r="F17" s="200"/>
      <c r="G17" s="199">
        <f>SUM(G9:G16)</f>
        <v>25000</v>
      </c>
      <c r="H17" s="200"/>
      <c r="I17" s="199">
        <f>SUM(I9:I16)</f>
        <v>5000</v>
      </c>
      <c r="J17" s="200"/>
      <c r="K17" s="199">
        <f>SUM(K9:K16)</f>
        <v>147080</v>
      </c>
      <c r="L17" s="200"/>
      <c r="M17" s="199">
        <f>SUM(M9:M16)</f>
        <v>0</v>
      </c>
    </row>
    <row r="18" spans="1:13" ht="15" x14ac:dyDescent="0.2">
      <c r="A18" s="201"/>
      <c r="B18" s="201"/>
      <c r="C18" s="201"/>
      <c r="D18" s="201"/>
      <c r="E18" s="201"/>
      <c r="F18" s="201"/>
      <c r="G18" s="201"/>
      <c r="H18" s="201"/>
      <c r="I18" s="201"/>
      <c r="J18" s="201"/>
      <c r="K18" s="202">
        <f>IF(K17='R&amp;P Accounts'!D21,0,"cross ref error")</f>
        <v>0</v>
      </c>
      <c r="L18" s="201"/>
      <c r="M18" s="181"/>
    </row>
    <row r="19" spans="1:13" ht="16.5" customHeight="1" x14ac:dyDescent="0.25">
      <c r="A19" s="67" t="s">
        <v>142</v>
      </c>
      <c r="B19" s="181"/>
      <c r="C19" s="181"/>
      <c r="D19" s="181"/>
      <c r="E19" s="181"/>
      <c r="F19" s="181"/>
      <c r="G19" s="181"/>
      <c r="H19" s="181"/>
      <c r="I19" s="181"/>
      <c r="J19" s="181"/>
      <c r="K19" s="181"/>
      <c r="L19" s="181"/>
      <c r="M19" s="181"/>
    </row>
    <row r="20" spans="1:13" ht="16.5" customHeight="1" x14ac:dyDescent="0.25">
      <c r="A20" s="85" t="s">
        <v>26</v>
      </c>
      <c r="B20" s="181"/>
      <c r="C20" s="112"/>
      <c r="D20" s="203"/>
      <c r="E20" s="112"/>
      <c r="F20" s="203"/>
      <c r="G20" s="112"/>
      <c r="H20" s="203"/>
      <c r="I20" s="112"/>
      <c r="J20" s="203"/>
      <c r="K20" s="204">
        <f>SUM(C20:I20)</f>
        <v>0</v>
      </c>
      <c r="L20" s="203"/>
      <c r="M20" s="112"/>
    </row>
    <row r="21" spans="1:13" ht="16.5" customHeight="1" thickBot="1" x14ac:dyDescent="0.3">
      <c r="A21" s="85" t="s">
        <v>27</v>
      </c>
      <c r="B21" s="181"/>
      <c r="C21" s="205"/>
      <c r="D21" s="203"/>
      <c r="E21" s="205"/>
      <c r="F21" s="203"/>
      <c r="G21" s="205"/>
      <c r="H21" s="203"/>
      <c r="I21" s="205"/>
      <c r="J21" s="203"/>
      <c r="K21" s="204">
        <f>SUM(C21:I21)</f>
        <v>0</v>
      </c>
      <c r="L21" s="203"/>
      <c r="M21" s="205"/>
    </row>
    <row r="22" spans="1:13" ht="16.5" thickBot="1" x14ac:dyDescent="0.3">
      <c r="A22" s="198" t="s">
        <v>141</v>
      </c>
      <c r="B22" s="181"/>
      <c r="C22" s="206">
        <f>SUM(C20:C21)</f>
        <v>0</v>
      </c>
      <c r="D22" s="203"/>
      <c r="E22" s="207">
        <f>SUM(E20:E21)</f>
        <v>0</v>
      </c>
      <c r="F22" s="203"/>
      <c r="G22" s="207">
        <f>SUM(G20:G21)</f>
        <v>0</v>
      </c>
      <c r="H22" s="203"/>
      <c r="I22" s="207">
        <f>SUM(I20:I21)</f>
        <v>0</v>
      </c>
      <c r="J22" s="203"/>
      <c r="K22" s="207">
        <f>SUM(K20:K21)</f>
        <v>0</v>
      </c>
      <c r="L22" s="203"/>
      <c r="M22" s="207">
        <f>SUM(M20:M21)</f>
        <v>0</v>
      </c>
    </row>
    <row r="23" spans="1:13" ht="9" customHeight="1" thickBot="1" x14ac:dyDescent="0.3">
      <c r="A23" s="198"/>
      <c r="B23" s="181"/>
      <c r="C23" s="203"/>
      <c r="D23" s="203"/>
      <c r="E23" s="203"/>
      <c r="F23" s="203"/>
      <c r="G23" s="203"/>
      <c r="H23" s="203"/>
      <c r="I23" s="203"/>
      <c r="J23" s="203"/>
      <c r="K23" s="203"/>
      <c r="L23" s="203"/>
      <c r="M23" s="203"/>
    </row>
    <row r="24" spans="1:13" ht="16.5" thickBot="1" x14ac:dyDescent="0.3">
      <c r="A24" s="198" t="s">
        <v>143</v>
      </c>
      <c r="B24" s="181"/>
      <c r="C24" s="207">
        <f>C17+C22</f>
        <v>43480</v>
      </c>
      <c r="D24" s="203"/>
      <c r="E24" s="207">
        <f>E17+E22</f>
        <v>73600</v>
      </c>
      <c r="F24" s="203"/>
      <c r="G24" s="207">
        <f>G17+G22</f>
        <v>25000</v>
      </c>
      <c r="H24" s="203"/>
      <c r="I24" s="207">
        <f>I17+I22</f>
        <v>5000</v>
      </c>
      <c r="J24" s="203"/>
      <c r="K24" s="207">
        <f>K17+K22</f>
        <v>147080</v>
      </c>
      <c r="L24" s="203"/>
      <c r="M24" s="207">
        <f>M17+M22</f>
        <v>0</v>
      </c>
    </row>
    <row r="25" spans="1:13" x14ac:dyDescent="0.2">
      <c r="A25" s="181"/>
      <c r="B25" s="181"/>
      <c r="C25" s="181"/>
      <c r="D25" s="181"/>
      <c r="E25" s="181"/>
      <c r="F25" s="181"/>
      <c r="G25" s="181"/>
      <c r="H25" s="181"/>
      <c r="I25" s="181"/>
      <c r="J25" s="181"/>
      <c r="K25" s="208">
        <f>IF(K24='R&amp;P Accounts'!D28,0,"cross ref error")</f>
        <v>0</v>
      </c>
      <c r="L25" s="181"/>
      <c r="M25" s="181"/>
    </row>
    <row r="26" spans="1:13" x14ac:dyDescent="0.2">
      <c r="A26" s="181"/>
      <c r="B26" s="181"/>
      <c r="C26" s="181"/>
      <c r="D26" s="181"/>
      <c r="E26" s="181"/>
      <c r="F26" s="181"/>
      <c r="G26" s="181"/>
      <c r="H26" s="181"/>
      <c r="I26" s="181"/>
      <c r="J26" s="181"/>
      <c r="K26" s="181"/>
      <c r="L26" s="181"/>
      <c r="M26" s="181"/>
    </row>
    <row r="27" spans="1:13" ht="15" x14ac:dyDescent="0.2">
      <c r="A27" s="27" t="s">
        <v>144</v>
      </c>
      <c r="B27" s="181"/>
      <c r="C27" s="181"/>
      <c r="D27" s="181"/>
      <c r="E27" s="181"/>
      <c r="F27" s="181"/>
      <c r="G27" s="181"/>
      <c r="H27" s="181"/>
      <c r="I27" s="181"/>
      <c r="J27" s="181"/>
      <c r="K27" s="181"/>
      <c r="L27" s="181"/>
      <c r="M27" s="181"/>
    </row>
    <row r="28" spans="1:13" ht="16.5" customHeight="1" x14ac:dyDescent="0.25">
      <c r="A28" s="86" t="s">
        <v>28</v>
      </c>
      <c r="B28" s="181"/>
      <c r="C28" s="112"/>
      <c r="D28" s="203"/>
      <c r="E28" s="112"/>
      <c r="F28" s="203"/>
      <c r="G28" s="112"/>
      <c r="H28" s="203"/>
      <c r="I28" s="112"/>
      <c r="J28" s="203"/>
      <c r="K28" s="204">
        <f t="shared" ref="K28:K38" si="1">SUM(C28:I28)</f>
        <v>0</v>
      </c>
      <c r="L28" s="203"/>
      <c r="M28" s="112"/>
    </row>
    <row r="29" spans="1:13" ht="16.5" customHeight="1" x14ac:dyDescent="0.25">
      <c r="A29" s="86" t="s">
        <v>96</v>
      </c>
      <c r="B29" s="181"/>
      <c r="C29" s="112"/>
      <c r="D29" s="203"/>
      <c r="E29" s="112"/>
      <c r="F29" s="203"/>
      <c r="G29" s="112"/>
      <c r="H29" s="203"/>
      <c r="I29" s="112"/>
      <c r="J29" s="203"/>
      <c r="K29" s="204">
        <f t="shared" si="1"/>
        <v>0</v>
      </c>
      <c r="L29" s="203"/>
      <c r="M29" s="112"/>
    </row>
    <row r="30" spans="1:13" ht="16.5" customHeight="1" x14ac:dyDescent="0.25">
      <c r="A30" s="86" t="s">
        <v>29</v>
      </c>
      <c r="B30" s="181"/>
      <c r="C30" s="209"/>
      <c r="D30" s="203"/>
      <c r="E30" s="209"/>
      <c r="F30" s="203"/>
      <c r="G30" s="209"/>
      <c r="H30" s="203"/>
      <c r="I30" s="209"/>
      <c r="J30" s="203"/>
      <c r="K30" s="204">
        <f t="shared" si="1"/>
        <v>0</v>
      </c>
      <c r="L30" s="203"/>
      <c r="M30" s="209"/>
    </row>
    <row r="31" spans="1:13" ht="16.5" customHeight="1" x14ac:dyDescent="0.25">
      <c r="A31" s="86" t="s">
        <v>30</v>
      </c>
      <c r="B31" s="181"/>
      <c r="C31" s="209">
        <v>43280</v>
      </c>
      <c r="D31" s="203"/>
      <c r="E31" s="209">
        <v>73600</v>
      </c>
      <c r="F31" s="203"/>
      <c r="G31" s="209">
        <v>24131</v>
      </c>
      <c r="H31" s="203"/>
      <c r="I31" s="209">
        <v>3054</v>
      </c>
      <c r="J31" s="203"/>
      <c r="K31" s="204">
        <f t="shared" si="1"/>
        <v>144065</v>
      </c>
      <c r="L31" s="203"/>
      <c r="M31" s="209"/>
    </row>
    <row r="32" spans="1:13" ht="16.5" customHeight="1" x14ac:dyDescent="0.25">
      <c r="A32" s="86" t="s">
        <v>31</v>
      </c>
      <c r="B32" s="181"/>
      <c r="C32" s="209"/>
      <c r="D32" s="203"/>
      <c r="E32" s="209"/>
      <c r="F32" s="203"/>
      <c r="G32" s="209"/>
      <c r="H32" s="203"/>
      <c r="I32" s="209"/>
      <c r="J32" s="203"/>
      <c r="K32" s="204">
        <f t="shared" si="1"/>
        <v>0</v>
      </c>
      <c r="L32" s="203"/>
      <c r="M32" s="209"/>
    </row>
    <row r="33" spans="1:14" ht="16.5" customHeight="1" x14ac:dyDescent="0.25">
      <c r="A33" s="86" t="s">
        <v>32</v>
      </c>
      <c r="B33" s="181"/>
      <c r="C33" s="209"/>
      <c r="D33" s="203"/>
      <c r="E33" s="209"/>
      <c r="F33" s="203"/>
      <c r="G33" s="209"/>
      <c r="H33" s="203"/>
      <c r="I33" s="209"/>
      <c r="J33" s="203"/>
      <c r="K33" s="204">
        <f t="shared" si="1"/>
        <v>0</v>
      </c>
      <c r="L33" s="203"/>
      <c r="M33" s="209"/>
    </row>
    <row r="34" spans="1:14" ht="16.5" customHeight="1" x14ac:dyDescent="0.25">
      <c r="A34" s="87" t="s">
        <v>33</v>
      </c>
      <c r="B34" s="181"/>
      <c r="C34" s="209">
        <v>200</v>
      </c>
      <c r="D34" s="203"/>
      <c r="E34" s="209"/>
      <c r="F34" s="203"/>
      <c r="G34" s="209"/>
      <c r="H34" s="203"/>
      <c r="I34" s="209"/>
      <c r="J34" s="203"/>
      <c r="K34" s="204">
        <f t="shared" si="1"/>
        <v>200</v>
      </c>
      <c r="L34" s="203"/>
      <c r="M34" s="209"/>
    </row>
    <row r="35" spans="1:14" ht="17.25" customHeight="1" x14ac:dyDescent="0.25">
      <c r="A35" s="87" t="s">
        <v>34</v>
      </c>
      <c r="B35" s="181"/>
      <c r="C35" s="209"/>
      <c r="D35" s="203"/>
      <c r="E35" s="209"/>
      <c r="F35" s="203"/>
      <c r="G35" s="209"/>
      <c r="H35" s="203"/>
      <c r="I35" s="209"/>
      <c r="J35" s="203"/>
      <c r="K35" s="204">
        <f t="shared" si="1"/>
        <v>0</v>
      </c>
      <c r="L35" s="203"/>
      <c r="M35" s="209"/>
    </row>
    <row r="36" spans="1:14" ht="17.25" customHeight="1" x14ac:dyDescent="0.25">
      <c r="A36" s="87" t="s">
        <v>35</v>
      </c>
      <c r="B36" s="181"/>
      <c r="C36" s="209"/>
      <c r="D36" s="203"/>
      <c r="E36" s="209"/>
      <c r="F36" s="203"/>
      <c r="G36" s="209"/>
      <c r="H36" s="203"/>
      <c r="I36" s="209"/>
      <c r="J36" s="203"/>
      <c r="K36" s="204">
        <f t="shared" si="1"/>
        <v>0</v>
      </c>
      <c r="L36" s="203"/>
      <c r="M36" s="209"/>
    </row>
    <row r="37" spans="1:14" ht="15" x14ac:dyDescent="0.25">
      <c r="A37" s="86"/>
      <c r="B37" s="181"/>
      <c r="C37" s="209"/>
      <c r="D37" s="203"/>
      <c r="E37" s="209"/>
      <c r="F37" s="203"/>
      <c r="G37" s="209"/>
      <c r="H37" s="203"/>
      <c r="I37" s="209"/>
      <c r="J37" s="203"/>
      <c r="K37" s="204">
        <f t="shared" si="1"/>
        <v>0</v>
      </c>
      <c r="L37" s="203"/>
      <c r="M37" s="209"/>
    </row>
    <row r="38" spans="1:14" ht="15.75" thickBot="1" x14ac:dyDescent="0.3">
      <c r="A38" s="210"/>
      <c r="B38" s="181"/>
      <c r="C38" s="209"/>
      <c r="D38" s="203"/>
      <c r="E38" s="209"/>
      <c r="F38" s="203"/>
      <c r="G38" s="209"/>
      <c r="H38" s="203"/>
      <c r="I38" s="209"/>
      <c r="J38" s="203"/>
      <c r="K38" s="204">
        <f t="shared" si="1"/>
        <v>0</v>
      </c>
      <c r="L38" s="203"/>
      <c r="M38" s="209"/>
    </row>
    <row r="39" spans="1:14" ht="16.5" customHeight="1" thickBot="1" x14ac:dyDescent="0.3">
      <c r="A39" s="13" t="s">
        <v>141</v>
      </c>
      <c r="B39" s="181"/>
      <c r="C39" s="211">
        <f>SUM(C28:C38)</f>
        <v>43480</v>
      </c>
      <c r="D39" s="203"/>
      <c r="E39" s="212">
        <f>SUM(E28:E38)</f>
        <v>73600</v>
      </c>
      <c r="F39" s="203"/>
      <c r="G39" s="212">
        <f>SUM(G28:G38)</f>
        <v>24131</v>
      </c>
      <c r="H39" s="203"/>
      <c r="I39" s="212">
        <f>SUM(I28:I38)</f>
        <v>3054</v>
      </c>
      <c r="J39" s="203"/>
      <c r="K39" s="212">
        <f>SUM(K28:K38)</f>
        <v>144265</v>
      </c>
      <c r="L39" s="203"/>
      <c r="M39" s="212">
        <f>SUM(M28:M38)</f>
        <v>0</v>
      </c>
    </row>
    <row r="40" spans="1:14" x14ac:dyDescent="0.2">
      <c r="A40" s="181"/>
      <c r="B40" s="181"/>
      <c r="C40" s="213"/>
      <c r="D40" s="181"/>
      <c r="E40" s="181"/>
      <c r="F40" s="181"/>
      <c r="G40" s="181"/>
      <c r="H40" s="181"/>
      <c r="I40" s="181"/>
      <c r="J40" s="181"/>
      <c r="K40" s="208">
        <f>IF(K39='R&amp;P Accounts'!D42,0,"cross ref error")</f>
        <v>0</v>
      </c>
      <c r="L40" s="181"/>
      <c r="M40" s="181"/>
    </row>
    <row r="41" spans="1:14" ht="30" customHeight="1" x14ac:dyDescent="0.25">
      <c r="A41" s="67" t="s">
        <v>145</v>
      </c>
      <c r="B41" s="181"/>
      <c r="C41" s="213"/>
      <c r="D41" s="181"/>
      <c r="E41" s="181"/>
      <c r="F41" s="181"/>
      <c r="G41" s="181"/>
      <c r="H41" s="181"/>
      <c r="I41" s="181"/>
      <c r="J41" s="181"/>
      <c r="K41" s="181"/>
      <c r="L41" s="181"/>
      <c r="M41" s="181"/>
    </row>
    <row r="42" spans="1:14" ht="17.25" customHeight="1" x14ac:dyDescent="0.25">
      <c r="A42" s="86" t="s">
        <v>36</v>
      </c>
      <c r="B42" s="181"/>
      <c r="C42" s="209"/>
      <c r="D42" s="203"/>
      <c r="E42" s="209"/>
      <c r="F42" s="203"/>
      <c r="G42" s="209"/>
      <c r="H42" s="203"/>
      <c r="I42" s="209"/>
      <c r="J42" s="203"/>
      <c r="K42" s="204">
        <f>SUM(C42:I42)</f>
        <v>0</v>
      </c>
      <c r="L42" s="203"/>
      <c r="M42" s="209"/>
    </row>
    <row r="43" spans="1:14" ht="16.5" customHeight="1" thickBot="1" x14ac:dyDescent="0.3">
      <c r="A43" s="86" t="s">
        <v>37</v>
      </c>
      <c r="B43" s="181"/>
      <c r="C43" s="209"/>
      <c r="D43" s="203"/>
      <c r="E43" s="209"/>
      <c r="F43" s="203"/>
      <c r="G43" s="209"/>
      <c r="H43" s="203"/>
      <c r="I43" s="209"/>
      <c r="J43" s="203"/>
      <c r="K43" s="204">
        <f>SUM(C43:I43)</f>
        <v>0</v>
      </c>
      <c r="L43" s="203"/>
      <c r="M43" s="209"/>
    </row>
    <row r="44" spans="1:14" ht="16.5" customHeight="1" thickBot="1" x14ac:dyDescent="0.3">
      <c r="A44" s="13" t="s">
        <v>146</v>
      </c>
      <c r="B44" s="181"/>
      <c r="C44" s="211">
        <f>C42+C43</f>
        <v>0</v>
      </c>
      <c r="D44" s="203"/>
      <c r="E44" s="212">
        <f>E42+E43</f>
        <v>0</v>
      </c>
      <c r="F44" s="203"/>
      <c r="G44" s="212">
        <f>G42+G43</f>
        <v>0</v>
      </c>
      <c r="H44" s="203"/>
      <c r="I44" s="212">
        <f>I42+I43</f>
        <v>0</v>
      </c>
      <c r="J44" s="203"/>
      <c r="K44" s="212">
        <f>K42+K43</f>
        <v>0</v>
      </c>
      <c r="L44" s="203"/>
      <c r="M44" s="212">
        <f>M42+M43</f>
        <v>0</v>
      </c>
    </row>
    <row r="45" spans="1:14" ht="17.25" customHeight="1" thickBot="1" x14ac:dyDescent="0.25">
      <c r="A45" s="181"/>
      <c r="B45" s="181"/>
      <c r="C45" s="214"/>
      <c r="D45" s="215"/>
      <c r="E45" s="215"/>
      <c r="F45" s="215"/>
      <c r="G45" s="215"/>
      <c r="H45" s="215"/>
      <c r="I45" s="215"/>
      <c r="J45" s="215"/>
      <c r="K45" s="208">
        <f>IF(K44='[1]R&amp;P Accounts'!B47,0,"cross ref error")</f>
        <v>0</v>
      </c>
      <c r="L45" s="215"/>
      <c r="M45" s="215"/>
    </row>
    <row r="46" spans="1:14" ht="16.5" customHeight="1" thickBot="1" x14ac:dyDescent="0.3">
      <c r="A46" s="216" t="s">
        <v>12</v>
      </c>
      <c r="B46" s="181"/>
      <c r="C46" s="212">
        <f>+C44+C39</f>
        <v>43480</v>
      </c>
      <c r="D46" s="203"/>
      <c r="E46" s="212">
        <f>+E44+E39</f>
        <v>73600</v>
      </c>
      <c r="F46" s="203"/>
      <c r="G46" s="212">
        <f>+G44+G39</f>
        <v>24131</v>
      </c>
      <c r="H46" s="203"/>
      <c r="I46" s="212">
        <f>+I44+I39</f>
        <v>3054</v>
      </c>
      <c r="J46" s="203"/>
      <c r="K46" s="212">
        <f>+K44+K39</f>
        <v>144265</v>
      </c>
      <c r="L46" s="203"/>
      <c r="M46" s="212">
        <f>+M44+M39</f>
        <v>0</v>
      </c>
      <c r="N46" s="217"/>
    </row>
    <row r="47" spans="1:14" ht="17.25" customHeight="1" thickBot="1" x14ac:dyDescent="0.25">
      <c r="A47" s="181"/>
      <c r="B47" s="181"/>
      <c r="C47" s="214"/>
      <c r="D47" s="215"/>
      <c r="E47" s="215"/>
      <c r="F47" s="215"/>
      <c r="G47" s="215"/>
      <c r="H47" s="215"/>
      <c r="I47" s="215"/>
      <c r="J47" s="215"/>
      <c r="K47" s="208">
        <f>IF(K46='R&amp;P Accounts'!D49,0,"cross ref error")</f>
        <v>0</v>
      </c>
      <c r="L47" s="215"/>
      <c r="M47" s="215"/>
    </row>
    <row r="48" spans="1:14" ht="18.75" customHeight="1" thickBot="1" x14ac:dyDescent="0.3">
      <c r="A48" s="40" t="s">
        <v>90</v>
      </c>
      <c r="B48" s="181"/>
      <c r="C48" s="140">
        <f>+C24-C46</f>
        <v>0</v>
      </c>
      <c r="D48" s="218"/>
      <c r="E48" s="140">
        <f>+E24-E46</f>
        <v>0</v>
      </c>
      <c r="F48" s="218"/>
      <c r="G48" s="140">
        <f>+G24-G46</f>
        <v>869</v>
      </c>
      <c r="H48" s="218"/>
      <c r="I48" s="140">
        <f>+I24-I46</f>
        <v>1946</v>
      </c>
      <c r="J48" s="218"/>
      <c r="K48" s="140">
        <f>+K24-K46</f>
        <v>2815</v>
      </c>
      <c r="L48" s="218"/>
      <c r="M48" s="140">
        <f>+M24-M46</f>
        <v>0</v>
      </c>
    </row>
    <row r="49" spans="1:13" ht="14.25" customHeight="1" thickBot="1" x14ac:dyDescent="0.3">
      <c r="A49" s="40"/>
      <c r="B49" s="181"/>
      <c r="C49" s="219"/>
      <c r="D49" s="218"/>
      <c r="E49" s="219"/>
      <c r="F49" s="218"/>
      <c r="G49" s="219"/>
      <c r="H49" s="218"/>
      <c r="I49" s="219"/>
      <c r="J49" s="218"/>
      <c r="K49" s="219"/>
      <c r="L49" s="218"/>
      <c r="M49" s="219"/>
    </row>
    <row r="50" spans="1:13" ht="18.75" customHeight="1" thickBot="1" x14ac:dyDescent="0.3">
      <c r="A50" s="96" t="s">
        <v>147</v>
      </c>
      <c r="B50" s="181"/>
      <c r="C50" s="140"/>
      <c r="D50" s="218"/>
      <c r="E50" s="220"/>
      <c r="F50" s="218"/>
      <c r="G50" s="220"/>
      <c r="H50" s="218"/>
      <c r="I50" s="220"/>
      <c r="J50" s="218"/>
      <c r="K50" s="220">
        <f>SUM(C50:I50)</f>
        <v>0</v>
      </c>
      <c r="L50" s="218"/>
      <c r="M50" s="220"/>
    </row>
    <row r="51" spans="1:13" ht="14.25" customHeight="1" thickBot="1" x14ac:dyDescent="0.3">
      <c r="A51" s="96"/>
      <c r="B51" s="181"/>
      <c r="C51" s="128"/>
      <c r="D51" s="218"/>
      <c r="E51" s="218"/>
      <c r="F51" s="218"/>
      <c r="G51" s="218"/>
      <c r="H51" s="218"/>
      <c r="I51" s="218"/>
      <c r="J51" s="218"/>
      <c r="K51" s="218"/>
      <c r="L51" s="218"/>
      <c r="M51" s="218"/>
    </row>
    <row r="52" spans="1:13" ht="18.75" customHeight="1" thickBot="1" x14ac:dyDescent="0.3">
      <c r="A52" s="13" t="s">
        <v>41</v>
      </c>
      <c r="B52" s="181"/>
      <c r="C52" s="140">
        <f>C48+C50</f>
        <v>0</v>
      </c>
      <c r="D52" s="218"/>
      <c r="E52" s="140">
        <f>E48+E50</f>
        <v>0</v>
      </c>
      <c r="F52" s="218"/>
      <c r="G52" s="140">
        <f>G48+G50</f>
        <v>869</v>
      </c>
      <c r="H52" s="218"/>
      <c r="I52" s="140">
        <f>I48+I50</f>
        <v>1946</v>
      </c>
      <c r="J52" s="218"/>
      <c r="K52" s="140">
        <f>K48+K50</f>
        <v>2815</v>
      </c>
      <c r="L52" s="218"/>
      <c r="M52" s="140">
        <f>M48+M50</f>
        <v>0</v>
      </c>
    </row>
    <row r="53" spans="1:13" x14ac:dyDescent="0.2">
      <c r="A53" s="181"/>
      <c r="B53" s="181"/>
      <c r="C53" s="213"/>
      <c r="D53" s="181"/>
      <c r="E53" s="181"/>
      <c r="F53" s="181"/>
      <c r="G53" s="181"/>
      <c r="H53" s="181"/>
      <c r="I53" s="181"/>
      <c r="J53" s="181"/>
      <c r="K53" s="208">
        <f>IF(K52='R&amp;P Accounts'!D55,0,"cross ref error")</f>
        <v>0</v>
      </c>
      <c r="L53" s="181"/>
      <c r="M53" s="181"/>
    </row>
    <row r="55" spans="1:13" ht="15.75" x14ac:dyDescent="0.25">
      <c r="A55" s="221" t="s">
        <v>148</v>
      </c>
    </row>
    <row r="56" spans="1:13" s="222" customFormat="1" x14ac:dyDescent="0.2">
      <c r="A56" s="333" t="s">
        <v>156</v>
      </c>
      <c r="B56" s="334"/>
      <c r="C56" s="334"/>
      <c r="D56" s="334"/>
      <c r="E56" s="334"/>
      <c r="F56" s="334"/>
      <c r="G56" s="334"/>
      <c r="H56" s="334"/>
      <c r="I56" s="334"/>
      <c r="J56" s="334"/>
      <c r="K56" s="334"/>
      <c r="L56" s="334"/>
      <c r="M56" s="335"/>
    </row>
    <row r="57" spans="1:13" s="222" customFormat="1" x14ac:dyDescent="0.2">
      <c r="A57" s="336"/>
      <c r="B57" s="337"/>
      <c r="C57" s="337"/>
      <c r="D57" s="337"/>
      <c r="E57" s="337"/>
      <c r="F57" s="337"/>
      <c r="G57" s="337"/>
      <c r="H57" s="337"/>
      <c r="I57" s="337"/>
      <c r="J57" s="337"/>
      <c r="K57" s="337"/>
      <c r="L57" s="337"/>
      <c r="M57" s="338"/>
    </row>
    <row r="58" spans="1:13" s="222" customFormat="1" x14ac:dyDescent="0.2">
      <c r="A58" s="336"/>
      <c r="B58" s="337"/>
      <c r="C58" s="337"/>
      <c r="D58" s="337"/>
      <c r="E58" s="337"/>
      <c r="F58" s="337"/>
      <c r="G58" s="337"/>
      <c r="H58" s="337"/>
      <c r="I58" s="337"/>
      <c r="J58" s="337"/>
      <c r="K58" s="337"/>
      <c r="L58" s="337"/>
      <c r="M58" s="338"/>
    </row>
    <row r="59" spans="1:13" s="222" customFormat="1" x14ac:dyDescent="0.2">
      <c r="A59" s="336"/>
      <c r="B59" s="337"/>
      <c r="C59" s="337"/>
      <c r="D59" s="337"/>
      <c r="E59" s="337"/>
      <c r="F59" s="337"/>
      <c r="G59" s="337"/>
      <c r="H59" s="337"/>
      <c r="I59" s="337"/>
      <c r="J59" s="337"/>
      <c r="K59" s="337"/>
      <c r="L59" s="337"/>
      <c r="M59" s="338"/>
    </row>
    <row r="60" spans="1:13" s="222" customFormat="1" x14ac:dyDescent="0.2">
      <c r="A60" s="336"/>
      <c r="B60" s="337"/>
      <c r="C60" s="337"/>
      <c r="D60" s="337"/>
      <c r="E60" s="337"/>
      <c r="F60" s="337"/>
      <c r="G60" s="337"/>
      <c r="H60" s="337"/>
      <c r="I60" s="337"/>
      <c r="J60" s="337"/>
      <c r="K60" s="337"/>
      <c r="L60" s="337"/>
      <c r="M60" s="338"/>
    </row>
    <row r="61" spans="1:13" s="222" customFormat="1" x14ac:dyDescent="0.2">
      <c r="A61" s="336"/>
      <c r="B61" s="337"/>
      <c r="C61" s="337"/>
      <c r="D61" s="337"/>
      <c r="E61" s="337"/>
      <c r="F61" s="337"/>
      <c r="G61" s="337"/>
      <c r="H61" s="337"/>
      <c r="I61" s="337"/>
      <c r="J61" s="337"/>
      <c r="K61" s="337"/>
      <c r="L61" s="337"/>
      <c r="M61" s="338"/>
    </row>
    <row r="62" spans="1:13" s="222" customFormat="1" x14ac:dyDescent="0.2">
      <c r="A62" s="336"/>
      <c r="B62" s="337"/>
      <c r="C62" s="337"/>
      <c r="D62" s="337"/>
      <c r="E62" s="337"/>
      <c r="F62" s="337"/>
      <c r="G62" s="337"/>
      <c r="H62" s="337"/>
      <c r="I62" s="337"/>
      <c r="J62" s="337"/>
      <c r="K62" s="337"/>
      <c r="L62" s="337"/>
      <c r="M62" s="338"/>
    </row>
    <row r="63" spans="1:13" s="222" customFormat="1" x14ac:dyDescent="0.2">
      <c r="A63" s="336"/>
      <c r="B63" s="337"/>
      <c r="C63" s="337"/>
      <c r="D63" s="337"/>
      <c r="E63" s="337"/>
      <c r="F63" s="337"/>
      <c r="G63" s="337"/>
      <c r="H63" s="337"/>
      <c r="I63" s="337"/>
      <c r="J63" s="337"/>
      <c r="K63" s="337"/>
      <c r="L63" s="337"/>
      <c r="M63" s="338"/>
    </row>
    <row r="64" spans="1:13" s="222" customFormat="1" ht="76.5" customHeight="1" x14ac:dyDescent="0.2">
      <c r="A64" s="339"/>
      <c r="B64" s="340"/>
      <c r="C64" s="340"/>
      <c r="D64" s="340"/>
      <c r="E64" s="340"/>
      <c r="F64" s="340"/>
      <c r="G64" s="340"/>
      <c r="H64" s="340"/>
      <c r="I64" s="340"/>
      <c r="J64" s="340"/>
      <c r="K64" s="340"/>
      <c r="L64" s="340"/>
      <c r="M64" s="341"/>
    </row>
  </sheetData>
  <mergeCells count="6">
    <mergeCell ref="A56:M64"/>
    <mergeCell ref="C1:K1"/>
    <mergeCell ref="M1:N1"/>
    <mergeCell ref="A2:L2"/>
    <mergeCell ref="H3:K3"/>
    <mergeCell ref="A5:E5"/>
  </mergeCells>
  <pageMargins left="0.70866141732283472" right="0.70866141732283472" top="0.74803149606299213" bottom="0.74803149606299213" header="0.31496062992125984" footer="0.31496062992125984"/>
  <pageSetup paperSize="9" scale="55" fitToHeight="0" orientation="portrait" r:id="rId1"/>
  <headerFooter>
    <oddFooter>&amp;LRelationships Scotland - Shetland   
SCO28899&amp;CPage 12 of 12&amp;RRestricted Funds
2025-26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trustee annual report</Value>
    </DocTags>
  </documentManagement>
</p:properties>
</file>

<file path=customXml/itemProps1.xml><?xml version="1.0" encoding="utf-8"?>
<ds:datastoreItem xmlns:ds="http://schemas.openxmlformats.org/officeDocument/2006/customXml" ds:itemID="{7499BFA3-DC6A-484E-B743-19F60BB95DEE}"/>
</file>

<file path=customXml/itemProps2.xml><?xml version="1.0" encoding="utf-8"?>
<ds:datastoreItem xmlns:ds="http://schemas.openxmlformats.org/officeDocument/2006/customXml" ds:itemID="{1BF381ED-AE02-4D69-9E63-8A0F6B9C0B92}"/>
</file>

<file path=customXml/itemProps3.xml><?xml version="1.0" encoding="utf-8"?>
<ds:datastoreItem xmlns:ds="http://schemas.openxmlformats.org/officeDocument/2006/customXml" ds:itemID="{2EDAC66B-96D0-4B90-89EB-FE2EDEEB51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Unrestricted Funds</vt:lpstr>
      <vt:lpstr>Restricted Funds</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Ingrid Webb@relationshipscotland</cp:lastModifiedBy>
  <cp:lastPrinted>2026-04-08T17:05:00Z</cp:lastPrinted>
  <dcterms:created xsi:type="dcterms:W3CDTF">2007-04-10T16:51:52Z</dcterms:created>
  <dcterms:modified xsi:type="dcterms:W3CDTF">2026-09-02T11:16:40Z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