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falkirk365-my.sharepoint.com/personal/marie_keirs_falkirk_gov_uk/Documents/"/>
    </mc:Choice>
  </mc:AlternateContent>
  <xr:revisionPtr revIDLastSave="30" documentId="8_{E85DF482-17D6-4107-95B5-0D872ADEC529}" xr6:coauthVersionLast="47" xr6:coauthVersionMax="47" xr10:uidLastSave="{4AB41179-2E5F-44A6-BA95-66E622DE8257}"/>
  <bookViews>
    <workbookView xWindow="-110" yWindow="-110" windowWidth="19420" windowHeight="103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state="hidden" r:id="rId4"/>
    <sheet name="Additional notes (2)" sheetId="7" state="hidden" r:id="rId5"/>
    <sheet name="Additional notes (3)" sheetId="6" state="hidden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L42" i="2" l="1"/>
  <c r="L49" i="2" s="1"/>
  <c r="K42" i="7" l="1"/>
  <c r="K43" i="7"/>
  <c r="K44" i="7" s="1"/>
  <c r="K50" i="6"/>
  <c r="K50" i="7"/>
  <c r="K11" i="5"/>
  <c r="K22" i="5"/>
  <c r="J12" i="2"/>
  <c r="L12" i="2" s="1"/>
  <c r="K10" i="5"/>
  <c r="K12" i="5"/>
  <c r="K13" i="5"/>
  <c r="K14" i="5" s="1"/>
  <c r="I14" i="5"/>
  <c r="I16" i="5" s="1"/>
  <c r="G14" i="5"/>
  <c r="G16" i="5" s="1"/>
  <c r="E14" i="5"/>
  <c r="E16" i="5" s="1"/>
  <c r="M14" i="5"/>
  <c r="L16" i="5"/>
  <c r="J16" i="5"/>
  <c r="H16" i="5"/>
  <c r="F16" i="5"/>
  <c r="C14" i="5"/>
  <c r="C16" i="5" s="1"/>
  <c r="M25" i="5"/>
  <c r="L27" i="5"/>
  <c r="J14" i="2"/>
  <c r="L14" i="2" s="1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47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46" i="7" s="1"/>
  <c r="I39" i="7"/>
  <c r="G17" i="7"/>
  <c r="G22" i="7"/>
  <c r="G44" i="7"/>
  <c r="G46" i="7" s="1"/>
  <c r="G39" i="7"/>
  <c r="E17" i="7"/>
  <c r="E22" i="7"/>
  <c r="E44" i="7"/>
  <c r="E39" i="7"/>
  <c r="C17" i="7"/>
  <c r="C24" i="7" s="1"/>
  <c r="C22" i="7"/>
  <c r="C44" i="7"/>
  <c r="C46" i="7" s="1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2" i="6"/>
  <c r="I44" i="6"/>
  <c r="I39" i="6"/>
  <c r="G17" i="6"/>
  <c r="G24" i="6" s="1"/>
  <c r="G22" i="6"/>
  <c r="G44" i="6"/>
  <c r="G39" i="6"/>
  <c r="G46" i="6" s="1"/>
  <c r="E17" i="6"/>
  <c r="E22" i="6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L17" i="2" s="1"/>
  <c r="J16" i="2"/>
  <c r="L16" i="2" s="1"/>
  <c r="J15" i="2"/>
  <c r="L15" i="2" s="1"/>
  <c r="J13" i="2"/>
  <c r="L13" i="2" s="1"/>
  <c r="N8" i="3"/>
  <c r="K1" i="4"/>
  <c r="B1" i="4"/>
  <c r="B1" i="3"/>
  <c r="N1" i="3"/>
  <c r="P9" i="3"/>
  <c r="M27" i="5" l="1"/>
  <c r="L21" i="2"/>
  <c r="L51" i="2" s="1"/>
  <c r="M16" i="5"/>
  <c r="I24" i="6"/>
  <c r="I48" i="6" s="1"/>
  <c r="I52" i="6" s="1"/>
  <c r="E46" i="7"/>
  <c r="E48" i="7" s="1"/>
  <c r="E52" i="7" s="1"/>
  <c r="M46" i="7"/>
  <c r="K39" i="7"/>
  <c r="K17" i="6"/>
  <c r="K18" i="6" s="1"/>
  <c r="E24" i="7"/>
  <c r="M24" i="7"/>
  <c r="K22" i="7"/>
  <c r="K24" i="7" s="1"/>
  <c r="E24" i="6"/>
  <c r="E48" i="6" s="1"/>
  <c r="E52" i="6" s="1"/>
  <c r="J47" i="2"/>
  <c r="J48" i="2" s="1"/>
  <c r="G24" i="7"/>
  <c r="G48" i="7" s="1"/>
  <c r="G52" i="7" s="1"/>
  <c r="F28" i="2"/>
  <c r="G48" i="6"/>
  <c r="G52" i="6" s="1"/>
  <c r="N5" i="3"/>
  <c r="F49" i="2"/>
  <c r="K17" i="7"/>
  <c r="K40" i="5"/>
  <c r="B49" i="2"/>
  <c r="K40" i="7"/>
  <c r="K18" i="7"/>
  <c r="L28" i="2"/>
  <c r="J21" i="2"/>
  <c r="J22" i="2" s="1"/>
  <c r="K42" i="5"/>
  <c r="K58" i="5"/>
  <c r="K60" i="5" s="1"/>
  <c r="I46" i="6"/>
  <c r="K39" i="6"/>
  <c r="K40" i="6" s="1"/>
  <c r="K22" i="6"/>
  <c r="D49" i="2"/>
  <c r="J42" i="2"/>
  <c r="J43" i="2" s="1"/>
  <c r="K25" i="5"/>
  <c r="K27" i="5" s="1"/>
  <c r="E46" i="6"/>
  <c r="K44" i="6"/>
  <c r="K46" i="6" s="1"/>
  <c r="K47" i="6" s="1"/>
  <c r="B28" i="2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I48" i="7"/>
  <c r="I52" i="7" s="1"/>
  <c r="M48" i="7"/>
  <c r="M52" i="7" s="1"/>
  <c r="H51" i="2"/>
  <c r="H55" i="2" s="1"/>
  <c r="L10" i="3" s="1"/>
  <c r="K24" i="6"/>
  <c r="J27" i="2"/>
  <c r="B51" i="2" l="1"/>
  <c r="B55" i="2" s="1"/>
  <c r="K47" i="7"/>
  <c r="J49" i="2"/>
  <c r="J50" i="2" s="1"/>
  <c r="L55" i="2"/>
  <c r="P10" i="3" s="1"/>
  <c r="D51" i="2"/>
  <c r="D55" i="2" s="1"/>
  <c r="H10" i="3" s="1"/>
  <c r="J28" i="2"/>
  <c r="J29" i="2" s="1"/>
  <c r="K48" i="6"/>
  <c r="K52" i="6" s="1"/>
  <c r="K25" i="6"/>
  <c r="K25" i="7"/>
  <c r="K48" i="7"/>
  <c r="K52" i="7" s="1"/>
  <c r="F9" i="3" l="1"/>
  <c r="N9" i="3" s="1"/>
  <c r="N6" i="3"/>
  <c r="J51" i="2"/>
  <c r="J55" i="2" s="1"/>
  <c r="K53" i="6"/>
  <c r="F10" i="3"/>
  <c r="K53" i="7"/>
  <c r="N10" i="3" l="1"/>
  <c r="J56" i="2"/>
</calcChain>
</file>

<file path=xl/sharedStrings.xml><?xml version="1.0" encoding="utf-8"?>
<sst xmlns="http://schemas.openxmlformats.org/spreadsheetml/2006/main" count="296" uniqueCount="146">
  <si>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</si>
  <si>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</si>
  <si>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</si>
  <si>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</si>
  <si>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</si>
  <si>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</si>
  <si>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</si>
  <si>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</si>
  <si>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</si>
  <si>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</si>
  <si>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</si>
  <si>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</si>
  <si>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</si>
  <si>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</si>
  <si>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</si>
  <si>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</si>
  <si>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</si>
  <si>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</si>
  <si>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</si>
  <si>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</si>
  <si>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</si>
  <si>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</si>
  <si>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</si>
  <si>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</si>
  <si>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</si>
  <si>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</si>
  <si>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</si>
  <si>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</si>
  <si>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</si>
  <si>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</si>
  <si>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</si>
  <si>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</si>
  <si>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</si>
  <si>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</si>
  <si>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</si>
  <si>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</si>
  <si>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</si>
  <si>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</si>
  <si>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</si>
  <si>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</si>
  <si>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</si>
  <si>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</si>
  <si>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</si>
  <si>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</si>
  <si>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</si>
  <si>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</si>
  <si>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</si>
  <si>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</si>
  <si>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</si>
  <si>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</si>
  <si>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</si>
  <si>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</si>
  <si>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</si>
  <si>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</si>
  <si>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</si>
  <si>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</si>
  <si>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</si>
  <si>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</si>
  <si>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</si>
  <si>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</si>
  <si>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</si>
  <si>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</si>
  <si>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</si>
  <si>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</si>
  <si>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</si>
  <si>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</si>
  <si>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</si>
  <si>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</si>
  <si>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</si>
  <si>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</si>
  <si>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</si>
  <si>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</si>
  <si>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</si>
  <si>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</si>
  <si>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</si>
  <si>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</si>
  <si>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</si>
  <si>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</si>
  <si>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</si>
  <si>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</si>
  <si>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</si>
  <si>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</si>
  <si>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</si>
  <si>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</si>
  <si>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</si>
  <si>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</si>
  <si>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</si>
  <si>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</si>
  <si>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</si>
  <si>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</si>
  <si>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</si>
  <si>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</si>
  <si>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</si>
  <si>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</si>
  <si>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</si>
  <si>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</si>
  <si>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</si>
  <si>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</si>
  <si>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</si>
  <si>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</si>
  <si>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</si>
  <si>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</si>
  <si>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</si>
  <si>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</si>
  <si>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</si>
  <si>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</si>
  <si>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</si>
  <si>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</si>
  <si>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</si>
  <si>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</si>
  <si>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</si>
  <si>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</si>
  <si>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</si>
  <si>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</si>
  <si>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</si>
  <si>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</si>
  <si>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</si>
  <si>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</si>
  <si>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</si>
  <si>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</si>
  <si>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</si>
  <si>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</si>
  <si>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</si>
  <si>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</si>
  <si>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</si>
  <si>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</si>
  <si>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</si>
  <si>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</si>
  <si>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</si>
  <si>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</si>
  <si>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</si>
  <si>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</si>
  <si>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</si>
  <si>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</si>
  <si>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Wheels in Motion</t>
  </si>
  <si>
    <t>SC041029</t>
  </si>
  <si>
    <t>Unrestricted</t>
  </si>
  <si>
    <t>The prevention/relief of poverty, the advancement of religion, the relief of those in need by reason of age, ill health, disability, financial hardship or other disadvantage.</t>
  </si>
  <si>
    <t>n/a</t>
  </si>
  <si>
    <t>x</t>
  </si>
  <si>
    <t>SUZANNE ALGEO</t>
  </si>
  <si>
    <t>N/A</t>
  </si>
  <si>
    <t>Vehicle HY09 AWP</t>
  </si>
  <si>
    <t>2 x home printers</t>
  </si>
  <si>
    <t>HP Pavilion Laptop</t>
  </si>
  <si>
    <t>donated vehicle DAZ 1529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</si>
</sst>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5" fontId="3" fillId="0" borderId="5" xfId="1" applyNumberFormat="1" applyFont="1" applyFill="1" applyBorder="1" applyAlignment="1" applyProtection="1">
      <alignment wrapText="1"/>
      <protection locked="0"/>
    </xf>
    <xf numFmtId="3" fontId="3" fillId="0" borderId="5" xfId="1" applyNumberFormat="1" applyFont="1" applyFill="1" applyBorder="1" applyAlignment="1" applyProtection="1">
      <alignment wrapText="1"/>
      <protection locked="0"/>
    </xf>
    <xf numFmtId="3" fontId="3" fillId="0" borderId="5" xfId="1" applyNumberFormat="1" applyFont="1" applyFill="1" applyBorder="1" applyAlignment="1" applyProtection="1">
      <alignment horizontal="right" wrapText="1"/>
      <protection locked="0"/>
    </xf>
    <xf numFmtId="167" fontId="0" fillId="0" borderId="5" xfId="0" applyNumberFormat="1" applyBorder="1" applyAlignment="1">
      <alignment horizontal="center"/>
    </xf>
    <xf numFmtId="164" fontId="3" fillId="0" borderId="5" xfId="1" applyNumberFormat="1" applyFont="1" applyFill="1" applyBorder="1" applyAlignment="1" applyProtection="1">
      <alignment horizontal="righ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2" fillId="0" borderId="5" xfId="1" applyNumberFormat="1" applyFont="1" applyFill="1" applyBorder="1" applyAlignment="1" applyProtection="1">
      <alignment horizontal="left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Fill="1" applyBorder="1" applyAlignment="1" applyProtection="1">
      <alignment horizontal="left" wrapText="1"/>
      <protection locked="0"/>
    </xf>
    <xf numFmtId="41" fontId="2" fillId="0" borderId="1" xfId="1" applyNumberFormat="1" applyFont="1" applyFill="1" applyBorder="1" applyAlignment="1" applyProtection="1">
      <alignment horizontal="left" wrapText="1"/>
      <protection locked="0"/>
    </xf>
    <xf numFmtId="41" fontId="2" fillId="0" borderId="20" xfId="1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3" fillId="0" borderId="5" xfId="1" applyNumberFormat="1" applyFont="1" applyFill="1" applyBorder="1" applyAlignment="1" applyProtection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171950" y="1112520"/>
          <a:ext cx="768953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r>
            <a:rPr lang="en-GB" sz="1000" b="1" i="0" u="none" strike="noStrike">
              <a:effectLst/>
              <a:latin typeface="+mn-lt"/>
              <a:ea typeface="+mn-ea"/>
              <a:cs typeface="+mn-cs"/>
            </a:rPr>
            <a:t>                       -                         -               10,149                    500                         -                         -                         -                         -                         -                         - </a:t>
          </a: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42332</xdr:colOff>
      <xdr:row>50</xdr:row>
      <xdr:rowOff>50799</xdr:rowOff>
    </xdr:from>
    <xdr:to>
      <xdr:col>5</xdr:col>
      <xdr:colOff>186265</xdr:colOff>
      <xdr:row>50</xdr:row>
      <xdr:rowOff>728132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296E0A-0A28-AE08-2C24-B53A25EAF7D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399" y="13394266"/>
          <a:ext cx="2937933" cy="677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Q45" sqref="Q45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4"/>
      <c r="B1" s="238" t="s">
        <v>71</v>
      </c>
      <c r="C1" s="238"/>
      <c r="D1" s="238"/>
      <c r="E1" s="238"/>
      <c r="F1" s="238"/>
      <c r="G1" s="238"/>
      <c r="H1" s="238"/>
      <c r="I1" s="238"/>
      <c r="J1" s="238"/>
      <c r="L1" s="185" t="s">
        <v>73</v>
      </c>
      <c r="M1" s="184"/>
    </row>
    <row r="2" spans="1:13" ht="30.75" customHeight="1" x14ac:dyDescent="0.25">
      <c r="A2" s="234"/>
      <c r="B2" s="239" t="s">
        <v>134</v>
      </c>
      <c r="C2" s="239"/>
      <c r="D2" s="239"/>
      <c r="E2" s="239"/>
      <c r="F2" s="239"/>
      <c r="G2" s="239"/>
      <c r="H2" s="239"/>
      <c r="I2" s="239"/>
      <c r="J2" s="239"/>
      <c r="L2" s="186" t="s">
        <v>135</v>
      </c>
      <c r="M2" s="69"/>
    </row>
    <row r="3" spans="1:13" ht="24" customHeight="1" x14ac:dyDescent="0.25">
      <c r="A3" s="234"/>
      <c r="B3" s="235" t="s">
        <v>13</v>
      </c>
      <c r="C3" s="236"/>
      <c r="D3" s="236"/>
      <c r="E3" s="236"/>
      <c r="F3" s="236"/>
      <c r="G3" s="236"/>
      <c r="H3" s="236"/>
      <c r="I3" s="236"/>
      <c r="J3" s="237"/>
      <c r="L3" s="183"/>
    </row>
    <row r="4" spans="1:13" ht="14.25" customHeight="1" x14ac:dyDescent="0.25">
      <c r="A4" s="234"/>
      <c r="B4" s="240" t="s">
        <v>19</v>
      </c>
      <c r="C4" s="242"/>
      <c r="D4" s="243" t="s">
        <v>129</v>
      </c>
      <c r="E4" s="244"/>
      <c r="F4" s="245"/>
      <c r="G4" s="246" t="s">
        <v>72</v>
      </c>
      <c r="H4" s="243" t="s">
        <v>130</v>
      </c>
      <c r="I4" s="244"/>
      <c r="J4" s="245"/>
      <c r="L4" s="183"/>
    </row>
    <row r="5" spans="1:13" ht="16.5" customHeight="1" x14ac:dyDescent="0.25">
      <c r="A5" s="234"/>
      <c r="B5" s="240"/>
      <c r="C5" s="242"/>
      <c r="D5" s="249"/>
      <c r="E5" s="249"/>
      <c r="F5" s="249"/>
      <c r="G5" s="246"/>
      <c r="H5" s="250"/>
      <c r="I5" s="250"/>
      <c r="J5" s="250"/>
      <c r="L5" s="183"/>
    </row>
    <row r="6" spans="1:13" ht="21" customHeight="1" x14ac:dyDescent="0.25">
      <c r="A6" s="234"/>
      <c r="B6" s="241"/>
      <c r="C6" s="242"/>
      <c r="D6" s="247"/>
      <c r="E6" s="247"/>
      <c r="F6" s="247"/>
      <c r="G6" s="246"/>
      <c r="H6" s="248"/>
      <c r="I6" s="248"/>
      <c r="J6" s="248"/>
      <c r="L6" s="183"/>
    </row>
    <row r="8" spans="1:13" ht="20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4" t="s">
        <v>21</v>
      </c>
      <c r="B12" s="192">
        <v>10791</v>
      </c>
      <c r="C12" s="193"/>
      <c r="D12" s="192"/>
      <c r="E12" s="193"/>
      <c r="F12" s="192"/>
      <c r="G12" s="193"/>
      <c r="H12" s="192"/>
      <c r="I12" s="193"/>
      <c r="J12" s="194">
        <f>H12+D12+B12+F12</f>
        <v>10791</v>
      </c>
      <c r="K12" s="195"/>
      <c r="L12" s="367">
        <f>J12+F12+D12+H12</f>
        <v>10791</v>
      </c>
    </row>
    <row r="13" spans="1:13" ht="20.149999999999999" customHeight="1" x14ac:dyDescent="0.3">
      <c r="A13" s="84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L21" si="0">H13+D13+B13+F13</f>
        <v>0</v>
      </c>
      <c r="K13" s="195"/>
      <c r="L13" s="367">
        <f t="shared" si="0"/>
        <v>0</v>
      </c>
    </row>
    <row r="14" spans="1:13" ht="20.149999999999999" customHeight="1" x14ac:dyDescent="0.3">
      <c r="A14" s="84" t="s">
        <v>23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367">
        <f t="shared" si="0"/>
        <v>0</v>
      </c>
    </row>
    <row r="15" spans="1:13" ht="20.149999999999999" customHeight="1" x14ac:dyDescent="0.3">
      <c r="A15" s="84" t="s">
        <v>24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367">
        <f t="shared" si="0"/>
        <v>0</v>
      </c>
    </row>
    <row r="16" spans="1:13" ht="20.149999999999999" customHeight="1" x14ac:dyDescent="0.3">
      <c r="A16" s="84" t="s">
        <v>25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367">
        <f t="shared" si="0"/>
        <v>0</v>
      </c>
    </row>
    <row r="17" spans="1:12" ht="28" x14ac:dyDescent="0.3">
      <c r="A17" s="84" t="s">
        <v>26</v>
      </c>
      <c r="B17" s="192">
        <v>130</v>
      </c>
      <c r="C17" s="193"/>
      <c r="D17" s="192"/>
      <c r="E17" s="193"/>
      <c r="F17" s="192"/>
      <c r="G17" s="193"/>
      <c r="H17" s="192"/>
      <c r="I17" s="193"/>
      <c r="J17" s="194">
        <f t="shared" si="0"/>
        <v>130</v>
      </c>
      <c r="K17" s="195"/>
      <c r="L17" s="367">
        <f t="shared" si="0"/>
        <v>130</v>
      </c>
    </row>
    <row r="18" spans="1:12" ht="20.149999999999999" customHeight="1" x14ac:dyDescent="0.3">
      <c r="A18" s="84" t="s">
        <v>68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8" x14ac:dyDescent="0.3">
      <c r="A19" s="84" t="s">
        <v>69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49999999999999" customHeight="1" x14ac:dyDescent="0.3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>
        <v>0</v>
      </c>
    </row>
    <row r="21" spans="1:12" ht="17.25" customHeight="1" thickBot="1" x14ac:dyDescent="0.4">
      <c r="A21" s="9" t="s">
        <v>86</v>
      </c>
      <c r="B21" s="196">
        <f>SUM(B12:B20)</f>
        <v>10921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10921</v>
      </c>
      <c r="K21" s="195"/>
      <c r="L21" s="196">
        <f>SUM(L12:L20)</f>
        <v>10921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4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49999999999999" customHeight="1" x14ac:dyDescent="0.3">
      <c r="A25" s="84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4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3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49999999999999" customHeight="1" thickBot="1" x14ac:dyDescent="0.4">
      <c r="A28" s="9" t="s">
        <v>11</v>
      </c>
      <c r="B28" s="203">
        <f>B26+B21</f>
        <v>10921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10921</v>
      </c>
      <c r="K28" s="195"/>
      <c r="L28" s="203">
        <f>L26+L21</f>
        <v>10921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49999999999999" customHeight="1" x14ac:dyDescent="0.3">
      <c r="A31" s="85" t="s">
        <v>29</v>
      </c>
      <c r="B31" s="192">
        <v>67</v>
      </c>
      <c r="C31" s="200"/>
      <c r="D31" s="192"/>
      <c r="E31" s="193"/>
      <c r="F31" s="192"/>
      <c r="G31" s="193"/>
      <c r="H31" s="192"/>
      <c r="I31" s="193"/>
      <c r="J31" s="194">
        <f>H31+D31+B31+F31</f>
        <v>67</v>
      </c>
      <c r="K31" s="177"/>
      <c r="L31" s="192">
        <v>102</v>
      </c>
    </row>
    <row r="32" spans="1:12" ht="20.149999999999999" customHeight="1" x14ac:dyDescent="0.3">
      <c r="A32" s="85" t="s">
        <v>119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>
        <v>0</v>
      </c>
    </row>
    <row r="33" spans="1:12" ht="20.149999999999999" customHeight="1" x14ac:dyDescent="0.3">
      <c r="A33" s="85" t="s">
        <v>30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>
        <v>0</v>
      </c>
    </row>
    <row r="34" spans="1:12" ht="28" x14ac:dyDescent="0.3">
      <c r="A34" s="85" t="s">
        <v>31</v>
      </c>
      <c r="B34" s="192">
        <v>16505</v>
      </c>
      <c r="C34" s="200"/>
      <c r="D34" s="192"/>
      <c r="E34" s="193"/>
      <c r="F34" s="192"/>
      <c r="G34" s="193"/>
      <c r="H34" s="192"/>
      <c r="I34" s="193"/>
      <c r="J34" s="194">
        <f t="shared" si="1"/>
        <v>16505</v>
      </c>
      <c r="K34" s="177"/>
      <c r="L34" s="192">
        <v>19729</v>
      </c>
    </row>
    <row r="35" spans="1:12" ht="20.149999999999999" customHeight="1" x14ac:dyDescent="0.3">
      <c r="A35" s="85" t="s">
        <v>32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>
        <v>0</v>
      </c>
    </row>
    <row r="36" spans="1:12" ht="20.149999999999999" customHeight="1" x14ac:dyDescent="0.3">
      <c r="A36" s="85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>
        <v>0</v>
      </c>
    </row>
    <row r="37" spans="1:12" ht="20.149999999999999" customHeight="1" x14ac:dyDescent="0.3">
      <c r="A37" s="86" t="s">
        <v>34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>
        <v>0</v>
      </c>
    </row>
    <row r="38" spans="1:12" ht="20.149999999999999" customHeight="1" x14ac:dyDescent="0.3">
      <c r="A38" s="86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>
        <v>0</v>
      </c>
    </row>
    <row r="39" spans="1:12" ht="20.149999999999999" customHeight="1" x14ac:dyDescent="0.3">
      <c r="A39" s="86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>
        <v>0</v>
      </c>
    </row>
    <row r="40" spans="1:12" ht="20.149999999999999" customHeight="1" x14ac:dyDescent="0.3">
      <c r="A40" s="86" t="s">
        <v>127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>
        <v>0</v>
      </c>
    </row>
    <row r="41" spans="1:12" ht="20.149999999999999" customHeight="1" thickBot="1" x14ac:dyDescent="0.35">
      <c r="A41" s="85"/>
      <c r="B41" s="207">
        <v>0</v>
      </c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>
        <v>0</v>
      </c>
    </row>
    <row r="42" spans="1:12" ht="20.149999999999999" customHeight="1" thickTop="1" thickBot="1" x14ac:dyDescent="0.35">
      <c r="A42" s="13" t="s">
        <v>88</v>
      </c>
      <c r="B42" s="196">
        <f>SUM(B31:B41)</f>
        <v>16572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16572</v>
      </c>
      <c r="K42" s="177"/>
      <c r="L42" s="196">
        <f>SUM(L31:L41)</f>
        <v>19831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5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49999999999999" customHeight="1" thickBot="1" x14ac:dyDescent="0.35">
      <c r="A46" s="85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49999999999999" customHeight="1" thickTop="1" thickBot="1" x14ac:dyDescent="0.35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09">
        <f>+B47+B42</f>
        <v>16572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16572</v>
      </c>
      <c r="K49" s="195"/>
      <c r="L49" s="209">
        <f>L42</f>
        <v>19831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110</v>
      </c>
      <c r="B51" s="144">
        <f>+B28-B49</f>
        <v>-5651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-5651</v>
      </c>
      <c r="K51" s="134"/>
      <c r="L51" s="144">
        <f>L21-L42</f>
        <v>-8910</v>
      </c>
      <c r="M51" s="88"/>
    </row>
    <row r="52" spans="1:13" ht="14.25" customHeight="1" thickBot="1" x14ac:dyDescent="0.35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5">
      <c r="A53" s="96" t="s">
        <v>125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5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5">
      <c r="A55" s="13" t="s">
        <v>42</v>
      </c>
      <c r="B55" s="141">
        <f>+B51+B53</f>
        <v>-5651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-5651</v>
      </c>
      <c r="K55" s="134"/>
      <c r="L55" s="141">
        <f>+L51+L53</f>
        <v>-8910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40" activePane="bottomLeft" state="frozen"/>
      <selection activeCell="D45" sqref="D45"/>
      <selection pane="bottomLeft" activeCell="R51" sqref="R51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51" t="str">
        <f>'R&amp;P Accounts'!B2</f>
        <v>Wheels in Motion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N1" s="251" t="str">
        <f>'R&amp;P Accounts'!L2</f>
        <v>SC041029</v>
      </c>
      <c r="O1" s="251"/>
      <c r="P1" s="251"/>
    </row>
    <row r="2" spans="1:16" s="46" customFormat="1" ht="26.25" customHeight="1" x14ac:dyDescent="0.25">
      <c r="A2" s="79" t="s">
        <v>124</v>
      </c>
      <c r="B2" s="43"/>
      <c r="C2" s="42"/>
      <c r="D2" s="42"/>
      <c r="E2" s="42"/>
      <c r="F2" s="278"/>
      <c r="G2" s="278"/>
      <c r="H2" s="27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54" t="s">
        <v>5</v>
      </c>
      <c r="C3" s="254"/>
      <c r="D3" s="254"/>
      <c r="E3" s="18"/>
      <c r="F3" s="72" t="s">
        <v>2</v>
      </c>
      <c r="G3" s="15"/>
      <c r="H3" s="72" t="s">
        <v>3</v>
      </c>
      <c r="I3" s="81"/>
      <c r="J3" s="72" t="s">
        <v>80</v>
      </c>
      <c r="K3" s="81"/>
      <c r="L3" s="72" t="s">
        <v>82</v>
      </c>
      <c r="M3" s="81"/>
      <c r="N3" s="72" t="s">
        <v>76</v>
      </c>
      <c r="O3" s="81"/>
      <c r="P3" s="72" t="s">
        <v>77</v>
      </c>
    </row>
    <row r="4" spans="1:16" x14ac:dyDescent="0.25">
      <c r="B4" s="255"/>
      <c r="C4" s="255"/>
      <c r="D4" s="25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2" t="s">
        <v>9</v>
      </c>
      <c r="B5" s="256" t="s">
        <v>40</v>
      </c>
      <c r="C5" s="256"/>
      <c r="D5" s="256"/>
      <c r="E5" s="23"/>
      <c r="F5" s="146">
        <f>P9</f>
        <v>13068</v>
      </c>
      <c r="G5" s="147"/>
      <c r="H5" s="146"/>
      <c r="I5" s="147"/>
      <c r="J5" s="146"/>
      <c r="K5" s="147"/>
      <c r="L5" s="146"/>
      <c r="M5" s="147"/>
      <c r="N5" s="148">
        <f>F5+H5+J5+L5</f>
        <v>13068</v>
      </c>
      <c r="O5" s="147"/>
      <c r="P5" s="146">
        <v>19157</v>
      </c>
    </row>
    <row r="6" spans="1:16" ht="30" customHeight="1" x14ac:dyDescent="0.25">
      <c r="A6" s="273"/>
      <c r="B6" s="256" t="s">
        <v>41</v>
      </c>
      <c r="C6" s="256"/>
      <c r="D6" s="256"/>
      <c r="E6" s="23"/>
      <c r="F6" s="146">
        <f>'R&amp;P Accounts'!B55</f>
        <v>-5651</v>
      </c>
      <c r="G6" s="147"/>
      <c r="H6" s="146"/>
      <c r="I6" s="147"/>
      <c r="J6" s="146"/>
      <c r="K6" s="147"/>
      <c r="L6" s="146"/>
      <c r="M6" s="147"/>
      <c r="N6" s="148">
        <f>F6+H6+J6+L6</f>
        <v>-5651</v>
      </c>
      <c r="O6" s="147"/>
      <c r="P6" s="146">
        <v>-6089</v>
      </c>
    </row>
    <row r="7" spans="1:16" ht="26.25" customHeight="1" x14ac:dyDescent="0.25">
      <c r="A7" s="273"/>
      <c r="B7" s="279"/>
      <c r="C7" s="280"/>
      <c r="D7" s="281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273"/>
      <c r="B8" s="256"/>
      <c r="C8" s="256"/>
      <c r="D8" s="256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276" t="s">
        <v>39</v>
      </c>
      <c r="C9" s="276"/>
      <c r="D9" s="276"/>
      <c r="E9" s="41"/>
      <c r="F9" s="152">
        <f>SUM(F5:F8)</f>
        <v>7417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52"/>
      <c r="N9" s="153">
        <f>F9+H9+J9+L9</f>
        <v>7417</v>
      </c>
      <c r="O9" s="252"/>
      <c r="P9" s="152">
        <f>SUM(P5:P8)</f>
        <v>13068</v>
      </c>
    </row>
    <row r="10" spans="1:16" ht="26.25" customHeight="1" thickTop="1" x14ac:dyDescent="0.3">
      <c r="B10" s="277" t="s">
        <v>78</v>
      </c>
      <c r="C10" s="277"/>
      <c r="D10" s="277"/>
      <c r="E10" s="22"/>
      <c r="F10" s="136">
        <f>F6-'R&amp;P Accounts'!B55</f>
        <v>0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52"/>
      <c r="N10" s="136">
        <f>N6-'R&amp;P Accounts'!J55</f>
        <v>0</v>
      </c>
      <c r="O10" s="252"/>
      <c r="P10" s="136">
        <f>P6-'R&amp;P Accounts'!L55</f>
        <v>2821</v>
      </c>
    </row>
    <row r="11" spans="1:16" x14ac:dyDescent="0.25">
      <c r="B11" s="268"/>
      <c r="C11" s="268"/>
      <c r="D11" s="268"/>
      <c r="E11" s="19"/>
      <c r="G11" s="253"/>
      <c r="I11" s="253"/>
      <c r="J11" s="12"/>
      <c r="K11" s="12"/>
      <c r="M11" s="253"/>
      <c r="O11" s="253"/>
    </row>
    <row r="12" spans="1:16" ht="30.75" customHeight="1" x14ac:dyDescent="0.3">
      <c r="B12" s="260" t="s">
        <v>20</v>
      </c>
      <c r="C12" s="260"/>
      <c r="D12" s="260"/>
      <c r="E12" s="20"/>
      <c r="G12" s="253"/>
      <c r="H12" s="5"/>
      <c r="I12" s="253"/>
      <c r="J12" s="257" t="s">
        <v>14</v>
      </c>
      <c r="K12" s="257"/>
      <c r="L12" s="257"/>
      <c r="M12" s="253"/>
      <c r="N12" s="5" t="s">
        <v>46</v>
      </c>
      <c r="O12" s="253"/>
      <c r="P12" s="5" t="s">
        <v>10</v>
      </c>
    </row>
    <row r="13" spans="1:16" s="61" customFormat="1" ht="13" x14ac:dyDescent="0.3">
      <c r="B13" s="261"/>
      <c r="C13" s="261"/>
      <c r="D13" s="26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2" t="s">
        <v>43</v>
      </c>
      <c r="B14" s="262"/>
      <c r="C14" s="262"/>
      <c r="D14" s="262"/>
      <c r="E14" s="24"/>
      <c r="G14" s="253"/>
      <c r="I14" s="12"/>
      <c r="J14" s="282"/>
      <c r="K14" s="283"/>
      <c r="L14" s="284"/>
      <c r="M14" s="18"/>
      <c r="N14" s="137"/>
      <c r="O14" s="100"/>
      <c r="P14" s="137"/>
    </row>
    <row r="15" spans="1:16" ht="20.149999999999999" customHeight="1" x14ac:dyDescent="0.3">
      <c r="A15" s="273"/>
      <c r="B15" s="262"/>
      <c r="C15" s="262"/>
      <c r="D15" s="262"/>
      <c r="E15" s="24"/>
      <c r="G15" s="253"/>
      <c r="H15" s="5"/>
      <c r="I15" s="12"/>
      <c r="J15" s="282"/>
      <c r="K15" s="283"/>
      <c r="L15" s="284"/>
      <c r="M15" s="18"/>
      <c r="N15" s="137"/>
      <c r="O15" s="100"/>
      <c r="P15" s="137"/>
    </row>
    <row r="16" spans="1:16" ht="20.149999999999999" customHeight="1" x14ac:dyDescent="0.3">
      <c r="A16" s="273"/>
      <c r="B16" s="262"/>
      <c r="C16" s="262"/>
      <c r="D16" s="262"/>
      <c r="E16" s="24"/>
      <c r="F16" s="12"/>
      <c r="G16" s="12"/>
      <c r="H16" s="59"/>
      <c r="I16" s="12"/>
      <c r="J16" s="282"/>
      <c r="K16" s="283"/>
      <c r="L16" s="284"/>
      <c r="M16" s="18"/>
      <c r="N16" s="137"/>
      <c r="O16" s="100"/>
      <c r="P16" s="137"/>
    </row>
    <row r="17" spans="1:16" ht="20.149999999999999" customHeight="1" x14ac:dyDescent="0.3">
      <c r="A17" s="273"/>
      <c r="B17" s="262"/>
      <c r="C17" s="262"/>
      <c r="D17" s="262"/>
      <c r="E17" s="24"/>
      <c r="F17" s="12"/>
      <c r="G17" s="12"/>
      <c r="H17" s="59"/>
      <c r="I17" s="12"/>
      <c r="J17" s="282"/>
      <c r="K17" s="283"/>
      <c r="L17" s="284"/>
      <c r="M17" s="18"/>
      <c r="N17" s="137"/>
      <c r="O17" s="100"/>
      <c r="P17" s="137"/>
    </row>
    <row r="18" spans="1:16" ht="20.149999999999999" customHeight="1" thickBot="1" x14ac:dyDescent="0.35">
      <c r="A18" s="273"/>
      <c r="B18" s="262"/>
      <c r="C18" s="262"/>
      <c r="D18" s="262"/>
      <c r="E18" s="24"/>
      <c r="F18" s="12"/>
      <c r="G18" s="12"/>
      <c r="H18" s="59"/>
      <c r="I18" s="12"/>
      <c r="J18" s="282"/>
      <c r="K18" s="283"/>
      <c r="L18" s="284"/>
      <c r="M18" s="18"/>
      <c r="N18" s="138"/>
      <c r="O18" s="100"/>
      <c r="P18" s="138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84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275"/>
      <c r="C20" s="275"/>
      <c r="D20" s="27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0" t="s">
        <v>20</v>
      </c>
      <c r="C21" s="260"/>
      <c r="D21" s="260"/>
      <c r="E21" s="21"/>
      <c r="G21" s="12"/>
      <c r="H21" s="257" t="s">
        <v>14</v>
      </c>
      <c r="I21" s="257"/>
      <c r="J21" s="257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ht="13" x14ac:dyDescent="0.3">
      <c r="B22" s="261"/>
      <c r="C22" s="261"/>
      <c r="D22" s="26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2" t="s">
        <v>44</v>
      </c>
      <c r="B23" s="274" t="s">
        <v>142</v>
      </c>
      <c r="C23" s="274"/>
      <c r="D23" s="274"/>
      <c r="E23" s="24"/>
      <c r="G23" s="12"/>
      <c r="H23" s="269" t="s">
        <v>136</v>
      </c>
      <c r="I23" s="270"/>
      <c r="J23" s="271"/>
      <c r="K23" s="18"/>
      <c r="L23" s="137">
        <v>5250</v>
      </c>
      <c r="M23" s="100"/>
      <c r="N23" s="233">
        <v>1500</v>
      </c>
      <c r="O23" s="100"/>
      <c r="P23" s="137">
        <v>2000</v>
      </c>
    </row>
    <row r="24" spans="1:16" ht="20.149999999999999" customHeight="1" x14ac:dyDescent="0.3">
      <c r="A24" s="273"/>
      <c r="B24" s="262" t="s">
        <v>143</v>
      </c>
      <c r="C24" s="262"/>
      <c r="D24" s="262"/>
      <c r="E24" s="24"/>
      <c r="G24" s="12"/>
      <c r="H24" s="269" t="s">
        <v>136</v>
      </c>
      <c r="I24" s="270"/>
      <c r="J24" s="271"/>
      <c r="K24" s="18"/>
      <c r="L24" s="137">
        <v>350</v>
      </c>
      <c r="M24" s="100"/>
      <c r="N24" s="233">
        <v>0</v>
      </c>
      <c r="O24" s="100"/>
      <c r="P24" s="137">
        <v>0</v>
      </c>
    </row>
    <row r="25" spans="1:16" ht="20.149999999999999" customHeight="1" x14ac:dyDescent="0.3">
      <c r="A25" s="273"/>
      <c r="B25" s="274" t="s">
        <v>144</v>
      </c>
      <c r="C25" s="274"/>
      <c r="D25" s="274"/>
      <c r="E25" s="24"/>
      <c r="G25" s="12"/>
      <c r="H25" s="269" t="s">
        <v>136</v>
      </c>
      <c r="I25" s="270"/>
      <c r="J25" s="271"/>
      <c r="K25" s="18"/>
      <c r="L25" s="137">
        <v>449</v>
      </c>
      <c r="M25" s="100"/>
      <c r="N25" s="233">
        <v>100</v>
      </c>
      <c r="O25" s="100"/>
      <c r="P25" s="137">
        <v>150</v>
      </c>
    </row>
    <row r="26" spans="1:16" ht="20.149999999999999" customHeight="1" x14ac:dyDescent="0.3">
      <c r="A26" s="273"/>
      <c r="B26" s="262" t="s">
        <v>145</v>
      </c>
      <c r="C26" s="262"/>
      <c r="D26" s="262"/>
      <c r="E26" s="24"/>
      <c r="G26" s="12"/>
      <c r="H26" s="269" t="s">
        <v>136</v>
      </c>
      <c r="I26" s="270"/>
      <c r="J26" s="271"/>
      <c r="K26" s="18"/>
      <c r="L26" s="137">
        <v>0</v>
      </c>
      <c r="M26" s="100"/>
      <c r="N26" s="233">
        <v>4000</v>
      </c>
      <c r="O26" s="100"/>
      <c r="P26" s="137">
        <v>4500</v>
      </c>
    </row>
    <row r="27" spans="1:16" ht="20.149999999999999" customHeight="1" x14ac:dyDescent="0.3">
      <c r="A27" s="273"/>
      <c r="B27" s="262"/>
      <c r="C27" s="262"/>
      <c r="D27" s="262"/>
      <c r="E27" s="24"/>
      <c r="G27" s="12"/>
      <c r="H27" s="269" t="s">
        <v>136</v>
      </c>
      <c r="I27" s="270"/>
      <c r="J27" s="271"/>
      <c r="K27" s="18"/>
      <c r="L27" s="137"/>
      <c r="M27" s="100"/>
      <c r="N27" s="137"/>
      <c r="O27" s="100"/>
      <c r="P27" s="137"/>
    </row>
    <row r="28" spans="1:16" ht="20.149999999999999" customHeight="1" x14ac:dyDescent="0.3">
      <c r="A28" s="273"/>
      <c r="B28" s="262"/>
      <c r="C28" s="262"/>
      <c r="D28" s="262"/>
      <c r="E28" s="24"/>
      <c r="G28" s="12"/>
      <c r="H28" s="269"/>
      <c r="I28" s="270"/>
      <c r="J28" s="271"/>
      <c r="K28" s="18"/>
      <c r="L28" s="137"/>
      <c r="M28" s="100"/>
      <c r="N28" s="137"/>
      <c r="O28" s="100"/>
      <c r="P28" s="137"/>
    </row>
    <row r="29" spans="1:16" ht="20.149999999999999" customHeight="1" x14ac:dyDescent="0.3">
      <c r="A29" s="273"/>
      <c r="B29" s="262"/>
      <c r="C29" s="262"/>
      <c r="D29" s="262"/>
      <c r="E29" s="24"/>
      <c r="G29" s="12"/>
      <c r="H29" s="269"/>
      <c r="I29" s="270"/>
      <c r="J29" s="271"/>
      <c r="K29" s="18"/>
      <c r="L29" s="137"/>
      <c r="M29" s="100"/>
      <c r="N29" s="137"/>
      <c r="O29" s="100"/>
      <c r="P29" s="137"/>
    </row>
    <row r="30" spans="1:16" ht="20.149999999999999" customHeight="1" x14ac:dyDescent="0.3">
      <c r="A30" s="273"/>
      <c r="B30" s="262"/>
      <c r="C30" s="262"/>
      <c r="D30" s="262"/>
      <c r="E30" s="24"/>
      <c r="G30" s="12"/>
      <c r="H30" s="269"/>
      <c r="I30" s="270"/>
      <c r="J30" s="271"/>
      <c r="K30" s="18"/>
      <c r="L30" s="137"/>
      <c r="M30" s="100"/>
      <c r="N30" s="137"/>
      <c r="O30" s="100"/>
      <c r="P30" s="137"/>
    </row>
    <row r="31" spans="1:16" ht="20.149999999999999" customHeight="1" thickBot="1" x14ac:dyDescent="0.35">
      <c r="A31" s="273"/>
      <c r="B31" s="262"/>
      <c r="C31" s="262"/>
      <c r="D31" s="262"/>
      <c r="E31" s="24"/>
      <c r="G31" s="12"/>
      <c r="H31" s="269"/>
      <c r="I31" s="270"/>
      <c r="J31" s="271"/>
      <c r="K31" s="18"/>
      <c r="L31" s="138"/>
      <c r="M31" s="100"/>
      <c r="N31" s="138"/>
      <c r="O31" s="100"/>
      <c r="P31" s="138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9">
        <f>SUM(L23:L31)</f>
        <v>6049</v>
      </c>
      <c r="M32" s="100"/>
      <c r="N32" s="139">
        <f>SUM(N23:N31)</f>
        <v>5600</v>
      </c>
      <c r="O32" s="100"/>
      <c r="P32" s="139">
        <f>SUM(P23:P31)</f>
        <v>6650</v>
      </c>
    </row>
    <row r="33" spans="1:16" ht="10.5" customHeight="1" x14ac:dyDescent="0.25">
      <c r="B33" s="268"/>
      <c r="C33" s="268"/>
      <c r="D33" s="268"/>
      <c r="E33" s="266"/>
      <c r="G33" s="266"/>
      <c r="H33" s="17"/>
      <c r="I33" s="253"/>
      <c r="J33" s="12"/>
      <c r="K33" s="12"/>
      <c r="L33" s="66"/>
      <c r="M33" s="253"/>
      <c r="N33" s="66"/>
      <c r="O33" s="267"/>
      <c r="P33" s="66"/>
    </row>
    <row r="34" spans="1:16" ht="19.5" customHeight="1" x14ac:dyDescent="0.3">
      <c r="B34" s="260" t="s">
        <v>20</v>
      </c>
      <c r="C34" s="260"/>
      <c r="D34" s="260"/>
      <c r="E34" s="266"/>
      <c r="G34" s="266"/>
      <c r="H34" s="17"/>
      <c r="I34" s="253"/>
      <c r="J34" s="257" t="s">
        <v>15</v>
      </c>
      <c r="K34" s="257"/>
      <c r="L34" s="257"/>
      <c r="M34" s="253"/>
      <c r="N34" s="5" t="s">
        <v>56</v>
      </c>
      <c r="O34" s="267"/>
      <c r="P34" s="5" t="s">
        <v>10</v>
      </c>
    </row>
    <row r="35" spans="1:16" s="61" customFormat="1" ht="13" x14ac:dyDescent="0.3">
      <c r="B35" s="261"/>
      <c r="C35" s="261"/>
      <c r="D35" s="26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2" t="s">
        <v>45</v>
      </c>
      <c r="B36" s="262"/>
      <c r="C36" s="262"/>
      <c r="D36" s="262"/>
      <c r="E36" s="24"/>
      <c r="G36" s="12"/>
      <c r="H36" s="17"/>
      <c r="I36" s="12"/>
      <c r="J36" s="263"/>
      <c r="K36" s="264"/>
      <c r="L36" s="265"/>
      <c r="M36" s="12"/>
      <c r="N36" s="125"/>
      <c r="O36" s="134"/>
      <c r="P36" s="125"/>
    </row>
    <row r="37" spans="1:16" ht="20.149999999999999" customHeight="1" x14ac:dyDescent="0.3">
      <c r="A37" s="273"/>
      <c r="B37" s="262"/>
      <c r="C37" s="262"/>
      <c r="D37" s="262"/>
      <c r="E37" s="24"/>
      <c r="G37" s="12"/>
      <c r="H37" s="17"/>
      <c r="I37" s="12"/>
      <c r="J37" s="263"/>
      <c r="K37" s="264"/>
      <c r="L37" s="265"/>
      <c r="M37" s="12"/>
      <c r="N37" s="125"/>
      <c r="O37" s="134"/>
      <c r="P37" s="125"/>
    </row>
    <row r="38" spans="1:16" ht="20.149999999999999" customHeight="1" x14ac:dyDescent="0.3">
      <c r="A38" s="273"/>
      <c r="B38" s="262"/>
      <c r="C38" s="262"/>
      <c r="D38" s="262"/>
      <c r="E38" s="24"/>
      <c r="G38" s="12"/>
      <c r="H38" s="17"/>
      <c r="I38" s="12"/>
      <c r="J38" s="263"/>
      <c r="K38" s="264"/>
      <c r="L38" s="265"/>
      <c r="M38" s="12"/>
      <c r="N38" s="125"/>
      <c r="O38" s="134"/>
      <c r="P38" s="125"/>
    </row>
    <row r="39" spans="1:16" ht="20.149999999999999" customHeight="1" x14ac:dyDescent="0.3">
      <c r="A39" s="273"/>
      <c r="B39" s="262"/>
      <c r="C39" s="262"/>
      <c r="D39" s="262"/>
      <c r="E39" s="24"/>
      <c r="G39" s="12"/>
      <c r="H39" s="17"/>
      <c r="I39" s="12"/>
      <c r="J39" s="263"/>
      <c r="K39" s="264"/>
      <c r="L39" s="265"/>
      <c r="M39" s="12"/>
      <c r="N39" s="125"/>
      <c r="O39" s="134"/>
      <c r="P39" s="125"/>
    </row>
    <row r="40" spans="1:16" ht="20.149999999999999" customHeight="1" thickBot="1" x14ac:dyDescent="0.35">
      <c r="A40" s="273"/>
      <c r="B40" s="262"/>
      <c r="C40" s="262"/>
      <c r="D40" s="262"/>
      <c r="E40" s="24"/>
      <c r="G40" s="12"/>
      <c r="H40" s="17"/>
      <c r="I40" s="12"/>
      <c r="J40" s="263"/>
      <c r="K40" s="264"/>
      <c r="L40" s="265"/>
      <c r="M40" s="12"/>
      <c r="N40" s="210"/>
      <c r="O40" s="134"/>
      <c r="P40" s="210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0" t="s">
        <v>20</v>
      </c>
      <c r="C43" s="260"/>
      <c r="D43" s="260"/>
      <c r="E43" s="12"/>
      <c r="G43" s="12"/>
      <c r="H43" s="12"/>
      <c r="I43" s="12"/>
      <c r="J43" s="257" t="s">
        <v>15</v>
      </c>
      <c r="K43" s="257"/>
      <c r="L43" s="257"/>
      <c r="M43" s="12"/>
      <c r="N43" s="17" t="s">
        <v>57</v>
      </c>
      <c r="O43" s="12"/>
      <c r="P43" s="5" t="s">
        <v>10</v>
      </c>
    </row>
    <row r="44" spans="1:16" s="61" customFormat="1" ht="13" x14ac:dyDescent="0.3">
      <c r="B44" s="261"/>
      <c r="C44" s="261"/>
      <c r="D44" s="26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2" t="s">
        <v>70</v>
      </c>
      <c r="B45" s="262"/>
      <c r="C45" s="262"/>
      <c r="D45" s="262"/>
      <c r="E45" s="24"/>
      <c r="G45" s="12"/>
      <c r="H45" s="12"/>
      <c r="I45" s="12"/>
      <c r="J45" s="263"/>
      <c r="K45" s="264"/>
      <c r="L45" s="265"/>
      <c r="M45" s="12"/>
      <c r="N45" s="101"/>
      <c r="O45" s="100"/>
      <c r="P45" s="101"/>
    </row>
    <row r="46" spans="1:16" ht="20.149999999999999" customHeight="1" x14ac:dyDescent="0.3">
      <c r="A46" s="273"/>
      <c r="B46" s="262"/>
      <c r="C46" s="262"/>
      <c r="D46" s="262"/>
      <c r="E46" s="24"/>
      <c r="G46" s="12"/>
      <c r="H46" s="12"/>
      <c r="I46" s="12"/>
      <c r="J46" s="263"/>
      <c r="K46" s="264"/>
      <c r="L46" s="265"/>
      <c r="M46" s="12"/>
      <c r="N46" s="101"/>
      <c r="O46" s="100"/>
      <c r="P46" s="101"/>
    </row>
    <row r="47" spans="1:16" ht="20.149999999999999" customHeight="1" thickBot="1" x14ac:dyDescent="0.35">
      <c r="A47" s="273"/>
      <c r="B47" s="262"/>
      <c r="C47" s="262"/>
      <c r="D47" s="262"/>
      <c r="E47" s="24"/>
      <c r="G47" s="12"/>
      <c r="H47" s="12"/>
      <c r="I47" s="12"/>
      <c r="J47" s="263"/>
      <c r="K47" s="264"/>
      <c r="L47" s="265"/>
      <c r="M47" s="12"/>
      <c r="N47" s="140"/>
      <c r="O47" s="100"/>
      <c r="P47" s="140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79</v>
      </c>
      <c r="B50" s="258" t="s">
        <v>16</v>
      </c>
      <c r="C50" s="258"/>
      <c r="D50" s="258"/>
      <c r="E50" s="258"/>
      <c r="F50" s="258"/>
      <c r="G50" s="74"/>
      <c r="H50" s="259" t="s">
        <v>17</v>
      </c>
      <c r="I50" s="259"/>
      <c r="J50" s="259"/>
      <c r="K50" s="259"/>
      <c r="L50" s="259"/>
      <c r="M50" s="75"/>
      <c r="N50" s="75"/>
      <c r="O50" s="76"/>
      <c r="P50" s="77" t="s">
        <v>18</v>
      </c>
    </row>
    <row r="51" spans="1:16" ht="57" customHeight="1" x14ac:dyDescent="0.3">
      <c r="A51" s="51"/>
      <c r="B51" s="285"/>
      <c r="C51" s="286"/>
      <c r="D51" s="286"/>
      <c r="E51" s="286"/>
      <c r="F51" s="287"/>
      <c r="G51" s="65"/>
      <c r="H51" s="285" t="s">
        <v>140</v>
      </c>
      <c r="I51" s="286"/>
      <c r="J51" s="286"/>
      <c r="K51" s="286"/>
      <c r="L51" s="286"/>
      <c r="M51" s="286"/>
      <c r="N51" s="287"/>
      <c r="P51" s="232">
        <v>45961</v>
      </c>
    </row>
    <row r="52" spans="1:16" ht="33.75" customHeight="1" x14ac:dyDescent="0.3">
      <c r="A52" s="51"/>
      <c r="B52" s="288"/>
      <c r="C52" s="289"/>
      <c r="D52" s="289"/>
      <c r="E52" s="289"/>
      <c r="F52" s="290"/>
      <c r="G52" s="65"/>
      <c r="H52" s="291"/>
      <c r="I52" s="292"/>
      <c r="J52" s="292"/>
      <c r="K52" s="292"/>
      <c r="L52" s="292"/>
      <c r="M52" s="292"/>
      <c r="N52" s="293"/>
      <c r="P52" s="78"/>
    </row>
    <row r="53" spans="1:16" ht="14" x14ac:dyDescent="0.25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42"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51" t="str">
        <f>'R&amp;P Accounts'!B2</f>
        <v>Wheels in Motion</v>
      </c>
      <c r="C1" s="251"/>
      <c r="D1" s="251"/>
      <c r="E1" s="251"/>
      <c r="F1" s="251"/>
      <c r="G1" s="251"/>
      <c r="H1" s="251"/>
      <c r="I1" s="251"/>
      <c r="J1" s="251"/>
      <c r="K1" s="333" t="str">
        <f>'R&amp;P Accounts'!L2</f>
        <v>SC041029</v>
      </c>
      <c r="L1" s="333"/>
    </row>
    <row r="2" spans="1:12" ht="10.5" customHeight="1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34"/>
      <c r="H3" s="334"/>
      <c r="I3" s="334"/>
      <c r="J3" s="334"/>
      <c r="K3" s="80"/>
    </row>
    <row r="4" spans="1:12" ht="15" customHeight="1" x14ac:dyDescent="0.2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spans="1:12" ht="20.149999999999999" customHeight="1" x14ac:dyDescent="0.25">
      <c r="A5" s="306" t="s">
        <v>113</v>
      </c>
      <c r="B5" s="335" t="s">
        <v>137</v>
      </c>
      <c r="C5" s="336"/>
      <c r="D5" s="336"/>
      <c r="E5" s="336"/>
      <c r="F5" s="336"/>
      <c r="G5" s="336"/>
      <c r="H5" s="336"/>
      <c r="I5" s="336"/>
      <c r="J5" s="336"/>
      <c r="K5" s="337"/>
    </row>
    <row r="6" spans="1:12" ht="20.149999999999999" customHeight="1" x14ac:dyDescent="0.25">
      <c r="A6" s="307"/>
      <c r="B6" s="338"/>
      <c r="C6" s="339"/>
      <c r="D6" s="339"/>
      <c r="E6" s="339"/>
      <c r="F6" s="339"/>
      <c r="G6" s="339"/>
      <c r="H6" s="339"/>
      <c r="I6" s="339"/>
      <c r="J6" s="339"/>
      <c r="K6" s="340"/>
    </row>
    <row r="7" spans="1:12" ht="29.25" customHeight="1" x14ac:dyDescent="0.25">
      <c r="A7" s="307"/>
      <c r="B7" s="338"/>
      <c r="C7" s="339"/>
      <c r="D7" s="339"/>
      <c r="E7" s="339"/>
      <c r="F7" s="339"/>
      <c r="G7" s="339"/>
      <c r="H7" s="339"/>
      <c r="I7" s="339"/>
      <c r="J7" s="339"/>
      <c r="K7" s="340"/>
    </row>
    <row r="8" spans="1:12" ht="41.25" customHeight="1" x14ac:dyDescent="0.25">
      <c r="A8" s="307"/>
      <c r="B8" s="338"/>
      <c r="C8" s="339"/>
      <c r="D8" s="339"/>
      <c r="E8" s="339"/>
      <c r="F8" s="339"/>
      <c r="G8" s="339"/>
      <c r="H8" s="339"/>
      <c r="I8" s="339"/>
      <c r="J8" s="339"/>
      <c r="K8" s="340"/>
    </row>
    <row r="9" spans="1:12" ht="64.5" customHeight="1" x14ac:dyDescent="0.25">
      <c r="A9" s="307"/>
      <c r="B9" s="341"/>
      <c r="C9" s="342"/>
      <c r="D9" s="342"/>
      <c r="E9" s="342"/>
      <c r="F9" s="342"/>
      <c r="G9" s="342"/>
      <c r="H9" s="342"/>
      <c r="I9" s="342"/>
      <c r="J9" s="342"/>
      <c r="K9" s="343"/>
    </row>
    <row r="10" spans="1:12" x14ac:dyDescent="0.2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2" ht="27" customHeight="1" x14ac:dyDescent="0.25">
      <c r="B11" s="319" t="s">
        <v>50</v>
      </c>
      <c r="C11" s="319"/>
      <c r="D11" s="319"/>
      <c r="E11" s="319"/>
      <c r="F11" s="319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49999999999999" customHeight="1" x14ac:dyDescent="0.3">
      <c r="A12" s="306" t="s">
        <v>59</v>
      </c>
      <c r="B12" s="320" t="s">
        <v>138</v>
      </c>
      <c r="C12" s="321"/>
      <c r="D12" s="321"/>
      <c r="E12" s="321"/>
      <c r="F12" s="322"/>
      <c r="G12" s="18"/>
      <c r="H12" s="229"/>
      <c r="I12" s="188"/>
      <c r="J12" s="230"/>
      <c r="K12" s="231"/>
    </row>
    <row r="13" spans="1:12" ht="20.149999999999999" customHeight="1" x14ac:dyDescent="0.3">
      <c r="A13" s="307"/>
      <c r="B13" s="320"/>
      <c r="C13" s="321"/>
      <c r="D13" s="321"/>
      <c r="E13" s="321"/>
      <c r="F13" s="322"/>
      <c r="G13" s="18"/>
      <c r="H13" s="229"/>
      <c r="I13" s="188"/>
      <c r="J13" s="230"/>
      <c r="K13" s="231"/>
    </row>
    <row r="14" spans="1:12" ht="20.149999999999999" customHeight="1" x14ac:dyDescent="0.3">
      <c r="A14" s="307"/>
      <c r="B14" s="308"/>
      <c r="C14" s="309"/>
      <c r="D14" s="309"/>
      <c r="E14" s="309"/>
      <c r="F14" s="310"/>
      <c r="G14" s="18"/>
      <c r="H14" s="187"/>
      <c r="I14" s="188"/>
      <c r="J14" s="189"/>
      <c r="K14" s="190"/>
    </row>
    <row r="15" spans="1:12" ht="20.149999999999999" customHeight="1" x14ac:dyDescent="0.3">
      <c r="A15" s="307"/>
      <c r="B15" s="308"/>
      <c r="C15" s="309"/>
      <c r="D15" s="309"/>
      <c r="E15" s="309"/>
      <c r="F15" s="310"/>
      <c r="G15" s="18"/>
      <c r="H15" s="187"/>
      <c r="I15" s="188"/>
      <c r="J15" s="189"/>
      <c r="K15" s="190"/>
    </row>
    <row r="16" spans="1:12" ht="20.149999999999999" customHeight="1" x14ac:dyDescent="0.3">
      <c r="A16" s="307"/>
      <c r="B16" s="311"/>
      <c r="C16" s="312"/>
      <c r="D16" s="312"/>
      <c r="E16" s="312"/>
      <c r="F16" s="313"/>
      <c r="G16" s="18"/>
      <c r="H16" s="187"/>
      <c r="I16" s="188"/>
      <c r="J16" s="189"/>
      <c r="K16" s="191"/>
    </row>
    <row r="17" spans="1:11" ht="20.25" customHeight="1" x14ac:dyDescent="0.3">
      <c r="A17" s="12"/>
      <c r="B17" s="323" t="s">
        <v>84</v>
      </c>
      <c r="C17" s="323"/>
      <c r="D17" s="323"/>
      <c r="E17" s="323"/>
      <c r="F17" s="323"/>
      <c r="G17" s="323"/>
      <c r="H17" s="323"/>
      <c r="I17" s="323"/>
      <c r="J17" s="323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60</v>
      </c>
      <c r="B19" s="324" t="s">
        <v>117</v>
      </c>
      <c r="C19" s="325"/>
      <c r="D19" s="325"/>
      <c r="E19" s="325"/>
      <c r="F19" s="325"/>
      <c r="G19" s="325"/>
      <c r="H19" s="325"/>
      <c r="I19" s="325"/>
      <c r="J19" s="326"/>
      <c r="K19" s="317" t="s">
        <v>139</v>
      </c>
    </row>
    <row r="20" spans="1:11" ht="17.25" customHeight="1" x14ac:dyDescent="0.25">
      <c r="A20" s="16"/>
      <c r="B20" s="327"/>
      <c r="C20" s="328"/>
      <c r="D20" s="328"/>
      <c r="E20" s="328"/>
      <c r="F20" s="328"/>
      <c r="G20" s="328"/>
      <c r="H20" s="328"/>
      <c r="I20" s="328"/>
      <c r="J20" s="329"/>
      <c r="K20" s="318"/>
    </row>
    <row r="21" spans="1:11" ht="12.75" customHeight="1" x14ac:dyDescent="0.25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1" ht="27" customHeight="1" x14ac:dyDescent="0.25">
      <c r="B22" s="319" t="s">
        <v>51</v>
      </c>
      <c r="C22" s="319"/>
      <c r="D22" s="319"/>
      <c r="E22" s="319"/>
      <c r="F22" s="319"/>
      <c r="G22" s="319"/>
      <c r="H22" s="319"/>
      <c r="I22" s="319"/>
      <c r="J22" s="319"/>
      <c r="K22" s="17" t="s">
        <v>48</v>
      </c>
    </row>
    <row r="23" spans="1:11" ht="19.5" customHeight="1" x14ac:dyDescent="0.3">
      <c r="A23" s="306" t="s">
        <v>61</v>
      </c>
      <c r="B23" s="320" t="s">
        <v>141</v>
      </c>
      <c r="C23" s="321"/>
      <c r="D23" s="321"/>
      <c r="E23" s="321"/>
      <c r="F23" s="321"/>
      <c r="G23" s="321"/>
      <c r="H23" s="321"/>
      <c r="I23" s="321"/>
      <c r="J23" s="322"/>
      <c r="K23" s="89"/>
    </row>
    <row r="24" spans="1:11" ht="20.149999999999999" customHeight="1" x14ac:dyDescent="0.3">
      <c r="A24" s="307"/>
      <c r="B24" s="308"/>
      <c r="C24" s="309"/>
      <c r="D24" s="309"/>
      <c r="E24" s="309"/>
      <c r="F24" s="309"/>
      <c r="G24" s="309"/>
      <c r="H24" s="309"/>
      <c r="I24" s="309"/>
      <c r="J24" s="310"/>
      <c r="K24" s="89"/>
    </row>
    <row r="25" spans="1:11" ht="20.149999999999999" customHeight="1" x14ac:dyDescent="0.3">
      <c r="A25" s="307"/>
      <c r="B25" s="308"/>
      <c r="C25" s="309"/>
      <c r="D25" s="309"/>
      <c r="E25" s="309"/>
      <c r="F25" s="309"/>
      <c r="G25" s="309"/>
      <c r="H25" s="309"/>
      <c r="I25" s="309"/>
      <c r="J25" s="310"/>
      <c r="K25" s="89"/>
    </row>
    <row r="26" spans="1:11" ht="20.149999999999999" customHeight="1" x14ac:dyDescent="0.3">
      <c r="A26" s="307"/>
      <c r="B26" s="308"/>
      <c r="C26" s="309"/>
      <c r="D26" s="309"/>
      <c r="E26" s="309"/>
      <c r="F26" s="309"/>
      <c r="G26" s="309"/>
      <c r="H26" s="309"/>
      <c r="I26" s="309"/>
      <c r="J26" s="310"/>
      <c r="K26" s="89"/>
    </row>
    <row r="27" spans="1:11" ht="20.149999999999999" customHeight="1" x14ac:dyDescent="0.3">
      <c r="A27" s="307"/>
      <c r="B27" s="311"/>
      <c r="C27" s="312"/>
      <c r="D27" s="312"/>
      <c r="E27" s="312"/>
      <c r="F27" s="312"/>
      <c r="G27" s="312"/>
      <c r="H27" s="312"/>
      <c r="I27" s="312"/>
      <c r="J27" s="313"/>
      <c r="K27" s="89"/>
    </row>
    <row r="28" spans="1:11" x14ac:dyDescent="0.25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</row>
    <row r="29" spans="1:11" ht="20.149999999999999" customHeight="1" x14ac:dyDescent="0.25">
      <c r="A29" s="60" t="s">
        <v>62</v>
      </c>
      <c r="B29" s="324" t="s">
        <v>118</v>
      </c>
      <c r="C29" s="325"/>
      <c r="D29" s="325"/>
      <c r="E29" s="325"/>
      <c r="F29" s="325"/>
      <c r="G29" s="325"/>
      <c r="H29" s="325"/>
      <c r="I29" s="325"/>
      <c r="J29" s="326"/>
      <c r="K29" s="330" t="s">
        <v>139</v>
      </c>
    </row>
    <row r="30" spans="1:11" ht="17.25" customHeight="1" x14ac:dyDescent="0.25">
      <c r="A30" s="16"/>
      <c r="B30" s="327"/>
      <c r="C30" s="328"/>
      <c r="D30" s="328"/>
      <c r="E30" s="328"/>
      <c r="F30" s="328"/>
      <c r="G30" s="328"/>
      <c r="H30" s="328"/>
      <c r="I30" s="328"/>
      <c r="J30" s="329"/>
      <c r="K30" s="331"/>
    </row>
    <row r="31" spans="1:11" ht="12.75" customHeight="1" x14ac:dyDescent="0.25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27" customHeight="1" x14ac:dyDescent="0.25">
      <c r="A32" s="304"/>
      <c r="B32" s="304"/>
      <c r="C32" s="304"/>
      <c r="D32" s="304"/>
      <c r="E32" s="304"/>
      <c r="F32" s="304"/>
      <c r="G32" s="304"/>
      <c r="H32" s="304"/>
      <c r="I32" s="12"/>
      <c r="J32" s="17" t="s">
        <v>83</v>
      </c>
      <c r="K32" s="17" t="s">
        <v>48</v>
      </c>
    </row>
    <row r="33" spans="1:11" ht="20.149999999999999" customHeight="1" x14ac:dyDescent="0.3">
      <c r="A33" s="306" t="s">
        <v>63</v>
      </c>
      <c r="B33" s="320" t="s">
        <v>138</v>
      </c>
      <c r="C33" s="321"/>
      <c r="D33" s="321"/>
      <c r="E33" s="321"/>
      <c r="F33" s="321"/>
      <c r="G33" s="321"/>
      <c r="H33" s="322"/>
      <c r="I33" s="18"/>
      <c r="J33" s="89"/>
      <c r="K33" s="89"/>
    </row>
    <row r="34" spans="1:11" ht="20.149999999999999" customHeight="1" x14ac:dyDescent="0.3">
      <c r="A34" s="307"/>
      <c r="B34" s="308"/>
      <c r="C34" s="309"/>
      <c r="D34" s="309"/>
      <c r="E34" s="309"/>
      <c r="F34" s="309"/>
      <c r="G34" s="309"/>
      <c r="H34" s="310"/>
      <c r="I34" s="18"/>
      <c r="J34" s="89"/>
      <c r="K34" s="89"/>
    </row>
    <row r="35" spans="1:11" ht="20.149999999999999" customHeight="1" x14ac:dyDescent="0.3">
      <c r="A35" s="307"/>
      <c r="B35" s="308"/>
      <c r="C35" s="309"/>
      <c r="D35" s="309"/>
      <c r="E35" s="309"/>
      <c r="F35" s="309"/>
      <c r="G35" s="309"/>
      <c r="H35" s="310"/>
      <c r="I35" s="18"/>
      <c r="J35" s="89"/>
      <c r="K35" s="89"/>
    </row>
    <row r="36" spans="1:11" ht="20.149999999999999" customHeight="1" x14ac:dyDescent="0.3">
      <c r="A36" s="307"/>
      <c r="B36" s="308"/>
      <c r="C36" s="309"/>
      <c r="D36" s="309"/>
      <c r="E36" s="309"/>
      <c r="F36" s="309"/>
      <c r="G36" s="309"/>
      <c r="H36" s="310"/>
      <c r="I36" s="18"/>
      <c r="J36" s="89"/>
      <c r="K36" s="89"/>
    </row>
    <row r="37" spans="1:11" ht="20.149999999999999" customHeight="1" x14ac:dyDescent="0.3">
      <c r="A37" s="307"/>
      <c r="B37" s="311"/>
      <c r="C37" s="312"/>
      <c r="D37" s="312"/>
      <c r="E37" s="312"/>
      <c r="F37" s="312"/>
      <c r="G37" s="312"/>
      <c r="H37" s="313"/>
      <c r="I37" s="18"/>
      <c r="J37" s="89"/>
      <c r="K37" s="89"/>
    </row>
    <row r="38" spans="1:11" x14ac:dyDescent="0.25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</row>
    <row r="39" spans="1:11" ht="34.5" x14ac:dyDescent="0.3">
      <c r="B39" s="332" t="s">
        <v>52</v>
      </c>
      <c r="C39" s="332"/>
      <c r="D39" s="332"/>
      <c r="E39" s="12"/>
      <c r="F39" s="332" t="s">
        <v>58</v>
      </c>
      <c r="G39" s="332"/>
      <c r="H39" s="332"/>
      <c r="I39" s="12"/>
      <c r="J39" s="17" t="s">
        <v>53</v>
      </c>
      <c r="K39" s="17" t="s">
        <v>54</v>
      </c>
    </row>
    <row r="40" spans="1:11" ht="20.149999999999999" customHeight="1" x14ac:dyDescent="0.3">
      <c r="A40" s="306" t="s">
        <v>64</v>
      </c>
      <c r="B40" s="308" t="s">
        <v>138</v>
      </c>
      <c r="C40" s="309"/>
      <c r="D40" s="310"/>
      <c r="E40" s="90"/>
      <c r="F40" s="314"/>
      <c r="G40" s="315"/>
      <c r="H40" s="316"/>
      <c r="I40" s="18"/>
      <c r="J40" s="89"/>
      <c r="K40" s="89"/>
    </row>
    <row r="41" spans="1:11" ht="20.149999999999999" customHeight="1" x14ac:dyDescent="0.3">
      <c r="A41" s="307"/>
      <c r="B41" s="311"/>
      <c r="C41" s="312"/>
      <c r="D41" s="313"/>
      <c r="E41" s="90"/>
      <c r="F41" s="314"/>
      <c r="G41" s="315"/>
      <c r="H41" s="316"/>
      <c r="I41" s="18"/>
      <c r="J41" s="89"/>
      <c r="K41" s="89"/>
    </row>
    <row r="42" spans="1:11" ht="20.149999999999999" customHeight="1" x14ac:dyDescent="0.3">
      <c r="A42" s="307"/>
      <c r="B42" s="308"/>
      <c r="C42" s="309"/>
      <c r="D42" s="310"/>
      <c r="E42" s="90"/>
      <c r="F42" s="314"/>
      <c r="G42" s="315"/>
      <c r="H42" s="316"/>
      <c r="I42" s="18"/>
      <c r="J42" s="89"/>
      <c r="K42" s="89"/>
    </row>
    <row r="43" spans="1:11" ht="20.149999999999999" customHeight="1" x14ac:dyDescent="0.3">
      <c r="A43" s="307"/>
      <c r="B43" s="308"/>
      <c r="C43" s="309"/>
      <c r="D43" s="310"/>
      <c r="E43" s="90"/>
      <c r="F43" s="314"/>
      <c r="G43" s="315"/>
      <c r="H43" s="316"/>
      <c r="I43" s="18"/>
      <c r="J43" s="89"/>
      <c r="K43" s="89"/>
    </row>
    <row r="44" spans="1:11" ht="20.149999999999999" customHeight="1" x14ac:dyDescent="0.3">
      <c r="A44" s="307"/>
      <c r="B44" s="311"/>
      <c r="C44" s="312"/>
      <c r="D44" s="313"/>
      <c r="E44" s="90"/>
      <c r="F44" s="314"/>
      <c r="G44" s="315"/>
      <c r="H44" s="316"/>
      <c r="I44" s="18"/>
      <c r="J44" s="89"/>
      <c r="K44" s="89"/>
    </row>
    <row r="45" spans="1:11" x14ac:dyDescent="0.25">
      <c r="A45" s="304"/>
      <c r="B45" s="305"/>
      <c r="C45" s="305"/>
      <c r="D45" s="305"/>
      <c r="E45" s="305"/>
      <c r="F45" s="305"/>
      <c r="G45" s="305"/>
      <c r="H45" s="305"/>
      <c r="I45" s="305"/>
      <c r="J45" s="305"/>
      <c r="K45" s="305"/>
    </row>
    <row r="46" spans="1:11" ht="19.5" customHeight="1" x14ac:dyDescent="0.25">
      <c r="A46" s="294" t="s">
        <v>65</v>
      </c>
      <c r="B46" s="295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9.5" customHeight="1" x14ac:dyDescent="0.25">
      <c r="A47" s="294"/>
      <c r="B47" s="298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19.5" customHeight="1" x14ac:dyDescent="0.25">
      <c r="A48" s="294"/>
      <c r="B48" s="298"/>
      <c r="C48" s="299"/>
      <c r="D48" s="299"/>
      <c r="E48" s="299"/>
      <c r="F48" s="299"/>
      <c r="G48" s="299"/>
      <c r="H48" s="299"/>
      <c r="I48" s="299"/>
      <c r="J48" s="299"/>
      <c r="K48" s="300"/>
    </row>
    <row r="49" spans="1:11" ht="19.5" customHeight="1" x14ac:dyDescent="0.25">
      <c r="A49" s="294"/>
      <c r="B49" s="298"/>
      <c r="C49" s="299"/>
      <c r="D49" s="299"/>
      <c r="E49" s="299"/>
      <c r="F49" s="299"/>
      <c r="G49" s="299"/>
      <c r="H49" s="299"/>
      <c r="I49" s="299"/>
      <c r="J49" s="299"/>
      <c r="K49" s="300"/>
    </row>
    <row r="50" spans="1:11" ht="10.5" customHeight="1" x14ac:dyDescent="0.25">
      <c r="A50" s="294"/>
      <c r="B50" s="298"/>
      <c r="C50" s="299"/>
      <c r="D50" s="299"/>
      <c r="E50" s="299"/>
      <c r="F50" s="299"/>
      <c r="G50" s="299"/>
      <c r="H50" s="299"/>
      <c r="I50" s="299"/>
      <c r="J50" s="299"/>
      <c r="K50" s="300"/>
    </row>
    <row r="51" spans="1:11" ht="11.25" customHeight="1" x14ac:dyDescent="0.25">
      <c r="A51" s="294"/>
      <c r="B51" s="298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12.75" customHeight="1" x14ac:dyDescent="0.25">
      <c r="A52" s="294"/>
      <c r="B52" s="298"/>
      <c r="C52" s="299"/>
      <c r="D52" s="299"/>
      <c r="E52" s="299"/>
      <c r="F52" s="299"/>
      <c r="G52" s="299"/>
      <c r="H52" s="299"/>
      <c r="I52" s="299"/>
      <c r="J52" s="299"/>
      <c r="K52" s="300"/>
    </row>
    <row r="53" spans="1:11" ht="5.25" customHeight="1" x14ac:dyDescent="0.25">
      <c r="A53" s="294"/>
      <c r="B53" s="298"/>
      <c r="C53" s="299"/>
      <c r="D53" s="299"/>
      <c r="E53" s="299"/>
      <c r="F53" s="299"/>
      <c r="G53" s="299"/>
      <c r="H53" s="299"/>
      <c r="I53" s="299"/>
      <c r="J53" s="299"/>
      <c r="K53" s="300"/>
    </row>
    <row r="54" spans="1:11" ht="4.5" customHeight="1" x14ac:dyDescent="0.25">
      <c r="A54" s="294"/>
      <c r="B54" s="298"/>
      <c r="C54" s="299"/>
      <c r="D54" s="299"/>
      <c r="E54" s="299"/>
      <c r="F54" s="299"/>
      <c r="G54" s="299"/>
      <c r="H54" s="299"/>
      <c r="I54" s="299"/>
      <c r="J54" s="299"/>
      <c r="K54" s="300"/>
    </row>
    <row r="55" spans="1:11" ht="4.5" customHeight="1" x14ac:dyDescent="0.25">
      <c r="A55" s="294"/>
      <c r="B55" s="301"/>
      <c r="C55" s="302"/>
      <c r="D55" s="302"/>
      <c r="E55" s="302"/>
      <c r="F55" s="302"/>
      <c r="G55" s="302"/>
      <c r="H55" s="302"/>
      <c r="I55" s="302"/>
      <c r="J55" s="302"/>
      <c r="K55" s="303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33:H33"/>
    <mergeCell ref="F40:H40"/>
    <mergeCell ref="B35:H35"/>
    <mergeCell ref="B36:H36"/>
    <mergeCell ref="B37:H37"/>
    <mergeCell ref="B39:D39"/>
    <mergeCell ref="F39:H39"/>
    <mergeCell ref="A38:K38"/>
    <mergeCell ref="A32:H32"/>
    <mergeCell ref="A31:K31"/>
    <mergeCell ref="A33:A37"/>
    <mergeCell ref="B34:H34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4:H44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51" t="str">
        <f>'R&amp;P Accounts'!B2</f>
        <v>Wheels in Motion</v>
      </c>
      <c r="D1" s="251"/>
      <c r="E1" s="251"/>
      <c r="F1" s="251"/>
      <c r="G1" s="251"/>
      <c r="H1" s="251"/>
      <c r="I1" s="251"/>
      <c r="J1" s="251"/>
      <c r="K1" s="251"/>
      <c r="M1" s="333" t="str">
        <f>'R&amp;P Accounts'!L2</f>
        <v>SC041029</v>
      </c>
      <c r="N1" s="333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</row>
    <row r="5" spans="1:14" ht="20.149999999999999" customHeight="1" x14ac:dyDescent="0.25">
      <c r="A5" s="347" t="s">
        <v>131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80</v>
      </c>
      <c r="H8" s="81"/>
      <c r="I8" s="72" t="s">
        <v>82</v>
      </c>
      <c r="J8" s="81"/>
      <c r="K8" s="72" t="s">
        <v>76</v>
      </c>
      <c r="L8" s="81"/>
      <c r="M8" s="72" t="s">
        <v>77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7"/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3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3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3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3">
      <c r="A14" s="94" t="s">
        <v>84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7" t="s">
        <v>123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</row>
    <row r="19" spans="1:13" ht="20.149999999999999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76</v>
      </c>
      <c r="L19" s="81"/>
      <c r="M19" s="72" t="s">
        <v>77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49999999999999" customHeight="1" x14ac:dyDescent="0.3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49999999999999" customHeight="1" x14ac:dyDescent="0.3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49999999999999" customHeight="1" x14ac:dyDescent="0.3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46"/>
      <c r="M24" s="123"/>
    </row>
    <row r="25" spans="1:13" ht="20.149999999999999" customHeight="1" thickBot="1" x14ac:dyDescent="0.3">
      <c r="A25" s="94" t="s">
        <v>84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46"/>
      <c r="M25" s="121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7" t="s">
        <v>121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80</v>
      </c>
      <c r="H30" s="81"/>
      <c r="I30" s="72" t="s">
        <v>82</v>
      </c>
      <c r="J30" s="81"/>
      <c r="K30" s="72" t="s">
        <v>76</v>
      </c>
      <c r="L30" s="81"/>
      <c r="M30" s="72" t="s">
        <v>77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3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3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3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3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3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3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3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46"/>
      <c r="M39" s="123"/>
    </row>
    <row r="40" spans="1:13" ht="20.25" customHeight="1" thickBot="1" x14ac:dyDescent="0.3">
      <c r="A40" s="94" t="s">
        <v>84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46"/>
      <c r="M40" s="121">
        <f>SUM(M32:M39)</f>
        <v>0</v>
      </c>
    </row>
    <row r="41" spans="1:13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44" t="s">
        <v>120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</row>
    <row r="45" spans="1:13" ht="40.5" customHeight="1" x14ac:dyDescent="0.25">
      <c r="C45" s="72" t="s">
        <v>2</v>
      </c>
      <c r="D45" s="15"/>
      <c r="E45" s="72" t="s">
        <v>3</v>
      </c>
      <c r="F45" s="81"/>
      <c r="G45" s="72" t="s">
        <v>80</v>
      </c>
      <c r="H45" s="81"/>
      <c r="I45" s="72" t="s">
        <v>82</v>
      </c>
      <c r="J45" s="81"/>
      <c r="K45" s="72" t="s">
        <v>76</v>
      </c>
      <c r="L45" s="81"/>
      <c r="M45" s="72" t="s">
        <v>77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3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3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3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3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3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3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3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3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3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3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45"/>
      <c r="M57" s="130"/>
    </row>
    <row r="58" spans="1:13" ht="20.149999999999999" customHeight="1" thickBot="1" x14ac:dyDescent="0.3">
      <c r="A58" s="94" t="s">
        <v>84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45"/>
      <c r="M58" s="128">
        <f>SUM(M47:M57)</f>
        <v>0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7" t="str">
        <f>'R&amp;P Accounts'!B2</f>
        <v>Wheels in Motion</v>
      </c>
      <c r="D1" s="357"/>
      <c r="E1" s="357"/>
      <c r="F1" s="357"/>
      <c r="G1" s="357"/>
      <c r="H1" s="357"/>
      <c r="I1" s="357"/>
      <c r="J1" s="357"/>
      <c r="K1" s="357"/>
      <c r="L1" s="1"/>
      <c r="M1" s="333" t="str">
        <f>'R&amp;P Accounts'!L2</f>
        <v>SC041029</v>
      </c>
      <c r="N1" s="333"/>
    </row>
    <row r="2" spans="1:14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34"/>
      <c r="I3" s="334"/>
      <c r="J3" s="334"/>
      <c r="K3" s="334"/>
      <c r="L3" s="80"/>
      <c r="M3" s="182"/>
    </row>
    <row r="5" spans="1:14" ht="15.5" x14ac:dyDescent="0.25">
      <c r="A5" s="347" t="s">
        <v>133</v>
      </c>
      <c r="B5" s="347"/>
      <c r="C5" s="347"/>
      <c r="D5" s="347"/>
      <c r="E5" s="347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102</v>
      </c>
      <c r="D6" s="111"/>
      <c r="E6" s="114" t="s">
        <v>103</v>
      </c>
      <c r="F6" s="106"/>
      <c r="G6" s="114" t="s">
        <v>104</v>
      </c>
      <c r="H6" s="106"/>
      <c r="I6" s="114" t="s">
        <v>105</v>
      </c>
      <c r="J6" s="105"/>
      <c r="K6" s="1"/>
      <c r="L6" s="1"/>
      <c r="M6" s="1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98</v>
      </c>
      <c r="L7" s="83"/>
      <c r="M7" s="113" t="s">
        <v>99</v>
      </c>
    </row>
    <row r="8" spans="1:14" ht="16.5" customHeight="1" x14ac:dyDescent="0.25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4" t="s">
        <v>21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/>
    </row>
    <row r="10" spans="1:14" ht="17.25" customHeight="1" x14ac:dyDescent="0.3">
      <c r="A10" s="84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3">
      <c r="A11" s="84" t="s">
        <v>23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3">
      <c r="A12" s="84" t="s">
        <v>24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3">
      <c r="A13" s="84" t="s">
        <v>25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3">
      <c r="A14" s="84" t="s">
        <v>26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3">
      <c r="A15" s="84" t="s">
        <v>68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5">
      <c r="A16" s="84" t="s">
        <v>69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" thickBot="1" x14ac:dyDescent="0.4">
      <c r="A17" s="108" t="s">
        <v>96</v>
      </c>
      <c r="B17" s="96"/>
      <c r="C17" s="172">
        <f>SUM(C9:C16)</f>
        <v>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0</v>
      </c>
      <c r="L17" s="173"/>
      <c r="M17" s="172">
        <f>SUM(M9:M16)</f>
        <v>0</v>
      </c>
    </row>
    <row r="18" spans="1:13" ht="15.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3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4" t="s">
        <v>27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5">
      <c r="A21" s="84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" thickBot="1" x14ac:dyDescent="0.4">
      <c r="A22" s="108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4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" thickBot="1" x14ac:dyDescent="0.4">
      <c r="A24" s="108" t="s">
        <v>97</v>
      </c>
      <c r="B24" s="1"/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5" t="s">
        <v>29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3">
      <c r="A29" s="85" t="s">
        <v>119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3">
      <c r="A30" s="85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3">
      <c r="A31" s="85" t="s">
        <v>31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3">
      <c r="A32" s="85" t="s">
        <v>32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3">
      <c r="A33" s="85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3">
      <c r="A34" s="86" t="s">
        <v>34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3">
      <c r="A35" s="86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3">
      <c r="A36" s="86" t="s">
        <v>36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4" x14ac:dyDescent="0.3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5" thickBot="1" x14ac:dyDescent="0.35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5">
      <c r="A39" s="13" t="s">
        <v>96</v>
      </c>
      <c r="B39" s="1"/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5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5">
      <c r="A43" s="85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5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5">
      <c r="A46" s="110" t="s">
        <v>12</v>
      </c>
      <c r="B46" s="1"/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  <c r="N46" s="160"/>
    </row>
    <row r="47" spans="1:14" ht="17.25" customHeight="1" thickBot="1" x14ac:dyDescent="0.3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 t="str">
        <f>IF(K46='R&amp;P Accounts'!B49,0,"cross ref error")</f>
        <v>cross ref error</v>
      </c>
      <c r="L47" s="132"/>
      <c r="M47" s="132"/>
    </row>
    <row r="48" spans="1:14" ht="18.75" customHeight="1" thickBot="1" x14ac:dyDescent="0.35">
      <c r="A48" s="40" t="s">
        <v>110</v>
      </c>
      <c r="B48" s="1"/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5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5">
      <c r="A50" s="96" t="s">
        <v>126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5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5">
      <c r="A52" s="13" t="s">
        <v>42</v>
      </c>
      <c r="B52" s="1"/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5" x14ac:dyDescent="0.35">
      <c r="A55" s="181" t="s">
        <v>112</v>
      </c>
    </row>
    <row r="56" spans="1:13" x14ac:dyDescent="0.25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50"/>
    </row>
    <row r="57" spans="1:13" x14ac:dyDescent="0.25">
      <c r="A57" s="351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3"/>
    </row>
    <row r="58" spans="1:13" x14ac:dyDescent="0.25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3"/>
    </row>
    <row r="59" spans="1:13" x14ac:dyDescent="0.25">
      <c r="A59" s="351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3"/>
    </row>
    <row r="60" spans="1:13" x14ac:dyDescent="0.25">
      <c r="A60" s="351"/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3"/>
    </row>
    <row r="61" spans="1:13" x14ac:dyDescent="0.25">
      <c r="A61" s="351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3"/>
    </row>
    <row r="62" spans="1:13" x14ac:dyDescent="0.25">
      <c r="A62" s="35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</row>
    <row r="63" spans="1:13" x14ac:dyDescent="0.25">
      <c r="A63" s="35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3"/>
    </row>
    <row r="64" spans="1:13" x14ac:dyDescent="0.25">
      <c r="A64" s="354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51" t="str">
        <f>'R&amp;P Accounts'!B2</f>
        <v>Wheels in Motion</v>
      </c>
      <c r="D1" s="251"/>
      <c r="E1" s="251"/>
      <c r="F1" s="251"/>
      <c r="G1" s="251"/>
      <c r="H1" s="251"/>
      <c r="I1" s="251"/>
      <c r="J1" s="251"/>
      <c r="K1" s="251"/>
      <c r="M1" s="333" t="str">
        <f>'R&amp;P Accounts'!L2</f>
        <v>SC041029</v>
      </c>
      <c r="N1" s="333"/>
    </row>
    <row r="2" spans="1:14" ht="10.5" customHeight="1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34"/>
      <c r="I3" s="334"/>
      <c r="J3" s="334"/>
      <c r="K3" s="334"/>
      <c r="L3" s="80"/>
      <c r="M3" s="45"/>
    </row>
    <row r="4" spans="1:14" ht="15" customHeight="1" x14ac:dyDescent="0.2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</row>
    <row r="5" spans="1:14" ht="20.149999999999999" customHeight="1" x14ac:dyDescent="0.25">
      <c r="A5" s="347" t="s">
        <v>132</v>
      </c>
      <c r="B5" s="347"/>
      <c r="C5" s="347"/>
      <c r="D5" s="347"/>
      <c r="E5" s="347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106</v>
      </c>
      <c r="D6" s="114"/>
      <c r="E6" s="114" t="s">
        <v>107</v>
      </c>
      <c r="F6" s="115"/>
      <c r="G6" s="114" t="s">
        <v>108</v>
      </c>
      <c r="H6" s="115"/>
      <c r="I6" s="114" t="s">
        <v>109</v>
      </c>
      <c r="J6" s="105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100</v>
      </c>
      <c r="L7" s="83"/>
      <c r="M7" s="113" t="s">
        <v>101</v>
      </c>
    </row>
    <row r="8" spans="1:14" ht="19.5" customHeight="1" x14ac:dyDescent="0.25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4" t="s">
        <v>21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3">
      <c r="A10" s="84" t="s">
        <v>22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3">
      <c r="A11" s="84" t="s">
        <v>23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3">
      <c r="A12" s="84" t="s">
        <v>24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3">
      <c r="A13" s="84" t="s">
        <v>25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3">
      <c r="A14" s="84" t="s">
        <v>26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3">
      <c r="A15" s="84" t="s">
        <v>68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5">
      <c r="A16" s="84" t="s">
        <v>69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4">
      <c r="A17" s="108" t="s">
        <v>96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3">
      <c r="A19" s="67" t="s">
        <v>92</v>
      </c>
      <c r="C19" s="1"/>
    </row>
    <row r="20" spans="1:13" ht="16.5" customHeight="1" x14ac:dyDescent="0.3">
      <c r="A20" s="84" t="s">
        <v>27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5">
      <c r="A21" s="84" t="s">
        <v>28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4">
      <c r="A22" s="108" t="s">
        <v>96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4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4">
      <c r="A24" s="108" t="s">
        <v>97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3">
      <c r="A28" s="85" t="s">
        <v>29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3">
      <c r="A29" s="85" t="s">
        <v>119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3">
      <c r="A30" s="85" t="s">
        <v>30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3">
      <c r="A31" s="85" t="s">
        <v>31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3">
      <c r="A32" s="85" t="s">
        <v>32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3">
      <c r="A33" s="85" t="s">
        <v>33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3">
      <c r="A34" s="86" t="s">
        <v>34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3">
      <c r="A35" s="86" t="s">
        <v>35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3">
      <c r="A36" s="86" t="s">
        <v>36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3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5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5">
      <c r="A39" s="13" t="s">
        <v>96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8" x14ac:dyDescent="0.3">
      <c r="A41" s="67" t="s">
        <v>94</v>
      </c>
    </row>
    <row r="42" spans="1:13" ht="17.25" customHeight="1" x14ac:dyDescent="0.3">
      <c r="A42" s="85" t="s">
        <v>37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5">
      <c r="A43" s="85" t="s">
        <v>38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5">
      <c r="A44" s="13" t="s">
        <v>95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" thickBot="1" x14ac:dyDescent="0.3">
      <c r="K45" s="220">
        <f>IF(K44='R&amp;P Accounts'!D47,0,"cross ref error")</f>
        <v>0</v>
      </c>
    </row>
    <row r="46" spans="1:13" ht="17.25" customHeight="1" thickBot="1" x14ac:dyDescent="0.35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" thickBot="1" x14ac:dyDescent="0.3">
      <c r="K47" s="220">
        <f>IF(K46='R&amp;P Accounts'!D49,0,"cross ref error")</f>
        <v>0</v>
      </c>
    </row>
    <row r="48" spans="1:13" ht="17.25" customHeight="1" thickBot="1" x14ac:dyDescent="0.35">
      <c r="A48" s="40" t="s">
        <v>110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5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5">
      <c r="A50" s="96" t="s">
        <v>126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5">
      <c r="A52" s="13" t="s">
        <v>42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5" x14ac:dyDescent="0.35">
      <c r="A55" s="181" t="s">
        <v>112</v>
      </c>
    </row>
    <row r="56" spans="1:13" x14ac:dyDescent="0.25">
      <c r="A56" s="358"/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60"/>
    </row>
    <row r="57" spans="1:13" x14ac:dyDescent="0.25">
      <c r="A57" s="361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3"/>
    </row>
    <row r="58" spans="1:13" x14ac:dyDescent="0.25">
      <c r="A58" s="361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3"/>
    </row>
    <row r="59" spans="1:13" x14ac:dyDescent="0.25">
      <c r="A59" s="361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3"/>
    </row>
    <row r="60" spans="1:13" x14ac:dyDescent="0.25">
      <c r="A60" s="361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3"/>
    </row>
    <row r="61" spans="1:13" x14ac:dyDescent="0.25">
      <c r="A61" s="361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3"/>
    </row>
    <row r="62" spans="1:13" x14ac:dyDescent="0.25">
      <c r="A62" s="361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3"/>
    </row>
    <row r="63" spans="1:13" x14ac:dyDescent="0.25">
      <c r="A63" s="361"/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3"/>
    </row>
    <row r="64" spans="1:13" x14ac:dyDescent="0.25">
      <c r="A64" s="364"/>
      <c r="B64" s="365"/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ACDF741-E705-4B59-9887-4CEE48544EFD}"/>
</file>

<file path=customXml/itemProps2.xml><?xml version="1.0" encoding="utf-8"?>
<ds:datastoreItem xmlns:ds="http://schemas.openxmlformats.org/officeDocument/2006/customXml" ds:itemID="{6158239E-3B4C-472E-B0C5-F07603AFDCD9}"/>
</file>

<file path=customXml/itemProps3.xml><?xml version="1.0" encoding="utf-8"?>
<ds:datastoreItem xmlns:ds="http://schemas.openxmlformats.org/officeDocument/2006/customXml" ds:itemID="{0DA884E5-8AA6-488C-B14D-1464134D1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Marie Keirs</cp:lastModifiedBy>
  <cp:lastPrinted>2019-12-02T13:14:39Z</cp:lastPrinted>
  <dcterms:created xsi:type="dcterms:W3CDTF">2007-04-10T16:51:52Z</dcterms:created>
  <dcterms:modified xsi:type="dcterms:W3CDTF">2025-11-22T15:58:16Z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