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c576c752a4ded4e/100th Ayrshire Alloway/Scouts/Consolidated/"/>
    </mc:Choice>
  </mc:AlternateContent>
  <xr:revisionPtr revIDLastSave="242" documentId="8_{717B738B-5320-4A31-916D-33A90677B52F}" xr6:coauthVersionLast="47" xr6:coauthVersionMax="47" xr10:uidLastSave="{39822C9E-2241-4D8E-A7F4-54F019EF2E0F}"/>
  <bookViews>
    <workbookView xWindow="-98" yWindow="-98" windowWidth="19396" windowHeight="114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I49" i="1"/>
  <c r="I37" i="1"/>
  <c r="I18" i="1"/>
  <c r="H60" i="1"/>
  <c r="K46" i="1"/>
  <c r="K47" i="1"/>
  <c r="H49" i="1"/>
  <c r="H37" i="1"/>
  <c r="H18" i="1"/>
  <c r="F60" i="1"/>
  <c r="F49" i="1"/>
  <c r="F37" i="1"/>
  <c r="F18" i="1"/>
  <c r="I60" i="1"/>
  <c r="G60" i="1"/>
  <c r="G49" i="1"/>
  <c r="G18" i="1"/>
  <c r="K26" i="1"/>
  <c r="K25" i="1"/>
  <c r="G37" i="1"/>
  <c r="K13" i="1"/>
  <c r="K12" i="1"/>
  <c r="K9" i="1"/>
  <c r="K10" i="1"/>
  <c r="K6" i="1"/>
  <c r="M37" i="1"/>
  <c r="M18" i="1"/>
  <c r="K35" i="1"/>
  <c r="K49" i="1" l="1"/>
  <c r="K18" i="1"/>
  <c r="K36" i="1"/>
  <c r="K34" i="1"/>
  <c r="K32" i="1"/>
  <c r="K29" i="1"/>
  <c r="K28" i="1"/>
  <c r="K30" i="1"/>
  <c r="M41" i="1" l="1"/>
  <c r="K60" i="1"/>
  <c r="K27" i="1" l="1"/>
  <c r="K24" i="1"/>
  <c r="K37" i="1" l="1"/>
  <c r="K41" i="1" s="1"/>
</calcChain>
</file>

<file path=xl/sharedStrings.xml><?xml version="1.0" encoding="utf-8"?>
<sst xmlns="http://schemas.openxmlformats.org/spreadsheetml/2006/main" count="56" uniqueCount="54">
  <si>
    <t>Scouts</t>
  </si>
  <si>
    <t>Cubs</t>
  </si>
  <si>
    <t>Beavers</t>
  </si>
  <si>
    <t>Group</t>
  </si>
  <si>
    <t>Combined</t>
  </si>
  <si>
    <t>Income</t>
  </si>
  <si>
    <t>2024/2025</t>
  </si>
  <si>
    <t>Capitation Fees Received by Group</t>
  </si>
  <si>
    <t>Capitation Fees Transferred to Group</t>
  </si>
  <si>
    <t>Fund Raising</t>
  </si>
  <si>
    <t>Contribution to Activities</t>
  </si>
  <si>
    <t xml:space="preserve">Camp (less refunds) </t>
  </si>
  <si>
    <t>Funds from Group</t>
  </si>
  <si>
    <t>Refund</t>
  </si>
  <si>
    <t>Bank Interest</t>
  </si>
  <si>
    <t>Beavers Bank transfer</t>
  </si>
  <si>
    <t>Donations</t>
  </si>
  <si>
    <t>Beaver transfer from group account</t>
  </si>
  <si>
    <t>Gift Aid</t>
  </si>
  <si>
    <t>Total</t>
  </si>
  <si>
    <t>Total Less Transfers</t>
  </si>
  <si>
    <t>Expenditure</t>
  </si>
  <si>
    <t>Capitation Fees Paid by Group</t>
  </si>
  <si>
    <t>Activities</t>
  </si>
  <si>
    <t xml:space="preserve">Camp </t>
  </si>
  <si>
    <t>Gifts</t>
  </si>
  <si>
    <t>Badges</t>
  </si>
  <si>
    <t>Leadership expenses</t>
  </si>
  <si>
    <t>Donation</t>
  </si>
  <si>
    <t>Equipment</t>
  </si>
  <si>
    <t>Training</t>
  </si>
  <si>
    <t>Transfer to Explorer</t>
  </si>
  <si>
    <t>Transfer for Beaver set up</t>
  </si>
  <si>
    <t>Other</t>
  </si>
  <si>
    <t>Refunds</t>
  </si>
  <si>
    <t xml:space="preserve">Total </t>
  </si>
  <si>
    <t>Surplus/Deficit for the Year</t>
  </si>
  <si>
    <t>Funds Statement</t>
  </si>
  <si>
    <t>Plus/minus deficit for the year</t>
  </si>
  <si>
    <t>Represented by</t>
  </si>
  <si>
    <t>Group: Bank of Scotland A/C  80-12-39 00114885</t>
  </si>
  <si>
    <t>Scouts : RBS Account 83-15-26 19282911</t>
  </si>
  <si>
    <t xml:space="preserve">Cubs Cash </t>
  </si>
  <si>
    <t>Beavers Cash</t>
  </si>
  <si>
    <t>Agreed by :</t>
  </si>
  <si>
    <t>P Stobie Treasurer</t>
  </si>
  <si>
    <t>Cubs: RBS Account 83-15-26 00106543</t>
  </si>
  <si>
    <t>Cubs: RBS Account 83-15-26 19242472</t>
  </si>
  <si>
    <t>Beavers : Bank of Scotland A/C 30-99-50 39614163</t>
  </si>
  <si>
    <t>100th Ayrshire Scout Group Consolidated Accounts for the Year to 31/3/2025 to 2026</t>
  </si>
  <si>
    <t>2025/2026</t>
  </si>
  <si>
    <t>David Codling Group Scout Leader</t>
  </si>
  <si>
    <t>Opening Funds 1st April 2025</t>
  </si>
  <si>
    <t>Closing Funds as at 31st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</si>
</sst>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4" fontId="0" fillId="0" borderId="0" xfId="0" applyNumberFormat="1"/>
    <xf numFmtId="4" fontId="1" fillId="0" borderId="0" xfId="0" applyNumberFormat="1" applyFont="1"/>
    <xf numFmtId="2" fontId="0" fillId="0" borderId="0" xfId="0" applyNumberFormat="1"/>
    <xf numFmtId="2" fontId="1" fillId="0" borderId="0" xfId="0" applyNumberFormat="1" applyFont="1"/>
    <xf numFmtId="2" fontId="4" fillId="0" borderId="0" xfId="0" applyNumberFormat="1" applyFont="1"/>
    <xf numFmtId="2" fontId="3" fillId="0" borderId="0" xfId="0" applyNumberFormat="1" applyFont="1"/>
    <xf numFmtId="2" fontId="2" fillId="0" borderId="0" xfId="0" applyNumberFormat="1" applyFont="1"/>
    <xf numFmtId="2" fontId="5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tabSelected="1" topLeftCell="A57" workbookViewId="0">
      <selection activeCell="D72" sqref="D72"/>
    </sheetView>
  </sheetViews>
  <sheetFormatPr defaultRowHeight="14.25" x14ac:dyDescent="0.45"/>
  <cols>
    <col min="6" max="6" width="9.1328125" style="8"/>
    <col min="7" max="7" width="9.86328125" style="8" bestFit="1" customWidth="1"/>
    <col min="8" max="9" width="9.1328125" style="8"/>
    <col min="11" max="12" width="9.1328125" style="6"/>
    <col min="13" max="13" width="9.1328125" style="8"/>
  </cols>
  <sheetData>
    <row r="1" spans="1:13" ht="18" x14ac:dyDescent="0.55000000000000004">
      <c r="A1" s="5" t="s">
        <v>49</v>
      </c>
      <c r="I1" s="13"/>
    </row>
    <row r="3" spans="1:13" x14ac:dyDescent="0.45">
      <c r="F3" s="9" t="s">
        <v>0</v>
      </c>
      <c r="G3" s="9" t="s">
        <v>1</v>
      </c>
      <c r="H3" s="9" t="s">
        <v>2</v>
      </c>
      <c r="I3" s="9" t="s">
        <v>3</v>
      </c>
      <c r="J3" s="3"/>
      <c r="K3" s="14" t="s">
        <v>4</v>
      </c>
      <c r="L3" s="14"/>
    </row>
    <row r="4" spans="1:13" x14ac:dyDescent="0.45">
      <c r="A4" s="1" t="s">
        <v>5</v>
      </c>
      <c r="F4" s="9"/>
      <c r="G4" s="9"/>
      <c r="H4" s="9"/>
      <c r="I4" s="12"/>
      <c r="J4" s="3"/>
      <c r="K4" s="3" t="s">
        <v>50</v>
      </c>
      <c r="L4" s="3"/>
      <c r="M4" s="3" t="s">
        <v>6</v>
      </c>
    </row>
    <row r="6" spans="1:13" x14ac:dyDescent="0.45">
      <c r="A6" t="s">
        <v>7</v>
      </c>
      <c r="F6" s="8">
        <v>1530</v>
      </c>
      <c r="G6" s="8">
        <v>2145</v>
      </c>
      <c r="H6" s="8">
        <v>835</v>
      </c>
      <c r="K6" s="6">
        <f>SUM(F6:J6)</f>
        <v>4510</v>
      </c>
      <c r="M6" s="8">
        <v>5540</v>
      </c>
    </row>
    <row r="7" spans="1:13" x14ac:dyDescent="0.45">
      <c r="A7" s="4" t="s">
        <v>8</v>
      </c>
      <c r="B7" s="4"/>
      <c r="C7" s="4"/>
      <c r="D7" s="4"/>
      <c r="E7" s="4"/>
      <c r="F7" s="10"/>
      <c r="G7" s="10"/>
      <c r="H7" s="10"/>
      <c r="I7" s="10">
        <v>3120</v>
      </c>
    </row>
    <row r="8" spans="1:13" x14ac:dyDescent="0.45">
      <c r="A8" t="s">
        <v>9</v>
      </c>
    </row>
    <row r="9" spans="1:13" x14ac:dyDescent="0.45">
      <c r="A9" t="s">
        <v>10</v>
      </c>
      <c r="G9" s="8">
        <v>195</v>
      </c>
      <c r="K9" s="6">
        <f>SUM(F9:J9)</f>
        <v>195</v>
      </c>
    </row>
    <row r="10" spans="1:13" x14ac:dyDescent="0.45">
      <c r="A10" t="s">
        <v>11</v>
      </c>
      <c r="F10" s="8">
        <v>1030</v>
      </c>
      <c r="G10" s="8">
        <v>5220</v>
      </c>
      <c r="K10" s="6">
        <f>SUM(F10:J10)</f>
        <v>6250</v>
      </c>
      <c r="M10" s="8">
        <v>1795</v>
      </c>
    </row>
    <row r="11" spans="1:13" x14ac:dyDescent="0.45">
      <c r="A11" t="s">
        <v>12</v>
      </c>
    </row>
    <row r="12" spans="1:13" x14ac:dyDescent="0.45">
      <c r="A12" t="s">
        <v>13</v>
      </c>
      <c r="G12" s="8">
        <v>107.5</v>
      </c>
      <c r="K12" s="6">
        <f>SUM(F12:J12)</f>
        <v>107.5</v>
      </c>
    </row>
    <row r="13" spans="1:13" x14ac:dyDescent="0.45">
      <c r="A13" t="s">
        <v>14</v>
      </c>
      <c r="G13" s="8">
        <v>0.56999999999999995</v>
      </c>
      <c r="K13" s="6">
        <f>SUM(F13:J13)</f>
        <v>0.56999999999999995</v>
      </c>
      <c r="M13" s="8">
        <v>0.78</v>
      </c>
    </row>
    <row r="14" spans="1:13" x14ac:dyDescent="0.45">
      <c r="A14" t="s">
        <v>15</v>
      </c>
    </row>
    <row r="15" spans="1:13" x14ac:dyDescent="0.45">
      <c r="A15" t="s">
        <v>16</v>
      </c>
      <c r="M15" s="8">
        <v>5</v>
      </c>
    </row>
    <row r="16" spans="1:13" x14ac:dyDescent="0.45">
      <c r="A16" t="s">
        <v>17</v>
      </c>
    </row>
    <row r="17" spans="1:14" x14ac:dyDescent="0.45">
      <c r="A17" t="s">
        <v>18</v>
      </c>
      <c r="I17" s="8">
        <v>1689.77</v>
      </c>
      <c r="K17" s="6">
        <f>SUM(I17:J17)</f>
        <v>1689.77</v>
      </c>
      <c r="M17" s="8">
        <v>973.69</v>
      </c>
    </row>
    <row r="18" spans="1:14" x14ac:dyDescent="0.45">
      <c r="A18" s="1" t="s">
        <v>19</v>
      </c>
      <c r="F18" s="8">
        <f>SUM(F6:F17)</f>
        <v>2560</v>
      </c>
      <c r="G18" s="8">
        <f>SUM(G6:G17)</f>
        <v>7668.07</v>
      </c>
      <c r="H18" s="8">
        <f>SUM(H6:H17)</f>
        <v>835</v>
      </c>
      <c r="I18" s="11">
        <f>SUM(I6:I17)</f>
        <v>4809.7700000000004</v>
      </c>
      <c r="K18" s="7">
        <f>SUM(K6:K17)</f>
        <v>12752.84</v>
      </c>
      <c r="L18" s="7"/>
      <c r="M18" s="9">
        <f>SUM(M5:M17)</f>
        <v>8314.4699999999993</v>
      </c>
      <c r="N18" s="8"/>
    </row>
    <row r="20" spans="1:14" x14ac:dyDescent="0.45">
      <c r="G20" s="9" t="s">
        <v>20</v>
      </c>
      <c r="K20" s="7"/>
    </row>
    <row r="21" spans="1:14" x14ac:dyDescent="0.45">
      <c r="A21" s="1" t="s">
        <v>21</v>
      </c>
    </row>
    <row r="22" spans="1:14" x14ac:dyDescent="0.45">
      <c r="E22" s="10"/>
      <c r="F22" s="10"/>
      <c r="G22" s="10"/>
      <c r="I22"/>
      <c r="J22" s="6"/>
    </row>
    <row r="23" spans="1:14" x14ac:dyDescent="0.45">
      <c r="A23" s="4" t="s">
        <v>8</v>
      </c>
      <c r="B23" s="4"/>
      <c r="C23" s="4"/>
      <c r="D23" s="4"/>
      <c r="E23" s="4"/>
      <c r="F23" s="8">
        <v>1092</v>
      </c>
      <c r="G23" s="8">
        <v>1352</v>
      </c>
      <c r="H23" s="8">
        <v>676</v>
      </c>
      <c r="N23" s="8"/>
    </row>
    <row r="24" spans="1:14" x14ac:dyDescent="0.45">
      <c r="A24" t="s">
        <v>22</v>
      </c>
      <c r="I24" s="8">
        <v>3120</v>
      </c>
      <c r="K24" s="6">
        <f>SUM(I24:J24)</f>
        <v>3120</v>
      </c>
      <c r="M24" s="8">
        <v>3003</v>
      </c>
    </row>
    <row r="25" spans="1:14" x14ac:dyDescent="0.45">
      <c r="A25" t="s">
        <v>23</v>
      </c>
      <c r="F25" s="8">
        <v>551.12</v>
      </c>
      <c r="G25" s="8">
        <v>537.51</v>
      </c>
      <c r="H25" s="8">
        <v>183.15</v>
      </c>
      <c r="I25" s="8">
        <v>195</v>
      </c>
      <c r="K25" s="6">
        <f t="shared" ref="K25:K30" si="0">SUM(F25:J25)</f>
        <v>1466.7800000000002</v>
      </c>
      <c r="M25" s="8">
        <v>2423.6999999999998</v>
      </c>
    </row>
    <row r="26" spans="1:14" x14ac:dyDescent="0.45">
      <c r="A26" t="s">
        <v>24</v>
      </c>
      <c r="F26" s="8">
        <v>1500</v>
      </c>
      <c r="G26" s="8">
        <v>5502.06</v>
      </c>
      <c r="H26" s="9"/>
      <c r="I26" s="8">
        <v>1475</v>
      </c>
      <c r="K26" s="6">
        <f t="shared" si="0"/>
        <v>8477.0600000000013</v>
      </c>
      <c r="M26" s="8">
        <v>2724.35</v>
      </c>
    </row>
    <row r="27" spans="1:14" x14ac:dyDescent="0.45">
      <c r="A27" t="s">
        <v>25</v>
      </c>
      <c r="I27" s="8">
        <v>10</v>
      </c>
      <c r="K27" s="6">
        <f t="shared" si="0"/>
        <v>10</v>
      </c>
      <c r="M27" s="8">
        <v>10</v>
      </c>
    </row>
    <row r="28" spans="1:14" x14ac:dyDescent="0.45">
      <c r="A28" t="s">
        <v>26</v>
      </c>
      <c r="G28" s="8">
        <v>200.5</v>
      </c>
      <c r="H28" s="8">
        <v>38.450000000000003</v>
      </c>
      <c r="K28" s="6">
        <f t="shared" si="0"/>
        <v>238.95</v>
      </c>
      <c r="M28" s="8">
        <v>410.8</v>
      </c>
    </row>
    <row r="29" spans="1:14" x14ac:dyDescent="0.45">
      <c r="A29" t="s">
        <v>27</v>
      </c>
      <c r="G29" s="8">
        <v>37.5</v>
      </c>
      <c r="H29" s="8">
        <v>15</v>
      </c>
      <c r="K29" s="6">
        <f t="shared" si="0"/>
        <v>52.5</v>
      </c>
      <c r="M29" s="8">
        <v>72.5</v>
      </c>
    </row>
    <row r="30" spans="1:14" x14ac:dyDescent="0.45">
      <c r="A30" t="s">
        <v>28</v>
      </c>
      <c r="K30" s="6">
        <f t="shared" si="0"/>
        <v>0</v>
      </c>
      <c r="M30" s="8">
        <v>120</v>
      </c>
    </row>
    <row r="31" spans="1:14" x14ac:dyDescent="0.45">
      <c r="A31" t="s">
        <v>29</v>
      </c>
    </row>
    <row r="32" spans="1:14" x14ac:dyDescent="0.45">
      <c r="A32" t="s">
        <v>30</v>
      </c>
      <c r="I32" s="8">
        <v>30</v>
      </c>
      <c r="K32" s="6">
        <f>SUM(F32:J32)</f>
        <v>30</v>
      </c>
      <c r="M32" s="8">
        <v>240</v>
      </c>
    </row>
    <row r="33" spans="1:15" x14ac:dyDescent="0.45">
      <c r="A33" t="s">
        <v>31</v>
      </c>
    </row>
    <row r="34" spans="1:15" x14ac:dyDescent="0.45">
      <c r="A34" t="s">
        <v>32</v>
      </c>
      <c r="K34" s="6">
        <f>SUM(F34:J34)</f>
        <v>0</v>
      </c>
      <c r="M34" s="8">
        <v>273.60000000000002</v>
      </c>
    </row>
    <row r="35" spans="1:15" x14ac:dyDescent="0.45">
      <c r="A35" t="s">
        <v>33</v>
      </c>
      <c r="G35" s="8">
        <v>140</v>
      </c>
      <c r="H35" s="8">
        <v>12.75</v>
      </c>
      <c r="K35" s="6">
        <f>SUM(F35:J35)</f>
        <v>152.75</v>
      </c>
      <c r="M35" s="8">
        <v>135</v>
      </c>
    </row>
    <row r="36" spans="1:15" x14ac:dyDescent="0.45">
      <c r="A36" t="s">
        <v>34</v>
      </c>
      <c r="F36" s="8">
        <v>138.21</v>
      </c>
      <c r="K36" s="6">
        <f>SUM(F36:J36)</f>
        <v>138.21</v>
      </c>
      <c r="M36" s="8">
        <v>90</v>
      </c>
    </row>
    <row r="37" spans="1:15" x14ac:dyDescent="0.45">
      <c r="A37" s="3" t="s">
        <v>35</v>
      </c>
      <c r="F37" s="8">
        <f>SUM(F23:F36)</f>
        <v>3281.33</v>
      </c>
      <c r="G37" s="8">
        <f>SUM(G23:G36)</f>
        <v>7769.5700000000006</v>
      </c>
      <c r="H37" s="8">
        <f>SUM(H23:H36)</f>
        <v>925.35</v>
      </c>
      <c r="I37" s="11">
        <f>SUM(I24:I36)</f>
        <v>4830</v>
      </c>
      <c r="K37" s="7">
        <f>SUM(K23:K36)</f>
        <v>13686.250000000002</v>
      </c>
      <c r="L37" s="7"/>
      <c r="M37" s="9">
        <f>SUM(M23:M36)</f>
        <v>9502.9499999999989</v>
      </c>
      <c r="N37" s="8"/>
    </row>
    <row r="38" spans="1:15" x14ac:dyDescent="0.45">
      <c r="A38" s="3"/>
      <c r="I38" s="11"/>
      <c r="K38" s="7"/>
      <c r="L38" s="7"/>
      <c r="N38" s="8"/>
    </row>
    <row r="39" spans="1:15" x14ac:dyDescent="0.45">
      <c r="G39" s="9"/>
      <c r="H39" s="9"/>
      <c r="I39" s="9"/>
      <c r="J39" s="3"/>
      <c r="K39" s="7"/>
      <c r="O39" s="8"/>
    </row>
    <row r="41" spans="1:15" x14ac:dyDescent="0.45">
      <c r="A41" s="1" t="s">
        <v>36</v>
      </c>
      <c r="F41" s="8">
        <v>-721.33</v>
      </c>
      <c r="G41" s="8">
        <v>-101.5</v>
      </c>
      <c r="H41" s="8">
        <v>-90.35</v>
      </c>
      <c r="I41" s="11">
        <v>-20.23</v>
      </c>
      <c r="K41" s="7">
        <f>K18-K37</f>
        <v>-933.41000000000167</v>
      </c>
      <c r="L41" s="7"/>
      <c r="M41" s="9">
        <f>SUM(M18-M37)</f>
        <v>-1188.4799999999996</v>
      </c>
    </row>
    <row r="44" spans="1:15" x14ac:dyDescent="0.45">
      <c r="A44" s="1" t="s">
        <v>37</v>
      </c>
    </row>
    <row r="45" spans="1:15" x14ac:dyDescent="0.45">
      <c r="A45" s="1"/>
    </row>
    <row r="46" spans="1:15" x14ac:dyDescent="0.45">
      <c r="A46" s="2" t="s">
        <v>52</v>
      </c>
      <c r="B46" s="2"/>
      <c r="C46" s="2"/>
      <c r="F46" s="8">
        <v>1129.19</v>
      </c>
      <c r="G46" s="8">
        <v>1171.6300000000001</v>
      </c>
      <c r="H46" s="8">
        <v>403.4</v>
      </c>
      <c r="I46" s="8">
        <v>3156.16</v>
      </c>
      <c r="K46" s="6">
        <f>SUM(F46:J46)</f>
        <v>5860.38</v>
      </c>
      <c r="M46" s="8">
        <v>6775.26</v>
      </c>
    </row>
    <row r="47" spans="1:15" x14ac:dyDescent="0.45">
      <c r="A47" t="s">
        <v>38</v>
      </c>
      <c r="F47" s="8">
        <v>-721.33</v>
      </c>
      <c r="G47" s="8">
        <v>-101.5</v>
      </c>
      <c r="H47" s="8">
        <v>-90.35</v>
      </c>
      <c r="I47" s="8">
        <v>-20.23</v>
      </c>
      <c r="K47" s="6">
        <f>SUM(F47:J47)</f>
        <v>-933.41000000000008</v>
      </c>
      <c r="M47" s="8">
        <v>-914.88</v>
      </c>
    </row>
    <row r="49" spans="1:13" x14ac:dyDescent="0.45">
      <c r="A49" s="1" t="s">
        <v>53</v>
      </c>
      <c r="B49" s="1"/>
      <c r="C49" s="1"/>
      <c r="F49" s="8">
        <f>SUM(F46:F48)</f>
        <v>407.86</v>
      </c>
      <c r="G49" s="8">
        <f>SUM(G46:G48)</f>
        <v>1070.1300000000001</v>
      </c>
      <c r="H49" s="8">
        <f>SUM(H46:H48)</f>
        <v>313.04999999999995</v>
      </c>
      <c r="I49" s="11">
        <f>SUM(I46:I48)</f>
        <v>3135.93</v>
      </c>
      <c r="K49" s="7">
        <f>SUM(F49:J49)</f>
        <v>4926.97</v>
      </c>
      <c r="L49" s="7"/>
      <c r="M49" s="9">
        <v>5860.38</v>
      </c>
    </row>
    <row r="51" spans="1:13" x14ac:dyDescent="0.45">
      <c r="A51" s="1" t="s">
        <v>39</v>
      </c>
    </row>
    <row r="53" spans="1:13" x14ac:dyDescent="0.45">
      <c r="A53" t="s">
        <v>40</v>
      </c>
      <c r="I53" s="11">
        <v>3135.93</v>
      </c>
    </row>
    <row r="54" spans="1:13" x14ac:dyDescent="0.45">
      <c r="A54" t="s">
        <v>41</v>
      </c>
      <c r="F54" s="8">
        <v>407.86</v>
      </c>
    </row>
    <row r="55" spans="1:13" x14ac:dyDescent="0.45">
      <c r="A55" t="s">
        <v>46</v>
      </c>
      <c r="G55" s="8">
        <v>57.31</v>
      </c>
    </row>
    <row r="56" spans="1:13" x14ac:dyDescent="0.45">
      <c r="A56" t="s">
        <v>47</v>
      </c>
      <c r="G56" s="8">
        <v>1007.82</v>
      </c>
    </row>
    <row r="57" spans="1:13" x14ac:dyDescent="0.45">
      <c r="A57" t="s">
        <v>42</v>
      </c>
      <c r="G57" s="8">
        <v>5</v>
      </c>
    </row>
    <row r="58" spans="1:13" x14ac:dyDescent="0.45">
      <c r="A58" t="s">
        <v>48</v>
      </c>
      <c r="H58" s="8">
        <v>313.05</v>
      </c>
    </row>
    <row r="59" spans="1:13" x14ac:dyDescent="0.45">
      <c r="A59" t="s">
        <v>43</v>
      </c>
    </row>
    <row r="60" spans="1:13" x14ac:dyDescent="0.45">
      <c r="A60" t="s">
        <v>19</v>
      </c>
      <c r="F60" s="8">
        <f>SUM(F54:F59)</f>
        <v>407.86</v>
      </c>
      <c r="G60" s="8">
        <f>SUM(G53:G59)</f>
        <v>1070.1300000000001</v>
      </c>
      <c r="H60" s="8">
        <f>SUM(H58:H59)</f>
        <v>313.05</v>
      </c>
      <c r="I60" s="8">
        <f>SUM(I53:I59)</f>
        <v>3135.93</v>
      </c>
      <c r="K60" s="7">
        <f>SUM(F60:J60)</f>
        <v>4926.97</v>
      </c>
      <c r="L60" s="7"/>
      <c r="M60" s="9">
        <v>5860.38</v>
      </c>
    </row>
    <row r="63" spans="1:13" x14ac:dyDescent="0.45">
      <c r="A63" t="s">
        <v>44</v>
      </c>
    </row>
    <row r="65" spans="1:1" x14ac:dyDescent="0.45">
      <c r="A65" t="s">
        <v>45</v>
      </c>
    </row>
    <row r="67" spans="1:1" x14ac:dyDescent="0.45">
      <c r="A67" t="s">
        <v>51</v>
      </c>
    </row>
  </sheetData>
  <mergeCells count="1">
    <mergeCell ref="K3:L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C6CA6A9A-BD74-4D1B-BA19-5D00EB28C1A2}"/>
</file>

<file path=customXml/itemProps2.xml><?xml version="1.0" encoding="utf-8"?>
<ds:datastoreItem xmlns:ds="http://schemas.openxmlformats.org/officeDocument/2006/customXml" ds:itemID="{B8EF96ED-143F-429C-AACE-01B4DD4595C5}"/>
</file>

<file path=customXml/itemProps3.xml><?xml version="1.0" encoding="utf-8"?>
<ds:datastoreItem xmlns:ds="http://schemas.openxmlformats.org/officeDocument/2006/customXml" ds:itemID="{7D8EFAAF-CCA4-4C8F-AF64-FDB3E05DEE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Rick</dc:creator>
  <cp:keywords/>
  <dc:description/>
  <cp:lastModifiedBy>paula stobie</cp:lastModifiedBy>
  <cp:revision/>
  <dcterms:created xsi:type="dcterms:W3CDTF">2008-11-18T15:54:20Z</dcterms:created>
  <dcterms:modified xsi:type="dcterms:W3CDTF">2026-08-21T09:09:40Z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