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8CBAE58-D741-4BC7-9BE0-CB28AC29F37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Receipts and Payments YE 20-24" sheetId="1" state="hidden" r:id="rId1"/>
    <sheet name="Accounts YE 2025" sheetId="2" r:id="rId2"/>
    <sheet name="Year on Year" sheetId="3" r:id="rId3"/>
  </sheets>
  <definedNames>
    <definedName name="_xlnm.Print_Area" localSheetId="1">'Accounts YE 2025'!$A$1:$H$92</definedName>
    <definedName name="_xlnm.Print_Area" localSheetId="0">'Receipts and Payments YE 20-24'!$A$1:$H$93</definedName>
    <definedName name="_xlnm.Print_Area" localSheetId="2">'Year on Year'!$A$1:$V$74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3" l="1"/>
  <c r="E55" i="3"/>
  <c r="E74" i="3" l="1"/>
  <c r="D71" i="3" l="1"/>
  <c r="D55" i="3"/>
  <c r="D74" i="3" s="1"/>
  <c r="C71" i="3" l="1"/>
  <c r="C55" i="3"/>
  <c r="C74" i="3" l="1"/>
  <c r="B71" i="3" l="1"/>
  <c r="B55" i="3"/>
  <c r="E39" i="2"/>
  <c r="E26" i="2"/>
  <c r="E18" i="2"/>
  <c r="E57" i="2"/>
  <c r="F60" i="2" s="1"/>
  <c r="B74" i="3" l="1"/>
  <c r="F41" i="2"/>
  <c r="G62" i="2" s="1"/>
  <c r="G67" i="2" s="1"/>
  <c r="F71" i="3" l="1"/>
  <c r="F55" i="3"/>
  <c r="F74" i="3" l="1"/>
  <c r="G55" i="3"/>
  <c r="V71" i="3" l="1"/>
  <c r="J71" i="3"/>
  <c r="K71" i="3"/>
  <c r="L71" i="3"/>
  <c r="M71" i="3"/>
  <c r="N71" i="3"/>
  <c r="O71" i="3"/>
  <c r="P71" i="3"/>
  <c r="Q71" i="3"/>
  <c r="R71" i="3"/>
  <c r="S71" i="3"/>
  <c r="T71" i="3"/>
  <c r="U71" i="3"/>
  <c r="G71" i="3"/>
  <c r="G74" i="3" s="1"/>
  <c r="J55" i="3"/>
  <c r="K55" i="3"/>
  <c r="L55" i="3"/>
  <c r="M55" i="3"/>
  <c r="N55" i="3"/>
  <c r="O55" i="3"/>
  <c r="P55" i="3"/>
  <c r="Q55" i="3"/>
  <c r="R55" i="3"/>
  <c r="S55" i="3"/>
  <c r="S74" i="3" s="1"/>
  <c r="T55" i="3"/>
  <c r="U55" i="3"/>
  <c r="V55" i="3"/>
  <c r="I71" i="3"/>
  <c r="I55" i="3"/>
  <c r="H55" i="3"/>
  <c r="H71" i="3"/>
  <c r="H72" i="3" s="1"/>
  <c r="K74" i="3" l="1"/>
  <c r="R74" i="3"/>
  <c r="J74" i="3"/>
  <c r="I74" i="3"/>
  <c r="T74" i="3"/>
  <c r="Q74" i="3"/>
  <c r="H74" i="3"/>
  <c r="V74" i="3"/>
  <c r="U74" i="3"/>
  <c r="P74" i="3"/>
  <c r="O74" i="3"/>
  <c r="N74" i="3"/>
  <c r="M74" i="3"/>
  <c r="L74" i="3"/>
  <c r="N23" i="1" l="1"/>
  <c r="K37" i="1" l="1"/>
  <c r="I59" i="1" l="1"/>
  <c r="I33" i="1" l="1"/>
  <c r="H78" i="1" l="1"/>
  <c r="F33" i="1"/>
  <c r="F20" i="1"/>
  <c r="F59" i="1" l="1"/>
  <c r="E60" i="1" l="1"/>
</calcChain>
</file>

<file path=xl/sharedStrings.xml><?xml version="1.0" encoding="utf-8"?>
<sst xmlns="http://schemas.openxmlformats.org/spreadsheetml/2006/main" count="169" uniqueCount="89">
  <si>
    <t>Thomas Davidson Trust</t>
  </si>
  <si>
    <t>Santa Night</t>
  </si>
  <si>
    <t>Heat &amp; Light</t>
  </si>
  <si>
    <t>Telephone</t>
  </si>
  <si>
    <t xml:space="preserve"> </t>
  </si>
  <si>
    <t>Represented by:-</t>
  </si>
  <si>
    <t>Lloyds TSB Savings Account</t>
  </si>
  <si>
    <t>Cash in Hand</t>
  </si>
  <si>
    <t>CHARITY No. SCO 23218</t>
  </si>
  <si>
    <t>TREASURER</t>
  </si>
  <si>
    <t>AUDITOR</t>
  </si>
  <si>
    <t>Bank Interest</t>
  </si>
  <si>
    <t>Bric-a-Brac</t>
  </si>
  <si>
    <t>Individuals</t>
  </si>
  <si>
    <t>Corporate</t>
  </si>
  <si>
    <t>General Expenses</t>
  </si>
  <si>
    <t>Postage &amp; Stationery</t>
  </si>
  <si>
    <t>______________________________</t>
  </si>
  <si>
    <t>Receipts</t>
  </si>
  <si>
    <t>Payments</t>
  </si>
  <si>
    <t>vouchers, receipts, information supplied</t>
  </si>
  <si>
    <t>Sundries</t>
  </si>
  <si>
    <t>Fuel</t>
  </si>
  <si>
    <t>Rent &amp; Insurance</t>
  </si>
  <si>
    <t>Foundation Scotland</t>
  </si>
  <si>
    <t>Profit/Loss for Year</t>
  </si>
  <si>
    <t>Certified correct according to books,</t>
  </si>
  <si>
    <t>GIRVAN &amp; SOUTH CARRICK COMMUNITY ACTION NETWORK</t>
  </si>
  <si>
    <t xml:space="preserve">          </t>
  </si>
  <si>
    <t>Cleaning</t>
  </si>
  <si>
    <t>Violet Connor</t>
  </si>
  <si>
    <t>Ian McCulloch</t>
  </si>
  <si>
    <t>£</t>
  </si>
  <si>
    <t>Donations</t>
  </si>
  <si>
    <t>Funds in Hand from:</t>
  </si>
  <si>
    <t>Funds in Hand at:</t>
  </si>
  <si>
    <t>Total</t>
  </si>
  <si>
    <t>Add</t>
  </si>
  <si>
    <t>Awards</t>
  </si>
  <si>
    <t>Miscellaneous</t>
  </si>
  <si>
    <t>RECEIPTS &amp; PAYMENT ACCOUNTS 01 OCTOBER 2017- 30 SEPTEMBER 2018</t>
  </si>
  <si>
    <t>HMRC-Gift Aid</t>
  </si>
  <si>
    <t xml:space="preserve"> ``</t>
  </si>
  <si>
    <t>Funeral</t>
  </si>
  <si>
    <t>South Ayrshire Council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</si>
  <si>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</si>
  <si>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GIRVAN 30 September 2018</t>
  </si>
  <si>
    <t>General</t>
  </si>
  <si>
    <t>Fund-raising</t>
  </si>
  <si>
    <t>Personal</t>
  </si>
  <si>
    <t>Co-op</t>
  </si>
  <si>
    <t>Bank of Scotland Current Account</t>
  </si>
  <si>
    <t>j</t>
  </si>
  <si>
    <t>Sc Power</t>
  </si>
  <si>
    <t>FMC</t>
  </si>
  <si>
    <t>TSB</t>
  </si>
  <si>
    <t>SA girvan fund</t>
  </si>
  <si>
    <t>Wind Farm Falck</t>
  </si>
  <si>
    <t>Profit/Loss Year</t>
  </si>
  <si>
    <t>Just Giving</t>
  </si>
  <si>
    <t>SA Repairs</t>
  </si>
  <si>
    <t>Tanu   Malin</t>
  </si>
  <si>
    <t>Maidens Gala</t>
  </si>
  <si>
    <t>Auxiliary Fund</t>
  </si>
  <si>
    <t>Chest Heart Stroke</t>
  </si>
  <si>
    <t>Water Rates</t>
  </si>
  <si>
    <t>Carrick Futures</t>
  </si>
  <si>
    <t>Hadyard Hill</t>
  </si>
  <si>
    <t>Dr McCulloch &amp;Partners</t>
  </si>
  <si>
    <t xml:space="preserve">GreaterGlasgow </t>
  </si>
  <si>
    <t>Total Receipts</t>
  </si>
  <si>
    <t>Total Payments</t>
  </si>
  <si>
    <t>Vouchers, receipts, information supplied</t>
  </si>
  <si>
    <t xml:space="preserve">Personal </t>
  </si>
  <si>
    <t>Community Council</t>
  </si>
  <si>
    <t>Nestle</t>
  </si>
  <si>
    <t>Raffle</t>
  </si>
  <si>
    <t>GIRVAN 30 September 2025</t>
  </si>
  <si>
    <t>Funds in hand - Opening</t>
  </si>
  <si>
    <t>Funds in hand - Closing</t>
  </si>
  <si>
    <t>RECEIPTS &amp; PAYMENT ACCOUNTS - 01 OCTOBER 2024 - 30 SEPTEMBER 2025</t>
  </si>
  <si>
    <t>Other Receipts</t>
  </si>
  <si>
    <t>Santa Night/Raffle</t>
  </si>
  <si>
    <t>HMRC (Gift Aid)</t>
  </si>
  <si>
    <t>RECEIPTS &amp; PAYMENT ACCOUNTS -YEAR ON YEAR</t>
  </si>
  <si>
    <t>J&amp;J Lindsay</t>
  </si>
  <si>
    <t>Scottish Community</t>
  </si>
  <si>
    <t>Murray Trust</t>
  </si>
  <si>
    <t>Lottery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</si>
</sst>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[$-F800]dddd\,\ mmmm\ dd\,\ yyyy"/>
    <numFmt numFmtId="166" formatCode="[$-409]d\-mmm\-yy;@"/>
    <numFmt numFmtId="167" formatCode="_-[$£-809]* #,##0.00_-;\-[$£-809]* #,##0.00_-;_-[$£-809]* &quot;-&quot;??_-;_-@_-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4" fontId="0" fillId="0" borderId="0" xfId="0" applyNumberFormat="1"/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" fontId="1" fillId="0" borderId="0" xfId="0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4" fontId="6" fillId="0" borderId="0" xfId="0" applyNumberFormat="1" applyFont="1"/>
    <xf numFmtId="164" fontId="0" fillId="0" borderId="0" xfId="0" applyNumberFormat="1"/>
    <xf numFmtId="4" fontId="7" fillId="0" borderId="0" xfId="0" applyNumberFormat="1" applyFont="1"/>
    <xf numFmtId="4" fontId="5" fillId="0" borderId="0" xfId="0" applyNumberFormat="1" applyFont="1"/>
    <xf numFmtId="165" fontId="0" fillId="0" borderId="0" xfId="0" applyNumberFormat="1"/>
    <xf numFmtId="4" fontId="8" fillId="0" borderId="0" xfId="2" applyNumberFormat="1" applyAlignment="1" applyProtection="1"/>
    <xf numFmtId="4" fontId="0" fillId="0" borderId="0" xfId="0" applyNumberFormat="1" applyBorder="1"/>
    <xf numFmtId="4" fontId="3" fillId="0" borderId="0" xfId="0" applyNumberFormat="1" applyFont="1" applyBorder="1"/>
    <xf numFmtId="4" fontId="0" fillId="0" borderId="0" xfId="0" applyNumberFormat="1" applyBorder="1" applyAlignment="1">
      <alignment horizontal="left"/>
    </xf>
    <xf numFmtId="4" fontId="4" fillId="0" borderId="0" xfId="0" applyNumberFormat="1" applyFont="1"/>
    <xf numFmtId="0" fontId="9" fillId="0" borderId="0" xfId="0" applyFont="1"/>
    <xf numFmtId="4" fontId="1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167" fontId="0" fillId="0" borderId="0" xfId="0" applyNumberFormat="1"/>
    <xf numFmtId="167" fontId="2" fillId="0" borderId="0" xfId="0" applyNumberFormat="1" applyFont="1"/>
    <xf numFmtId="167" fontId="7" fillId="0" borderId="0" xfId="0" applyNumberFormat="1" applyFont="1"/>
    <xf numFmtId="166" fontId="1" fillId="0" borderId="0" xfId="0" applyNumberFormat="1" applyFont="1"/>
    <xf numFmtId="0" fontId="1" fillId="0" borderId="0" xfId="0" applyFont="1"/>
    <xf numFmtId="4" fontId="0" fillId="0" borderId="0" xfId="1" applyNumberFormat="1" applyFont="1"/>
    <xf numFmtId="4" fontId="0" fillId="0" borderId="0" xfId="0" applyNumberFormat="1" applyAlignment="1">
      <alignment horizontal="right"/>
    </xf>
    <xf numFmtId="4" fontId="7" fillId="0" borderId="0" xfId="1" applyNumberFormat="1" applyFont="1"/>
    <xf numFmtId="4" fontId="5" fillId="0" borderId="1" xfId="0" applyNumberFormat="1" applyFont="1" applyBorder="1"/>
    <xf numFmtId="39" fontId="5" fillId="0" borderId="1" xfId="0" applyNumberFormat="1" applyFont="1" applyBorder="1"/>
    <xf numFmtId="4" fontId="1" fillId="0" borderId="1" xfId="0" applyNumberFormat="1" applyFont="1" applyBorder="1"/>
    <xf numFmtId="2" fontId="0" fillId="0" borderId="0" xfId="0" applyNumberFormat="1"/>
    <xf numFmtId="165" fontId="1" fillId="0" borderId="0" xfId="0" applyNumberFormat="1" applyFont="1"/>
    <xf numFmtId="43" fontId="0" fillId="0" borderId="0" xfId="3" applyFont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167" fontId="11" fillId="0" borderId="0" xfId="0" applyNumberFormat="1" applyFont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/>
    <xf numFmtId="4" fontId="11" fillId="0" borderId="0" xfId="1" applyNumberFormat="1" applyFont="1"/>
    <xf numFmtId="2" fontId="11" fillId="0" borderId="0" xfId="0" applyNumberFormat="1" applyFont="1"/>
    <xf numFmtId="4" fontId="13" fillId="0" borderId="0" xfId="0" applyNumberFormat="1" applyFont="1"/>
    <xf numFmtId="164" fontId="11" fillId="0" borderId="0" xfId="0" applyNumberFormat="1" applyFont="1"/>
    <xf numFmtId="4" fontId="12" fillId="0" borderId="0" xfId="0" applyNumberFormat="1" applyFont="1"/>
    <xf numFmtId="14" fontId="11" fillId="0" borderId="0" xfId="0" applyNumberFormat="1" applyFont="1"/>
    <xf numFmtId="166" fontId="11" fillId="0" borderId="0" xfId="0" applyNumberFormat="1" applyFont="1"/>
    <xf numFmtId="4" fontId="14" fillId="0" borderId="0" xfId="0" applyNumberFormat="1" applyFont="1"/>
    <xf numFmtId="165" fontId="11" fillId="0" borderId="0" xfId="0" applyNumberFormat="1" applyFont="1"/>
    <xf numFmtId="167" fontId="13" fillId="0" borderId="0" xfId="0" applyNumberFormat="1" applyFont="1"/>
    <xf numFmtId="0" fontId="11" fillId="0" borderId="0" xfId="0" applyNumberFormat="1" applyFont="1"/>
    <xf numFmtId="0" fontId="11" fillId="2" borderId="0" xfId="0" applyFont="1" applyFill="1"/>
    <xf numFmtId="0" fontId="11" fillId="2" borderId="0" xfId="0" applyFont="1" applyFill="1" applyAlignment="1"/>
    <xf numFmtId="4" fontId="11" fillId="0" borderId="0" xfId="0" applyNumberFormat="1" applyFont="1" applyFill="1"/>
    <xf numFmtId="0" fontId="13" fillId="0" borderId="0" xfId="0" applyFont="1" applyAlignment="1">
      <alignment horizontal="center"/>
    </xf>
    <xf numFmtId="44" fontId="0" fillId="0" borderId="0" xfId="0" applyNumberFormat="1"/>
    <xf numFmtId="44" fontId="14" fillId="0" borderId="0" xfId="0" applyNumberFormat="1" applyFont="1"/>
    <xf numFmtId="44" fontId="11" fillId="0" borderId="0" xfId="0" applyNumberFormat="1" applyFont="1"/>
    <xf numFmtId="44" fontId="12" fillId="0" borderId="0" xfId="0" applyNumberFormat="1" applyFont="1"/>
    <xf numFmtId="44" fontId="13" fillId="0" borderId="0" xfId="0" applyNumberFormat="1" applyFont="1"/>
    <xf numFmtId="2" fontId="13" fillId="0" borderId="0" xfId="0" applyNumberFormat="1" applyFont="1"/>
    <xf numFmtId="0" fontId="6" fillId="0" borderId="0" xfId="0" applyFont="1" applyAlignment="1"/>
    <xf numFmtId="164" fontId="13" fillId="0" borderId="0" xfId="0" applyNumberFormat="1" applyFont="1" applyAlignment="1">
      <alignment horizontal="center"/>
    </xf>
    <xf numFmtId="164" fontId="11" fillId="0" borderId="0" xfId="0" applyNumberFormat="1" applyFont="1" applyBorder="1"/>
    <xf numFmtId="164" fontId="11" fillId="0" borderId="0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left"/>
    </xf>
    <xf numFmtId="164" fontId="13" fillId="0" borderId="0" xfId="0" applyNumberFormat="1" applyFont="1"/>
    <xf numFmtId="164" fontId="12" fillId="0" borderId="1" xfId="0" applyNumberFormat="1" applyFont="1" applyBorder="1"/>
    <xf numFmtId="1" fontId="16" fillId="0" borderId="0" xfId="0" applyNumberFormat="1" applyFont="1" applyAlignment="1">
      <alignment horizontal="center"/>
    </xf>
    <xf numFmtId="4" fontId="0" fillId="2" borderId="0" xfId="1" applyNumberFormat="1" applyFont="1" applyFill="1"/>
    <xf numFmtId="0" fontId="13" fillId="0" borderId="0" xfId="0" applyFont="1" applyAlignment="1"/>
    <xf numFmtId="0" fontId="6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2"/>
  <sheetViews>
    <sheetView zoomScale="130" zoomScaleNormal="130" zoomScaleSheetLayoutView="100" workbookViewId="0">
      <selection sqref="A1:XFD8"/>
    </sheetView>
  </sheetViews>
  <sheetFormatPr defaultRowHeight="12.5" x14ac:dyDescent="0.25"/>
  <cols>
    <col min="2" max="2" width="24.453125" bestFit="1" customWidth="1"/>
    <col min="3" max="3" width="15.1796875" customWidth="1"/>
    <col min="5" max="5" width="13.81640625" bestFit="1" customWidth="1"/>
    <col min="6" max="6" width="11.453125" customWidth="1"/>
    <col min="7" max="7" width="11.453125" style="24" customWidth="1"/>
    <col min="8" max="8" width="11.453125" customWidth="1"/>
    <col min="9" max="10" width="10.26953125" bestFit="1" customWidth="1"/>
    <col min="13" max="13" width="10.26953125" bestFit="1" customWidth="1"/>
  </cols>
  <sheetData>
    <row r="1" spans="1:13" ht="13" x14ac:dyDescent="0.3">
      <c r="C1" s="77" t="s">
        <v>27</v>
      </c>
      <c r="D1" s="77"/>
      <c r="E1" s="77"/>
      <c r="F1" s="77"/>
      <c r="G1" s="77"/>
      <c r="H1" s="77"/>
    </row>
    <row r="2" spans="1:13" ht="13" x14ac:dyDescent="0.3">
      <c r="C2" s="6"/>
    </row>
    <row r="3" spans="1:13" ht="13" x14ac:dyDescent="0.3">
      <c r="C3" s="77" t="s">
        <v>40</v>
      </c>
      <c r="D3" s="77"/>
      <c r="E3" s="77"/>
      <c r="F3" s="77"/>
      <c r="G3" s="77"/>
      <c r="H3" s="77"/>
    </row>
    <row r="5" spans="1:13" ht="13" x14ac:dyDescent="0.3">
      <c r="C5" s="77" t="s">
        <v>8</v>
      </c>
      <c r="D5" s="77"/>
      <c r="E5" s="77"/>
      <c r="F5" s="77"/>
      <c r="G5" s="77"/>
      <c r="H5" s="77"/>
    </row>
    <row r="6" spans="1:13" ht="13" x14ac:dyDescent="0.3">
      <c r="C6" s="7"/>
      <c r="E6" s="6"/>
    </row>
    <row r="7" spans="1:13" x14ac:dyDescent="0.25">
      <c r="C7" s="7"/>
      <c r="D7" t="s">
        <v>28</v>
      </c>
    </row>
    <row r="8" spans="1:13" ht="13" x14ac:dyDescent="0.3">
      <c r="B8" s="4"/>
      <c r="E8" s="6"/>
    </row>
    <row r="9" spans="1:13" ht="13" x14ac:dyDescent="0.3">
      <c r="A9" s="4" t="s">
        <v>18</v>
      </c>
      <c r="D9" s="4"/>
      <c r="E9" s="10" t="s">
        <v>32</v>
      </c>
      <c r="F9" s="10" t="s">
        <v>32</v>
      </c>
      <c r="G9" s="10" t="s">
        <v>32</v>
      </c>
      <c r="H9" s="10" t="s">
        <v>32</v>
      </c>
    </row>
    <row r="10" spans="1:13" ht="13" x14ac:dyDescent="0.3">
      <c r="C10" s="6"/>
      <c r="F10" s="5"/>
    </row>
    <row r="11" spans="1:13" ht="13" hidden="1" x14ac:dyDescent="0.3">
      <c r="C11" s="6"/>
      <c r="F11" s="5"/>
      <c r="G11" s="25"/>
      <c r="H11" s="2"/>
    </row>
    <row r="12" spans="1:13" hidden="1" x14ac:dyDescent="0.25">
      <c r="E12" s="2">
        <v>7675.9</v>
      </c>
    </row>
    <row r="13" spans="1:13" ht="13" x14ac:dyDescent="0.3">
      <c r="A13" s="28" t="s">
        <v>33</v>
      </c>
      <c r="D13" s="4"/>
      <c r="J13" s="37"/>
    </row>
    <row r="14" spans="1:13" x14ac:dyDescent="0.25">
      <c r="B14" t="s">
        <v>13</v>
      </c>
      <c r="E14" s="29">
        <v>10451.06</v>
      </c>
      <c r="F14" s="2"/>
      <c r="G14" s="2"/>
      <c r="H14" s="2"/>
      <c r="I14" s="35">
        <v>8243.85</v>
      </c>
      <c r="J14" s="37">
        <v>32</v>
      </c>
      <c r="K14" s="2"/>
      <c r="L14" s="2"/>
      <c r="M14" s="2"/>
    </row>
    <row r="15" spans="1:13" hidden="1" x14ac:dyDescent="0.25">
      <c r="E15" s="2"/>
      <c r="F15" s="2"/>
      <c r="G15" s="2"/>
      <c r="H15" s="2"/>
      <c r="J15" s="37"/>
    </row>
    <row r="16" spans="1:13" hidden="1" x14ac:dyDescent="0.25">
      <c r="E16" s="2"/>
      <c r="F16" s="2"/>
      <c r="G16" s="2"/>
      <c r="H16" s="2"/>
      <c r="J16" s="37"/>
    </row>
    <row r="17" spans="1:14" x14ac:dyDescent="0.25">
      <c r="B17" t="s">
        <v>49</v>
      </c>
      <c r="E17" s="2">
        <v>533</v>
      </c>
      <c r="F17" s="2"/>
      <c r="G17" s="2"/>
      <c r="H17" s="2"/>
      <c r="I17" s="35">
        <v>493</v>
      </c>
      <c r="J17" s="37"/>
      <c r="L17" s="12"/>
      <c r="N17">
        <v>13428.18</v>
      </c>
    </row>
    <row r="18" spans="1:14" x14ac:dyDescent="0.25">
      <c r="B18" t="s">
        <v>14</v>
      </c>
      <c r="E18" s="30">
        <v>3488.94</v>
      </c>
      <c r="F18" s="2"/>
      <c r="G18" s="2"/>
      <c r="H18" s="2"/>
      <c r="I18" s="35">
        <v>568.70000000000005</v>
      </c>
      <c r="J18" s="37"/>
      <c r="K18" s="35"/>
      <c r="L18" s="35"/>
      <c r="M18" s="35"/>
      <c r="N18">
        <v>7217.25</v>
      </c>
    </row>
    <row r="19" spans="1:14" x14ac:dyDescent="0.25">
      <c r="B19" t="s">
        <v>43</v>
      </c>
      <c r="E19" s="2">
        <v>468.83</v>
      </c>
      <c r="F19" s="2"/>
      <c r="G19" s="2"/>
      <c r="H19" s="2"/>
      <c r="I19">
        <v>286.39</v>
      </c>
      <c r="J19" s="37"/>
      <c r="N19">
        <v>1625.95</v>
      </c>
    </row>
    <row r="20" spans="1:14" x14ac:dyDescent="0.25">
      <c r="E20" s="2"/>
      <c r="F20" s="3">
        <f>SUM(E14:E19)</f>
        <v>14941.83</v>
      </c>
      <c r="G20" s="2"/>
      <c r="H20" s="2"/>
      <c r="I20" s="12"/>
      <c r="J20" s="37"/>
      <c r="N20">
        <v>151.93</v>
      </c>
    </row>
    <row r="21" spans="1:14" x14ac:dyDescent="0.25">
      <c r="E21" s="2"/>
      <c r="F21" s="31"/>
      <c r="G21" s="2"/>
      <c r="H21" s="2"/>
      <c r="J21" s="37"/>
      <c r="M21" s="24"/>
      <c r="N21">
        <v>1117.52</v>
      </c>
    </row>
    <row r="22" spans="1:14" x14ac:dyDescent="0.25">
      <c r="A22" t="s">
        <v>38</v>
      </c>
      <c r="B22" t="s">
        <v>50</v>
      </c>
      <c r="E22" s="2">
        <v>4031.96</v>
      </c>
      <c r="F22" s="31"/>
      <c r="G22" s="2"/>
      <c r="H22" s="2"/>
      <c r="I22">
        <v>4031.96</v>
      </c>
      <c r="J22" s="2"/>
      <c r="M22" s="24"/>
      <c r="N22">
        <v>500</v>
      </c>
    </row>
    <row r="23" spans="1:14" x14ac:dyDescent="0.25">
      <c r="B23" t="s">
        <v>0</v>
      </c>
      <c r="E23" s="2">
        <v>3000</v>
      </c>
      <c r="F23" s="2"/>
      <c r="G23" s="2"/>
      <c r="H23" s="2"/>
      <c r="I23" s="35">
        <v>3000</v>
      </c>
      <c r="M23" s="24"/>
      <c r="N23">
        <f>SUM(N13:N22)</f>
        <v>24040.83</v>
      </c>
    </row>
    <row r="24" spans="1:14" hidden="1" x14ac:dyDescent="0.25">
      <c r="E24" s="2"/>
      <c r="F24" s="2"/>
      <c r="G24" s="2"/>
      <c r="H24" s="2"/>
    </row>
    <row r="25" spans="1:14" hidden="1" x14ac:dyDescent="0.25">
      <c r="D25" s="10"/>
      <c r="E25" s="2"/>
      <c r="F25" s="2"/>
      <c r="G25" s="2"/>
      <c r="H25" s="2"/>
    </row>
    <row r="26" spans="1:14" x14ac:dyDescent="0.25">
      <c r="B26" t="s">
        <v>24</v>
      </c>
      <c r="E26" s="2">
        <v>185.29</v>
      </c>
      <c r="F26" s="2"/>
      <c r="G26" s="2"/>
      <c r="H26" s="2"/>
      <c r="I26">
        <v>185.29</v>
      </c>
      <c r="M26" s="24"/>
    </row>
    <row r="27" spans="1:14" x14ac:dyDescent="0.25">
      <c r="A27" s="5"/>
      <c r="E27" s="2"/>
      <c r="F27" s="3">
        <v>7217.25</v>
      </c>
      <c r="G27" s="2"/>
      <c r="H27" s="2"/>
    </row>
    <row r="28" spans="1:14" hidden="1" x14ac:dyDescent="0.25">
      <c r="E28" s="2">
        <v>143.5</v>
      </c>
      <c r="F28" s="2"/>
      <c r="G28" s="2"/>
      <c r="H28" s="2"/>
    </row>
    <row r="29" spans="1:14" x14ac:dyDescent="0.25">
      <c r="E29" s="2"/>
      <c r="F29" s="3"/>
      <c r="G29" s="2"/>
      <c r="H29" s="2"/>
    </row>
    <row r="30" spans="1:14" x14ac:dyDescent="0.25">
      <c r="A30" s="28" t="s">
        <v>48</v>
      </c>
      <c r="E30" s="2"/>
      <c r="F30" s="2"/>
      <c r="G30" s="2"/>
      <c r="H30" s="2"/>
    </row>
    <row r="31" spans="1:14" x14ac:dyDescent="0.25">
      <c r="B31" t="s">
        <v>1</v>
      </c>
      <c r="D31" s="12"/>
      <c r="E31" s="14">
        <v>152</v>
      </c>
      <c r="F31" s="13"/>
      <c r="G31" s="2"/>
      <c r="H31" s="2"/>
      <c r="I31" s="12">
        <v>152</v>
      </c>
      <c r="L31" s="35"/>
    </row>
    <row r="32" spans="1:14" x14ac:dyDescent="0.25">
      <c r="B32" t="s">
        <v>12</v>
      </c>
      <c r="E32" s="14">
        <v>1569.05</v>
      </c>
      <c r="F32" s="2"/>
      <c r="G32" s="29"/>
      <c r="H32" s="2"/>
      <c r="I32" s="35">
        <v>1335.95</v>
      </c>
      <c r="J32" s="12"/>
      <c r="K32" s="35"/>
      <c r="L32" s="35"/>
      <c r="M32" s="35"/>
    </row>
    <row r="33" spans="1:17" x14ac:dyDescent="0.25">
      <c r="E33" s="13"/>
      <c r="F33" s="13">
        <f>SUM(E31:E32)</f>
        <v>1721.05</v>
      </c>
      <c r="G33" s="29"/>
      <c r="H33" s="2"/>
      <c r="I33">
        <f>SUM(I10:I32)</f>
        <v>18297.140000000003</v>
      </c>
      <c r="K33" s="35"/>
    </row>
    <row r="34" spans="1:17" x14ac:dyDescent="0.25">
      <c r="E34" s="13"/>
      <c r="F34" s="2"/>
      <c r="G34" s="29"/>
      <c r="H34" s="16"/>
    </row>
    <row r="35" spans="1:17" x14ac:dyDescent="0.25">
      <c r="A35" s="28" t="s">
        <v>39</v>
      </c>
      <c r="E35" s="13"/>
      <c r="F35" s="2"/>
      <c r="G35" s="29"/>
      <c r="H35" s="2"/>
    </row>
    <row r="36" spans="1:17" x14ac:dyDescent="0.25">
      <c r="B36" t="s">
        <v>41</v>
      </c>
      <c r="E36" s="14">
        <v>1117.52</v>
      </c>
      <c r="F36" s="3">
        <v>1117.52</v>
      </c>
      <c r="G36" s="2"/>
      <c r="H36" s="2"/>
      <c r="I36">
        <v>1117.52</v>
      </c>
    </row>
    <row r="37" spans="1:17" x14ac:dyDescent="0.25">
      <c r="E37" s="2"/>
      <c r="F37" s="13"/>
      <c r="G37" s="2"/>
      <c r="H37" s="2"/>
      <c r="K37">
        <f>SUM(K9:K36)</f>
        <v>0</v>
      </c>
    </row>
    <row r="38" spans="1:17" x14ac:dyDescent="0.25">
      <c r="E38" s="2"/>
      <c r="F38" s="2"/>
      <c r="G38" s="3"/>
      <c r="H38" s="2"/>
    </row>
    <row r="39" spans="1:17" ht="13" x14ac:dyDescent="0.3">
      <c r="A39" t="s">
        <v>11</v>
      </c>
      <c r="D39" s="4"/>
      <c r="E39" s="2">
        <v>151.93</v>
      </c>
      <c r="F39" s="3"/>
      <c r="G39" s="13"/>
      <c r="H39" s="2"/>
    </row>
    <row r="40" spans="1:17" ht="13.5" thickBot="1" x14ac:dyDescent="0.35">
      <c r="D40" s="4"/>
      <c r="E40" s="2"/>
      <c r="F40" s="13"/>
      <c r="G40" s="13"/>
      <c r="H40" s="2"/>
      <c r="J40">
        <v>6150.38</v>
      </c>
    </row>
    <row r="41" spans="1:17" ht="20.5" thickBot="1" x14ac:dyDescent="0.45">
      <c r="A41" s="6"/>
      <c r="B41" s="21"/>
      <c r="C41" s="6"/>
      <c r="E41" s="2"/>
      <c r="F41" s="34">
        <v>25149.58</v>
      </c>
      <c r="G41" s="2"/>
      <c r="H41" s="2"/>
      <c r="Q41" t="s">
        <v>42</v>
      </c>
    </row>
    <row r="42" spans="1:17" ht="13" x14ac:dyDescent="0.3">
      <c r="C42" s="6"/>
      <c r="E42" s="2"/>
      <c r="F42" s="2"/>
      <c r="G42" s="2"/>
      <c r="H42" s="2"/>
      <c r="L42" s="35"/>
    </row>
    <row r="43" spans="1:17" ht="13" x14ac:dyDescent="0.3">
      <c r="C43" s="6"/>
      <c r="E43" s="2"/>
      <c r="F43" s="2"/>
      <c r="G43" s="2"/>
      <c r="H43" s="2"/>
    </row>
    <row r="44" spans="1:17" ht="13" x14ac:dyDescent="0.3">
      <c r="A44" s="4" t="s">
        <v>19</v>
      </c>
      <c r="B44" t="s">
        <v>4</v>
      </c>
      <c r="E44" s="11"/>
      <c r="F44" s="2"/>
      <c r="G44" s="2"/>
      <c r="H44" s="2"/>
    </row>
    <row r="45" spans="1:17" x14ac:dyDescent="0.25">
      <c r="E45" s="2"/>
      <c r="F45" s="2"/>
      <c r="G45" s="2"/>
      <c r="H45" s="17"/>
    </row>
    <row r="46" spans="1:17" ht="13" x14ac:dyDescent="0.3">
      <c r="A46" t="s">
        <v>22</v>
      </c>
      <c r="D46" s="4"/>
      <c r="E46" s="2">
        <v>22233</v>
      </c>
      <c r="F46" s="2"/>
      <c r="G46" s="2"/>
      <c r="H46" s="22"/>
      <c r="I46" s="35">
        <v>17604</v>
      </c>
      <c r="J46" s="24"/>
      <c r="K46" s="35"/>
    </row>
    <row r="47" spans="1:17" hidden="1" x14ac:dyDescent="0.25">
      <c r="E47" s="2"/>
      <c r="F47" s="2"/>
      <c r="G47" s="2"/>
      <c r="H47" s="18"/>
    </row>
    <row r="48" spans="1:17" hidden="1" x14ac:dyDescent="0.25">
      <c r="E48" s="2"/>
      <c r="F48" s="2"/>
      <c r="G48" s="2"/>
      <c r="H48" s="18"/>
    </row>
    <row r="49" spans="1:16" hidden="1" x14ac:dyDescent="0.25">
      <c r="E49" s="2"/>
      <c r="F49" s="2"/>
      <c r="G49" s="2"/>
      <c r="H49" s="19"/>
    </row>
    <row r="50" spans="1:16" hidden="1" x14ac:dyDescent="0.25">
      <c r="E50" s="2"/>
      <c r="F50" s="2"/>
      <c r="G50" s="2"/>
      <c r="H50" s="19"/>
    </row>
    <row r="51" spans="1:16" x14ac:dyDescent="0.25">
      <c r="A51" t="s">
        <v>23</v>
      </c>
      <c r="E51" s="2">
        <v>5952</v>
      </c>
      <c r="F51" s="2"/>
      <c r="G51" s="2"/>
      <c r="H51" s="23"/>
      <c r="I51" s="24">
        <v>5952</v>
      </c>
      <c r="J51" s="24"/>
      <c r="K51" s="35"/>
    </row>
    <row r="52" spans="1:16" x14ac:dyDescent="0.25">
      <c r="A52" t="s">
        <v>2</v>
      </c>
      <c r="E52" s="2">
        <v>1379</v>
      </c>
      <c r="F52" s="2">
        <v>153</v>
      </c>
      <c r="G52" s="2"/>
      <c r="H52" s="23"/>
      <c r="I52" s="35">
        <v>1126</v>
      </c>
      <c r="K52" s="35"/>
    </row>
    <row r="53" spans="1:16" x14ac:dyDescent="0.25">
      <c r="A53" t="s">
        <v>3</v>
      </c>
      <c r="E53" s="2">
        <v>719.4</v>
      </c>
      <c r="F53" s="2">
        <v>63.65</v>
      </c>
      <c r="G53" s="2"/>
      <c r="H53" s="23"/>
      <c r="I53" s="35">
        <v>592.1</v>
      </c>
    </row>
    <row r="54" spans="1:16" x14ac:dyDescent="0.25">
      <c r="A54" t="s">
        <v>21</v>
      </c>
      <c r="E54" s="2">
        <v>338.04</v>
      </c>
      <c r="F54" s="2"/>
      <c r="G54" s="2"/>
      <c r="H54" s="23"/>
      <c r="I54" s="35">
        <v>330.5</v>
      </c>
    </row>
    <row r="55" spans="1:16" x14ac:dyDescent="0.25">
      <c r="A55" t="s">
        <v>16</v>
      </c>
      <c r="E55" s="2">
        <v>28.71</v>
      </c>
      <c r="F55" s="2"/>
      <c r="G55" s="8"/>
      <c r="H55" s="23"/>
      <c r="I55">
        <v>28.71</v>
      </c>
    </row>
    <row r="56" spans="1:16" x14ac:dyDescent="0.25">
      <c r="A56" t="s">
        <v>29</v>
      </c>
      <c r="E56" s="2">
        <v>162.5</v>
      </c>
      <c r="F56" s="2">
        <v>14</v>
      </c>
      <c r="G56" s="2"/>
      <c r="H56" s="17"/>
      <c r="I56" s="24">
        <v>127.5</v>
      </c>
      <c r="K56" s="35"/>
    </row>
    <row r="57" spans="1:16" x14ac:dyDescent="0.25">
      <c r="A57" s="28" t="s">
        <v>47</v>
      </c>
      <c r="E57" s="14">
        <v>487.31</v>
      </c>
      <c r="F57" s="14"/>
      <c r="G57" s="14"/>
      <c r="H57" s="3"/>
      <c r="I57" s="35">
        <v>477.31</v>
      </c>
      <c r="K57" s="35"/>
    </row>
    <row r="58" spans="1:16" ht="13" thickBot="1" x14ac:dyDescent="0.3">
      <c r="A58" s="5"/>
      <c r="E58" s="14"/>
      <c r="F58" s="14"/>
      <c r="G58" s="14"/>
      <c r="H58" s="13"/>
    </row>
    <row r="59" spans="1:16" ht="13.5" thickBot="1" x14ac:dyDescent="0.35">
      <c r="A59" s="6"/>
      <c r="E59" s="14"/>
      <c r="F59" s="32">
        <f>SUM(E46:E57)</f>
        <v>31299.960000000003</v>
      </c>
      <c r="G59" s="14"/>
      <c r="H59" s="3"/>
      <c r="I59">
        <f>SUM(I45:I58)</f>
        <v>26238.12</v>
      </c>
      <c r="M59" s="38"/>
    </row>
    <row r="60" spans="1:16" hidden="1" x14ac:dyDescent="0.25">
      <c r="A60" t="s">
        <v>15</v>
      </c>
      <c r="E60" s="2">
        <f>COUNT(E45:E59)</f>
        <v>8</v>
      </c>
      <c r="F60" s="14"/>
      <c r="G60" s="14"/>
      <c r="H60" s="14"/>
    </row>
    <row r="61" spans="1:16" x14ac:dyDescent="0.25">
      <c r="E61" s="2"/>
      <c r="F61" s="14"/>
      <c r="G61" s="14"/>
      <c r="H61" s="14"/>
    </row>
    <row r="62" spans="1:16" ht="13" thickBot="1" x14ac:dyDescent="0.3">
      <c r="E62" s="2"/>
      <c r="F62" s="14"/>
      <c r="G62" s="14"/>
      <c r="H62" s="14"/>
    </row>
    <row r="63" spans="1:16" ht="13.5" thickBot="1" x14ac:dyDescent="0.35">
      <c r="A63" s="4" t="s">
        <v>25</v>
      </c>
      <c r="C63" s="9"/>
      <c r="E63" s="2"/>
      <c r="F63" s="14"/>
      <c r="G63" s="13"/>
      <c r="H63" s="33">
        <v>6150.38</v>
      </c>
      <c r="M63" t="s">
        <v>52</v>
      </c>
      <c r="P63" t="s">
        <v>4</v>
      </c>
    </row>
    <row r="64" spans="1:16" hidden="1" x14ac:dyDescent="0.25">
      <c r="C64" s="9">
        <v>40451</v>
      </c>
      <c r="E64" s="2"/>
      <c r="F64" s="14"/>
      <c r="G64" s="13"/>
      <c r="H64" s="13">
        <v>62284.21</v>
      </c>
    </row>
    <row r="65" spans="1:12" x14ac:dyDescent="0.25">
      <c r="C65" s="9"/>
      <c r="E65" s="2"/>
      <c r="F65" s="14"/>
      <c r="G65" s="13"/>
      <c r="H65" s="13"/>
    </row>
    <row r="66" spans="1:12" ht="13" thickBot="1" x14ac:dyDescent="0.3">
      <c r="A66" s="28" t="s">
        <v>37</v>
      </c>
      <c r="B66" s="28" t="s">
        <v>34</v>
      </c>
      <c r="C66" s="27">
        <v>43373</v>
      </c>
      <c r="E66" s="2"/>
      <c r="F66" s="14"/>
      <c r="G66" s="14"/>
      <c r="H66" s="14">
        <v>64087.54</v>
      </c>
    </row>
    <row r="67" spans="1:12" ht="13" thickBot="1" x14ac:dyDescent="0.3">
      <c r="A67" s="28" t="s">
        <v>36</v>
      </c>
      <c r="B67" s="28" t="s">
        <v>35</v>
      </c>
      <c r="C67" s="27">
        <v>43738</v>
      </c>
      <c r="E67" s="2"/>
      <c r="F67" s="14"/>
      <c r="G67" s="14"/>
      <c r="H67" s="34">
        <v>58036.160000000003</v>
      </c>
    </row>
    <row r="68" spans="1:12" hidden="1" x14ac:dyDescent="0.25">
      <c r="E68" s="2">
        <v>13226.95</v>
      </c>
      <c r="F68" s="14"/>
      <c r="G68" s="14"/>
      <c r="H68" s="14"/>
    </row>
    <row r="69" spans="1:12" x14ac:dyDescent="0.25">
      <c r="E69" s="2"/>
      <c r="F69" s="14"/>
      <c r="G69" s="14"/>
      <c r="H69" s="14"/>
    </row>
    <row r="70" spans="1:12" x14ac:dyDescent="0.25">
      <c r="E70" s="2"/>
      <c r="F70" s="14"/>
      <c r="G70" s="14"/>
      <c r="H70" s="14"/>
    </row>
    <row r="71" spans="1:12" x14ac:dyDescent="0.25">
      <c r="E71" s="2"/>
      <c r="F71" s="14"/>
      <c r="G71" s="14"/>
      <c r="H71" s="14"/>
    </row>
    <row r="72" spans="1:12" x14ac:dyDescent="0.25">
      <c r="E72" s="2"/>
      <c r="F72" s="14"/>
      <c r="G72" s="14"/>
      <c r="H72" s="14"/>
    </row>
    <row r="73" spans="1:12" ht="13" x14ac:dyDescent="0.3">
      <c r="A73" s="4" t="s">
        <v>5</v>
      </c>
      <c r="E73" s="2"/>
      <c r="F73" s="14"/>
      <c r="G73" s="14"/>
      <c r="H73" s="14"/>
    </row>
    <row r="74" spans="1:12" hidden="1" x14ac:dyDescent="0.25">
      <c r="E74" s="3">
        <v>316.66000000000003</v>
      </c>
      <c r="F74" s="14"/>
      <c r="G74" s="14"/>
      <c r="H74" s="14"/>
    </row>
    <row r="75" spans="1:12" x14ac:dyDescent="0.25">
      <c r="A75" t="s">
        <v>6</v>
      </c>
      <c r="E75" s="2"/>
      <c r="F75" s="14"/>
      <c r="G75" s="14"/>
      <c r="H75" s="14">
        <v>56532.42</v>
      </c>
    </row>
    <row r="76" spans="1:12" x14ac:dyDescent="0.25">
      <c r="A76" t="s">
        <v>51</v>
      </c>
      <c r="D76" s="1"/>
      <c r="E76" s="2"/>
      <c r="F76" s="14"/>
      <c r="G76" s="14"/>
      <c r="H76">
        <v>731.34</v>
      </c>
      <c r="J76" s="35"/>
      <c r="L76" s="12"/>
    </row>
    <row r="77" spans="1:12" ht="13" thickBot="1" x14ac:dyDescent="0.3">
      <c r="A77" t="s">
        <v>7</v>
      </c>
      <c r="D77" s="1"/>
      <c r="E77" s="13"/>
      <c r="F77" s="14"/>
      <c r="G77" s="14"/>
      <c r="H77" s="14">
        <v>772.4</v>
      </c>
      <c r="L77" s="35"/>
    </row>
    <row r="78" spans="1:12" ht="13.5" thickBot="1" x14ac:dyDescent="0.35">
      <c r="A78" s="6"/>
      <c r="D78" s="1"/>
      <c r="E78" s="2"/>
      <c r="F78" s="14"/>
      <c r="G78" s="13"/>
      <c r="H78" s="34">
        <f>SUM(H75:H77)</f>
        <v>58036.159999999996</v>
      </c>
    </row>
    <row r="79" spans="1:12" x14ac:dyDescent="0.25">
      <c r="D79" s="7"/>
      <c r="E79" s="2"/>
      <c r="F79" s="2"/>
      <c r="G79" s="3"/>
      <c r="H79" s="3"/>
    </row>
    <row r="80" spans="1:12" x14ac:dyDescent="0.25">
      <c r="D80" s="7"/>
      <c r="E80" s="2"/>
      <c r="F80" s="2"/>
      <c r="G80" s="3"/>
      <c r="H80" s="3"/>
    </row>
    <row r="81" spans="1:8" x14ac:dyDescent="0.25">
      <c r="D81" s="7"/>
      <c r="E81" s="2"/>
      <c r="F81" s="2"/>
      <c r="G81" s="3"/>
    </row>
    <row r="82" spans="1:8" ht="13" x14ac:dyDescent="0.3">
      <c r="D82" s="7"/>
      <c r="E82" s="2"/>
      <c r="F82" s="2"/>
      <c r="G82" s="13"/>
      <c r="H82" s="20"/>
    </row>
    <row r="83" spans="1:8" ht="13" x14ac:dyDescent="0.3">
      <c r="A83" s="28" t="s">
        <v>46</v>
      </c>
      <c r="B83" s="36"/>
      <c r="D83" s="7"/>
      <c r="E83" s="14" t="s">
        <v>17</v>
      </c>
      <c r="F83" s="13"/>
      <c r="G83" s="13"/>
      <c r="H83" s="11" t="s">
        <v>9</v>
      </c>
    </row>
    <row r="84" spans="1:8" ht="13" x14ac:dyDescent="0.3">
      <c r="A84" s="5"/>
      <c r="B84" s="15"/>
      <c r="D84" s="7"/>
      <c r="E84" s="8" t="s">
        <v>30</v>
      </c>
      <c r="F84" s="13"/>
      <c r="G84" s="13"/>
      <c r="H84" s="11"/>
    </row>
    <row r="85" spans="1:8" ht="13" x14ac:dyDescent="0.3">
      <c r="D85" s="5"/>
      <c r="E85" s="2"/>
      <c r="F85" s="3"/>
      <c r="G85" s="13"/>
      <c r="H85" s="11"/>
    </row>
    <row r="86" spans="1:8" ht="13" x14ac:dyDescent="0.3">
      <c r="A86" s="28" t="s">
        <v>46</v>
      </c>
      <c r="E86" s="2"/>
      <c r="F86" s="3"/>
      <c r="G86" s="13"/>
      <c r="H86" s="11"/>
    </row>
    <row r="87" spans="1:8" ht="13" x14ac:dyDescent="0.3">
      <c r="A87" s="5" t="s">
        <v>26</v>
      </c>
      <c r="E87" s="2"/>
      <c r="F87" s="3"/>
      <c r="G87" s="2"/>
      <c r="H87" s="11"/>
    </row>
    <row r="88" spans="1:8" x14ac:dyDescent="0.25">
      <c r="A88" s="5" t="s">
        <v>20</v>
      </c>
      <c r="E88" s="2"/>
      <c r="F88" s="2"/>
      <c r="G88" s="2"/>
    </row>
    <row r="89" spans="1:8" x14ac:dyDescent="0.25">
      <c r="E89" s="2"/>
      <c r="F89" s="2"/>
      <c r="G89" s="14"/>
      <c r="H89" s="14"/>
    </row>
    <row r="90" spans="1:8" ht="13" x14ac:dyDescent="0.3">
      <c r="A90" s="5"/>
      <c r="D90" s="7"/>
      <c r="E90" s="14" t="s">
        <v>17</v>
      </c>
      <c r="F90" s="13"/>
      <c r="G90" s="13"/>
      <c r="H90" s="11" t="s">
        <v>10</v>
      </c>
    </row>
    <row r="91" spans="1:8" x14ac:dyDescent="0.25">
      <c r="E91" s="28" t="s">
        <v>31</v>
      </c>
      <c r="G91" s="26"/>
    </row>
    <row r="92" spans="1:8" x14ac:dyDescent="0.25">
      <c r="C92" s="7"/>
      <c r="E92" s="7"/>
      <c r="F92" s="7"/>
    </row>
  </sheetData>
  <mergeCells count="3">
    <mergeCell ref="C1:H1"/>
    <mergeCell ref="C3:H3"/>
    <mergeCell ref="C5:H5"/>
  </mergeCells>
  <phoneticPr fontId="2" type="noConversion"/>
  <pageMargins left="0.25" right="0.25" top="0.75" bottom="0.75" header="0.3" footer="0.3"/>
  <pageSetup paperSize="9" scale="74" orientation="portrait" horizontalDpi="4294967293" r:id="rId1"/>
  <headerFooter alignWithMargins="0"/>
  <rowBreaks count="1" manualBreakCount="1">
    <brk id="9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92"/>
  <sheetViews>
    <sheetView tabSelected="1" topLeftCell="A26" zoomScale="60" zoomScaleNormal="60" workbookViewId="0">
      <selection activeCell="G20" sqref="G20"/>
    </sheetView>
  </sheetViews>
  <sheetFormatPr defaultColWidth="9.1796875" defaultRowHeight="15.5" x14ac:dyDescent="0.35"/>
  <cols>
    <col min="1" max="1" width="42.453125" style="63" bestFit="1" customWidth="1"/>
    <col min="2" max="2" width="11.7265625" style="39" bestFit="1" customWidth="1"/>
    <col min="3" max="3" width="9.1796875" style="39"/>
    <col min="4" max="4" width="37" style="39" bestFit="1" customWidth="1"/>
    <col min="5" max="5" width="11.453125" style="39" bestFit="1" customWidth="1"/>
    <col min="6" max="6" width="11.453125" style="41" bestFit="1" customWidth="1"/>
    <col min="7" max="7" width="16" style="39" bestFit="1" customWidth="1"/>
    <col min="8" max="8" width="12.81640625" style="39" bestFit="1" customWidth="1"/>
    <col min="9" max="9" width="9.1796875" style="39"/>
    <col min="10" max="10" width="10.26953125" style="39" bestFit="1" customWidth="1"/>
    <col min="11" max="11" width="9.1796875" style="39"/>
    <col min="12" max="12" width="255.54296875" style="39" bestFit="1" customWidth="1"/>
    <col min="13" max="13" width="1.54296875" style="39" bestFit="1" customWidth="1"/>
    <col min="14" max="14" width="3.1796875" style="39" bestFit="1" customWidth="1"/>
    <col min="15" max="56" width="9.1796875" style="39"/>
    <col min="57" max="57" width="14.453125" style="39" bestFit="1" customWidth="1"/>
    <col min="58" max="16384" width="9.1796875" style="39"/>
  </cols>
  <sheetData>
    <row r="1" spans="1:57" customFormat="1" ht="15.65" customHeight="1" x14ac:dyDescent="0.3">
      <c r="A1" s="77" t="s">
        <v>27</v>
      </c>
      <c r="B1" s="77"/>
      <c r="C1" s="77"/>
      <c r="D1" s="77"/>
      <c r="E1" s="77"/>
      <c r="F1" s="77"/>
      <c r="G1" s="77"/>
      <c r="H1" s="77"/>
    </row>
    <row r="2" spans="1:57" customFormat="1" ht="13" x14ac:dyDescent="0.3">
      <c r="A2" s="61"/>
      <c r="C2" s="6"/>
      <c r="G2" s="24"/>
    </row>
    <row r="3" spans="1:57" customFormat="1" ht="15.65" customHeight="1" x14ac:dyDescent="0.3">
      <c r="A3" s="77" t="s">
        <v>80</v>
      </c>
      <c r="B3" s="77"/>
      <c r="C3" s="77"/>
      <c r="D3" s="77"/>
      <c r="E3" s="77"/>
      <c r="F3" s="77"/>
      <c r="G3" s="77"/>
      <c r="H3" s="77"/>
    </row>
    <row r="4" spans="1:57" customFormat="1" ht="12.5" x14ac:dyDescent="0.25">
      <c r="A4" s="61"/>
      <c r="G4" s="24"/>
    </row>
    <row r="5" spans="1:57" customFormat="1" ht="15.65" customHeight="1" x14ac:dyDescent="0.3">
      <c r="A5" s="77" t="s">
        <v>8</v>
      </c>
      <c r="B5" s="77"/>
      <c r="C5" s="77"/>
      <c r="D5" s="77"/>
      <c r="E5" s="77"/>
      <c r="F5" s="77"/>
      <c r="G5" s="77"/>
      <c r="H5" s="67"/>
    </row>
    <row r="6" spans="1:57" customFormat="1" ht="13" x14ac:dyDescent="0.3">
      <c r="A6" s="61"/>
      <c r="C6" s="7"/>
      <c r="E6" s="6"/>
      <c r="G6" s="24"/>
    </row>
    <row r="7" spans="1:57" customFormat="1" ht="12.5" x14ac:dyDescent="0.25">
      <c r="A7" s="61"/>
      <c r="C7" s="7"/>
      <c r="D7" t="s">
        <v>28</v>
      </c>
      <c r="G7" s="24"/>
    </row>
    <row r="8" spans="1:57" customFormat="1" ht="13" x14ac:dyDescent="0.3">
      <c r="A8" s="61"/>
      <c r="B8" s="4"/>
      <c r="E8" s="6"/>
      <c r="G8" s="24"/>
    </row>
    <row r="9" spans="1:57" x14ac:dyDescent="0.35">
      <c r="A9" s="62" t="s">
        <v>18</v>
      </c>
      <c r="C9" s="43"/>
      <c r="D9" s="60"/>
      <c r="E9" s="60"/>
      <c r="F9" s="60"/>
      <c r="G9" s="68"/>
    </row>
    <row r="10" spans="1:57" ht="15.75" hidden="1" customHeight="1" x14ac:dyDescent="0.35">
      <c r="B10" s="40"/>
      <c r="E10" s="45"/>
      <c r="G10" s="49"/>
    </row>
    <row r="11" spans="1:57" ht="15" hidden="1" customHeight="1" x14ac:dyDescent="0.35">
      <c r="D11" s="45"/>
      <c r="E11" s="45"/>
      <c r="G11" s="49"/>
    </row>
    <row r="12" spans="1:57" x14ac:dyDescent="0.35">
      <c r="A12" s="63" t="s">
        <v>33</v>
      </c>
      <c r="C12" s="43"/>
      <c r="D12" s="46">
        <v>14972.19</v>
      </c>
      <c r="E12" s="48"/>
      <c r="G12" s="49"/>
    </row>
    <row r="13" spans="1:57" x14ac:dyDescent="0.35">
      <c r="A13" s="63" t="s">
        <v>73</v>
      </c>
      <c r="D13" s="46">
        <v>2605</v>
      </c>
      <c r="E13" s="48"/>
      <c r="F13" s="45"/>
      <c r="G13" s="49"/>
      <c r="H13" s="47"/>
    </row>
    <row r="14" spans="1:57" ht="15" hidden="1" customHeight="1" x14ac:dyDescent="0.35">
      <c r="D14" s="46"/>
      <c r="E14" s="48"/>
      <c r="F14" s="45"/>
      <c r="G14" s="49"/>
    </row>
    <row r="15" spans="1:57" ht="15" hidden="1" customHeight="1" x14ac:dyDescent="0.35">
      <c r="D15" s="46"/>
      <c r="E15" s="48"/>
      <c r="F15" s="45"/>
      <c r="G15" s="49"/>
    </row>
    <row r="16" spans="1:57" x14ac:dyDescent="0.35">
      <c r="A16" s="63" t="s">
        <v>14</v>
      </c>
      <c r="D16" s="46">
        <v>3102</v>
      </c>
      <c r="E16" s="48"/>
      <c r="F16" s="45"/>
      <c r="G16" s="49"/>
      <c r="H16" s="47"/>
      <c r="I16" s="47"/>
      <c r="BE16" s="39">
        <v>1.1111111111111101E+28</v>
      </c>
    </row>
    <row r="17" spans="1:12" x14ac:dyDescent="0.35">
      <c r="A17" s="63" t="s">
        <v>43</v>
      </c>
      <c r="D17" s="46">
        <v>2659.15</v>
      </c>
      <c r="E17" s="48"/>
      <c r="F17" s="45"/>
      <c r="G17" s="49"/>
      <c r="H17" s="45"/>
    </row>
    <row r="18" spans="1:12" x14ac:dyDescent="0.35">
      <c r="D18" s="46"/>
      <c r="E18" s="48">
        <f>SUM(D12:D17)</f>
        <v>23338.340000000004</v>
      </c>
      <c r="F18" s="45"/>
      <c r="G18" s="49"/>
      <c r="H18" s="45"/>
    </row>
    <row r="19" spans="1:12" x14ac:dyDescent="0.35">
      <c r="D19" s="46"/>
      <c r="E19" s="48"/>
      <c r="F19" s="45"/>
      <c r="G19" s="49"/>
    </row>
    <row r="20" spans="1:12" x14ac:dyDescent="0.35">
      <c r="A20" s="62" t="s">
        <v>38</v>
      </c>
      <c r="D20" s="46"/>
      <c r="E20" s="48"/>
      <c r="F20" s="45"/>
      <c r="G20" s="49"/>
      <c r="J20" s="41"/>
    </row>
    <row r="21" spans="1:12" x14ac:dyDescent="0.35">
      <c r="A21" s="63" t="s">
        <v>0</v>
      </c>
      <c r="D21" s="46">
        <v>3150</v>
      </c>
      <c r="E21" s="48"/>
      <c r="F21" s="63"/>
      <c r="G21" s="49"/>
      <c r="J21" s="41"/>
    </row>
    <row r="22" spans="1:12" ht="15" hidden="1" customHeight="1" x14ac:dyDescent="0.35">
      <c r="C22" s="44"/>
      <c r="D22" s="46"/>
      <c r="E22" s="48"/>
      <c r="F22" s="45"/>
      <c r="G22" s="49"/>
    </row>
    <row r="23" spans="1:12" x14ac:dyDescent="0.35">
      <c r="A23" s="63" t="s">
        <v>24</v>
      </c>
      <c r="D23" s="46">
        <v>283.89999999999998</v>
      </c>
      <c r="E23" s="48"/>
      <c r="F23" s="45"/>
      <c r="G23" s="49"/>
      <c r="J23" s="41"/>
    </row>
    <row r="24" spans="1:12" x14ac:dyDescent="0.35">
      <c r="A24" s="63" t="s">
        <v>74</v>
      </c>
      <c r="D24" s="46">
        <v>1500</v>
      </c>
      <c r="E24" s="48"/>
      <c r="F24" s="45"/>
      <c r="G24" s="49"/>
      <c r="J24" s="41"/>
    </row>
    <row r="25" spans="1:12" x14ac:dyDescent="0.35">
      <c r="A25" s="63" t="s">
        <v>75</v>
      </c>
      <c r="D25" s="46">
        <v>4000</v>
      </c>
      <c r="E25" s="48"/>
      <c r="F25" s="45"/>
      <c r="G25" s="49"/>
      <c r="J25" s="41"/>
    </row>
    <row r="26" spans="1:12" x14ac:dyDescent="0.35">
      <c r="D26" s="46"/>
      <c r="E26" s="48">
        <f>SUM(D21:D25)</f>
        <v>8933.9</v>
      </c>
      <c r="F26" s="45"/>
      <c r="G26" s="49"/>
      <c r="J26" s="41"/>
    </row>
    <row r="27" spans="1:12" ht="15" hidden="1" customHeight="1" x14ac:dyDescent="0.35">
      <c r="D27" s="46"/>
      <c r="E27" s="48"/>
      <c r="F27" s="45"/>
      <c r="G27" s="49"/>
    </row>
    <row r="28" spans="1:12" x14ac:dyDescent="0.35">
      <c r="B28" s="47"/>
      <c r="D28" s="46"/>
      <c r="E28" s="48"/>
      <c r="F28" s="45"/>
      <c r="G28" s="49"/>
      <c r="L28" s="39" t="s">
        <v>45</v>
      </c>
    </row>
    <row r="29" spans="1:12" x14ac:dyDescent="0.35">
      <c r="B29" s="47"/>
      <c r="D29" s="46"/>
      <c r="E29" s="48"/>
      <c r="F29" s="45"/>
      <c r="G29" s="49"/>
    </row>
    <row r="30" spans="1:12" x14ac:dyDescent="0.35">
      <c r="A30" s="62" t="s">
        <v>48</v>
      </c>
      <c r="D30" s="46"/>
      <c r="E30" s="48"/>
      <c r="F30" s="46"/>
      <c r="G30" s="49"/>
      <c r="H30" s="47"/>
      <c r="I30" s="47"/>
    </row>
    <row r="31" spans="1:12" x14ac:dyDescent="0.35">
      <c r="A31" s="63" t="s">
        <v>12</v>
      </c>
      <c r="D31" s="46">
        <v>1982.9</v>
      </c>
      <c r="E31" s="48"/>
      <c r="F31" s="46"/>
      <c r="G31" s="49"/>
    </row>
    <row r="32" spans="1:12" x14ac:dyDescent="0.35">
      <c r="A32" s="63" t="s">
        <v>76</v>
      </c>
      <c r="D32" s="46">
        <v>97.1</v>
      </c>
      <c r="F32" s="66"/>
      <c r="G32" s="49"/>
    </row>
    <row r="33" spans="1:14" x14ac:dyDescent="0.35">
      <c r="D33" s="46"/>
      <c r="E33" s="48">
        <v>2080</v>
      </c>
      <c r="F33" s="66"/>
      <c r="G33" s="49"/>
    </row>
    <row r="34" spans="1:14" x14ac:dyDescent="0.35">
      <c r="D34" s="46"/>
      <c r="E34" s="48"/>
      <c r="F34" s="66"/>
      <c r="G34" s="49"/>
    </row>
    <row r="35" spans="1:14" x14ac:dyDescent="0.35">
      <c r="A35" s="62" t="s">
        <v>81</v>
      </c>
      <c r="D35" s="46"/>
      <c r="E35" s="48"/>
      <c r="F35" s="66"/>
      <c r="G35" s="49"/>
    </row>
    <row r="36" spans="1:14" x14ac:dyDescent="0.35">
      <c r="A36" s="63" t="s">
        <v>83</v>
      </c>
      <c r="D36" s="46">
        <v>1116.8800000000001</v>
      </c>
      <c r="E36" s="48"/>
      <c r="F36" s="66"/>
      <c r="G36" s="49"/>
    </row>
    <row r="37" spans="1:14" x14ac:dyDescent="0.35">
      <c r="A37" s="63" t="s">
        <v>53</v>
      </c>
      <c r="D37" s="46">
        <v>87.38</v>
      </c>
      <c r="E37" s="48"/>
      <c r="F37" s="48"/>
      <c r="G37" s="49"/>
    </row>
    <row r="38" spans="1:14" x14ac:dyDescent="0.35">
      <c r="A38" s="63" t="s">
        <v>11</v>
      </c>
      <c r="C38" s="43"/>
      <c r="D38" s="46">
        <v>626.47</v>
      </c>
      <c r="E38" s="48"/>
      <c r="F38" s="48"/>
      <c r="G38" s="49"/>
    </row>
    <row r="39" spans="1:14" x14ac:dyDescent="0.35">
      <c r="C39" s="43"/>
      <c r="D39" s="46"/>
      <c r="E39" s="48">
        <f>SUM(D36:D38)</f>
        <v>1830.7300000000002</v>
      </c>
      <c r="F39" s="48"/>
      <c r="G39" s="49"/>
    </row>
    <row r="40" spans="1:14" x14ac:dyDescent="0.35">
      <c r="B40" s="40"/>
      <c r="C40" s="43"/>
      <c r="D40" s="46"/>
      <c r="E40" s="48"/>
      <c r="F40" s="53"/>
      <c r="G40" s="49"/>
      <c r="N40" s="39" t="s">
        <v>42</v>
      </c>
    </row>
    <row r="41" spans="1:14" x14ac:dyDescent="0.35">
      <c r="A41" s="62" t="s">
        <v>70</v>
      </c>
      <c r="B41" s="40"/>
      <c r="D41" s="46"/>
      <c r="E41" s="48"/>
      <c r="F41" s="53">
        <f>SUM(E12:E39)</f>
        <v>36182.970000000008</v>
      </c>
      <c r="G41" s="49"/>
      <c r="I41" s="47"/>
    </row>
    <row r="42" spans="1:14" x14ac:dyDescent="0.35">
      <c r="B42" s="40"/>
      <c r="D42" s="46"/>
      <c r="E42" s="48"/>
      <c r="F42" s="45" t="s">
        <v>4</v>
      </c>
      <c r="G42" s="69"/>
    </row>
    <row r="43" spans="1:14" x14ac:dyDescent="0.35">
      <c r="D43" s="46"/>
      <c r="E43" s="48"/>
      <c r="F43" s="45"/>
      <c r="G43" s="70"/>
    </row>
    <row r="44" spans="1:14" x14ac:dyDescent="0.35">
      <c r="A44" s="62" t="s">
        <v>19</v>
      </c>
      <c r="D44" s="46"/>
      <c r="E44" s="48"/>
      <c r="F44" s="45"/>
      <c r="G44" s="49"/>
    </row>
    <row r="45" spans="1:14" ht="15" hidden="1" customHeight="1" x14ac:dyDescent="0.35">
      <c r="A45" s="63" t="s">
        <v>22</v>
      </c>
      <c r="C45" s="43"/>
      <c r="D45" s="46"/>
      <c r="E45" s="48"/>
      <c r="F45" s="45"/>
      <c r="G45" s="71"/>
    </row>
    <row r="46" spans="1:14" ht="15" hidden="1" customHeight="1" x14ac:dyDescent="0.35">
      <c r="D46" s="46"/>
      <c r="E46" s="48"/>
      <c r="F46" s="45"/>
      <c r="G46" s="71"/>
    </row>
    <row r="47" spans="1:14" ht="15" hidden="1" customHeight="1" x14ac:dyDescent="0.35">
      <c r="D47" s="46"/>
      <c r="E47" s="48"/>
      <c r="F47" s="45"/>
      <c r="G47" s="70"/>
    </row>
    <row r="48" spans="1:14" ht="15" hidden="1" customHeight="1" x14ac:dyDescent="0.35">
      <c r="D48" s="46"/>
      <c r="E48" s="48"/>
      <c r="F48" s="45"/>
      <c r="G48" s="70"/>
    </row>
    <row r="49" spans="1:13" x14ac:dyDescent="0.35">
      <c r="A49" s="63" t="s">
        <v>22</v>
      </c>
      <c r="D49" s="46">
        <v>18758.5</v>
      </c>
      <c r="E49" s="48"/>
      <c r="F49" s="45"/>
      <c r="G49" s="70"/>
      <c r="H49" s="41"/>
    </row>
    <row r="50" spans="1:13" x14ac:dyDescent="0.35">
      <c r="A50" s="63" t="s">
        <v>23</v>
      </c>
      <c r="D50" s="46">
        <v>5920.94</v>
      </c>
      <c r="E50" s="48"/>
      <c r="F50" s="45"/>
      <c r="G50" s="49"/>
      <c r="H50" s="47"/>
    </row>
    <row r="51" spans="1:13" x14ac:dyDescent="0.35">
      <c r="A51" s="63" t="s">
        <v>2</v>
      </c>
      <c r="D51" s="46">
        <v>1773.21</v>
      </c>
      <c r="E51" s="48"/>
      <c r="F51" s="45"/>
      <c r="G51" s="70"/>
    </row>
    <row r="52" spans="1:13" x14ac:dyDescent="0.35">
      <c r="A52" s="63" t="s">
        <v>3</v>
      </c>
      <c r="D52" s="46">
        <v>1405.32</v>
      </c>
      <c r="E52" s="48"/>
      <c r="F52" s="45"/>
      <c r="G52" s="69"/>
    </row>
    <row r="53" spans="1:13" x14ac:dyDescent="0.35">
      <c r="A53" s="63" t="s">
        <v>21</v>
      </c>
      <c r="D53" s="46">
        <v>280.42</v>
      </c>
      <c r="E53" s="48"/>
      <c r="F53" s="45"/>
      <c r="G53" s="49"/>
    </row>
    <row r="54" spans="1:13" x14ac:dyDescent="0.35">
      <c r="A54" s="63" t="s">
        <v>16</v>
      </c>
      <c r="D54" s="46">
        <v>16.98</v>
      </c>
      <c r="E54" s="48"/>
      <c r="F54" s="45"/>
      <c r="G54" s="72"/>
      <c r="H54" s="41"/>
    </row>
    <row r="55" spans="1:13" x14ac:dyDescent="0.35">
      <c r="A55" s="63" t="s">
        <v>29</v>
      </c>
      <c r="D55" s="46">
        <v>240</v>
      </c>
      <c r="E55" s="48"/>
      <c r="F55" s="45"/>
      <c r="G55" s="72"/>
    </row>
    <row r="56" spans="1:13" x14ac:dyDescent="0.35">
      <c r="A56" s="63" t="s">
        <v>47</v>
      </c>
      <c r="D56" s="46">
        <v>64.8</v>
      </c>
      <c r="E56" s="48"/>
      <c r="F56" s="45"/>
      <c r="G56" s="49"/>
    </row>
    <row r="57" spans="1:13" x14ac:dyDescent="0.35">
      <c r="D57" s="45"/>
      <c r="E57" s="48">
        <f>SUM(D45:D56)</f>
        <v>28460.169999999995</v>
      </c>
      <c r="F57" s="53"/>
      <c r="G57" s="49"/>
    </row>
    <row r="58" spans="1:13" ht="15" hidden="1" customHeight="1" x14ac:dyDescent="0.35">
      <c r="A58" s="64" t="s">
        <v>71</v>
      </c>
      <c r="D58" s="45"/>
      <c r="E58" s="45"/>
      <c r="F58" s="45"/>
      <c r="G58" s="49"/>
    </row>
    <row r="59" spans="1:13" ht="15" customHeight="1" x14ac:dyDescent="0.35">
      <c r="A59" s="64"/>
      <c r="D59" s="45"/>
      <c r="E59" s="45"/>
      <c r="F59" s="45"/>
      <c r="G59" s="49"/>
    </row>
    <row r="60" spans="1:13" x14ac:dyDescent="0.35">
      <c r="A60" s="62" t="s">
        <v>71</v>
      </c>
      <c r="D60" s="45"/>
      <c r="E60" s="45"/>
      <c r="F60" s="53">
        <f>E57</f>
        <v>28460.169999999995</v>
      </c>
      <c r="G60" s="49"/>
    </row>
    <row r="61" spans="1:13" ht="16" thickBot="1" x14ac:dyDescent="0.4">
      <c r="A61" s="62"/>
      <c r="D61" s="45"/>
      <c r="E61" s="45"/>
      <c r="F61" s="53"/>
      <c r="G61" s="49"/>
    </row>
    <row r="62" spans="1:13" ht="16" thickBot="1" x14ac:dyDescent="0.4">
      <c r="A62" s="62" t="s">
        <v>25</v>
      </c>
      <c r="D62" s="45"/>
      <c r="E62" s="45"/>
      <c r="F62" s="45"/>
      <c r="G62" s="73">
        <f>F41-F60</f>
        <v>7722.8000000000138</v>
      </c>
    </row>
    <row r="63" spans="1:13" x14ac:dyDescent="0.35">
      <c r="D63" s="45"/>
      <c r="E63" s="45"/>
      <c r="F63" s="45"/>
      <c r="G63" s="72"/>
      <c r="H63" s="59"/>
    </row>
    <row r="64" spans="1:13" ht="16" thickBot="1" x14ac:dyDescent="0.4">
      <c r="B64" s="51"/>
      <c r="D64" s="45"/>
      <c r="E64" s="45"/>
      <c r="F64" s="48"/>
      <c r="G64" s="72"/>
      <c r="M64" s="39" t="s">
        <v>4</v>
      </c>
    </row>
    <row r="65" spans="1:9" ht="15" hidden="1" customHeight="1" x14ac:dyDescent="0.35">
      <c r="A65" s="65"/>
      <c r="B65" s="51">
        <v>40451</v>
      </c>
      <c r="D65" s="45"/>
      <c r="E65" s="45"/>
      <c r="F65" s="48"/>
      <c r="G65" s="49"/>
    </row>
    <row r="66" spans="1:9" ht="16" thickBot="1" x14ac:dyDescent="0.4">
      <c r="A66" s="63" t="s">
        <v>78</v>
      </c>
      <c r="B66" s="52">
        <v>45565</v>
      </c>
      <c r="D66" s="45"/>
      <c r="E66" s="45"/>
      <c r="F66" s="48"/>
      <c r="G66" s="73">
        <v>46414.73</v>
      </c>
    </row>
    <row r="67" spans="1:9" ht="16" thickBot="1" x14ac:dyDescent="0.4">
      <c r="A67" s="63" t="s">
        <v>79</v>
      </c>
      <c r="B67" s="52">
        <v>45930</v>
      </c>
      <c r="D67" s="45"/>
      <c r="E67" s="45"/>
      <c r="F67" s="45"/>
      <c r="G67" s="73">
        <f>G66+G62</f>
        <v>54137.530000000013</v>
      </c>
    </row>
    <row r="68" spans="1:9" x14ac:dyDescent="0.35">
      <c r="A68" s="64"/>
      <c r="B68" s="52"/>
      <c r="D68" s="45"/>
      <c r="E68" s="45"/>
      <c r="F68" s="45"/>
      <c r="G68" s="49"/>
    </row>
    <row r="69" spans="1:9" ht="15" hidden="1" customHeight="1" x14ac:dyDescent="0.35">
      <c r="D69" s="45"/>
      <c r="E69" s="45"/>
      <c r="F69" s="45"/>
      <c r="G69" s="49"/>
    </row>
    <row r="70" spans="1:9" x14ac:dyDescent="0.35">
      <c r="D70" s="45"/>
      <c r="E70" s="45"/>
      <c r="F70" s="45"/>
      <c r="G70" s="49"/>
    </row>
    <row r="71" spans="1:9" x14ac:dyDescent="0.35">
      <c r="D71" s="45"/>
      <c r="E71" s="45"/>
      <c r="F71" s="45"/>
      <c r="G71" s="49"/>
    </row>
    <row r="72" spans="1:9" x14ac:dyDescent="0.35">
      <c r="D72" s="45"/>
      <c r="E72" s="45"/>
      <c r="F72" s="45"/>
      <c r="G72" s="49"/>
    </row>
    <row r="73" spans="1:9" x14ac:dyDescent="0.35">
      <c r="D73" s="45"/>
      <c r="E73" s="45"/>
      <c r="F73" s="45"/>
      <c r="G73" s="49"/>
    </row>
    <row r="74" spans="1:9" x14ac:dyDescent="0.35">
      <c r="A74" s="62" t="s">
        <v>5</v>
      </c>
      <c r="D74" s="45"/>
      <c r="E74" s="45"/>
      <c r="F74" s="45"/>
      <c r="G74" s="49"/>
    </row>
    <row r="75" spans="1:9" ht="15" customHeight="1" x14ac:dyDescent="0.35">
      <c r="A75" s="63" t="s">
        <v>6</v>
      </c>
      <c r="D75" s="48"/>
      <c r="E75" s="45"/>
      <c r="F75" s="53">
        <v>44763.86</v>
      </c>
      <c r="G75" s="49"/>
    </row>
    <row r="76" spans="1:9" x14ac:dyDescent="0.35">
      <c r="A76" s="63" t="s">
        <v>51</v>
      </c>
      <c r="D76" s="45"/>
      <c r="E76" s="45"/>
      <c r="F76" s="53">
        <v>9303.67</v>
      </c>
      <c r="G76" s="49"/>
      <c r="I76" s="49"/>
    </row>
    <row r="77" spans="1:9" ht="16" thickBot="1" x14ac:dyDescent="0.4">
      <c r="A77" s="63" t="s">
        <v>7</v>
      </c>
      <c r="C77" s="42"/>
      <c r="D77" s="48"/>
      <c r="E77" s="45"/>
      <c r="F77" s="53">
        <v>70</v>
      </c>
      <c r="G77" s="49"/>
      <c r="I77" s="47"/>
    </row>
    <row r="78" spans="1:9" ht="16" thickBot="1" x14ac:dyDescent="0.4">
      <c r="C78" s="42"/>
      <c r="D78" s="45"/>
      <c r="E78" s="45"/>
      <c r="F78" s="48"/>
      <c r="G78" s="73">
        <v>54137.53</v>
      </c>
    </row>
    <row r="79" spans="1:9" x14ac:dyDescent="0.35">
      <c r="A79" s="64"/>
      <c r="C79" s="42"/>
      <c r="D79" s="45"/>
      <c r="E79" s="45"/>
      <c r="F79" s="48"/>
    </row>
    <row r="80" spans="1:9" x14ac:dyDescent="0.35">
      <c r="C80" s="42"/>
      <c r="D80" s="45"/>
      <c r="E80" s="48"/>
      <c r="F80" s="48"/>
      <c r="G80" s="53"/>
    </row>
    <row r="81" spans="1:8" x14ac:dyDescent="0.35">
      <c r="C81" s="42"/>
      <c r="D81" s="45"/>
      <c r="E81" s="48"/>
      <c r="F81" s="48"/>
      <c r="G81" s="50"/>
      <c r="H81" s="40"/>
    </row>
    <row r="82" spans="1:8" x14ac:dyDescent="0.35">
      <c r="C82" s="42"/>
      <c r="D82" s="45" t="s">
        <v>17</v>
      </c>
      <c r="E82" s="48"/>
      <c r="F82" s="48"/>
      <c r="G82" s="50"/>
    </row>
    <row r="83" spans="1:8" x14ac:dyDescent="0.35">
      <c r="A83" s="63" t="s">
        <v>77</v>
      </c>
      <c r="C83" s="42"/>
      <c r="D83" s="45" t="s">
        <v>30</v>
      </c>
      <c r="E83" s="48"/>
      <c r="F83" s="48"/>
      <c r="G83" s="50" t="s">
        <v>9</v>
      </c>
    </row>
    <row r="84" spans="1:8" x14ac:dyDescent="0.35">
      <c r="C84" s="42"/>
      <c r="D84" s="45"/>
      <c r="E84" s="45"/>
      <c r="F84" s="48"/>
      <c r="G84" s="50"/>
    </row>
    <row r="85" spans="1:8" x14ac:dyDescent="0.35">
      <c r="D85" s="45"/>
      <c r="E85" s="45"/>
      <c r="F85" s="48"/>
    </row>
    <row r="86" spans="1:8" x14ac:dyDescent="0.35">
      <c r="D86" s="45"/>
      <c r="E86" s="48"/>
      <c r="F86" s="45"/>
      <c r="G86" s="45"/>
    </row>
    <row r="87" spans="1:8" x14ac:dyDescent="0.35">
      <c r="D87" s="45"/>
      <c r="F87" s="45"/>
    </row>
    <row r="88" spans="1:8" x14ac:dyDescent="0.35">
      <c r="D88" s="45"/>
      <c r="E88" s="42"/>
      <c r="F88" s="45"/>
    </row>
    <row r="89" spans="1:8" x14ac:dyDescent="0.35">
      <c r="D89" s="45" t="s">
        <v>17</v>
      </c>
      <c r="F89" s="48"/>
    </row>
    <row r="90" spans="1:8" x14ac:dyDescent="0.35">
      <c r="A90" s="63" t="s">
        <v>77</v>
      </c>
      <c r="C90" s="42"/>
      <c r="D90" s="39" t="s">
        <v>31</v>
      </c>
      <c r="F90" s="55"/>
      <c r="G90" s="50" t="s">
        <v>10</v>
      </c>
    </row>
    <row r="91" spans="1:8" x14ac:dyDescent="0.35">
      <c r="A91" s="63" t="s">
        <v>26</v>
      </c>
      <c r="B91" s="42"/>
      <c r="D91" s="42"/>
    </row>
    <row r="92" spans="1:8" x14ac:dyDescent="0.35">
      <c r="A92" s="63" t="s">
        <v>72</v>
      </c>
    </row>
  </sheetData>
  <mergeCells count="3">
    <mergeCell ref="A1:H1"/>
    <mergeCell ref="A3:H3"/>
    <mergeCell ref="A5:G5"/>
  </mergeCells>
  <pageMargins left="0.7" right="0.7" top="0.75" bottom="0.75" header="0.3" footer="0.3"/>
  <pageSetup paperSize="9" scale="57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0618-F8D9-4178-973B-CC1DF70ED551}">
  <sheetPr>
    <pageSetUpPr fitToPage="1"/>
  </sheetPr>
  <dimension ref="A2:AK87"/>
  <sheetViews>
    <sheetView workbookViewId="0">
      <pane xSplit="1" ySplit="9" topLeftCell="B10" activePane="bottomRight" state="frozen"/>
      <selection pane="topRight" activeCell="C1" sqref="C1"/>
      <selection pane="bottomLeft" activeCell="A5" sqref="A5"/>
      <selection pane="bottomRight" activeCell="I3" sqref="I3"/>
    </sheetView>
  </sheetViews>
  <sheetFormatPr defaultColWidth="9.1796875" defaultRowHeight="15.5" x14ac:dyDescent="0.35"/>
  <cols>
    <col min="1" max="1" width="25.54296875" style="39" bestFit="1" customWidth="1"/>
    <col min="2" max="22" width="11" style="39" customWidth="1"/>
    <col min="23" max="16384" width="9.1796875" style="39"/>
  </cols>
  <sheetData>
    <row r="2" spans="1:37" x14ac:dyDescent="0.35">
      <c r="A2" s="76" t="s">
        <v>27</v>
      </c>
      <c r="B2" s="76"/>
      <c r="C2" s="76"/>
      <c r="D2" s="76"/>
      <c r="E2" s="76"/>
      <c r="F2" s="76"/>
      <c r="G2" s="76"/>
    </row>
    <row r="3" spans="1:37" x14ac:dyDescent="0.35">
      <c r="A3" s="78"/>
      <c r="B3" s="78"/>
      <c r="C3" s="78"/>
      <c r="D3" s="78"/>
      <c r="E3" s="78"/>
      <c r="F3" s="78"/>
      <c r="G3" s="78"/>
    </row>
    <row r="4" spans="1:37" x14ac:dyDescent="0.35">
      <c r="A4" s="79" t="s">
        <v>84</v>
      </c>
      <c r="B4" s="79"/>
      <c r="C4" s="79"/>
      <c r="D4" s="79"/>
      <c r="E4" s="79"/>
      <c r="F4" s="79"/>
      <c r="G4" s="79"/>
    </row>
    <row r="5" spans="1:37" x14ac:dyDescent="0.35">
      <c r="A5" s="78"/>
      <c r="B5" s="78"/>
      <c r="C5" s="78"/>
      <c r="D5" s="78"/>
      <c r="E5" s="78"/>
      <c r="F5" s="78"/>
      <c r="G5" s="78"/>
    </row>
    <row r="6" spans="1:37" x14ac:dyDescent="0.35">
      <c r="A6" s="79" t="s">
        <v>8</v>
      </c>
      <c r="B6" s="79"/>
      <c r="C6" s="79"/>
      <c r="D6" s="79"/>
      <c r="E6" s="79"/>
      <c r="F6" s="79"/>
      <c r="G6" s="79"/>
    </row>
    <row r="9" spans="1:37" x14ac:dyDescent="0.35">
      <c r="A9" s="43" t="s">
        <v>18</v>
      </c>
      <c r="B9" s="58">
        <v>2025</v>
      </c>
      <c r="C9" s="58">
        <v>2024</v>
      </c>
      <c r="D9" s="58">
        <v>2023</v>
      </c>
      <c r="E9" s="58">
        <v>2022</v>
      </c>
      <c r="F9" s="58">
        <v>2021</v>
      </c>
      <c r="G9" s="57">
        <v>2020</v>
      </c>
      <c r="H9" s="58">
        <v>2019</v>
      </c>
      <c r="I9" s="57">
        <v>2018</v>
      </c>
      <c r="J9" s="58">
        <v>2017</v>
      </c>
      <c r="K9" s="57">
        <v>2016</v>
      </c>
      <c r="L9" s="58">
        <v>2015</v>
      </c>
      <c r="M9" s="57">
        <v>2014</v>
      </c>
      <c r="N9" s="58">
        <v>2013</v>
      </c>
      <c r="O9" s="57">
        <v>2012</v>
      </c>
      <c r="P9" s="58">
        <v>2011</v>
      </c>
      <c r="Q9" s="57">
        <v>2010</v>
      </c>
      <c r="R9" s="58">
        <v>2009</v>
      </c>
      <c r="S9" s="57">
        <v>2008</v>
      </c>
      <c r="T9" s="58">
        <v>2007</v>
      </c>
      <c r="U9" s="57">
        <v>2006</v>
      </c>
      <c r="V9" s="58">
        <v>2005</v>
      </c>
    </row>
    <row r="10" spans="1:37" ht="15" customHeight="1" x14ac:dyDescent="0.35"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37" x14ac:dyDescent="0.35">
      <c r="A11" s="42" t="s">
        <v>33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</row>
    <row r="12" spans="1:37" x14ac:dyDescent="0.35">
      <c r="A12" s="39" t="s">
        <v>13</v>
      </c>
      <c r="B12" s="29">
        <v>14972.19</v>
      </c>
      <c r="C12" s="29"/>
      <c r="D12" s="29">
        <v>10451.06</v>
      </c>
      <c r="E12" s="29">
        <v>9898.44</v>
      </c>
      <c r="F12" s="29">
        <v>5027.58</v>
      </c>
      <c r="G12" s="29">
        <v>8414.89</v>
      </c>
      <c r="H12" s="29">
        <v>10984.06</v>
      </c>
      <c r="I12" s="29">
        <v>15736.03</v>
      </c>
      <c r="J12" s="29">
        <v>12520.27</v>
      </c>
      <c r="K12" s="29">
        <v>16064.66</v>
      </c>
      <c r="L12" s="29">
        <v>12069.27</v>
      </c>
      <c r="M12" s="29">
        <v>13161.58</v>
      </c>
      <c r="N12" s="29">
        <v>13238.16</v>
      </c>
      <c r="O12" s="29">
        <v>7579.32</v>
      </c>
      <c r="P12" s="29">
        <v>7183.39</v>
      </c>
      <c r="Q12" s="29"/>
      <c r="R12" s="29"/>
      <c r="S12" s="29"/>
      <c r="T12" s="29"/>
      <c r="U12" s="29"/>
      <c r="V12" s="29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7" ht="15" customHeight="1" x14ac:dyDescent="0.35">
      <c r="A13" s="39" t="s">
        <v>49</v>
      </c>
      <c r="B13" s="29">
        <v>2605</v>
      </c>
      <c r="C13" s="29">
        <v>19807.21</v>
      </c>
      <c r="D13" s="29">
        <v>533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7" x14ac:dyDescent="0.35">
      <c r="A14" s="39" t="s">
        <v>14</v>
      </c>
      <c r="B14" s="29">
        <v>3102</v>
      </c>
      <c r="C14" s="29">
        <v>8611.66</v>
      </c>
      <c r="D14" s="29">
        <v>3488.94</v>
      </c>
      <c r="E14" s="29">
        <v>1383.82</v>
      </c>
      <c r="F14" s="29">
        <v>995</v>
      </c>
      <c r="G14" s="29">
        <v>2395.1999999999998</v>
      </c>
      <c r="H14" s="29">
        <v>3488.94</v>
      </c>
      <c r="I14" s="29">
        <v>4002.88</v>
      </c>
      <c r="J14" s="29">
        <v>4344.43</v>
      </c>
      <c r="K14" s="29">
        <v>3863.51</v>
      </c>
      <c r="L14" s="29">
        <v>4456.47</v>
      </c>
      <c r="M14" s="29">
        <v>7045.22</v>
      </c>
      <c r="N14" s="29">
        <v>6449.98</v>
      </c>
      <c r="O14" s="29">
        <v>6314.64</v>
      </c>
      <c r="P14" s="29">
        <v>3898.91</v>
      </c>
      <c r="Q14" s="29"/>
      <c r="R14" s="29"/>
      <c r="S14" s="29"/>
      <c r="T14" s="29"/>
      <c r="U14" s="29"/>
      <c r="V14" s="29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7" x14ac:dyDescent="0.35">
      <c r="A15" s="39" t="s">
        <v>43</v>
      </c>
      <c r="B15" s="29">
        <v>2659.15</v>
      </c>
      <c r="C15" s="29">
        <v>2713.9</v>
      </c>
      <c r="D15" s="29">
        <v>468.83</v>
      </c>
      <c r="E15" s="29">
        <v>1394.7</v>
      </c>
      <c r="F15" s="29">
        <v>250</v>
      </c>
      <c r="G15" s="29">
        <v>697.22</v>
      </c>
      <c r="H15" s="29">
        <v>468.83</v>
      </c>
      <c r="I15" s="29">
        <v>489.05</v>
      </c>
      <c r="J15" s="29">
        <v>1947.93</v>
      </c>
      <c r="K15" s="29">
        <v>3403.15</v>
      </c>
      <c r="L15" s="29">
        <v>6931.24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7" x14ac:dyDescent="0.35">
      <c r="A16" s="39" t="s">
        <v>85</v>
      </c>
      <c r="B16" s="29"/>
      <c r="C16" s="29">
        <v>869.07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7" x14ac:dyDescent="0.3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</row>
    <row r="18" spans="1:37" x14ac:dyDescent="0.35">
      <c r="A18" s="42" t="s">
        <v>38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</row>
    <row r="19" spans="1:37" x14ac:dyDescent="0.35">
      <c r="A19" s="39" t="s">
        <v>0</v>
      </c>
      <c r="B19" s="29">
        <v>3150</v>
      </c>
      <c r="C19" s="29">
        <v>1050</v>
      </c>
      <c r="D19" s="29">
        <v>3000</v>
      </c>
      <c r="E19" s="29">
        <v>3000</v>
      </c>
      <c r="F19" s="29">
        <v>4000</v>
      </c>
      <c r="G19" s="29">
        <v>2000</v>
      </c>
      <c r="H19" s="29">
        <v>3000</v>
      </c>
      <c r="I19" s="29">
        <v>3000</v>
      </c>
      <c r="J19" s="29">
        <v>3000</v>
      </c>
      <c r="K19" s="29">
        <v>3000</v>
      </c>
      <c r="L19" s="29">
        <v>3000</v>
      </c>
      <c r="M19" s="29">
        <v>1000</v>
      </c>
      <c r="N19" s="29">
        <v>3000</v>
      </c>
      <c r="O19" s="29">
        <v>4000</v>
      </c>
      <c r="P19" s="29">
        <v>4000</v>
      </c>
      <c r="Q19" s="29"/>
      <c r="R19" s="29"/>
      <c r="S19" s="29"/>
      <c r="T19" s="29"/>
      <c r="U19" s="29"/>
      <c r="V19" s="29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</row>
    <row r="20" spans="1:37" x14ac:dyDescent="0.35">
      <c r="A20" s="39" t="s">
        <v>50</v>
      </c>
      <c r="B20" s="29"/>
      <c r="C20" s="29"/>
      <c r="D20" s="29">
        <v>4031.96</v>
      </c>
      <c r="E20" s="29"/>
      <c r="F20" s="29"/>
      <c r="G20" s="29"/>
      <c r="H20" s="29">
        <v>4031.96</v>
      </c>
      <c r="I20" s="29"/>
      <c r="J20" s="29"/>
      <c r="K20" s="29"/>
      <c r="L20" s="29"/>
      <c r="M20" s="29"/>
      <c r="N20" s="29"/>
      <c r="O20" s="29">
        <v>144.5</v>
      </c>
      <c r="P20" s="29">
        <v>182.5</v>
      </c>
      <c r="Q20" s="29"/>
      <c r="R20" s="29"/>
      <c r="S20" s="29"/>
      <c r="T20" s="29"/>
      <c r="U20" s="29"/>
      <c r="V20" s="29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</row>
    <row r="21" spans="1:37" x14ac:dyDescent="0.35">
      <c r="A21" s="39" t="s">
        <v>54</v>
      </c>
      <c r="B21" s="29"/>
      <c r="C21" s="29"/>
      <c r="D21" s="29"/>
      <c r="E21" s="29"/>
      <c r="F21" s="29"/>
      <c r="G21" s="29"/>
      <c r="H21" s="29"/>
      <c r="I21" s="29"/>
      <c r="J21" s="29"/>
      <c r="K21" s="29">
        <v>2000</v>
      </c>
      <c r="L21" s="29">
        <v>2500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</row>
    <row r="22" spans="1:37" x14ac:dyDescent="0.35">
      <c r="A22" s="39" t="s">
        <v>44</v>
      </c>
      <c r="B22" s="29"/>
      <c r="C22" s="29"/>
      <c r="D22" s="29"/>
      <c r="E22" s="29">
        <v>1000</v>
      </c>
      <c r="F22" s="29">
        <v>500</v>
      </c>
      <c r="G22" s="29">
        <v>1000</v>
      </c>
      <c r="H22" s="29"/>
      <c r="I22" s="29">
        <v>8000</v>
      </c>
      <c r="J22" s="29"/>
      <c r="K22" s="29">
        <v>750</v>
      </c>
      <c r="L22" s="29">
        <v>499</v>
      </c>
      <c r="M22" s="29">
        <v>3000</v>
      </c>
      <c r="N22" s="29">
        <v>2500</v>
      </c>
      <c r="O22" s="29">
        <v>2500</v>
      </c>
      <c r="P22" s="29">
        <v>2000</v>
      </c>
      <c r="Q22" s="29"/>
      <c r="R22" s="29"/>
      <c r="S22" s="29"/>
      <c r="T22" s="29"/>
      <c r="U22" s="29"/>
      <c r="V22" s="29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</row>
    <row r="23" spans="1:37" ht="15" customHeight="1" x14ac:dyDescent="0.35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</row>
    <row r="24" spans="1:37" ht="15" customHeight="1" x14ac:dyDescent="0.3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</row>
    <row r="25" spans="1:37" x14ac:dyDescent="0.35">
      <c r="A25" s="39" t="s">
        <v>24</v>
      </c>
      <c r="B25" s="29">
        <v>283.89999999999998</v>
      </c>
      <c r="C25" s="29"/>
      <c r="D25" s="29">
        <v>185.29</v>
      </c>
      <c r="E25" s="29">
        <v>245.12</v>
      </c>
      <c r="F25" s="29">
        <v>207.9</v>
      </c>
      <c r="G25" s="29">
        <v>192.68</v>
      </c>
      <c r="H25" s="29">
        <v>185.29</v>
      </c>
      <c r="I25" s="29">
        <v>272.33</v>
      </c>
      <c r="J25" s="29">
        <v>506.64</v>
      </c>
      <c r="K25" s="29">
        <v>211.11</v>
      </c>
      <c r="L25" s="29">
        <v>279.55</v>
      </c>
      <c r="M25" s="29">
        <v>2281</v>
      </c>
      <c r="N25" s="29">
        <v>528</v>
      </c>
      <c r="O25" s="29">
        <v>2476</v>
      </c>
      <c r="P25" s="29">
        <v>2464</v>
      </c>
      <c r="Q25" s="29"/>
      <c r="R25" s="29"/>
      <c r="S25" s="29"/>
      <c r="T25" s="29"/>
      <c r="U25" s="29"/>
      <c r="V25" s="29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</row>
    <row r="26" spans="1:37" x14ac:dyDescent="0.35">
      <c r="A26" s="39" t="s">
        <v>57</v>
      </c>
      <c r="B26" s="29"/>
      <c r="C26" s="29"/>
      <c r="D26" s="29"/>
      <c r="E26" s="29"/>
      <c r="F26" s="29"/>
      <c r="G26" s="29"/>
      <c r="H26" s="29"/>
      <c r="I26" s="29"/>
      <c r="J26" s="29">
        <v>3000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</row>
    <row r="27" spans="1:37" x14ac:dyDescent="0.35">
      <c r="A27" s="39" t="s">
        <v>55</v>
      </c>
      <c r="B27" s="29"/>
      <c r="C27" s="29"/>
      <c r="D27" s="29"/>
      <c r="E27" s="29"/>
      <c r="F27" s="29"/>
      <c r="G27" s="29"/>
      <c r="H27" s="29"/>
      <c r="I27" s="29"/>
      <c r="J27" s="29"/>
      <c r="K27" s="29">
        <v>100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</row>
    <row r="28" spans="1:37" ht="15" hidden="1" customHeight="1" x14ac:dyDescent="0.35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</row>
    <row r="29" spans="1:37" x14ac:dyDescent="0.35">
      <c r="A29" s="39" t="s">
        <v>56</v>
      </c>
      <c r="B29" s="29"/>
      <c r="C29" s="29"/>
      <c r="D29" s="29"/>
      <c r="E29" s="29"/>
      <c r="F29" s="29"/>
      <c r="G29" s="29"/>
      <c r="H29" s="29"/>
      <c r="I29" s="29">
        <v>1000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</row>
    <row r="30" spans="1:37" x14ac:dyDescent="0.35">
      <c r="A30" s="39" t="s">
        <v>66</v>
      </c>
      <c r="B30" s="29"/>
      <c r="C30" s="29"/>
      <c r="D30" s="29"/>
      <c r="E30" s="29"/>
      <c r="F30" s="29">
        <v>5000</v>
      </c>
      <c r="G30" s="29"/>
      <c r="H30" s="29"/>
      <c r="I30" s="29"/>
      <c r="J30" s="29"/>
      <c r="K30" s="29"/>
      <c r="L30" s="29">
        <v>3000</v>
      </c>
      <c r="M30" s="29">
        <v>3000</v>
      </c>
      <c r="N30" s="29">
        <v>3000</v>
      </c>
      <c r="O30" s="29">
        <v>3000</v>
      </c>
      <c r="P30" s="29"/>
      <c r="Q30" s="29"/>
      <c r="R30" s="29"/>
      <c r="S30" s="29"/>
      <c r="T30" s="29"/>
      <c r="U30" s="29"/>
      <c r="V30" s="29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</row>
    <row r="31" spans="1:37" x14ac:dyDescent="0.35">
      <c r="A31" s="39" t="s">
        <v>67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>
        <v>3000</v>
      </c>
      <c r="M31" s="29">
        <v>3000</v>
      </c>
      <c r="N31" s="29">
        <v>3000</v>
      </c>
      <c r="O31" s="29">
        <v>3000</v>
      </c>
      <c r="P31" s="29"/>
      <c r="Q31" s="29"/>
      <c r="R31" s="29"/>
      <c r="S31" s="29"/>
      <c r="T31" s="29"/>
      <c r="U31" s="29"/>
      <c r="V31" s="29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</row>
    <row r="32" spans="1:37" x14ac:dyDescent="0.35">
      <c r="A32" s="39" t="s">
        <v>68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>
        <v>985.89</v>
      </c>
      <c r="N32" s="29"/>
      <c r="O32" s="29"/>
      <c r="P32" s="29"/>
      <c r="Q32" s="29"/>
      <c r="R32" s="29"/>
      <c r="S32" s="29"/>
      <c r="T32" s="29"/>
      <c r="U32" s="29"/>
      <c r="V32" s="29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</row>
    <row r="33" spans="1:37" x14ac:dyDescent="0.35">
      <c r="A33" s="39" t="s">
        <v>69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>
        <v>500</v>
      </c>
      <c r="Q33" s="29"/>
      <c r="R33" s="29"/>
      <c r="S33" s="29"/>
      <c r="T33" s="29"/>
      <c r="U33" s="29"/>
      <c r="V33" s="29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</row>
    <row r="34" spans="1:37" x14ac:dyDescent="0.35">
      <c r="A34" s="39" t="s">
        <v>64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>
        <v>272</v>
      </c>
      <c r="P34" s="29">
        <v>356</v>
      </c>
      <c r="Q34" s="29"/>
      <c r="R34" s="29"/>
      <c r="S34" s="29"/>
      <c r="T34" s="29"/>
      <c r="U34" s="29"/>
      <c r="V34" s="29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</row>
    <row r="35" spans="1:37" x14ac:dyDescent="0.35">
      <c r="A35" s="39" t="s">
        <v>63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>
        <v>3000</v>
      </c>
      <c r="P35" s="29"/>
      <c r="Q35" s="29"/>
      <c r="R35" s="29"/>
      <c r="S35" s="29"/>
      <c r="T35" s="29"/>
      <c r="U35" s="29"/>
      <c r="V35" s="29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</row>
    <row r="36" spans="1:37" x14ac:dyDescent="0.35">
      <c r="A36" s="39" t="s">
        <v>74</v>
      </c>
      <c r="B36" s="29">
        <v>1500</v>
      </c>
      <c r="C36" s="29">
        <v>500</v>
      </c>
      <c r="D36" s="29"/>
      <c r="E36" s="29"/>
      <c r="F36" s="29">
        <v>536.15</v>
      </c>
      <c r="G36" s="29">
        <v>500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</row>
    <row r="37" spans="1:37" x14ac:dyDescent="0.35">
      <c r="A37" s="39" t="s">
        <v>75</v>
      </c>
      <c r="B37" s="29">
        <v>4000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</row>
    <row r="38" spans="1:37" x14ac:dyDescent="0.35">
      <c r="A38" s="39" t="s">
        <v>86</v>
      </c>
      <c r="B38" s="29"/>
      <c r="C38" s="29">
        <v>206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</row>
    <row r="39" spans="1:37" x14ac:dyDescent="0.35">
      <c r="A39" s="39" t="s">
        <v>87</v>
      </c>
      <c r="B39" s="29"/>
      <c r="C39" s="29"/>
      <c r="D39" s="29"/>
      <c r="E39" s="29">
        <v>1000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</row>
    <row r="40" spans="1:37" x14ac:dyDescent="0.35">
      <c r="A40" s="39" t="s">
        <v>88</v>
      </c>
      <c r="B40" s="29"/>
      <c r="C40" s="29"/>
      <c r="D40" s="29"/>
      <c r="E40" s="29">
        <v>5000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</row>
    <row r="41" spans="1:37" x14ac:dyDescent="0.35">
      <c r="A41" s="6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</row>
    <row r="42" spans="1:37" x14ac:dyDescent="0.35">
      <c r="A42" s="42" t="s">
        <v>48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 t="s">
        <v>45</v>
      </c>
      <c r="O42" s="29"/>
      <c r="P42" s="29"/>
      <c r="Q42" s="29"/>
      <c r="R42" s="29"/>
      <c r="S42" s="29"/>
      <c r="T42" s="29"/>
      <c r="U42" s="29"/>
      <c r="V42" s="29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</row>
    <row r="43" spans="1:37" x14ac:dyDescent="0.35">
      <c r="A43" s="39" t="s">
        <v>82</v>
      </c>
      <c r="B43" s="29">
        <v>97.1</v>
      </c>
      <c r="C43" s="29"/>
      <c r="D43" s="29">
        <v>152</v>
      </c>
      <c r="E43" s="29">
        <v>156</v>
      </c>
      <c r="F43" s="29"/>
      <c r="G43" s="29"/>
      <c r="H43" s="29">
        <v>152</v>
      </c>
      <c r="I43" s="29">
        <v>187</v>
      </c>
      <c r="J43" s="29">
        <v>230.5</v>
      </c>
      <c r="K43" s="29">
        <v>187</v>
      </c>
      <c r="L43" s="29">
        <v>307</v>
      </c>
      <c r="M43" s="29">
        <v>372</v>
      </c>
      <c r="N43" s="29">
        <v>317.5</v>
      </c>
      <c r="O43" s="29">
        <v>406.35</v>
      </c>
      <c r="P43" s="29">
        <v>124</v>
      </c>
      <c r="Q43" s="29"/>
      <c r="R43" s="29"/>
      <c r="S43" s="29"/>
      <c r="T43" s="29"/>
      <c r="U43" s="29"/>
      <c r="V43" s="29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</row>
    <row r="44" spans="1:37" x14ac:dyDescent="0.35">
      <c r="A44" s="39" t="s">
        <v>12</v>
      </c>
      <c r="B44" s="29">
        <v>1982.9</v>
      </c>
      <c r="C44" s="29">
        <v>2497.85</v>
      </c>
      <c r="D44" s="29">
        <v>1569.05</v>
      </c>
      <c r="E44" s="29">
        <v>2298.85</v>
      </c>
      <c r="F44" s="29">
        <v>2043.3</v>
      </c>
      <c r="G44" s="29">
        <v>602.4</v>
      </c>
      <c r="H44" s="29">
        <v>1569.05</v>
      </c>
      <c r="I44" s="29">
        <v>1949.95</v>
      </c>
      <c r="J44" s="29">
        <v>2449.6799999999998</v>
      </c>
      <c r="K44" s="29">
        <v>2095.9499999999998</v>
      </c>
      <c r="L44" s="29">
        <v>1651.78</v>
      </c>
      <c r="M44" s="29">
        <v>1157.8</v>
      </c>
      <c r="N44" s="29">
        <v>889.2</v>
      </c>
      <c r="O44" s="29">
        <v>949.3</v>
      </c>
      <c r="P44" s="29">
        <v>1004.17</v>
      </c>
      <c r="Q44" s="29"/>
      <c r="R44" s="29"/>
      <c r="S44" s="29"/>
      <c r="T44" s="29"/>
      <c r="U44" s="29"/>
      <c r="V44" s="29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</row>
    <row r="45" spans="1:37" x14ac:dyDescent="0.35">
      <c r="A45" s="39" t="s">
        <v>62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>
        <v>208.6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</row>
    <row r="46" spans="1:37" x14ac:dyDescent="0.35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</row>
    <row r="47" spans="1:37" x14ac:dyDescent="0.35">
      <c r="A47" s="42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</row>
    <row r="48" spans="1:37" x14ac:dyDescent="0.35">
      <c r="A48" s="39" t="s">
        <v>41</v>
      </c>
      <c r="B48" s="29">
        <v>1116.8800000000001</v>
      </c>
      <c r="C48" s="29">
        <v>1183.93</v>
      </c>
      <c r="D48" s="29">
        <v>1117.52</v>
      </c>
      <c r="E48" s="29"/>
      <c r="F48" s="29">
        <v>1077.8</v>
      </c>
      <c r="G48" s="29"/>
      <c r="H48" s="29">
        <v>1117.52</v>
      </c>
      <c r="I48" s="29">
        <v>1537.66</v>
      </c>
      <c r="J48" s="29"/>
      <c r="K48" s="29">
        <v>170.63</v>
      </c>
      <c r="L48" s="29"/>
      <c r="M48" s="29">
        <v>723.66</v>
      </c>
      <c r="N48" s="29"/>
      <c r="O48" s="29"/>
      <c r="P48" s="29"/>
      <c r="Q48" s="29"/>
      <c r="R48" s="29"/>
      <c r="S48" s="29"/>
      <c r="T48" s="29"/>
      <c r="U48" s="29"/>
      <c r="V48" s="29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</row>
    <row r="49" spans="1:37" x14ac:dyDescent="0.35">
      <c r="A49" s="39" t="s">
        <v>53</v>
      </c>
      <c r="B49" s="29">
        <v>87.38</v>
      </c>
      <c r="C49" s="29"/>
      <c r="D49" s="29"/>
      <c r="E49" s="29"/>
      <c r="F49" s="29">
        <v>597.37</v>
      </c>
      <c r="G49" s="29"/>
      <c r="H49" s="29"/>
      <c r="I49" s="29"/>
      <c r="J49" s="29">
        <v>830.53</v>
      </c>
      <c r="K49" s="29">
        <v>239.92</v>
      </c>
      <c r="L49" s="29">
        <v>77.09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</row>
    <row r="50" spans="1:37" x14ac:dyDescent="0.35">
      <c r="A50" s="39" t="s">
        <v>61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>
        <v>520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</row>
    <row r="51" spans="1:37" x14ac:dyDescent="0.35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</row>
    <row r="52" spans="1:37" x14ac:dyDescent="0.35">
      <c r="A52" s="39" t="s">
        <v>11</v>
      </c>
      <c r="B52" s="29">
        <v>626.47</v>
      </c>
      <c r="C52" s="29">
        <v>569.38</v>
      </c>
      <c r="D52" s="29">
        <v>151.93</v>
      </c>
      <c r="E52" s="29">
        <v>118.91</v>
      </c>
      <c r="F52" s="29">
        <v>144.79</v>
      </c>
      <c r="G52" s="29"/>
      <c r="H52" s="29">
        <v>151.93</v>
      </c>
      <c r="I52" s="29">
        <v>53.58</v>
      </c>
      <c r="J52" s="29">
        <v>97.97</v>
      </c>
      <c r="K52" s="29">
        <v>128.49</v>
      </c>
      <c r="L52" s="29">
        <v>51.68</v>
      </c>
      <c r="M52" s="29">
        <v>45.05</v>
      </c>
      <c r="N52" s="29">
        <v>38.58</v>
      </c>
      <c r="O52" s="29">
        <v>27.73</v>
      </c>
      <c r="P52" s="29">
        <v>20.96</v>
      </c>
      <c r="Q52" s="29"/>
      <c r="R52" s="29"/>
      <c r="S52" s="29"/>
      <c r="T52" s="29"/>
      <c r="U52" s="29"/>
      <c r="V52" s="29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</row>
    <row r="53" spans="1:37" x14ac:dyDescent="0.3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</row>
    <row r="54" spans="1:37" x14ac:dyDescent="0.35">
      <c r="A54" s="40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 t="s">
        <v>42</v>
      </c>
      <c r="Q54" s="29"/>
      <c r="R54" s="29"/>
      <c r="S54" s="29"/>
      <c r="T54" s="29"/>
      <c r="U54" s="29"/>
      <c r="V54" s="29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</row>
    <row r="55" spans="1:37" x14ac:dyDescent="0.35">
      <c r="A55" s="43" t="s">
        <v>70</v>
      </c>
      <c r="B55" s="75">
        <f>SUM(B12:B54)</f>
        <v>36182.97</v>
      </c>
      <c r="C55" s="75">
        <f>SUM(C12:C54)</f>
        <v>38008.999999999993</v>
      </c>
      <c r="D55" s="75">
        <f>SUM(D12:D54)</f>
        <v>25149.58</v>
      </c>
      <c r="E55" s="75">
        <f>SUM(E12:E54)</f>
        <v>25495.839999999997</v>
      </c>
      <c r="F55" s="75">
        <f t="shared" ref="F55:V55" si="0">SUM(F10:F54)</f>
        <v>20379.89</v>
      </c>
      <c r="G55" s="75">
        <f t="shared" si="0"/>
        <v>15802.39</v>
      </c>
      <c r="H55" s="75">
        <f t="shared" si="0"/>
        <v>25149.58</v>
      </c>
      <c r="I55" s="75">
        <f t="shared" si="0"/>
        <v>36228.480000000003</v>
      </c>
      <c r="J55" s="75">
        <f t="shared" si="0"/>
        <v>28927.95</v>
      </c>
      <c r="K55" s="75">
        <f t="shared" si="0"/>
        <v>32214.420000000002</v>
      </c>
      <c r="L55" s="75">
        <f t="shared" si="0"/>
        <v>38551.679999999993</v>
      </c>
      <c r="M55" s="75">
        <f t="shared" si="0"/>
        <v>35772.200000000012</v>
      </c>
      <c r="N55" s="75">
        <f t="shared" si="0"/>
        <v>32961.42</v>
      </c>
      <c r="O55" s="75">
        <f t="shared" si="0"/>
        <v>33669.840000000004</v>
      </c>
      <c r="P55" s="75">
        <f t="shared" si="0"/>
        <v>21733.929999999997</v>
      </c>
      <c r="Q55" s="75">
        <f t="shared" si="0"/>
        <v>0</v>
      </c>
      <c r="R55" s="75">
        <f t="shared" si="0"/>
        <v>0</v>
      </c>
      <c r="S55" s="75">
        <f t="shared" si="0"/>
        <v>0</v>
      </c>
      <c r="T55" s="75">
        <f t="shared" si="0"/>
        <v>0</v>
      </c>
      <c r="U55" s="75">
        <f t="shared" si="0"/>
        <v>0</v>
      </c>
      <c r="V55" s="75">
        <f t="shared" si="0"/>
        <v>0</v>
      </c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</row>
    <row r="56" spans="1:37" x14ac:dyDescent="0.35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</row>
    <row r="57" spans="1:37" x14ac:dyDescent="0.35">
      <c r="A57" s="43" t="s">
        <v>19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</row>
    <row r="58" spans="1:37" x14ac:dyDescent="0.35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</row>
    <row r="59" spans="1:37" x14ac:dyDescent="0.35">
      <c r="A59" s="39" t="s">
        <v>22</v>
      </c>
      <c r="B59" s="29">
        <v>18758.5</v>
      </c>
      <c r="C59" s="29">
        <v>26081</v>
      </c>
      <c r="D59" s="29">
        <v>22233</v>
      </c>
      <c r="E59" s="29">
        <v>20085</v>
      </c>
      <c r="F59" s="29">
        <v>10895</v>
      </c>
      <c r="G59" s="29">
        <v>20911</v>
      </c>
      <c r="H59" s="29">
        <v>22233</v>
      </c>
      <c r="I59" s="29">
        <v>20274.099999999999</v>
      </c>
      <c r="J59" s="29">
        <v>25082.5</v>
      </c>
      <c r="K59" s="29">
        <v>21792</v>
      </c>
      <c r="L59" s="29">
        <v>20798</v>
      </c>
      <c r="M59" s="29">
        <v>17401</v>
      </c>
      <c r="N59" s="29">
        <v>24607.5</v>
      </c>
      <c r="O59" s="29">
        <v>14167.3</v>
      </c>
      <c r="P59" s="29">
        <v>10041.5</v>
      </c>
      <c r="Q59" s="29"/>
      <c r="R59" s="29"/>
      <c r="S59" s="29"/>
      <c r="T59" s="29"/>
      <c r="U59" s="29"/>
      <c r="V59" s="29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</row>
    <row r="60" spans="1:37" x14ac:dyDescent="0.35">
      <c r="A60" s="39" t="s">
        <v>23</v>
      </c>
      <c r="B60" s="29">
        <v>5920.94</v>
      </c>
      <c r="C60" s="29">
        <v>6583.05</v>
      </c>
      <c r="D60" s="29">
        <v>5952</v>
      </c>
      <c r="E60" s="29">
        <v>6545.72</v>
      </c>
      <c r="F60" s="29">
        <v>6522.76</v>
      </c>
      <c r="G60" s="29">
        <v>5952</v>
      </c>
      <c r="H60" s="29">
        <v>5952</v>
      </c>
      <c r="I60" s="29">
        <v>6085.13</v>
      </c>
      <c r="J60" s="29">
        <v>5980.98</v>
      </c>
      <c r="K60" s="29">
        <v>5786.1</v>
      </c>
      <c r="L60" s="29">
        <v>4537.76</v>
      </c>
      <c r="M60" s="29">
        <v>3417.76</v>
      </c>
      <c r="N60" s="29">
        <v>3402.76</v>
      </c>
      <c r="O60" s="29">
        <v>3387.07</v>
      </c>
      <c r="P60" s="29">
        <v>3387.07</v>
      </c>
      <c r="Q60" s="29"/>
      <c r="R60" s="29"/>
      <c r="S60" s="29"/>
      <c r="T60" s="29"/>
      <c r="U60" s="29"/>
      <c r="V60" s="29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</row>
    <row r="61" spans="1:37" x14ac:dyDescent="0.35">
      <c r="A61" s="39" t="s">
        <v>65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>
        <v>238.33</v>
      </c>
      <c r="O61" s="29">
        <v>385.7</v>
      </c>
      <c r="P61" s="29">
        <v>369.09</v>
      </c>
      <c r="Q61" s="29"/>
      <c r="R61" s="29"/>
      <c r="S61" s="29"/>
      <c r="T61" s="29"/>
      <c r="U61" s="29"/>
      <c r="V61" s="29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</row>
    <row r="62" spans="1:37" x14ac:dyDescent="0.35">
      <c r="A62" s="39" t="s">
        <v>2</v>
      </c>
      <c r="B62" s="29">
        <v>1773.21</v>
      </c>
      <c r="C62" s="29">
        <v>1662.46</v>
      </c>
      <c r="D62" s="29">
        <v>1379</v>
      </c>
      <c r="E62" s="29">
        <v>1819.46</v>
      </c>
      <c r="F62" s="29">
        <v>1866</v>
      </c>
      <c r="G62" s="29">
        <v>1956</v>
      </c>
      <c r="H62" s="29">
        <v>1379</v>
      </c>
      <c r="I62" s="29">
        <v>1422.89</v>
      </c>
      <c r="J62" s="29">
        <v>1752</v>
      </c>
      <c r="K62" s="29">
        <v>1406.93</v>
      </c>
      <c r="L62" s="29">
        <v>772</v>
      </c>
      <c r="M62" s="29">
        <v>592</v>
      </c>
      <c r="N62" s="29">
        <v>429</v>
      </c>
      <c r="O62" s="29">
        <v>337</v>
      </c>
      <c r="P62" s="29">
        <v>879.67</v>
      </c>
      <c r="Q62" s="29"/>
      <c r="R62" s="29"/>
      <c r="S62" s="29"/>
      <c r="T62" s="29"/>
      <c r="U62" s="29"/>
      <c r="V62" s="29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</row>
    <row r="63" spans="1:37" x14ac:dyDescent="0.35">
      <c r="A63" s="39" t="s">
        <v>3</v>
      </c>
      <c r="B63" s="29">
        <v>1405.32</v>
      </c>
      <c r="C63" s="29">
        <v>1003.43</v>
      </c>
      <c r="D63" s="29">
        <v>719.4</v>
      </c>
      <c r="E63" s="29">
        <v>810</v>
      </c>
      <c r="F63" s="29">
        <v>763.8</v>
      </c>
      <c r="G63" s="29">
        <v>763.8</v>
      </c>
      <c r="H63" s="29">
        <v>719.4</v>
      </c>
      <c r="I63" s="29">
        <v>664.2</v>
      </c>
      <c r="J63" s="29">
        <v>580.28</v>
      </c>
      <c r="K63" s="29">
        <v>538.99</v>
      </c>
      <c r="L63" s="29">
        <v>801.78</v>
      </c>
      <c r="M63" s="29">
        <v>742.39</v>
      </c>
      <c r="N63" s="29">
        <v>967.29</v>
      </c>
      <c r="O63" s="29">
        <v>692.7</v>
      </c>
      <c r="P63" s="29">
        <v>617.45000000000005</v>
      </c>
      <c r="Q63" s="29"/>
      <c r="R63" s="29"/>
      <c r="S63" s="29"/>
      <c r="T63" s="29"/>
      <c r="U63" s="29"/>
      <c r="V63" s="29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</row>
    <row r="64" spans="1:37" x14ac:dyDescent="0.35">
      <c r="A64" s="39" t="s">
        <v>21</v>
      </c>
      <c r="B64" s="29">
        <v>280.42</v>
      </c>
      <c r="C64" s="29">
        <v>263.68</v>
      </c>
      <c r="D64" s="29">
        <v>338.04</v>
      </c>
      <c r="E64" s="29">
        <v>102.01</v>
      </c>
      <c r="F64" s="29">
        <v>155.47999999999999</v>
      </c>
      <c r="G64" s="29">
        <v>531.07000000000005</v>
      </c>
      <c r="H64" s="29">
        <v>231.5</v>
      </c>
      <c r="I64" s="29">
        <v>385.95</v>
      </c>
      <c r="J64" s="29">
        <v>208.59</v>
      </c>
      <c r="K64" s="29">
        <v>250.08</v>
      </c>
      <c r="L64" s="29">
        <v>958.67</v>
      </c>
      <c r="M64" s="29">
        <v>175.59</v>
      </c>
      <c r="N64" s="29">
        <v>281.45</v>
      </c>
      <c r="O64" s="29">
        <v>151.81</v>
      </c>
      <c r="P64" s="29">
        <v>59.16</v>
      </c>
      <c r="Q64" s="29"/>
      <c r="R64" s="29"/>
      <c r="S64" s="29"/>
      <c r="T64" s="29"/>
      <c r="U64" s="29"/>
      <c r="V64" s="29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</row>
    <row r="65" spans="1:37" x14ac:dyDescent="0.35">
      <c r="A65" s="39" t="s">
        <v>16</v>
      </c>
      <c r="B65" s="29">
        <v>16.98</v>
      </c>
      <c r="C65" s="29">
        <v>24.05</v>
      </c>
      <c r="D65" s="29">
        <v>28.71</v>
      </c>
      <c r="E65" s="29">
        <v>32.28</v>
      </c>
      <c r="F65" s="29">
        <v>24.36</v>
      </c>
      <c r="G65" s="29">
        <v>38.44</v>
      </c>
      <c r="H65" s="29">
        <v>36.25</v>
      </c>
      <c r="I65" s="29">
        <v>39.75</v>
      </c>
      <c r="J65" s="29">
        <v>83.69</v>
      </c>
      <c r="K65" s="29">
        <v>52.64</v>
      </c>
      <c r="L65" s="29">
        <v>134.88</v>
      </c>
      <c r="M65" s="29">
        <v>63.33</v>
      </c>
      <c r="N65" s="29">
        <v>30.85</v>
      </c>
      <c r="O65" s="29">
        <v>50.29</v>
      </c>
      <c r="P65" s="29">
        <v>95.66</v>
      </c>
      <c r="Q65" s="29"/>
      <c r="R65" s="29"/>
      <c r="S65" s="29"/>
      <c r="T65" s="29"/>
      <c r="U65" s="29"/>
      <c r="V65" s="29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</row>
    <row r="66" spans="1:37" x14ac:dyDescent="0.35">
      <c r="A66" s="39" t="s">
        <v>29</v>
      </c>
      <c r="B66" s="29">
        <v>240</v>
      </c>
      <c r="C66" s="29">
        <v>156</v>
      </c>
      <c r="D66" s="29">
        <v>162.5</v>
      </c>
      <c r="E66" s="29">
        <v>188</v>
      </c>
      <c r="F66" s="29">
        <v>120</v>
      </c>
      <c r="G66" s="29">
        <v>102.5</v>
      </c>
      <c r="H66" s="29">
        <v>162.5</v>
      </c>
      <c r="I66" s="29">
        <v>141</v>
      </c>
      <c r="J66" s="29">
        <v>150</v>
      </c>
      <c r="K66" s="29">
        <v>158</v>
      </c>
      <c r="L66" s="29">
        <v>98</v>
      </c>
      <c r="M66" s="29">
        <v>92</v>
      </c>
      <c r="N66" s="29">
        <v>90</v>
      </c>
      <c r="O66" s="29">
        <v>96</v>
      </c>
      <c r="P66" s="29">
        <v>92</v>
      </c>
      <c r="Q66" s="29"/>
      <c r="R66" s="29"/>
      <c r="S66" s="29"/>
      <c r="T66" s="29"/>
      <c r="U66" s="29"/>
      <c r="V66" s="29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</row>
    <row r="67" spans="1:37" x14ac:dyDescent="0.35">
      <c r="A67" s="39" t="s">
        <v>47</v>
      </c>
      <c r="B67" s="29">
        <v>64.8</v>
      </c>
      <c r="C67" s="29">
        <v>534.1</v>
      </c>
      <c r="D67" s="29">
        <v>487.31</v>
      </c>
      <c r="E67" s="29">
        <v>437.4</v>
      </c>
      <c r="F67" s="29">
        <v>421.8</v>
      </c>
      <c r="G67" s="29">
        <v>962.61</v>
      </c>
      <c r="H67" s="29">
        <v>487.31</v>
      </c>
      <c r="I67" s="29">
        <v>282.8</v>
      </c>
      <c r="J67" s="29">
        <v>219.24</v>
      </c>
      <c r="K67" s="29">
        <v>314.98</v>
      </c>
      <c r="L67" s="29">
        <v>2200.7600000000002</v>
      </c>
      <c r="M67" s="29">
        <v>132.55000000000001</v>
      </c>
      <c r="N67" s="29">
        <v>95.77</v>
      </c>
      <c r="O67" s="29">
        <v>76.569999999999993</v>
      </c>
      <c r="P67" s="29">
        <v>87.95</v>
      </c>
      <c r="Q67" s="29"/>
      <c r="R67" s="29"/>
      <c r="S67" s="29"/>
      <c r="T67" s="29"/>
      <c r="U67" s="29"/>
      <c r="V67" s="29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</row>
    <row r="68" spans="1:37" x14ac:dyDescent="0.35">
      <c r="A68" s="39" t="s">
        <v>60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>
        <v>521.79999999999995</v>
      </c>
      <c r="N68" s="29">
        <v>400</v>
      </c>
      <c r="O68" s="29">
        <v>585.5</v>
      </c>
      <c r="P68" s="29"/>
      <c r="Q68" s="29"/>
      <c r="R68" s="29"/>
      <c r="S68" s="29"/>
      <c r="T68" s="29"/>
      <c r="U68" s="29"/>
      <c r="V68" s="29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</row>
    <row r="69" spans="1:37" x14ac:dyDescent="0.35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</row>
    <row r="70" spans="1:37" x14ac:dyDescent="0.35">
      <c r="A70" s="39" t="s">
        <v>59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>
        <v>18</v>
      </c>
      <c r="M70" s="29">
        <v>72</v>
      </c>
      <c r="N70" s="29"/>
      <c r="O70" s="29"/>
      <c r="P70" s="29"/>
      <c r="Q70" s="29"/>
      <c r="R70" s="29"/>
      <c r="S70" s="29"/>
      <c r="T70" s="29"/>
      <c r="U70" s="29"/>
      <c r="V70" s="29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</row>
    <row r="71" spans="1:37" x14ac:dyDescent="0.35">
      <c r="A71" s="43" t="s">
        <v>71</v>
      </c>
      <c r="B71" s="29">
        <f t="shared" ref="B71:V71" si="1">SUM(B59:B70)</f>
        <v>28460.169999999995</v>
      </c>
      <c r="C71" s="29">
        <f t="shared" si="1"/>
        <v>36307.770000000004</v>
      </c>
      <c r="D71" s="29">
        <f t="shared" si="1"/>
        <v>31299.960000000003</v>
      </c>
      <c r="E71" s="29">
        <f t="shared" si="1"/>
        <v>30019.87</v>
      </c>
      <c r="F71" s="29">
        <f t="shared" si="1"/>
        <v>20769.2</v>
      </c>
      <c r="G71" s="29">
        <f t="shared" si="1"/>
        <v>31217.42</v>
      </c>
      <c r="H71" s="29">
        <f t="shared" si="1"/>
        <v>31200.960000000003</v>
      </c>
      <c r="I71" s="29">
        <f t="shared" si="1"/>
        <v>29295.82</v>
      </c>
      <c r="J71" s="29">
        <f t="shared" si="1"/>
        <v>34057.279999999992</v>
      </c>
      <c r="K71" s="29">
        <f t="shared" si="1"/>
        <v>30299.72</v>
      </c>
      <c r="L71" s="29">
        <f t="shared" si="1"/>
        <v>30319.85</v>
      </c>
      <c r="M71" s="29">
        <f t="shared" si="1"/>
        <v>23210.420000000002</v>
      </c>
      <c r="N71" s="29">
        <f t="shared" si="1"/>
        <v>30542.950000000004</v>
      </c>
      <c r="O71" s="29">
        <f t="shared" si="1"/>
        <v>19929.940000000002</v>
      </c>
      <c r="P71" s="29">
        <f t="shared" si="1"/>
        <v>15629.550000000001</v>
      </c>
      <c r="Q71" s="29">
        <f t="shared" si="1"/>
        <v>0</v>
      </c>
      <c r="R71" s="29">
        <f t="shared" si="1"/>
        <v>0</v>
      </c>
      <c r="S71" s="29">
        <f t="shared" si="1"/>
        <v>0</v>
      </c>
      <c r="T71" s="29">
        <f t="shared" si="1"/>
        <v>0</v>
      </c>
      <c r="U71" s="29">
        <f t="shared" si="1"/>
        <v>0</v>
      </c>
      <c r="V71" s="29">
        <f t="shared" si="1"/>
        <v>0</v>
      </c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</row>
    <row r="72" spans="1:37" ht="15" hidden="1" customHeight="1" x14ac:dyDescent="0.35">
      <c r="A72" s="39" t="s">
        <v>15</v>
      </c>
      <c r="E72" s="74">
        <v>437.4</v>
      </c>
      <c r="F72" s="56"/>
      <c r="G72" s="56"/>
      <c r="H72" s="56">
        <f>COUNT(H58:H71)</f>
        <v>9</v>
      </c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</row>
    <row r="73" spans="1:37" x14ac:dyDescent="0.35">
      <c r="A73" s="40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</row>
    <row r="74" spans="1:37" x14ac:dyDescent="0.35">
      <c r="A74" s="39" t="s">
        <v>58</v>
      </c>
      <c r="B74" s="75">
        <f t="shared" ref="B74:V74" si="2">B55-B71</f>
        <v>7722.8000000000065</v>
      </c>
      <c r="C74" s="75">
        <f t="shared" si="2"/>
        <v>1701.2299999999886</v>
      </c>
      <c r="D74" s="75">
        <f t="shared" si="2"/>
        <v>-6150.380000000001</v>
      </c>
      <c r="E74" s="75">
        <f t="shared" si="2"/>
        <v>-4524.0300000000025</v>
      </c>
      <c r="F74" s="75">
        <f t="shared" si="2"/>
        <v>-389.31000000000131</v>
      </c>
      <c r="G74" s="75">
        <f t="shared" si="2"/>
        <v>-15415.029999999999</v>
      </c>
      <c r="H74" s="75">
        <f t="shared" si="2"/>
        <v>-6051.380000000001</v>
      </c>
      <c r="I74" s="75">
        <f t="shared" si="2"/>
        <v>6932.6600000000035</v>
      </c>
      <c r="J74" s="75">
        <f t="shared" si="2"/>
        <v>-5129.3299999999908</v>
      </c>
      <c r="K74" s="75">
        <f t="shared" si="2"/>
        <v>1914.7000000000007</v>
      </c>
      <c r="L74" s="75">
        <f t="shared" si="2"/>
        <v>8231.8299999999945</v>
      </c>
      <c r="M74" s="75">
        <f t="shared" si="2"/>
        <v>12561.78000000001</v>
      </c>
      <c r="N74" s="75">
        <f t="shared" si="2"/>
        <v>2418.4699999999939</v>
      </c>
      <c r="O74" s="75">
        <f t="shared" si="2"/>
        <v>13739.900000000001</v>
      </c>
      <c r="P74" s="75">
        <f t="shared" si="2"/>
        <v>6104.3799999999956</v>
      </c>
      <c r="Q74" s="75">
        <f t="shared" si="2"/>
        <v>0</v>
      </c>
      <c r="R74" s="75">
        <f t="shared" si="2"/>
        <v>0</v>
      </c>
      <c r="S74" s="75">
        <f t="shared" si="2"/>
        <v>0</v>
      </c>
      <c r="T74" s="75">
        <f t="shared" si="2"/>
        <v>0</v>
      </c>
      <c r="U74" s="75">
        <f t="shared" si="2"/>
        <v>0</v>
      </c>
      <c r="V74" s="75">
        <f t="shared" si="2"/>
        <v>0</v>
      </c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</row>
    <row r="75" spans="1:37" x14ac:dyDescent="0.35"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</row>
    <row r="76" spans="1:37" x14ac:dyDescent="0.35"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</row>
    <row r="77" spans="1:37" x14ac:dyDescent="0.35"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</row>
    <row r="78" spans="1:37" x14ac:dyDescent="0.35">
      <c r="B78" s="54"/>
      <c r="C78" s="54"/>
      <c r="D78" s="54"/>
      <c r="E78" s="54"/>
      <c r="F78" s="54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</row>
    <row r="79" spans="1:37" x14ac:dyDescent="0.35">
      <c r="B79" s="54"/>
      <c r="C79" s="54"/>
      <c r="D79" s="54"/>
      <c r="E79" s="54"/>
      <c r="F79" s="54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</row>
    <row r="80" spans="1:37" x14ac:dyDescent="0.35">
      <c r="H80" s="45"/>
    </row>
    <row r="81" spans="8:8" x14ac:dyDescent="0.35">
      <c r="H81" s="45"/>
    </row>
    <row r="82" spans="8:8" x14ac:dyDescent="0.35">
      <c r="H82" s="45"/>
    </row>
    <row r="83" spans="8:8" x14ac:dyDescent="0.35">
      <c r="H83" s="45"/>
    </row>
    <row r="84" spans="8:8" x14ac:dyDescent="0.35">
      <c r="H84" s="45"/>
    </row>
    <row r="85" spans="8:8" x14ac:dyDescent="0.35">
      <c r="H85" s="45"/>
    </row>
    <row r="87" spans="8:8" x14ac:dyDescent="0.35">
      <c r="H87" s="42"/>
    </row>
  </sheetData>
  <mergeCells count="4">
    <mergeCell ref="A5:G5"/>
    <mergeCell ref="A6:G6"/>
    <mergeCell ref="A3:G3"/>
    <mergeCell ref="A4:G4"/>
  </mergeCells>
  <phoneticPr fontId="15" type="noConversion"/>
  <pageMargins left="0.7" right="0.7" top="0.75" bottom="0.75" header="0.3" footer="0.3"/>
  <pageSetup paperSize="9" scale="44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8611BA4-3023-4881-96E1-752F73F4983A}"/>
</file>

<file path=customXml/itemProps2.xml><?xml version="1.0" encoding="utf-8"?>
<ds:datastoreItem xmlns:ds="http://schemas.openxmlformats.org/officeDocument/2006/customXml" ds:itemID="{80AF6B49-26CB-4A0F-A8CB-8EE16F2FEC52}"/>
</file>

<file path=customXml/itemProps3.xml><?xml version="1.0" encoding="utf-8"?>
<ds:datastoreItem xmlns:ds="http://schemas.openxmlformats.org/officeDocument/2006/customXml" ds:itemID="{989CA14B-A20F-4F02-9C78-FCF5D37FF4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Receipts and Payments YE 20-24</vt:lpstr>
      <vt:lpstr>Accounts YE 2025</vt:lpstr>
      <vt:lpstr>Year on Year</vt:lpstr>
      <vt:lpstr>'Accounts YE 2025'!Print_Area</vt:lpstr>
      <vt:lpstr>'Receipts and Payments YE 20-24'!Print_Area</vt:lpstr>
      <vt:lpstr>'Year on Year'!Print_Area</vt:lpstr>
    </vt:vector>
  </TitlesOfParts>
  <Company>galloway flynn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</dc:creator>
  <cp:lastModifiedBy>HP</cp:lastModifiedBy>
  <cp:lastPrinted>2025-11-24T12:45:30Z</cp:lastPrinted>
  <dcterms:created xsi:type="dcterms:W3CDTF">2007-03-18T21:21:08Z</dcterms:created>
  <dcterms:modified xsi:type="dcterms:W3CDTF">2026-01-11T16:42:43Z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